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715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 -退汇" sheetId="33" r:id="rId5"/>
    <sheet name="转账调节表-未受理" sheetId="9" r:id="rId6"/>
    <sheet name="调节明细" sheetId="11" r:id="rId7"/>
    <sheet name="HIS退" sheetId="5" r:id="rId8"/>
    <sheet name="HIS解" sheetId="32" r:id="rId9"/>
    <sheet name="自助退" sheetId="18" r:id="rId10"/>
    <sheet name="银行退" sheetId="28" r:id="rId11"/>
    <sheet name="网银退汇" sheetId="30" r:id="rId12"/>
  </sheets>
  <definedNames>
    <definedName name="_xlnm._FilterDatabase" localSheetId="8" hidden="1">HIS解!$A$1:$P$365</definedName>
    <definedName name="_xlnm._FilterDatabase" localSheetId="7" hidden="1">HIS退!$A$1:$K$1350</definedName>
    <definedName name="_xlnm._FilterDatabase" localSheetId="11" hidden="1">网银退汇!$A$1:$P$291</definedName>
    <definedName name="_xlnm._FilterDatabase" localSheetId="10" hidden="1">银行退!$A$1:$W$1811</definedName>
    <definedName name="_xlnm._FilterDatabase" localSheetId="9" hidden="1">自助退!$A$1:$V$1856</definedName>
  </definedNames>
  <calcPr calcId="162913"/>
</workbook>
</file>

<file path=xl/calcChain.xml><?xml version="1.0" encoding="utf-8"?>
<calcChain xmlns="http://schemas.openxmlformats.org/spreadsheetml/2006/main">
  <c r="E62" i="33" l="1"/>
  <c r="E354" i="33"/>
  <c r="B354" i="33"/>
  <c r="I343" i="33"/>
  <c r="E343" i="33"/>
  <c r="B343" i="33"/>
  <c r="E332" i="33"/>
  <c r="B332" i="33"/>
  <c r="E321" i="33"/>
  <c r="B321" i="33"/>
  <c r="E310" i="33"/>
  <c r="B310" i="33"/>
  <c r="I310" i="33" s="1"/>
  <c r="E299" i="33"/>
  <c r="B299" i="33"/>
  <c r="E288" i="33"/>
  <c r="B288" i="33"/>
  <c r="E277" i="33"/>
  <c r="B277" i="33"/>
  <c r="E266" i="33"/>
  <c r="B266" i="33"/>
  <c r="E255" i="33"/>
  <c r="B255" i="33"/>
  <c r="E244" i="33"/>
  <c r="B244" i="33"/>
  <c r="E231" i="33"/>
  <c r="B231" i="33"/>
  <c r="E218" i="33"/>
  <c r="B218" i="33"/>
  <c r="I218" i="33" s="1"/>
  <c r="E205" i="33"/>
  <c r="I205" i="33" s="1"/>
  <c r="B205" i="33"/>
  <c r="E192" i="33"/>
  <c r="B192" i="33"/>
  <c r="E179" i="33"/>
  <c r="B179" i="33"/>
  <c r="E166" i="33"/>
  <c r="B166" i="33"/>
  <c r="I166" i="33" s="1"/>
  <c r="E153" i="33"/>
  <c r="B153" i="33"/>
  <c r="I153" i="33" s="1"/>
  <c r="E140" i="33"/>
  <c r="I140" i="33" s="1"/>
  <c r="B140" i="33"/>
  <c r="E127" i="33"/>
  <c r="B127" i="33"/>
  <c r="I127" i="33" s="1"/>
  <c r="E114" i="33"/>
  <c r="B114" i="33"/>
  <c r="E101" i="33"/>
  <c r="B101" i="33"/>
  <c r="E88" i="33"/>
  <c r="I88" i="33" s="1"/>
  <c r="B88" i="33"/>
  <c r="E75" i="33"/>
  <c r="B75" i="33"/>
  <c r="B62" i="33"/>
  <c r="I62" i="33" s="1"/>
  <c r="E49" i="33"/>
  <c r="B49" i="33"/>
  <c r="E36" i="33"/>
  <c r="B36" i="33"/>
  <c r="E23" i="33"/>
  <c r="B23" i="33"/>
  <c r="E10" i="33"/>
  <c r="B10" i="33"/>
  <c r="I332" i="33" l="1"/>
  <c r="I288" i="33"/>
  <c r="I299" i="33"/>
  <c r="I255" i="33"/>
  <c r="I244" i="33"/>
  <c r="I192" i="33"/>
  <c r="I101" i="33"/>
  <c r="I49" i="33"/>
  <c r="I36" i="33"/>
  <c r="I354" i="33"/>
  <c r="I321" i="33"/>
  <c r="I277" i="33"/>
  <c r="I266" i="33"/>
  <c r="I231" i="33"/>
  <c r="I179" i="33"/>
  <c r="I114" i="33"/>
  <c r="I75" i="33"/>
  <c r="I23" i="33"/>
  <c r="I10" i="33"/>
  <c r="X811" i="28"/>
  <c r="X1268" i="28"/>
  <c r="X1269" i="28"/>
  <c r="X1270" i="28"/>
  <c r="X1360" i="28"/>
  <c r="X1361" i="28"/>
  <c r="X1362" i="28"/>
  <c r="X1363" i="28"/>
  <c r="X1364" i="28"/>
  <c r="X1365" i="28"/>
  <c r="X1366" i="28"/>
  <c r="X1473" i="28"/>
  <c r="X1474" i="28"/>
  <c r="X1475" i="28"/>
  <c r="X1476" i="28"/>
  <c r="X1477" i="28"/>
  <c r="X1478" i="28"/>
  <c r="X1479" i="28"/>
  <c r="X1480" i="28"/>
  <c r="X1481" i="28"/>
  <c r="X1482" i="28"/>
  <c r="X1483" i="28"/>
  <c r="X1484" i="28"/>
  <c r="X1485" i="28"/>
  <c r="X1561" i="28"/>
  <c r="X1562" i="28"/>
  <c r="X1563" i="28"/>
  <c r="X1564" i="28"/>
  <c r="X1565" i="28"/>
  <c r="X1566" i="28"/>
  <c r="X1567" i="28"/>
  <c r="X1568" i="28"/>
  <c r="X1569" i="28"/>
  <c r="X1570" i="28"/>
  <c r="X1571" i="28"/>
  <c r="X1572" i="28"/>
  <c r="X1573" i="28"/>
  <c r="X1574" i="28"/>
  <c r="X1575" i="28"/>
  <c r="X1576" i="28"/>
  <c r="X1577" i="28"/>
  <c r="X1578" i="28"/>
  <c r="X1579" i="28"/>
  <c r="X1580" i="28"/>
  <c r="X1581" i="28"/>
  <c r="X1582" i="28"/>
  <c r="X1583" i="28"/>
  <c r="X1584" i="28"/>
  <c r="X1585" i="28"/>
  <c r="X1586" i="28"/>
  <c r="X1587" i="28"/>
  <c r="X1588" i="28"/>
  <c r="X1589" i="28"/>
  <c r="X1590" i="28"/>
  <c r="X1591" i="28"/>
  <c r="X1592" i="28"/>
  <c r="X1593" i="28"/>
  <c r="X1594" i="28"/>
  <c r="X1595" i="28"/>
  <c r="X1596" i="28"/>
  <c r="X1597" i="28"/>
  <c r="X1598" i="28"/>
  <c r="X1599" i="28"/>
  <c r="X1600" i="28"/>
  <c r="X1601" i="28"/>
  <c r="X1602" i="28"/>
  <c r="X1603" i="28"/>
  <c r="X1604" i="28"/>
  <c r="X1605" i="28"/>
  <c r="X1606" i="28"/>
  <c r="X1607" i="28"/>
  <c r="X1608" i="28"/>
  <c r="X1609" i="28"/>
  <c r="X1610" i="28"/>
  <c r="X1611" i="28"/>
  <c r="X1612" i="28"/>
  <c r="X1613" i="28"/>
  <c r="X1697" i="28"/>
  <c r="X1698" i="28"/>
  <c r="X1699" i="28"/>
  <c r="X1700" i="28"/>
  <c r="X1701" i="28"/>
  <c r="X1702" i="28"/>
  <c r="X1703" i="28"/>
  <c r="X1704" i="28"/>
  <c r="X1705" i="28"/>
  <c r="X1706" i="28"/>
  <c r="X1707" i="28"/>
  <c r="X1708" i="28"/>
  <c r="X1709" i="28"/>
  <c r="X1710" i="28"/>
  <c r="X1711" i="28"/>
  <c r="X1712" i="28"/>
  <c r="X1713" i="28"/>
  <c r="X1714" i="28"/>
  <c r="X1715" i="28"/>
  <c r="X1716" i="28"/>
  <c r="X1717" i="28"/>
  <c r="X1718" i="28"/>
  <c r="X1719" i="28"/>
  <c r="X1720" i="28"/>
  <c r="E101" i="9" l="1"/>
  <c r="V3" i="18"/>
  <c r="X2" i="28" s="1"/>
  <c r="V4" i="18"/>
  <c r="X3" i="28" s="1"/>
  <c r="V5" i="18"/>
  <c r="X4" i="28" s="1"/>
  <c r="V6" i="18"/>
  <c r="V7" i="18"/>
  <c r="X5" i="28" s="1"/>
  <c r="V8" i="18"/>
  <c r="X6" i="28" s="1"/>
  <c r="V9" i="18"/>
  <c r="X7" i="28" s="1"/>
  <c r="V10" i="18"/>
  <c r="X8" i="28" s="1"/>
  <c r="V11" i="18"/>
  <c r="X9" i="28" s="1"/>
  <c r="V12" i="18"/>
  <c r="X10" i="28" s="1"/>
  <c r="V13" i="18"/>
  <c r="X11" i="28" s="1"/>
  <c r="V14" i="18"/>
  <c r="X12" i="28" s="1"/>
  <c r="V15" i="18"/>
  <c r="V16" i="18"/>
  <c r="V17" i="18"/>
  <c r="V18" i="18"/>
  <c r="V19" i="18"/>
  <c r="X13" i="28" s="1"/>
  <c r="V20" i="18"/>
  <c r="X14" i="28" s="1"/>
  <c r="V21" i="18"/>
  <c r="X15" i="28" s="1"/>
  <c r="V22" i="18"/>
  <c r="X16" i="28" s="1"/>
  <c r="V23" i="18"/>
  <c r="V24" i="18"/>
  <c r="X17" i="28" s="1"/>
  <c r="V25" i="18"/>
  <c r="X18" i="28" s="1"/>
  <c r="V26" i="18"/>
  <c r="X19" i="28" s="1"/>
  <c r="V27" i="18"/>
  <c r="X20" i="28" s="1"/>
  <c r="V28" i="18"/>
  <c r="X21" i="28" s="1"/>
  <c r="V29" i="18"/>
  <c r="X22" i="28" s="1"/>
  <c r="V30" i="18"/>
  <c r="V31" i="18"/>
  <c r="X23" i="28" s="1"/>
  <c r="V32" i="18"/>
  <c r="X24" i="28" s="1"/>
  <c r="V33" i="18"/>
  <c r="X25" i="28" s="1"/>
  <c r="V34" i="18"/>
  <c r="X26" i="28" s="1"/>
  <c r="V35" i="18"/>
  <c r="X27" i="28" s="1"/>
  <c r="V36" i="18"/>
  <c r="X28" i="28" s="1"/>
  <c r="V37" i="18"/>
  <c r="X29" i="28" s="1"/>
  <c r="V38" i="18"/>
  <c r="V39" i="18"/>
  <c r="X30" i="28" s="1"/>
  <c r="V40" i="18"/>
  <c r="X31" i="28" s="1"/>
  <c r="V41" i="18"/>
  <c r="X32" i="28" s="1"/>
  <c r="V42" i="18"/>
  <c r="X33" i="28" s="1"/>
  <c r="V43" i="18"/>
  <c r="X34" i="28" s="1"/>
  <c r="V44" i="18"/>
  <c r="X35" i="28" s="1"/>
  <c r="V45" i="18"/>
  <c r="V46" i="18"/>
  <c r="X36" i="28" s="1"/>
  <c r="V47" i="18"/>
  <c r="X37" i="28" s="1"/>
  <c r="V48" i="18"/>
  <c r="X38" i="28" s="1"/>
  <c r="V49" i="18"/>
  <c r="X39" i="28" s="1"/>
  <c r="V50" i="18"/>
  <c r="X40" i="28" s="1"/>
  <c r="V51" i="18"/>
  <c r="X41" i="28" s="1"/>
  <c r="V52" i="18"/>
  <c r="X42" i="28" s="1"/>
  <c r="V53" i="18"/>
  <c r="X43" i="28" s="1"/>
  <c r="V54" i="18"/>
  <c r="X44" i="28" s="1"/>
  <c r="V55" i="18"/>
  <c r="X45" i="28" s="1"/>
  <c r="V56" i="18"/>
  <c r="X46" i="28" s="1"/>
  <c r="V57" i="18"/>
  <c r="X47" i="28" s="1"/>
  <c r="V58" i="18"/>
  <c r="X48" i="28" s="1"/>
  <c r="V59" i="18"/>
  <c r="X49" i="28" s="1"/>
  <c r="V60" i="18"/>
  <c r="X50" i="28" s="1"/>
  <c r="V61" i="18"/>
  <c r="X51" i="28" s="1"/>
  <c r="V62" i="18"/>
  <c r="X52" i="28" s="1"/>
  <c r="V63" i="18"/>
  <c r="V64" i="18"/>
  <c r="X53" i="28" s="1"/>
  <c r="V65" i="18"/>
  <c r="X54" i="28" s="1"/>
  <c r="V66" i="18"/>
  <c r="X55" i="28" s="1"/>
  <c r="V67" i="18"/>
  <c r="X56" i="28" s="1"/>
  <c r="V68" i="18"/>
  <c r="V69" i="18"/>
  <c r="V70" i="18"/>
  <c r="X57" i="28" s="1"/>
  <c r="V71" i="18"/>
  <c r="X58" i="28" s="1"/>
  <c r="V72" i="18"/>
  <c r="X59" i="28" s="1"/>
  <c r="V73" i="18"/>
  <c r="X60" i="28" s="1"/>
  <c r="V74" i="18"/>
  <c r="X61" i="28" s="1"/>
  <c r="V75" i="18"/>
  <c r="X62" i="28" s="1"/>
  <c r="V76" i="18"/>
  <c r="X63" i="28" s="1"/>
  <c r="V77" i="18"/>
  <c r="X64" i="28" s="1"/>
  <c r="V78" i="18"/>
  <c r="X65" i="28" s="1"/>
  <c r="V79" i="18"/>
  <c r="X66" i="28" s="1"/>
  <c r="V80" i="18"/>
  <c r="X67" i="28" s="1"/>
  <c r="V81" i="18"/>
  <c r="X68" i="28" s="1"/>
  <c r="V82" i="18"/>
  <c r="X69" i="28" s="1"/>
  <c r="V83" i="18"/>
  <c r="X70" i="28" s="1"/>
  <c r="V84" i="18"/>
  <c r="X71" i="28" s="1"/>
  <c r="V85" i="18"/>
  <c r="V86" i="18"/>
  <c r="V87" i="18"/>
  <c r="X72" i="28" s="1"/>
  <c r="V88" i="18"/>
  <c r="X73" i="28" s="1"/>
  <c r="V89" i="18"/>
  <c r="X74" i="28" s="1"/>
  <c r="V90" i="18"/>
  <c r="X75" i="28" s="1"/>
  <c r="V91" i="18"/>
  <c r="X76" i="28" s="1"/>
  <c r="V92" i="18"/>
  <c r="V93" i="18"/>
  <c r="X77" i="28" s="1"/>
  <c r="V94" i="18"/>
  <c r="X78" i="28" s="1"/>
  <c r="V95" i="18"/>
  <c r="X79" i="28" s="1"/>
  <c r="V96" i="18"/>
  <c r="X80" i="28" s="1"/>
  <c r="V97" i="18"/>
  <c r="X81" i="28" s="1"/>
  <c r="V98" i="18"/>
  <c r="X82" i="28" s="1"/>
  <c r="V99" i="18"/>
  <c r="V100" i="18"/>
  <c r="X83" i="28" s="1"/>
  <c r="V101" i="18"/>
  <c r="V102" i="18"/>
  <c r="V103" i="18"/>
  <c r="V104" i="18"/>
  <c r="V105" i="18"/>
  <c r="X84" i="28" s="1"/>
  <c r="V106" i="18"/>
  <c r="X85" i="28" s="1"/>
  <c r="V107" i="18"/>
  <c r="V108" i="18"/>
  <c r="V109" i="18"/>
  <c r="V110" i="18"/>
  <c r="V111" i="18"/>
  <c r="X86" i="28" s="1"/>
  <c r="V112" i="18"/>
  <c r="V113" i="18"/>
  <c r="V114" i="18"/>
  <c r="V115" i="18"/>
  <c r="X87" i="28" s="1"/>
  <c r="V116" i="18"/>
  <c r="X88" i="28" s="1"/>
  <c r="V117" i="18"/>
  <c r="X89" i="28" s="1"/>
  <c r="V118" i="18"/>
  <c r="V119" i="18"/>
  <c r="X90" i="28" s="1"/>
  <c r="V120" i="18"/>
  <c r="X91" i="28" s="1"/>
  <c r="V121" i="18"/>
  <c r="X92" i="28" s="1"/>
  <c r="V122" i="18"/>
  <c r="X93" i="28" s="1"/>
  <c r="V123" i="18"/>
  <c r="X94" i="28" s="1"/>
  <c r="V124" i="18"/>
  <c r="V125" i="18"/>
  <c r="X95" i="28" s="1"/>
  <c r="V126" i="18"/>
  <c r="X96" i="28" s="1"/>
  <c r="V127" i="18"/>
  <c r="X97" i="28" s="1"/>
  <c r="V128" i="18"/>
  <c r="X98" i="28" s="1"/>
  <c r="V129" i="18"/>
  <c r="V130" i="18"/>
  <c r="X99" i="28" s="1"/>
  <c r="V131" i="18"/>
  <c r="X100" i="28" s="1"/>
  <c r="V132" i="18"/>
  <c r="X101" i="28" s="1"/>
  <c r="V133" i="18"/>
  <c r="X102" i="28" s="1"/>
  <c r="V134" i="18"/>
  <c r="X103" i="28" s="1"/>
  <c r="V135" i="18"/>
  <c r="X104" i="28" s="1"/>
  <c r="V136" i="18"/>
  <c r="X105" i="28" s="1"/>
  <c r="V137" i="18"/>
  <c r="X106" i="28" s="1"/>
  <c r="V138" i="18"/>
  <c r="X107" i="28" s="1"/>
  <c r="V139" i="18"/>
  <c r="X108" i="28" s="1"/>
  <c r="V140" i="18"/>
  <c r="X109" i="28" s="1"/>
  <c r="V141" i="18"/>
  <c r="X110" i="28" s="1"/>
  <c r="V142" i="18"/>
  <c r="X111" i="28" s="1"/>
  <c r="V143" i="18"/>
  <c r="V144" i="18"/>
  <c r="X112" i="28" s="1"/>
  <c r="V145" i="18"/>
  <c r="X113" i="28" s="1"/>
  <c r="V146" i="18"/>
  <c r="X114" i="28" s="1"/>
  <c r="V147" i="18"/>
  <c r="V148" i="18"/>
  <c r="X115" i="28" s="1"/>
  <c r="V149" i="18"/>
  <c r="X116" i="28" s="1"/>
  <c r="V150" i="18"/>
  <c r="X117" i="28" s="1"/>
  <c r="V151" i="18"/>
  <c r="X118" i="28" s="1"/>
  <c r="V152" i="18"/>
  <c r="X119" i="28" s="1"/>
  <c r="V153" i="18"/>
  <c r="X120" i="28" s="1"/>
  <c r="V154" i="18"/>
  <c r="V155" i="18"/>
  <c r="V156" i="18"/>
  <c r="V157" i="18"/>
  <c r="X121" i="28" s="1"/>
  <c r="V158" i="18"/>
  <c r="X122" i="28" s="1"/>
  <c r="V159" i="18"/>
  <c r="X123" i="28" s="1"/>
  <c r="V160" i="18"/>
  <c r="X124" i="28" s="1"/>
  <c r="V161" i="18"/>
  <c r="X125" i="28" s="1"/>
  <c r="V162" i="18"/>
  <c r="X126" i="28" s="1"/>
  <c r="V163" i="18"/>
  <c r="X127" i="28" s="1"/>
  <c r="V164" i="18"/>
  <c r="X128" i="28" s="1"/>
  <c r="V165" i="18"/>
  <c r="V166" i="18"/>
  <c r="X129" i="28" s="1"/>
  <c r="V167" i="18"/>
  <c r="V168" i="18"/>
  <c r="X130" i="28" s="1"/>
  <c r="V169" i="18"/>
  <c r="X131" i="28" s="1"/>
  <c r="V170" i="18"/>
  <c r="X132" i="28" s="1"/>
  <c r="V171" i="18"/>
  <c r="V172" i="18"/>
  <c r="X133" i="28" s="1"/>
  <c r="V173" i="18"/>
  <c r="X134" i="28" s="1"/>
  <c r="V174" i="18"/>
  <c r="X135" i="28" s="1"/>
  <c r="V175" i="18"/>
  <c r="X136" i="28" s="1"/>
  <c r="V176" i="18"/>
  <c r="X137" i="28" s="1"/>
  <c r="V177" i="18"/>
  <c r="X138" i="28" s="1"/>
  <c r="V178" i="18"/>
  <c r="X139" i="28" s="1"/>
  <c r="V179" i="18"/>
  <c r="X140" i="28" s="1"/>
  <c r="V180" i="18"/>
  <c r="X141" i="28" s="1"/>
  <c r="V181" i="18"/>
  <c r="V182" i="18"/>
  <c r="V183" i="18"/>
  <c r="X142" i="28" s="1"/>
  <c r="V184" i="18"/>
  <c r="X143" i="28" s="1"/>
  <c r="V185" i="18"/>
  <c r="X144" i="28" s="1"/>
  <c r="V186" i="18"/>
  <c r="X145" i="28" s="1"/>
  <c r="V187" i="18"/>
  <c r="V188" i="18"/>
  <c r="V189" i="18"/>
  <c r="X146" i="28" s="1"/>
  <c r="V190" i="18"/>
  <c r="X147" i="28" s="1"/>
  <c r="V191" i="18"/>
  <c r="V192" i="18"/>
  <c r="V193" i="18"/>
  <c r="V194" i="18"/>
  <c r="X148" i="28" s="1"/>
  <c r="V195" i="18"/>
  <c r="X149" i="28" s="1"/>
  <c r="V196" i="18"/>
  <c r="X150" i="28" s="1"/>
  <c r="V197" i="18"/>
  <c r="X151" i="28" s="1"/>
  <c r="V198" i="18"/>
  <c r="X152" i="28" s="1"/>
  <c r="V199" i="18"/>
  <c r="X153" i="28" s="1"/>
  <c r="V200" i="18"/>
  <c r="V201" i="18"/>
  <c r="X154" i="28" s="1"/>
  <c r="V202" i="18"/>
  <c r="X155" i="28" s="1"/>
  <c r="V203" i="18"/>
  <c r="X156" i="28" s="1"/>
  <c r="V204" i="18"/>
  <c r="X157" i="28" s="1"/>
  <c r="V205" i="18"/>
  <c r="X158" i="28" s="1"/>
  <c r="V206" i="18"/>
  <c r="X159" i="28" s="1"/>
  <c r="V207" i="18"/>
  <c r="X160" i="28" s="1"/>
  <c r="V208" i="18"/>
  <c r="X161" i="28" s="1"/>
  <c r="V209" i="18"/>
  <c r="X162" i="28" s="1"/>
  <c r="V210" i="18"/>
  <c r="X163" i="28" s="1"/>
  <c r="V211" i="18"/>
  <c r="V212" i="18"/>
  <c r="X164" i="28" s="1"/>
  <c r="V213" i="18"/>
  <c r="V214" i="18"/>
  <c r="V215" i="18"/>
  <c r="X165" i="28" s="1"/>
  <c r="V216" i="18"/>
  <c r="V217" i="18"/>
  <c r="V218" i="18"/>
  <c r="X166" i="28" s="1"/>
  <c r="V219" i="18"/>
  <c r="X167" i="28" s="1"/>
  <c r="V220" i="18"/>
  <c r="X168" i="28" s="1"/>
  <c r="V221" i="18"/>
  <c r="X169" i="28" s="1"/>
  <c r="V222" i="18"/>
  <c r="V223" i="18"/>
  <c r="V224" i="18"/>
  <c r="V225" i="18"/>
  <c r="X170" i="28" s="1"/>
  <c r="V226" i="18"/>
  <c r="V227" i="18"/>
  <c r="X171" i="28" s="1"/>
  <c r="V228" i="18"/>
  <c r="V229" i="18"/>
  <c r="X172" i="28" s="1"/>
  <c r="V230" i="18"/>
  <c r="X173" i="28" s="1"/>
  <c r="V231" i="18"/>
  <c r="X174" i="28" s="1"/>
  <c r="V232" i="18"/>
  <c r="X175" i="28" s="1"/>
  <c r="V233" i="18"/>
  <c r="X176" i="28" s="1"/>
  <c r="V234" i="18"/>
  <c r="V235" i="18"/>
  <c r="V236" i="18"/>
  <c r="V237" i="18"/>
  <c r="X177" i="28" s="1"/>
  <c r="V238" i="18"/>
  <c r="X178" i="28" s="1"/>
  <c r="V239" i="18"/>
  <c r="X179" i="28" s="1"/>
  <c r="V240" i="18"/>
  <c r="V241" i="18"/>
  <c r="V242" i="18"/>
  <c r="X180" i="28" s="1"/>
  <c r="V243" i="18"/>
  <c r="X181" i="28" s="1"/>
  <c r="V244" i="18"/>
  <c r="X182" i="28" s="1"/>
  <c r="V245" i="18"/>
  <c r="V246" i="18"/>
  <c r="V247" i="18"/>
  <c r="V248" i="18"/>
  <c r="V249" i="18"/>
  <c r="X183" i="28" s="1"/>
  <c r="V250" i="18"/>
  <c r="X184" i="28" s="1"/>
  <c r="V251" i="18"/>
  <c r="X185" i="28" s="1"/>
  <c r="V252" i="18"/>
  <c r="X186" i="28" s="1"/>
  <c r="V253" i="18"/>
  <c r="X187" i="28" s="1"/>
  <c r="V254" i="18"/>
  <c r="X188" i="28" s="1"/>
  <c r="V255" i="18"/>
  <c r="V256" i="18"/>
  <c r="V257" i="18"/>
  <c r="V258" i="18"/>
  <c r="X189" i="28" s="1"/>
  <c r="V259" i="18"/>
  <c r="X190" i="28" s="1"/>
  <c r="V260" i="18"/>
  <c r="X191" i="28" s="1"/>
  <c r="V261" i="18"/>
  <c r="X192" i="28" s="1"/>
  <c r="V262" i="18"/>
  <c r="V263" i="18"/>
  <c r="V264" i="18"/>
  <c r="X193" i="28" s="1"/>
  <c r="V265" i="18"/>
  <c r="X194" i="28" s="1"/>
  <c r="V266" i="18"/>
  <c r="X195" i="28" s="1"/>
  <c r="V267" i="18"/>
  <c r="X196" i="28" s="1"/>
  <c r="V268" i="18"/>
  <c r="V269" i="18"/>
  <c r="V270" i="18"/>
  <c r="X197" i="28" s="1"/>
  <c r="V271" i="18"/>
  <c r="X198" i="28" s="1"/>
  <c r="V272" i="18"/>
  <c r="X199" i="28" s="1"/>
  <c r="V273" i="18"/>
  <c r="X200" i="28" s="1"/>
  <c r="V274" i="18"/>
  <c r="X201" i="28" s="1"/>
  <c r="V275" i="18"/>
  <c r="X202" i="28" s="1"/>
  <c r="V276" i="18"/>
  <c r="X203" i="28" s="1"/>
  <c r="V277" i="18"/>
  <c r="X204" i="28" s="1"/>
  <c r="V278" i="18"/>
  <c r="X205" i="28" s="1"/>
  <c r="V279" i="18"/>
  <c r="X206" i="28" s="1"/>
  <c r="V280" i="18"/>
  <c r="X207" i="28" s="1"/>
  <c r="V281" i="18"/>
  <c r="X208" i="28" s="1"/>
  <c r="V282" i="18"/>
  <c r="X209" i="28" s="1"/>
  <c r="V283" i="18"/>
  <c r="X210" i="28" s="1"/>
  <c r="V284" i="18"/>
  <c r="X211" i="28" s="1"/>
  <c r="V285" i="18"/>
  <c r="X212" i="28" s="1"/>
  <c r="V286" i="18"/>
  <c r="X213" i="28" s="1"/>
  <c r="V287" i="18"/>
  <c r="X214" i="28" s="1"/>
  <c r="V288" i="18"/>
  <c r="X215" i="28" s="1"/>
  <c r="V289" i="18"/>
  <c r="X216" i="28" s="1"/>
  <c r="V290" i="18"/>
  <c r="X217" i="28" s="1"/>
  <c r="V291" i="18"/>
  <c r="V292" i="18"/>
  <c r="X218" i="28" s="1"/>
  <c r="V293" i="18"/>
  <c r="V294" i="18"/>
  <c r="V295" i="18"/>
  <c r="X219" i="28" s="1"/>
  <c r="V296" i="18"/>
  <c r="X220" i="28" s="1"/>
  <c r="V297" i="18"/>
  <c r="X221" i="28" s="1"/>
  <c r="V298" i="18"/>
  <c r="V299" i="18"/>
  <c r="V300" i="18"/>
  <c r="V301" i="18"/>
  <c r="V302" i="18"/>
  <c r="V303" i="18"/>
  <c r="X222" i="28" s="1"/>
  <c r="V304" i="18"/>
  <c r="X223" i="28" s="1"/>
  <c r="V305" i="18"/>
  <c r="X224" i="28" s="1"/>
  <c r="V306" i="18"/>
  <c r="V307" i="18"/>
  <c r="V308" i="18"/>
  <c r="V309" i="18"/>
  <c r="X225" i="28" s="1"/>
  <c r="V310" i="18"/>
  <c r="X226" i="28" s="1"/>
  <c r="V311" i="18"/>
  <c r="X227" i="28" s="1"/>
  <c r="V312" i="18"/>
  <c r="X228" i="28" s="1"/>
  <c r="V313" i="18"/>
  <c r="X229" i="28" s="1"/>
  <c r="V314" i="18"/>
  <c r="X230" i="28" s="1"/>
  <c r="V315" i="18"/>
  <c r="X231" i="28" s="1"/>
  <c r="V316" i="18"/>
  <c r="X232" i="28" s="1"/>
  <c r="V317" i="18"/>
  <c r="X233" i="28" s="1"/>
  <c r="V318" i="18"/>
  <c r="X234" i="28" s="1"/>
  <c r="V319" i="18"/>
  <c r="X235" i="28" s="1"/>
  <c r="V320" i="18"/>
  <c r="X236" i="28" s="1"/>
  <c r="V321" i="18"/>
  <c r="X237" i="28" s="1"/>
  <c r="V322" i="18"/>
  <c r="X238" i="28" s="1"/>
  <c r="V323" i="18"/>
  <c r="X239" i="28" s="1"/>
  <c r="V324" i="18"/>
  <c r="X240" i="28" s="1"/>
  <c r="V325" i="18"/>
  <c r="X241" i="28" s="1"/>
  <c r="V326" i="18"/>
  <c r="X242" i="28" s="1"/>
  <c r="V327" i="18"/>
  <c r="X243" i="28" s="1"/>
  <c r="V328" i="18"/>
  <c r="V329" i="18"/>
  <c r="V330" i="18"/>
  <c r="V331" i="18"/>
  <c r="X244" i="28" s="1"/>
  <c r="V332" i="18"/>
  <c r="X245" i="28" s="1"/>
  <c r="V333" i="18"/>
  <c r="X246" i="28" s="1"/>
  <c r="V334" i="18"/>
  <c r="X247" i="28" s="1"/>
  <c r="V335" i="18"/>
  <c r="X248" i="28" s="1"/>
  <c r="V336" i="18"/>
  <c r="X249" i="28" s="1"/>
  <c r="V337" i="18"/>
  <c r="X250" i="28" s="1"/>
  <c r="V338" i="18"/>
  <c r="X251" i="28" s="1"/>
  <c r="V339" i="18"/>
  <c r="X252" i="28" s="1"/>
  <c r="V340" i="18"/>
  <c r="X253" i="28" s="1"/>
  <c r="V341" i="18"/>
  <c r="X254" i="28" s="1"/>
  <c r="V342" i="18"/>
  <c r="X255" i="28" s="1"/>
  <c r="V343" i="18"/>
  <c r="X256" i="28" s="1"/>
  <c r="V344" i="18"/>
  <c r="X257" i="28" s="1"/>
  <c r="V345" i="18"/>
  <c r="X258" i="28" s="1"/>
  <c r="V346" i="18"/>
  <c r="X259" i="28" s="1"/>
  <c r="V347" i="18"/>
  <c r="X260" i="28" s="1"/>
  <c r="V348" i="18"/>
  <c r="X261" i="28" s="1"/>
  <c r="V349" i="18"/>
  <c r="X262" i="28" s="1"/>
  <c r="V350" i="18"/>
  <c r="X263" i="28" s="1"/>
  <c r="V351" i="18"/>
  <c r="X264" i="28" s="1"/>
  <c r="V352" i="18"/>
  <c r="X265" i="28" s="1"/>
  <c r="V353" i="18"/>
  <c r="X266" i="28" s="1"/>
  <c r="V354" i="18"/>
  <c r="X267" i="28" s="1"/>
  <c r="V355" i="18"/>
  <c r="X268" i="28" s="1"/>
  <c r="V356" i="18"/>
  <c r="X269" i="28" s="1"/>
  <c r="V357" i="18"/>
  <c r="X270" i="28" s="1"/>
  <c r="V358" i="18"/>
  <c r="X271" i="28" s="1"/>
  <c r="V359" i="18"/>
  <c r="X272" i="28" s="1"/>
  <c r="V360" i="18"/>
  <c r="X273" i="28" s="1"/>
  <c r="V361" i="18"/>
  <c r="X274" i="28" s="1"/>
  <c r="V362" i="18"/>
  <c r="X275" i="28" s="1"/>
  <c r="V363" i="18"/>
  <c r="X276" i="28" s="1"/>
  <c r="V364" i="18"/>
  <c r="X277" i="28" s="1"/>
  <c r="V365" i="18"/>
  <c r="X278" i="28" s="1"/>
  <c r="V366" i="18"/>
  <c r="X279" i="28" s="1"/>
  <c r="V367" i="18"/>
  <c r="X280" i="28" s="1"/>
  <c r="V368" i="18"/>
  <c r="X281" i="28" s="1"/>
  <c r="V369" i="18"/>
  <c r="X282" i="28" s="1"/>
  <c r="V370" i="18"/>
  <c r="X283" i="28" s="1"/>
  <c r="V371" i="18"/>
  <c r="X284" i="28" s="1"/>
  <c r="V372" i="18"/>
  <c r="X285" i="28" s="1"/>
  <c r="V373" i="18"/>
  <c r="X286" i="28" s="1"/>
  <c r="V374" i="18"/>
  <c r="X287" i="28" s="1"/>
  <c r="V375" i="18"/>
  <c r="X288" i="28" s="1"/>
  <c r="V376" i="18"/>
  <c r="X289" i="28" s="1"/>
  <c r="V377" i="18"/>
  <c r="V378" i="18"/>
  <c r="X290" i="28" s="1"/>
  <c r="V379" i="18"/>
  <c r="X291" i="28" s="1"/>
  <c r="V380" i="18"/>
  <c r="X292" i="28" s="1"/>
  <c r="V381" i="18"/>
  <c r="X293" i="28" s="1"/>
  <c r="V382" i="18"/>
  <c r="X294" i="28" s="1"/>
  <c r="V383" i="18"/>
  <c r="X295" i="28" s="1"/>
  <c r="V384" i="18"/>
  <c r="X296" i="28" s="1"/>
  <c r="V385" i="18"/>
  <c r="X297" i="28" s="1"/>
  <c r="V386" i="18"/>
  <c r="X298" i="28" s="1"/>
  <c r="V387" i="18"/>
  <c r="X299" i="28" s="1"/>
  <c r="V388" i="18"/>
  <c r="X300" i="28" s="1"/>
  <c r="V389" i="18"/>
  <c r="X301" i="28" s="1"/>
  <c r="V390" i="18"/>
  <c r="X302" i="28" s="1"/>
  <c r="V391" i="18"/>
  <c r="X303" i="28" s="1"/>
  <c r="V392" i="18"/>
  <c r="X304" i="28" s="1"/>
  <c r="V393" i="18"/>
  <c r="X305" i="28" s="1"/>
  <c r="V394" i="18"/>
  <c r="X306" i="28" s="1"/>
  <c r="V395" i="18"/>
  <c r="X307" i="28" s="1"/>
  <c r="V396" i="18"/>
  <c r="X309" i="28" s="1"/>
  <c r="V397" i="18"/>
  <c r="X308" i="28" s="1"/>
  <c r="V398" i="18"/>
  <c r="X310" i="28" s="1"/>
  <c r="V399" i="18"/>
  <c r="X311" i="28" s="1"/>
  <c r="V400" i="18"/>
  <c r="X312" i="28" s="1"/>
  <c r="V401" i="18"/>
  <c r="X313" i="28" s="1"/>
  <c r="V402" i="18"/>
  <c r="X314" i="28" s="1"/>
  <c r="V403" i="18"/>
  <c r="X315" i="28" s="1"/>
  <c r="V404" i="18"/>
  <c r="X316" i="28" s="1"/>
  <c r="V405" i="18"/>
  <c r="X317" i="28" s="1"/>
  <c r="V406" i="18"/>
  <c r="X318" i="28" s="1"/>
  <c r="V407" i="18"/>
  <c r="X319" i="28" s="1"/>
  <c r="V408" i="18"/>
  <c r="X320" i="28" s="1"/>
  <c r="V409" i="18"/>
  <c r="X321" i="28" s="1"/>
  <c r="V410" i="18"/>
  <c r="X322" i="28" s="1"/>
  <c r="V411" i="18"/>
  <c r="X323" i="28" s="1"/>
  <c r="V412" i="18"/>
  <c r="X324" i="28" s="1"/>
  <c r="V413" i="18"/>
  <c r="X325" i="28" s="1"/>
  <c r="V414" i="18"/>
  <c r="X326" i="28" s="1"/>
  <c r="V415" i="18"/>
  <c r="X327" i="28" s="1"/>
  <c r="V416" i="18"/>
  <c r="X328" i="28" s="1"/>
  <c r="V417" i="18"/>
  <c r="X329" i="28" s="1"/>
  <c r="V418" i="18"/>
  <c r="X330" i="28" s="1"/>
  <c r="V419" i="18"/>
  <c r="X331" i="28" s="1"/>
  <c r="V420" i="18"/>
  <c r="X332" i="28" s="1"/>
  <c r="V421" i="18"/>
  <c r="X333" i="28" s="1"/>
  <c r="V422" i="18"/>
  <c r="X334" i="28" s="1"/>
  <c r="V423" i="18"/>
  <c r="X335" i="28" s="1"/>
  <c r="V424" i="18"/>
  <c r="X336" i="28" s="1"/>
  <c r="V425" i="18"/>
  <c r="X337" i="28" s="1"/>
  <c r="V426" i="18"/>
  <c r="X338" i="28" s="1"/>
  <c r="V427" i="18"/>
  <c r="X339" i="28" s="1"/>
  <c r="V428" i="18"/>
  <c r="X340" i="28" s="1"/>
  <c r="V429" i="18"/>
  <c r="X341" i="28" s="1"/>
  <c r="V430" i="18"/>
  <c r="X342" i="28" s="1"/>
  <c r="V431" i="18"/>
  <c r="X343" i="28" s="1"/>
  <c r="V432" i="18"/>
  <c r="X344" i="28" s="1"/>
  <c r="V433" i="18"/>
  <c r="X345" i="28" s="1"/>
  <c r="V434" i="18"/>
  <c r="X346" i="28" s="1"/>
  <c r="V435" i="18"/>
  <c r="X347" i="28" s="1"/>
  <c r="V436" i="18"/>
  <c r="X348" i="28" s="1"/>
  <c r="V437" i="18"/>
  <c r="X349" i="28" s="1"/>
  <c r="V438" i="18"/>
  <c r="X350" i="28" s="1"/>
  <c r="V439" i="18"/>
  <c r="X351" i="28" s="1"/>
  <c r="V440" i="18"/>
  <c r="X352" i="28" s="1"/>
  <c r="V441" i="18"/>
  <c r="X353" i="28" s="1"/>
  <c r="V442" i="18"/>
  <c r="X354" i="28" s="1"/>
  <c r="V443" i="18"/>
  <c r="X355" i="28" s="1"/>
  <c r="V444" i="18"/>
  <c r="X356" i="28" s="1"/>
  <c r="V445" i="18"/>
  <c r="X357" i="28" s="1"/>
  <c r="V446" i="18"/>
  <c r="X358" i="28" s="1"/>
  <c r="V447" i="18"/>
  <c r="X359" i="28" s="1"/>
  <c r="V448" i="18"/>
  <c r="X360" i="28" s="1"/>
  <c r="V449" i="18"/>
  <c r="X361" i="28" s="1"/>
  <c r="V450" i="18"/>
  <c r="X362" i="28" s="1"/>
  <c r="V451" i="18"/>
  <c r="X363" i="28" s="1"/>
  <c r="V452" i="18"/>
  <c r="X364" i="28" s="1"/>
  <c r="V453" i="18"/>
  <c r="X365" i="28" s="1"/>
  <c r="V454" i="18"/>
  <c r="X366" i="28" s="1"/>
  <c r="V455" i="18"/>
  <c r="X367" i="28" s="1"/>
  <c r="V456" i="18"/>
  <c r="X368" i="28" s="1"/>
  <c r="V457" i="18"/>
  <c r="X369" i="28" s="1"/>
  <c r="V458" i="18"/>
  <c r="X370" i="28" s="1"/>
  <c r="V459" i="18"/>
  <c r="X371" i="28" s="1"/>
  <c r="V460" i="18"/>
  <c r="X372" i="28" s="1"/>
  <c r="V461" i="18"/>
  <c r="X373" i="28" s="1"/>
  <c r="V462" i="18"/>
  <c r="X374" i="28" s="1"/>
  <c r="V463" i="18"/>
  <c r="X375" i="28" s="1"/>
  <c r="V464" i="18"/>
  <c r="X376" i="28" s="1"/>
  <c r="V465" i="18"/>
  <c r="X377" i="28" s="1"/>
  <c r="V466" i="18"/>
  <c r="X378" i="28" s="1"/>
  <c r="V467" i="18"/>
  <c r="X379" i="28" s="1"/>
  <c r="V468" i="18"/>
  <c r="X380" i="28" s="1"/>
  <c r="V469" i="18"/>
  <c r="X381" i="28" s="1"/>
  <c r="V470" i="18"/>
  <c r="X382" i="28" s="1"/>
  <c r="V471" i="18"/>
  <c r="X383" i="28" s="1"/>
  <c r="V472" i="18"/>
  <c r="X384" i="28" s="1"/>
  <c r="V473" i="18"/>
  <c r="X385" i="28" s="1"/>
  <c r="V474" i="18"/>
  <c r="X386" i="28" s="1"/>
  <c r="V475" i="18"/>
  <c r="X387" i="28" s="1"/>
  <c r="V476" i="18"/>
  <c r="X388" i="28" s="1"/>
  <c r="V477" i="18"/>
  <c r="V478" i="18"/>
  <c r="V479" i="18"/>
  <c r="X389" i="28" s="1"/>
  <c r="V480" i="18"/>
  <c r="X390" i="28" s="1"/>
  <c r="V481" i="18"/>
  <c r="X391" i="28" s="1"/>
  <c r="V482" i="18"/>
  <c r="X392" i="28" s="1"/>
  <c r="V483" i="18"/>
  <c r="X393" i="28" s="1"/>
  <c r="V484" i="18"/>
  <c r="X394" i="28" s="1"/>
  <c r="V485" i="18"/>
  <c r="X395" i="28" s="1"/>
  <c r="V486" i="18"/>
  <c r="X396" i="28" s="1"/>
  <c r="V487" i="18"/>
  <c r="X397" i="28" s="1"/>
  <c r="V488" i="18"/>
  <c r="X398" i="28" s="1"/>
  <c r="V489" i="18"/>
  <c r="X399" i="28" s="1"/>
  <c r="V490" i="18"/>
  <c r="X400" i="28" s="1"/>
  <c r="V491" i="18"/>
  <c r="X401" i="28" s="1"/>
  <c r="V492" i="18"/>
  <c r="X402" i="28" s="1"/>
  <c r="V493" i="18"/>
  <c r="X403" i="28" s="1"/>
  <c r="V494" i="18"/>
  <c r="X404" i="28" s="1"/>
  <c r="V495" i="18"/>
  <c r="X405" i="28" s="1"/>
  <c r="V496" i="18"/>
  <c r="X406" i="28" s="1"/>
  <c r="V497" i="18"/>
  <c r="X407" i="28" s="1"/>
  <c r="V498" i="18"/>
  <c r="X408" i="28" s="1"/>
  <c r="V499" i="18"/>
  <c r="X409" i="28" s="1"/>
  <c r="V500" i="18"/>
  <c r="X410" i="28" s="1"/>
  <c r="V501" i="18"/>
  <c r="X411" i="28" s="1"/>
  <c r="V502" i="18"/>
  <c r="X412" i="28" s="1"/>
  <c r="V503" i="18"/>
  <c r="X413" i="28" s="1"/>
  <c r="V504" i="18"/>
  <c r="X414" i="28" s="1"/>
  <c r="V505" i="18"/>
  <c r="X415" i="28" s="1"/>
  <c r="V506" i="18"/>
  <c r="X416" i="28" s="1"/>
  <c r="V507" i="18"/>
  <c r="X417" i="28" s="1"/>
  <c r="V508" i="18"/>
  <c r="X418" i="28" s="1"/>
  <c r="V509" i="18"/>
  <c r="X419" i="28" s="1"/>
  <c r="V510" i="18"/>
  <c r="X420" i="28" s="1"/>
  <c r="V511" i="18"/>
  <c r="X421" i="28" s="1"/>
  <c r="V512" i="18"/>
  <c r="X422" i="28" s="1"/>
  <c r="V513" i="18"/>
  <c r="X423" i="28" s="1"/>
  <c r="V514" i="18"/>
  <c r="X424" i="28" s="1"/>
  <c r="V515" i="18"/>
  <c r="X425" i="28" s="1"/>
  <c r="V516" i="18"/>
  <c r="X426" i="28" s="1"/>
  <c r="V517" i="18"/>
  <c r="X427" i="28" s="1"/>
  <c r="V518" i="18"/>
  <c r="X428" i="28" s="1"/>
  <c r="V519" i="18"/>
  <c r="X429" i="28" s="1"/>
  <c r="V520" i="18"/>
  <c r="X430" i="28" s="1"/>
  <c r="V521" i="18"/>
  <c r="X431" i="28" s="1"/>
  <c r="V522" i="18"/>
  <c r="X432" i="28" s="1"/>
  <c r="V523" i="18"/>
  <c r="X433" i="28" s="1"/>
  <c r="V524" i="18"/>
  <c r="X434" i="28" s="1"/>
  <c r="V525" i="18"/>
  <c r="X435" i="28" s="1"/>
  <c r="V526" i="18"/>
  <c r="X436" i="28" s="1"/>
  <c r="V527" i="18"/>
  <c r="X437" i="28" s="1"/>
  <c r="V528" i="18"/>
  <c r="X438" i="28" s="1"/>
  <c r="V529" i="18"/>
  <c r="X439" i="28" s="1"/>
  <c r="V530" i="18"/>
  <c r="X440" i="28" s="1"/>
  <c r="V531" i="18"/>
  <c r="X441" i="28" s="1"/>
  <c r="V532" i="18"/>
  <c r="X442" i="28" s="1"/>
  <c r="V533" i="18"/>
  <c r="X443" i="28" s="1"/>
  <c r="V534" i="18"/>
  <c r="X444" i="28" s="1"/>
  <c r="V535" i="18"/>
  <c r="X445" i="28" s="1"/>
  <c r="V536" i="18"/>
  <c r="X446" i="28" s="1"/>
  <c r="V537" i="18"/>
  <c r="X447" i="28" s="1"/>
  <c r="V538" i="18"/>
  <c r="X448" i="28" s="1"/>
  <c r="V539" i="18"/>
  <c r="X449" i="28" s="1"/>
  <c r="V540" i="18"/>
  <c r="X450" i="28" s="1"/>
  <c r="V541" i="18"/>
  <c r="X451" i="28" s="1"/>
  <c r="V542" i="18"/>
  <c r="X452" i="28" s="1"/>
  <c r="V543" i="18"/>
  <c r="X453" i="28" s="1"/>
  <c r="V544" i="18"/>
  <c r="X455" i="28" s="1"/>
  <c r="V545" i="18"/>
  <c r="X454" i="28" s="1"/>
  <c r="V546" i="18"/>
  <c r="X456" i="28" s="1"/>
  <c r="V547" i="18"/>
  <c r="X457" i="28" s="1"/>
  <c r="V548" i="18"/>
  <c r="X458" i="28" s="1"/>
  <c r="V549" i="18"/>
  <c r="X459" i="28" s="1"/>
  <c r="V550" i="18"/>
  <c r="X460" i="28" s="1"/>
  <c r="V551" i="18"/>
  <c r="X461" i="28" s="1"/>
  <c r="V552" i="18"/>
  <c r="X462" i="28" s="1"/>
  <c r="V553" i="18"/>
  <c r="X463" i="28" s="1"/>
  <c r="V554" i="18"/>
  <c r="X464" i="28" s="1"/>
  <c r="V555" i="18"/>
  <c r="X465" i="28" s="1"/>
  <c r="V556" i="18"/>
  <c r="X466" i="28" s="1"/>
  <c r="V557" i="18"/>
  <c r="X467" i="28" s="1"/>
  <c r="V558" i="18"/>
  <c r="X468" i="28" s="1"/>
  <c r="V559" i="18"/>
  <c r="X469" i="28" s="1"/>
  <c r="V560" i="18"/>
  <c r="X470" i="28" s="1"/>
  <c r="V561" i="18"/>
  <c r="X471" i="28" s="1"/>
  <c r="V562" i="18"/>
  <c r="X472" i="28" s="1"/>
  <c r="V563" i="18"/>
  <c r="X473" i="28" s="1"/>
  <c r="V564" i="18"/>
  <c r="X474" i="28" s="1"/>
  <c r="V565" i="18"/>
  <c r="X475" i="28" s="1"/>
  <c r="V566" i="18"/>
  <c r="X476" i="28" s="1"/>
  <c r="V567" i="18"/>
  <c r="X477" i="28" s="1"/>
  <c r="V568" i="18"/>
  <c r="X478" i="28" s="1"/>
  <c r="V569" i="18"/>
  <c r="X479" i="28" s="1"/>
  <c r="V570" i="18"/>
  <c r="X480" i="28" s="1"/>
  <c r="V571" i="18"/>
  <c r="X481" i="28" s="1"/>
  <c r="V572" i="18"/>
  <c r="X482" i="28" s="1"/>
  <c r="V573" i="18"/>
  <c r="X483" i="28" s="1"/>
  <c r="V574" i="18"/>
  <c r="X484" i="28" s="1"/>
  <c r="V575" i="18"/>
  <c r="X485" i="28" s="1"/>
  <c r="V576" i="18"/>
  <c r="X486" i="28" s="1"/>
  <c r="V577" i="18"/>
  <c r="X487" i="28" s="1"/>
  <c r="V578" i="18"/>
  <c r="X488" i="28" s="1"/>
  <c r="V579" i="18"/>
  <c r="X489" i="28" s="1"/>
  <c r="V580" i="18"/>
  <c r="X490" i="28" s="1"/>
  <c r="V581" i="18"/>
  <c r="X491" i="28" s="1"/>
  <c r="V582" i="18"/>
  <c r="X493" i="28" s="1"/>
  <c r="V583" i="18"/>
  <c r="X492" i="28" s="1"/>
  <c r="V584" i="18"/>
  <c r="X494" i="28" s="1"/>
  <c r="V585" i="18"/>
  <c r="X495" i="28" s="1"/>
  <c r="V586" i="18"/>
  <c r="X496" i="28" s="1"/>
  <c r="V587" i="18"/>
  <c r="X497" i="28" s="1"/>
  <c r="V588" i="18"/>
  <c r="X498" i="28" s="1"/>
  <c r="V589" i="18"/>
  <c r="X499" i="28" s="1"/>
  <c r="V590" i="18"/>
  <c r="X500" i="28" s="1"/>
  <c r="V591" i="18"/>
  <c r="X501" i="28" s="1"/>
  <c r="V592" i="18"/>
  <c r="X502" i="28" s="1"/>
  <c r="V593" i="18"/>
  <c r="X503" i="28" s="1"/>
  <c r="V594" i="18"/>
  <c r="X504" i="28" s="1"/>
  <c r="V595" i="18"/>
  <c r="X505" i="28" s="1"/>
  <c r="V596" i="18"/>
  <c r="X506" i="28" s="1"/>
  <c r="V597" i="18"/>
  <c r="X507" i="28" s="1"/>
  <c r="V598" i="18"/>
  <c r="X508" i="28" s="1"/>
  <c r="V599" i="18"/>
  <c r="X509" i="28" s="1"/>
  <c r="V600" i="18"/>
  <c r="X510" i="28" s="1"/>
  <c r="V601" i="18"/>
  <c r="X511" i="28" s="1"/>
  <c r="V602" i="18"/>
  <c r="X512" i="28" s="1"/>
  <c r="V603" i="18"/>
  <c r="X513" i="28" s="1"/>
  <c r="V604" i="18"/>
  <c r="X514" i="28" s="1"/>
  <c r="V605" i="18"/>
  <c r="X515" i="28" s="1"/>
  <c r="V606" i="18"/>
  <c r="X516" i="28" s="1"/>
  <c r="V607" i="18"/>
  <c r="X517" i="28" s="1"/>
  <c r="V608" i="18"/>
  <c r="X518" i="28" s="1"/>
  <c r="V609" i="18"/>
  <c r="X519" i="28" s="1"/>
  <c r="V610" i="18"/>
  <c r="X520" i="28" s="1"/>
  <c r="V611" i="18"/>
  <c r="X521" i="28" s="1"/>
  <c r="V612" i="18"/>
  <c r="X522" i="28" s="1"/>
  <c r="V613" i="18"/>
  <c r="X523" i="28" s="1"/>
  <c r="V614" i="18"/>
  <c r="X524" i="28" s="1"/>
  <c r="V615" i="18"/>
  <c r="X525" i="28" s="1"/>
  <c r="V616" i="18"/>
  <c r="X526" i="28" s="1"/>
  <c r="V617" i="18"/>
  <c r="X527" i="28" s="1"/>
  <c r="V618" i="18"/>
  <c r="X528" i="28" s="1"/>
  <c r="V619" i="18"/>
  <c r="X529" i="28" s="1"/>
  <c r="V620" i="18"/>
  <c r="X530" i="28" s="1"/>
  <c r="V621" i="18"/>
  <c r="X531" i="28" s="1"/>
  <c r="V622" i="18"/>
  <c r="X532" i="28" s="1"/>
  <c r="V623" i="18"/>
  <c r="X533" i="28" s="1"/>
  <c r="V624" i="18"/>
  <c r="X534" i="28" s="1"/>
  <c r="V625" i="18"/>
  <c r="X535" i="28" s="1"/>
  <c r="V626" i="18"/>
  <c r="X536" i="28" s="1"/>
  <c r="V627" i="18"/>
  <c r="X537" i="28" s="1"/>
  <c r="V628" i="18"/>
  <c r="X538" i="28" s="1"/>
  <c r="V629" i="18"/>
  <c r="X539" i="28" s="1"/>
  <c r="V630" i="18"/>
  <c r="X540" i="28" s="1"/>
  <c r="V631" i="18"/>
  <c r="X541" i="28" s="1"/>
  <c r="V632" i="18"/>
  <c r="X542" i="28" s="1"/>
  <c r="V633" i="18"/>
  <c r="X543" i="28" s="1"/>
  <c r="V634" i="18"/>
  <c r="X544" i="28" s="1"/>
  <c r="V635" i="18"/>
  <c r="X545" i="28" s="1"/>
  <c r="V636" i="18"/>
  <c r="X546" i="28" s="1"/>
  <c r="V637" i="18"/>
  <c r="X547" i="28" s="1"/>
  <c r="V638" i="18"/>
  <c r="X548" i="28" s="1"/>
  <c r="V639" i="18"/>
  <c r="X549" i="28" s="1"/>
  <c r="V640" i="18"/>
  <c r="X550" i="28" s="1"/>
  <c r="V641" i="18"/>
  <c r="X551" i="28" s="1"/>
  <c r="V642" i="18"/>
  <c r="X552" i="28" s="1"/>
  <c r="V643" i="18"/>
  <c r="X553" i="28" s="1"/>
  <c r="V644" i="18"/>
  <c r="X554" i="28" s="1"/>
  <c r="V645" i="18"/>
  <c r="X555" i="28" s="1"/>
  <c r="V646" i="18"/>
  <c r="X556" i="28" s="1"/>
  <c r="V647" i="18"/>
  <c r="X557" i="28" s="1"/>
  <c r="V648" i="18"/>
  <c r="X558" i="28" s="1"/>
  <c r="V649" i="18"/>
  <c r="X559" i="28" s="1"/>
  <c r="V650" i="18"/>
  <c r="X560" i="28" s="1"/>
  <c r="V651" i="18"/>
  <c r="X561" i="28" s="1"/>
  <c r="V652" i="18"/>
  <c r="X562" i="28" s="1"/>
  <c r="V653" i="18"/>
  <c r="X563" i="28" s="1"/>
  <c r="V654" i="18"/>
  <c r="X564" i="28" s="1"/>
  <c r="V655" i="18"/>
  <c r="X565" i="28" s="1"/>
  <c r="V656" i="18"/>
  <c r="X566" i="28" s="1"/>
  <c r="V657" i="18"/>
  <c r="X567" i="28" s="1"/>
  <c r="V658" i="18"/>
  <c r="X568" i="28" s="1"/>
  <c r="V659" i="18"/>
  <c r="X569" i="28" s="1"/>
  <c r="V660" i="18"/>
  <c r="X570" i="28" s="1"/>
  <c r="V661" i="18"/>
  <c r="X571" i="28" s="1"/>
  <c r="V662" i="18"/>
  <c r="X572" i="28" s="1"/>
  <c r="V663" i="18"/>
  <c r="X573" i="28" s="1"/>
  <c r="V664" i="18"/>
  <c r="X574" i="28" s="1"/>
  <c r="V665" i="18"/>
  <c r="X575" i="28" s="1"/>
  <c r="V666" i="18"/>
  <c r="X576" i="28" s="1"/>
  <c r="V667" i="18"/>
  <c r="X577" i="28" s="1"/>
  <c r="V668" i="18"/>
  <c r="X578" i="28" s="1"/>
  <c r="V669" i="18"/>
  <c r="X579" i="28" s="1"/>
  <c r="V670" i="18"/>
  <c r="X580" i="28" s="1"/>
  <c r="V671" i="18"/>
  <c r="X581" i="28" s="1"/>
  <c r="V672" i="18"/>
  <c r="X582" i="28" s="1"/>
  <c r="V673" i="18"/>
  <c r="X583" i="28" s="1"/>
  <c r="V674" i="18"/>
  <c r="X584" i="28" s="1"/>
  <c r="V675" i="18"/>
  <c r="X585" i="28" s="1"/>
  <c r="V676" i="18"/>
  <c r="X586" i="28" s="1"/>
  <c r="V677" i="18"/>
  <c r="X587" i="28" s="1"/>
  <c r="V678" i="18"/>
  <c r="X588" i="28" s="1"/>
  <c r="V679" i="18"/>
  <c r="X589" i="28" s="1"/>
  <c r="V680" i="18"/>
  <c r="X590" i="28" s="1"/>
  <c r="V681" i="18"/>
  <c r="X591" i="28" s="1"/>
  <c r="V682" i="18"/>
  <c r="X592" i="28" s="1"/>
  <c r="V683" i="18"/>
  <c r="X593" i="28" s="1"/>
  <c r="V684" i="18"/>
  <c r="X594" i="28" s="1"/>
  <c r="V685" i="18"/>
  <c r="X595" i="28" s="1"/>
  <c r="V686" i="18"/>
  <c r="X596" i="28" s="1"/>
  <c r="V687" i="18"/>
  <c r="X597" i="28" s="1"/>
  <c r="V688" i="18"/>
  <c r="X598" i="28" s="1"/>
  <c r="V689" i="18"/>
  <c r="X599" i="28" s="1"/>
  <c r="V690" i="18"/>
  <c r="X600" i="28" s="1"/>
  <c r="V691" i="18"/>
  <c r="X601" i="28" s="1"/>
  <c r="V692" i="18"/>
  <c r="X602" i="28" s="1"/>
  <c r="V693" i="18"/>
  <c r="X603" i="28" s="1"/>
  <c r="V694" i="18"/>
  <c r="X604" i="28" s="1"/>
  <c r="V695" i="18"/>
  <c r="X605" i="28" s="1"/>
  <c r="V696" i="18"/>
  <c r="X606" i="28" s="1"/>
  <c r="V697" i="18"/>
  <c r="X607" i="28" s="1"/>
  <c r="V698" i="18"/>
  <c r="X608" i="28" s="1"/>
  <c r="V699" i="18"/>
  <c r="X609" i="28" s="1"/>
  <c r="V700" i="18"/>
  <c r="X610" i="28" s="1"/>
  <c r="V701" i="18"/>
  <c r="X611" i="28" s="1"/>
  <c r="V702" i="18"/>
  <c r="X612" i="28" s="1"/>
  <c r="V703" i="18"/>
  <c r="X613" i="28" s="1"/>
  <c r="V704" i="18"/>
  <c r="X614" i="28" s="1"/>
  <c r="V705" i="18"/>
  <c r="X615" i="28" s="1"/>
  <c r="V706" i="18"/>
  <c r="X616" i="28" s="1"/>
  <c r="V707" i="18"/>
  <c r="X617" i="28" s="1"/>
  <c r="V708" i="18"/>
  <c r="X618" i="28" s="1"/>
  <c r="V709" i="18"/>
  <c r="X619" i="28" s="1"/>
  <c r="V710" i="18"/>
  <c r="X620" i="28" s="1"/>
  <c r="V711" i="18"/>
  <c r="X621" i="28" s="1"/>
  <c r="V712" i="18"/>
  <c r="X622" i="28" s="1"/>
  <c r="V713" i="18"/>
  <c r="X623" i="28" s="1"/>
  <c r="V714" i="18"/>
  <c r="X624" i="28" s="1"/>
  <c r="V715" i="18"/>
  <c r="X625" i="28" s="1"/>
  <c r="V716" i="18"/>
  <c r="X626" i="28" s="1"/>
  <c r="V717" i="18"/>
  <c r="X627" i="28" s="1"/>
  <c r="V718" i="18"/>
  <c r="X628" i="28" s="1"/>
  <c r="V719" i="18"/>
  <c r="X629" i="28" s="1"/>
  <c r="V720" i="18"/>
  <c r="X630" i="28" s="1"/>
  <c r="V721" i="18"/>
  <c r="X631" i="28" s="1"/>
  <c r="V722" i="18"/>
  <c r="X632" i="28" s="1"/>
  <c r="V723" i="18"/>
  <c r="X633" i="28" s="1"/>
  <c r="V724" i="18"/>
  <c r="X634" i="28" s="1"/>
  <c r="V725" i="18"/>
  <c r="X635" i="28" s="1"/>
  <c r="V726" i="18"/>
  <c r="X636" i="28" s="1"/>
  <c r="V727" i="18"/>
  <c r="X637" i="28" s="1"/>
  <c r="V728" i="18"/>
  <c r="X638" i="28" s="1"/>
  <c r="V729" i="18"/>
  <c r="X639" i="28" s="1"/>
  <c r="V730" i="18"/>
  <c r="X640" i="28" s="1"/>
  <c r="V731" i="18"/>
  <c r="X641" i="28" s="1"/>
  <c r="V732" i="18"/>
  <c r="X642" i="28" s="1"/>
  <c r="V733" i="18"/>
  <c r="X643" i="28" s="1"/>
  <c r="V734" i="18"/>
  <c r="X644" i="28" s="1"/>
  <c r="V735" i="18"/>
  <c r="X645" i="28" s="1"/>
  <c r="V736" i="18"/>
  <c r="X646" i="28" s="1"/>
  <c r="V737" i="18"/>
  <c r="X647" i="28" s="1"/>
  <c r="V738" i="18"/>
  <c r="X648" i="28" s="1"/>
  <c r="V739" i="18"/>
  <c r="X649" i="28" s="1"/>
  <c r="V740" i="18"/>
  <c r="X650" i="28" s="1"/>
  <c r="V741" i="18"/>
  <c r="X651" i="28" s="1"/>
  <c r="V742" i="18"/>
  <c r="X652" i="28" s="1"/>
  <c r="V743" i="18"/>
  <c r="X653" i="28" s="1"/>
  <c r="V744" i="18"/>
  <c r="X654" i="28" s="1"/>
  <c r="V745" i="18"/>
  <c r="X655" i="28" s="1"/>
  <c r="V746" i="18"/>
  <c r="X656" i="28" s="1"/>
  <c r="V747" i="18"/>
  <c r="X657" i="28" s="1"/>
  <c r="V748" i="18"/>
  <c r="X658" i="28" s="1"/>
  <c r="V749" i="18"/>
  <c r="X659" i="28" s="1"/>
  <c r="V750" i="18"/>
  <c r="X660" i="28" s="1"/>
  <c r="V751" i="18"/>
  <c r="X661" i="28" s="1"/>
  <c r="V752" i="18"/>
  <c r="X662" i="28" s="1"/>
  <c r="V753" i="18"/>
  <c r="X663" i="28" s="1"/>
  <c r="V754" i="18"/>
  <c r="X664" i="28" s="1"/>
  <c r="V755" i="18"/>
  <c r="X665" i="28" s="1"/>
  <c r="V756" i="18"/>
  <c r="X666" i="28" s="1"/>
  <c r="V757" i="18"/>
  <c r="X667" i="28" s="1"/>
  <c r="V758" i="18"/>
  <c r="X668" i="28" s="1"/>
  <c r="V759" i="18"/>
  <c r="X669" i="28" s="1"/>
  <c r="V760" i="18"/>
  <c r="X670" i="28" s="1"/>
  <c r="V761" i="18"/>
  <c r="X671" i="28" s="1"/>
  <c r="V762" i="18"/>
  <c r="X672" i="28" s="1"/>
  <c r="V763" i="18"/>
  <c r="X673" i="28" s="1"/>
  <c r="V764" i="18"/>
  <c r="X674" i="28" s="1"/>
  <c r="V765" i="18"/>
  <c r="X675" i="28" s="1"/>
  <c r="V766" i="18"/>
  <c r="X676" i="28" s="1"/>
  <c r="V767" i="18"/>
  <c r="X677" i="28" s="1"/>
  <c r="V768" i="18"/>
  <c r="X678" i="28" s="1"/>
  <c r="V769" i="18"/>
  <c r="X679" i="28" s="1"/>
  <c r="V770" i="18"/>
  <c r="X680" i="28" s="1"/>
  <c r="V771" i="18"/>
  <c r="X681" i="28" s="1"/>
  <c r="V772" i="18"/>
  <c r="X682" i="28" s="1"/>
  <c r="V773" i="18"/>
  <c r="X683" i="28" s="1"/>
  <c r="V774" i="18"/>
  <c r="X684" i="28" s="1"/>
  <c r="V775" i="18"/>
  <c r="X685" i="28" s="1"/>
  <c r="V776" i="18"/>
  <c r="X686" i="28" s="1"/>
  <c r="V777" i="18"/>
  <c r="X687" i="28" s="1"/>
  <c r="V778" i="18"/>
  <c r="X688" i="28" s="1"/>
  <c r="V779" i="18"/>
  <c r="X689" i="28" s="1"/>
  <c r="V780" i="18"/>
  <c r="X690" i="28" s="1"/>
  <c r="V781" i="18"/>
  <c r="X691" i="28" s="1"/>
  <c r="V782" i="18"/>
  <c r="X692" i="28" s="1"/>
  <c r="V783" i="18"/>
  <c r="X693" i="28" s="1"/>
  <c r="V784" i="18"/>
  <c r="X694" i="28" s="1"/>
  <c r="V785" i="18"/>
  <c r="X695" i="28" s="1"/>
  <c r="V786" i="18"/>
  <c r="X696" i="28" s="1"/>
  <c r="V787" i="18"/>
  <c r="X697" i="28" s="1"/>
  <c r="V788" i="18"/>
  <c r="X698" i="28" s="1"/>
  <c r="V789" i="18"/>
  <c r="X699" i="28" s="1"/>
  <c r="V790" i="18"/>
  <c r="X700" i="28" s="1"/>
  <c r="V791" i="18"/>
  <c r="X701" i="28" s="1"/>
  <c r="V792" i="18"/>
  <c r="X702" i="28" s="1"/>
  <c r="V793" i="18"/>
  <c r="X703" i="28" s="1"/>
  <c r="V794" i="18"/>
  <c r="X704" i="28" s="1"/>
  <c r="V795" i="18"/>
  <c r="X705" i="28" s="1"/>
  <c r="V796" i="18"/>
  <c r="X706" i="28" s="1"/>
  <c r="V797" i="18"/>
  <c r="X707" i="28" s="1"/>
  <c r="V798" i="18"/>
  <c r="X708" i="28" s="1"/>
  <c r="V799" i="18"/>
  <c r="X709" i="28" s="1"/>
  <c r="V800" i="18"/>
  <c r="X710" i="28" s="1"/>
  <c r="V801" i="18"/>
  <c r="X711" i="28" s="1"/>
  <c r="V802" i="18"/>
  <c r="X712" i="28" s="1"/>
  <c r="V803" i="18"/>
  <c r="V804" i="18"/>
  <c r="V805" i="18"/>
  <c r="X713" i="28" s="1"/>
  <c r="V806" i="18"/>
  <c r="V807" i="18"/>
  <c r="X714" i="28" s="1"/>
  <c r="V808" i="18"/>
  <c r="X715" i="28" s="1"/>
  <c r="V809" i="18"/>
  <c r="V810" i="18"/>
  <c r="X716" i="28" s="1"/>
  <c r="V811" i="18"/>
  <c r="X717" i="28" s="1"/>
  <c r="V812" i="18"/>
  <c r="X718" i="28" s="1"/>
  <c r="V813" i="18"/>
  <c r="V814" i="18"/>
  <c r="V815" i="18"/>
  <c r="X719" i="28" s="1"/>
  <c r="V816" i="18"/>
  <c r="X720" i="28" s="1"/>
  <c r="V817" i="18"/>
  <c r="X721" i="28" s="1"/>
  <c r="V818" i="18"/>
  <c r="X722" i="28" s="1"/>
  <c r="V819" i="18"/>
  <c r="X723" i="28" s="1"/>
  <c r="V820" i="18"/>
  <c r="X724" i="28" s="1"/>
  <c r="V821" i="18"/>
  <c r="X725" i="28" s="1"/>
  <c r="V822" i="18"/>
  <c r="X726" i="28" s="1"/>
  <c r="V823" i="18"/>
  <c r="X727" i="28" s="1"/>
  <c r="V824" i="18"/>
  <c r="X728" i="28" s="1"/>
  <c r="V825" i="18"/>
  <c r="X729" i="28" s="1"/>
  <c r="V826" i="18"/>
  <c r="X730" i="28" s="1"/>
  <c r="V827" i="18"/>
  <c r="V828" i="18"/>
  <c r="V829" i="18"/>
  <c r="V830" i="18"/>
  <c r="V831" i="18"/>
  <c r="V832" i="18"/>
  <c r="X731" i="28" s="1"/>
  <c r="V833" i="18"/>
  <c r="X732" i="28" s="1"/>
  <c r="V834" i="18"/>
  <c r="X733" i="28" s="1"/>
  <c r="V835" i="18"/>
  <c r="X734" i="28" s="1"/>
  <c r="V836" i="18"/>
  <c r="X735" i="28" s="1"/>
  <c r="V837" i="18"/>
  <c r="X736" i="28" s="1"/>
  <c r="V838" i="18"/>
  <c r="X737" i="28" s="1"/>
  <c r="V839" i="18"/>
  <c r="X738" i="28" s="1"/>
  <c r="V840" i="18"/>
  <c r="X739" i="28" s="1"/>
  <c r="V841" i="18"/>
  <c r="X740" i="28" s="1"/>
  <c r="V842" i="18"/>
  <c r="X741" i="28" s="1"/>
  <c r="V843" i="18"/>
  <c r="X742" i="28" s="1"/>
  <c r="V844" i="18"/>
  <c r="X743" i="28" s="1"/>
  <c r="V845" i="18"/>
  <c r="X744" i="28" s="1"/>
  <c r="V846" i="18"/>
  <c r="X745" i="28" s="1"/>
  <c r="V847" i="18"/>
  <c r="V848" i="18"/>
  <c r="V849" i="18"/>
  <c r="V850" i="18"/>
  <c r="X746" i="28" s="1"/>
  <c r="V851" i="18"/>
  <c r="V852" i="18"/>
  <c r="V853" i="18"/>
  <c r="V854" i="18"/>
  <c r="V855" i="18"/>
  <c r="X747" i="28" s="1"/>
  <c r="V856" i="18"/>
  <c r="V857" i="18"/>
  <c r="X748" i="28" s="1"/>
  <c r="V858" i="18"/>
  <c r="X749" i="28" s="1"/>
  <c r="V859" i="18"/>
  <c r="X750" i="28" s="1"/>
  <c r="V860" i="18"/>
  <c r="X751" i="28" s="1"/>
  <c r="V861" i="18"/>
  <c r="X752" i="28" s="1"/>
  <c r="V862" i="18"/>
  <c r="X753" i="28" s="1"/>
  <c r="V863" i="18"/>
  <c r="X754" i="28" s="1"/>
  <c r="V864" i="18"/>
  <c r="X755" i="28" s="1"/>
  <c r="V865" i="18"/>
  <c r="X756" i="28" s="1"/>
  <c r="V866" i="18"/>
  <c r="X757" i="28" s="1"/>
  <c r="V867" i="18"/>
  <c r="X758" i="28" s="1"/>
  <c r="V868" i="18"/>
  <c r="X759" i="28" s="1"/>
  <c r="V869" i="18"/>
  <c r="X760" i="28" s="1"/>
  <c r="V870" i="18"/>
  <c r="X761" i="28" s="1"/>
  <c r="V871" i="18"/>
  <c r="X762" i="28" s="1"/>
  <c r="V872" i="18"/>
  <c r="X763" i="28" s="1"/>
  <c r="V873" i="18"/>
  <c r="X764" i="28" s="1"/>
  <c r="V874" i="18"/>
  <c r="X765" i="28" s="1"/>
  <c r="V875" i="18"/>
  <c r="X766" i="28" s="1"/>
  <c r="V876" i="18"/>
  <c r="X767" i="28" s="1"/>
  <c r="V877" i="18"/>
  <c r="X768" i="28" s="1"/>
  <c r="V878" i="18"/>
  <c r="X769" i="28" s="1"/>
  <c r="V879" i="18"/>
  <c r="X770" i="28" s="1"/>
  <c r="V880" i="18"/>
  <c r="X771" i="28" s="1"/>
  <c r="V881" i="18"/>
  <c r="X772" i="28" s="1"/>
  <c r="V882" i="18"/>
  <c r="X773" i="28" s="1"/>
  <c r="V883" i="18"/>
  <c r="X774" i="28" s="1"/>
  <c r="V884" i="18"/>
  <c r="X775" i="28" s="1"/>
  <c r="V885" i="18"/>
  <c r="X776" i="28" s="1"/>
  <c r="V886" i="18"/>
  <c r="X777" i="28" s="1"/>
  <c r="V887" i="18"/>
  <c r="X778" i="28" s="1"/>
  <c r="V888" i="18"/>
  <c r="X779" i="28" s="1"/>
  <c r="V889" i="18"/>
  <c r="X780" i="28" s="1"/>
  <c r="V890" i="18"/>
  <c r="X781" i="28" s="1"/>
  <c r="V891" i="18"/>
  <c r="X782" i="28" s="1"/>
  <c r="V892" i="18"/>
  <c r="X783" i="28" s="1"/>
  <c r="V893" i="18"/>
  <c r="X784" i="28" s="1"/>
  <c r="V894" i="18"/>
  <c r="X785" i="28" s="1"/>
  <c r="V895" i="18"/>
  <c r="X786" i="28" s="1"/>
  <c r="V896" i="18"/>
  <c r="X787" i="28" s="1"/>
  <c r="V897" i="18"/>
  <c r="X788" i="28" s="1"/>
  <c r="V898" i="18"/>
  <c r="V899" i="18"/>
  <c r="V900" i="18"/>
  <c r="V901" i="18"/>
  <c r="V902" i="18"/>
  <c r="X789" i="28" s="1"/>
  <c r="V903" i="18"/>
  <c r="V904" i="18"/>
  <c r="X790" i="28" s="1"/>
  <c r="V905" i="18"/>
  <c r="X791" i="28" s="1"/>
  <c r="V906" i="18"/>
  <c r="X792" i="28" s="1"/>
  <c r="V907" i="18"/>
  <c r="X793" i="28" s="1"/>
  <c r="V908" i="18"/>
  <c r="X794" i="28" s="1"/>
  <c r="V909" i="18"/>
  <c r="X795" i="28" s="1"/>
  <c r="V910" i="18"/>
  <c r="X796" i="28" s="1"/>
  <c r="V911" i="18"/>
  <c r="X797" i="28" s="1"/>
  <c r="V912" i="18"/>
  <c r="X798" i="28" s="1"/>
  <c r="V913" i="18"/>
  <c r="X799" i="28" s="1"/>
  <c r="V914" i="18"/>
  <c r="X800" i="28" s="1"/>
  <c r="V915" i="18"/>
  <c r="X801" i="28" s="1"/>
  <c r="V916" i="18"/>
  <c r="X802" i="28" s="1"/>
  <c r="V917" i="18"/>
  <c r="V918" i="18"/>
  <c r="V919" i="18"/>
  <c r="X803" i="28" s="1"/>
  <c r="V920" i="18"/>
  <c r="X804" i="28" s="1"/>
  <c r="V921" i="18"/>
  <c r="V922" i="18"/>
  <c r="X805" i="28" s="1"/>
  <c r="V923" i="18"/>
  <c r="X806" i="28" s="1"/>
  <c r="V924" i="18"/>
  <c r="X807" i="28" s="1"/>
  <c r="V925" i="18"/>
  <c r="V926" i="18"/>
  <c r="V927" i="18"/>
  <c r="V928" i="18"/>
  <c r="V929" i="18"/>
  <c r="V930" i="18"/>
  <c r="X808" i="28" s="1"/>
  <c r="V931" i="18"/>
  <c r="V932" i="18"/>
  <c r="X809" i="28" s="1"/>
  <c r="V933" i="18"/>
  <c r="V934" i="18"/>
  <c r="V935" i="18"/>
  <c r="V936" i="18"/>
  <c r="X810" i="28" s="1"/>
  <c r="V937" i="18"/>
  <c r="X812" i="28" s="1"/>
  <c r="V938" i="18"/>
  <c r="X813" i="28" s="1"/>
  <c r="V939" i="18"/>
  <c r="V940" i="18"/>
  <c r="X814" i="28" s="1"/>
  <c r="V941" i="18"/>
  <c r="X815" i="28" s="1"/>
  <c r="V942" i="18"/>
  <c r="X816" i="28" s="1"/>
  <c r="V943" i="18"/>
  <c r="X817" i="28" s="1"/>
  <c r="V944" i="18"/>
  <c r="X818" i="28" s="1"/>
  <c r="V945" i="18"/>
  <c r="X819" i="28" s="1"/>
  <c r="V946" i="18"/>
  <c r="X820" i="28" s="1"/>
  <c r="V947" i="18"/>
  <c r="X821" i="28" s="1"/>
  <c r="V948" i="18"/>
  <c r="X822" i="28" s="1"/>
  <c r="V949" i="18"/>
  <c r="X823" i="28" s="1"/>
  <c r="V950" i="18"/>
  <c r="X824" i="28" s="1"/>
  <c r="V951" i="18"/>
  <c r="X825" i="28" s="1"/>
  <c r="V952" i="18"/>
  <c r="X826" i="28" s="1"/>
  <c r="V953" i="18"/>
  <c r="X827" i="28" s="1"/>
  <c r="V954" i="18"/>
  <c r="X828" i="28" s="1"/>
  <c r="V955" i="18"/>
  <c r="X829" i="28" s="1"/>
  <c r="V956" i="18"/>
  <c r="X830" i="28" s="1"/>
  <c r="V957" i="18"/>
  <c r="X831" i="28" s="1"/>
  <c r="V958" i="18"/>
  <c r="X832" i="28" s="1"/>
  <c r="V959" i="18"/>
  <c r="X833" i="28" s="1"/>
  <c r="V960" i="18"/>
  <c r="X834" i="28" s="1"/>
  <c r="V961" i="18"/>
  <c r="X835" i="28" s="1"/>
  <c r="V962" i="18"/>
  <c r="X836" i="28" s="1"/>
  <c r="V963" i="18"/>
  <c r="X837" i="28" s="1"/>
  <c r="V964" i="18"/>
  <c r="X838" i="28" s="1"/>
  <c r="V965" i="18"/>
  <c r="X839" i="28" s="1"/>
  <c r="V966" i="18"/>
  <c r="X840" i="28" s="1"/>
  <c r="V967" i="18"/>
  <c r="X841" i="28" s="1"/>
  <c r="V968" i="18"/>
  <c r="X842" i="28" s="1"/>
  <c r="V969" i="18"/>
  <c r="X843" i="28" s="1"/>
  <c r="V970" i="18"/>
  <c r="X844" i="28" s="1"/>
  <c r="V971" i="18"/>
  <c r="X845" i="28" s="1"/>
  <c r="V972" i="18"/>
  <c r="X846" i="28" s="1"/>
  <c r="V973" i="18"/>
  <c r="X847" i="28" s="1"/>
  <c r="V974" i="18"/>
  <c r="X848" i="28" s="1"/>
  <c r="V975" i="18"/>
  <c r="X849" i="28" s="1"/>
  <c r="V976" i="18"/>
  <c r="X850" i="28" s="1"/>
  <c r="V977" i="18"/>
  <c r="X851" i="28" s="1"/>
  <c r="V978" i="18"/>
  <c r="X852" i="28" s="1"/>
  <c r="V979" i="18"/>
  <c r="X853" i="28" s="1"/>
  <c r="V980" i="18"/>
  <c r="X854" i="28" s="1"/>
  <c r="V981" i="18"/>
  <c r="X855" i="28" s="1"/>
  <c r="V982" i="18"/>
  <c r="X856" i="28" s="1"/>
  <c r="V983" i="18"/>
  <c r="X857" i="28" s="1"/>
  <c r="V984" i="18"/>
  <c r="X858" i="28" s="1"/>
  <c r="V985" i="18"/>
  <c r="X859" i="28" s="1"/>
  <c r="V986" i="18"/>
  <c r="X860" i="28" s="1"/>
  <c r="V987" i="18"/>
  <c r="X861" i="28" s="1"/>
  <c r="V988" i="18"/>
  <c r="X862" i="28" s="1"/>
  <c r="V989" i="18"/>
  <c r="X863" i="28" s="1"/>
  <c r="V990" i="18"/>
  <c r="X864" i="28" s="1"/>
  <c r="V991" i="18"/>
  <c r="X865" i="28" s="1"/>
  <c r="V992" i="18"/>
  <c r="X866" i="28" s="1"/>
  <c r="V993" i="18"/>
  <c r="X867" i="28" s="1"/>
  <c r="V994" i="18"/>
  <c r="X868" i="28" s="1"/>
  <c r="V995" i="18"/>
  <c r="X869" i="28" s="1"/>
  <c r="V996" i="18"/>
  <c r="X870" i="28" s="1"/>
  <c r="V997" i="18"/>
  <c r="X871" i="28" s="1"/>
  <c r="V998" i="18"/>
  <c r="X872" i="28" s="1"/>
  <c r="V999" i="18"/>
  <c r="X873" i="28" s="1"/>
  <c r="V1000" i="18"/>
  <c r="X874" i="28" s="1"/>
  <c r="V1001" i="18"/>
  <c r="X875" i="28" s="1"/>
  <c r="V1002" i="18"/>
  <c r="X876" i="28" s="1"/>
  <c r="V1003" i="18"/>
  <c r="X877" i="28" s="1"/>
  <c r="V1004" i="18"/>
  <c r="X878" i="28" s="1"/>
  <c r="V1005" i="18"/>
  <c r="X879" i="28" s="1"/>
  <c r="V1006" i="18"/>
  <c r="X880" i="28" s="1"/>
  <c r="V1007" i="18"/>
  <c r="X881" i="28" s="1"/>
  <c r="V1008" i="18"/>
  <c r="X882" i="28" s="1"/>
  <c r="V1009" i="18"/>
  <c r="X883" i="28" s="1"/>
  <c r="V1010" i="18"/>
  <c r="X884" i="28" s="1"/>
  <c r="V1011" i="18"/>
  <c r="X885" i="28" s="1"/>
  <c r="V1012" i="18"/>
  <c r="X886" i="28" s="1"/>
  <c r="V1013" i="18"/>
  <c r="X887" i="28" s="1"/>
  <c r="V1014" i="18"/>
  <c r="X888" i="28" s="1"/>
  <c r="V1015" i="18"/>
  <c r="X889" i="28" s="1"/>
  <c r="V1016" i="18"/>
  <c r="X890" i="28" s="1"/>
  <c r="V1017" i="18"/>
  <c r="X891" i="28" s="1"/>
  <c r="V1018" i="18"/>
  <c r="X892" i="28" s="1"/>
  <c r="V1019" i="18"/>
  <c r="X893" i="28" s="1"/>
  <c r="V1020" i="18"/>
  <c r="X894" i="28" s="1"/>
  <c r="V1021" i="18"/>
  <c r="X895" i="28" s="1"/>
  <c r="V1022" i="18"/>
  <c r="X896" i="28" s="1"/>
  <c r="V1023" i="18"/>
  <c r="X897" i="28" s="1"/>
  <c r="V1024" i="18"/>
  <c r="X898" i="28" s="1"/>
  <c r="V1025" i="18"/>
  <c r="X899" i="28" s="1"/>
  <c r="V1026" i="18"/>
  <c r="X900" i="28" s="1"/>
  <c r="V1027" i="18"/>
  <c r="X901" i="28" s="1"/>
  <c r="V1028" i="18"/>
  <c r="X902" i="28" s="1"/>
  <c r="V1029" i="18"/>
  <c r="X903" i="28" s="1"/>
  <c r="V1030" i="18"/>
  <c r="X904" i="28" s="1"/>
  <c r="V1031" i="18"/>
  <c r="X905" i="28" s="1"/>
  <c r="V1032" i="18"/>
  <c r="X906" i="28" s="1"/>
  <c r="V1033" i="18"/>
  <c r="X907" i="28" s="1"/>
  <c r="V1034" i="18"/>
  <c r="X908" i="28" s="1"/>
  <c r="V1035" i="18"/>
  <c r="X909" i="28" s="1"/>
  <c r="V1036" i="18"/>
  <c r="X910" i="28" s="1"/>
  <c r="V1037" i="18"/>
  <c r="X911" i="28" s="1"/>
  <c r="V1038" i="18"/>
  <c r="X912" i="28" s="1"/>
  <c r="V1039" i="18"/>
  <c r="X913" i="28" s="1"/>
  <c r="V1040" i="18"/>
  <c r="X914" i="28" s="1"/>
  <c r="V1041" i="18"/>
  <c r="X915" i="28" s="1"/>
  <c r="V1042" i="18"/>
  <c r="X916" i="28" s="1"/>
  <c r="V1043" i="18"/>
  <c r="X917" i="28" s="1"/>
  <c r="V1044" i="18"/>
  <c r="X918" i="28" s="1"/>
  <c r="V1045" i="18"/>
  <c r="X919" i="28" s="1"/>
  <c r="V1046" i="18"/>
  <c r="X920" i="28" s="1"/>
  <c r="V1047" i="18"/>
  <c r="X921" i="28" s="1"/>
  <c r="V1048" i="18"/>
  <c r="X922" i="28" s="1"/>
  <c r="V1049" i="18"/>
  <c r="X923" i="28" s="1"/>
  <c r="V1050" i="18"/>
  <c r="X924" i="28" s="1"/>
  <c r="V1051" i="18"/>
  <c r="X925" i="28" s="1"/>
  <c r="V1052" i="18"/>
  <c r="X926" i="28" s="1"/>
  <c r="V1053" i="18"/>
  <c r="X927" i="28" s="1"/>
  <c r="V1054" i="18"/>
  <c r="X928" i="28" s="1"/>
  <c r="V1055" i="18"/>
  <c r="X929" i="28" s="1"/>
  <c r="V1056" i="18"/>
  <c r="X930" i="28" s="1"/>
  <c r="V1057" i="18"/>
  <c r="X931" i="28" s="1"/>
  <c r="V1058" i="18"/>
  <c r="X932" i="28" s="1"/>
  <c r="V1059" i="18"/>
  <c r="X933" i="28" s="1"/>
  <c r="V1060" i="18"/>
  <c r="X934" i="28" s="1"/>
  <c r="V1061" i="18"/>
  <c r="X935" i="28" s="1"/>
  <c r="V1062" i="18"/>
  <c r="X936" i="28" s="1"/>
  <c r="V1063" i="18"/>
  <c r="X937" i="28" s="1"/>
  <c r="V1064" i="18"/>
  <c r="X938" i="28" s="1"/>
  <c r="V1065" i="18"/>
  <c r="X939" i="28" s="1"/>
  <c r="V1066" i="18"/>
  <c r="X940" i="28" s="1"/>
  <c r="V1067" i="18"/>
  <c r="X941" i="28" s="1"/>
  <c r="V1068" i="18"/>
  <c r="X942" i="28" s="1"/>
  <c r="V1069" i="18"/>
  <c r="X943" i="28" s="1"/>
  <c r="V1070" i="18"/>
  <c r="X944" i="28" s="1"/>
  <c r="V1071" i="18"/>
  <c r="X945" i="28" s="1"/>
  <c r="V1072" i="18"/>
  <c r="X946" i="28" s="1"/>
  <c r="V1073" i="18"/>
  <c r="X947" i="28" s="1"/>
  <c r="V1074" i="18"/>
  <c r="X948" i="28" s="1"/>
  <c r="V1075" i="18"/>
  <c r="X949" i="28" s="1"/>
  <c r="V1076" i="18"/>
  <c r="X950" i="28" s="1"/>
  <c r="V1077" i="18"/>
  <c r="X951" i="28" s="1"/>
  <c r="V1078" i="18"/>
  <c r="X952" i="28" s="1"/>
  <c r="V1079" i="18"/>
  <c r="X953" i="28" s="1"/>
  <c r="V1080" i="18"/>
  <c r="X954" i="28" s="1"/>
  <c r="V1081" i="18"/>
  <c r="X955" i="28" s="1"/>
  <c r="V1082" i="18"/>
  <c r="X956" i="28" s="1"/>
  <c r="V1083" i="18"/>
  <c r="X957" i="28" s="1"/>
  <c r="V1084" i="18"/>
  <c r="X958" i="28" s="1"/>
  <c r="V1085" i="18"/>
  <c r="X959" i="28" s="1"/>
  <c r="V1086" i="18"/>
  <c r="X960" i="28" s="1"/>
  <c r="V1087" i="18"/>
  <c r="X961" i="28" s="1"/>
  <c r="V1088" i="18"/>
  <c r="X962" i="28" s="1"/>
  <c r="V1089" i="18"/>
  <c r="X963" i="28" s="1"/>
  <c r="V1090" i="18"/>
  <c r="X964" i="28" s="1"/>
  <c r="V1091" i="18"/>
  <c r="X965" i="28" s="1"/>
  <c r="V1092" i="18"/>
  <c r="V1093" i="18"/>
  <c r="X966" i="28" s="1"/>
  <c r="V1094" i="18"/>
  <c r="X967" i="28" s="1"/>
  <c r="V1095" i="18"/>
  <c r="X968" i="28" s="1"/>
  <c r="V1096" i="18"/>
  <c r="X969" i="28" s="1"/>
  <c r="V1097" i="18"/>
  <c r="X970" i="28" s="1"/>
  <c r="V1098" i="18"/>
  <c r="X971" i="28" s="1"/>
  <c r="V1099" i="18"/>
  <c r="X972" i="28" s="1"/>
  <c r="V1100" i="18"/>
  <c r="X973" i="28" s="1"/>
  <c r="V1101" i="18"/>
  <c r="X974" i="28" s="1"/>
  <c r="V1102" i="18"/>
  <c r="V1103" i="18"/>
  <c r="X975" i="28" s="1"/>
  <c r="V1104" i="18"/>
  <c r="X976" i="28" s="1"/>
  <c r="V1105" i="18"/>
  <c r="X977" i="28" s="1"/>
  <c r="V1106" i="18"/>
  <c r="X978" i="28" s="1"/>
  <c r="V1107" i="18"/>
  <c r="X979" i="28" s="1"/>
  <c r="V1108" i="18"/>
  <c r="X980" i="28" s="1"/>
  <c r="V1109" i="18"/>
  <c r="X981" i="28" s="1"/>
  <c r="V1110" i="18"/>
  <c r="X982" i="28" s="1"/>
  <c r="V1111" i="18"/>
  <c r="X983" i="28" s="1"/>
  <c r="V1112" i="18"/>
  <c r="X984" i="28" s="1"/>
  <c r="V1113" i="18"/>
  <c r="X985" i="28" s="1"/>
  <c r="V1114" i="18"/>
  <c r="X986" i="28" s="1"/>
  <c r="V1115" i="18"/>
  <c r="X987" i="28" s="1"/>
  <c r="V1116" i="18"/>
  <c r="X988" i="28" s="1"/>
  <c r="V1117" i="18"/>
  <c r="X989" i="28" s="1"/>
  <c r="V1118" i="18"/>
  <c r="X990" i="28" s="1"/>
  <c r="V1119" i="18"/>
  <c r="X991" i="28" s="1"/>
  <c r="V1120" i="18"/>
  <c r="X992" i="28" s="1"/>
  <c r="V1121" i="18"/>
  <c r="X993" i="28" s="1"/>
  <c r="V1122" i="18"/>
  <c r="X994" i="28" s="1"/>
  <c r="V1123" i="18"/>
  <c r="X995" i="28" s="1"/>
  <c r="V1124" i="18"/>
  <c r="X996" i="28" s="1"/>
  <c r="V1125" i="18"/>
  <c r="X997" i="28" s="1"/>
  <c r="V1126" i="18"/>
  <c r="X998" i="28" s="1"/>
  <c r="V1127" i="18"/>
  <c r="X999" i="28" s="1"/>
  <c r="V1128" i="18"/>
  <c r="X1000" i="28" s="1"/>
  <c r="V1129" i="18"/>
  <c r="X1001" i="28" s="1"/>
  <c r="V1130" i="18"/>
  <c r="X1002" i="28" s="1"/>
  <c r="V1131" i="18"/>
  <c r="X1003" i="28" s="1"/>
  <c r="V1132" i="18"/>
  <c r="X1004" i="28" s="1"/>
  <c r="V1133" i="18"/>
  <c r="X1005" i="28" s="1"/>
  <c r="V1134" i="18"/>
  <c r="X1006" i="28" s="1"/>
  <c r="V1135" i="18"/>
  <c r="X1007" i="28" s="1"/>
  <c r="V1136" i="18"/>
  <c r="X1008" i="28" s="1"/>
  <c r="V1137" i="18"/>
  <c r="X1009" i="28" s="1"/>
  <c r="V1138" i="18"/>
  <c r="X1010" i="28" s="1"/>
  <c r="V1139" i="18"/>
  <c r="X1011" i="28" s="1"/>
  <c r="V1140" i="18"/>
  <c r="X1012" i="28" s="1"/>
  <c r="V1141" i="18"/>
  <c r="X1013" i="28" s="1"/>
  <c r="V1142" i="18"/>
  <c r="X1014" i="28" s="1"/>
  <c r="V1143" i="18"/>
  <c r="X1015" i="28" s="1"/>
  <c r="V1144" i="18"/>
  <c r="X1016" i="28" s="1"/>
  <c r="V1145" i="18"/>
  <c r="X1017" i="28" s="1"/>
  <c r="V1146" i="18"/>
  <c r="X1018" i="28" s="1"/>
  <c r="V1147" i="18"/>
  <c r="X1019" i="28" s="1"/>
  <c r="V1148" i="18"/>
  <c r="X1020" i="28" s="1"/>
  <c r="V1149" i="18"/>
  <c r="X1021" i="28" s="1"/>
  <c r="V1150" i="18"/>
  <c r="X1022" i="28" s="1"/>
  <c r="V1151" i="18"/>
  <c r="X1023" i="28" s="1"/>
  <c r="V1152" i="18"/>
  <c r="X1024" i="28" s="1"/>
  <c r="V1153" i="18"/>
  <c r="X1025" i="28" s="1"/>
  <c r="V1154" i="18"/>
  <c r="X1026" i="28" s="1"/>
  <c r="V1155" i="18"/>
  <c r="X1027" i="28" s="1"/>
  <c r="V1156" i="18"/>
  <c r="X1028" i="28" s="1"/>
  <c r="V1157" i="18"/>
  <c r="X1029" i="28" s="1"/>
  <c r="V1158" i="18"/>
  <c r="X1030" i="28" s="1"/>
  <c r="V1159" i="18"/>
  <c r="X1031" i="28" s="1"/>
  <c r="V1160" i="18"/>
  <c r="X1032" i="28" s="1"/>
  <c r="V1161" i="18"/>
  <c r="X1033" i="28" s="1"/>
  <c r="V1162" i="18"/>
  <c r="X1034" i="28" s="1"/>
  <c r="V1163" i="18"/>
  <c r="X1035" i="28" s="1"/>
  <c r="V1164" i="18"/>
  <c r="X1036" i="28" s="1"/>
  <c r="V1165" i="18"/>
  <c r="X1037" i="28" s="1"/>
  <c r="V1166" i="18"/>
  <c r="X1038" i="28" s="1"/>
  <c r="V1167" i="18"/>
  <c r="X1039" i="28" s="1"/>
  <c r="V1168" i="18"/>
  <c r="X1040" i="28" s="1"/>
  <c r="V1169" i="18"/>
  <c r="X1041" i="28" s="1"/>
  <c r="V1170" i="18"/>
  <c r="X1042" i="28" s="1"/>
  <c r="V1171" i="18"/>
  <c r="X1043" i="28" s="1"/>
  <c r="V1172" i="18"/>
  <c r="X1044" i="28" s="1"/>
  <c r="V1173" i="18"/>
  <c r="X1045" i="28" s="1"/>
  <c r="V1174" i="18"/>
  <c r="X1046" i="28" s="1"/>
  <c r="V1175" i="18"/>
  <c r="X1047" i="28" s="1"/>
  <c r="V1176" i="18"/>
  <c r="X1048" i="28" s="1"/>
  <c r="V1177" i="18"/>
  <c r="X1049" i="28" s="1"/>
  <c r="V1178" i="18"/>
  <c r="X1050" i="28" s="1"/>
  <c r="V1179" i="18"/>
  <c r="X1051" i="28" s="1"/>
  <c r="V1180" i="18"/>
  <c r="X1052" i="28" s="1"/>
  <c r="V1181" i="18"/>
  <c r="X1053" i="28" s="1"/>
  <c r="V1182" i="18"/>
  <c r="X1054" i="28" s="1"/>
  <c r="V1183" i="18"/>
  <c r="X1055" i="28" s="1"/>
  <c r="V1184" i="18"/>
  <c r="X1056" i="28" s="1"/>
  <c r="V1185" i="18"/>
  <c r="X1057" i="28" s="1"/>
  <c r="V1186" i="18"/>
  <c r="X1058" i="28" s="1"/>
  <c r="V1187" i="18"/>
  <c r="X1059" i="28" s="1"/>
  <c r="V1188" i="18"/>
  <c r="X1060" i="28" s="1"/>
  <c r="V1189" i="18"/>
  <c r="X1061" i="28" s="1"/>
  <c r="V1190" i="18"/>
  <c r="X1062" i="28" s="1"/>
  <c r="V1191" i="18"/>
  <c r="X1063" i="28" s="1"/>
  <c r="V1192" i="18"/>
  <c r="X1064" i="28" s="1"/>
  <c r="V1193" i="18"/>
  <c r="X1065" i="28" s="1"/>
  <c r="V1194" i="18"/>
  <c r="X1066" i="28" s="1"/>
  <c r="V1195" i="18"/>
  <c r="X1067" i="28" s="1"/>
  <c r="V1196" i="18"/>
  <c r="X1068" i="28" s="1"/>
  <c r="V1197" i="18"/>
  <c r="X1069" i="28" s="1"/>
  <c r="V1198" i="18"/>
  <c r="X1071" i="28" s="1"/>
  <c r="V1199" i="18"/>
  <c r="X1072" i="28" s="1"/>
  <c r="V1200" i="18"/>
  <c r="X1073" i="28" s="1"/>
  <c r="V1201" i="18"/>
  <c r="X1070" i="28" s="1"/>
  <c r="V1202" i="18"/>
  <c r="X1074" i="28" s="1"/>
  <c r="V1203" i="18"/>
  <c r="X1075" i="28" s="1"/>
  <c r="V1204" i="18"/>
  <c r="X1076" i="28" s="1"/>
  <c r="V1205" i="18"/>
  <c r="X1077" i="28" s="1"/>
  <c r="V1206" i="18"/>
  <c r="X1078" i="28" s="1"/>
  <c r="V1207" i="18"/>
  <c r="X1079" i="28" s="1"/>
  <c r="V1208" i="18"/>
  <c r="X1080" i="28" s="1"/>
  <c r="V1209" i="18"/>
  <c r="X1081" i="28" s="1"/>
  <c r="V1210" i="18"/>
  <c r="X1082" i="28" s="1"/>
  <c r="V1211" i="18"/>
  <c r="X1083" i="28" s="1"/>
  <c r="V1212" i="18"/>
  <c r="X1084" i="28" s="1"/>
  <c r="V1213" i="18"/>
  <c r="X1085" i="28" s="1"/>
  <c r="V1214" i="18"/>
  <c r="X1086" i="28" s="1"/>
  <c r="V1215" i="18"/>
  <c r="X1087" i="28" s="1"/>
  <c r="V1216" i="18"/>
  <c r="X1088" i="28" s="1"/>
  <c r="V1217" i="18"/>
  <c r="X1089" i="28" s="1"/>
  <c r="V1218" i="18"/>
  <c r="X1090" i="28" s="1"/>
  <c r="V1219" i="18"/>
  <c r="X1091" i="28" s="1"/>
  <c r="V1220" i="18"/>
  <c r="X1092" i="28" s="1"/>
  <c r="V1221" i="18"/>
  <c r="X1093" i="28" s="1"/>
  <c r="V1222" i="18"/>
  <c r="X1094" i="28" s="1"/>
  <c r="V1223" i="18"/>
  <c r="X1095" i="28" s="1"/>
  <c r="V1224" i="18"/>
  <c r="X1096" i="28" s="1"/>
  <c r="V1225" i="18"/>
  <c r="X1097" i="28" s="1"/>
  <c r="V1226" i="18"/>
  <c r="X1098" i="28" s="1"/>
  <c r="V1227" i="18"/>
  <c r="X1099" i="28" s="1"/>
  <c r="V1228" i="18"/>
  <c r="X1100" i="28" s="1"/>
  <c r="V1229" i="18"/>
  <c r="X1101" i="28" s="1"/>
  <c r="V1230" i="18"/>
  <c r="X1102" i="28" s="1"/>
  <c r="V1231" i="18"/>
  <c r="X1103" i="28" s="1"/>
  <c r="V1232" i="18"/>
  <c r="X1104" i="28" s="1"/>
  <c r="V1233" i="18"/>
  <c r="X1105" i="28" s="1"/>
  <c r="V1234" i="18"/>
  <c r="X1106" i="28" s="1"/>
  <c r="V1235" i="18"/>
  <c r="X1107" i="28" s="1"/>
  <c r="V1236" i="18"/>
  <c r="X1109" i="28" s="1"/>
  <c r="V1237" i="18"/>
  <c r="X1108" i="28" s="1"/>
  <c r="V1238" i="18"/>
  <c r="X1110" i="28" s="1"/>
  <c r="V1239" i="18"/>
  <c r="X1111" i="28" s="1"/>
  <c r="V1240" i="18"/>
  <c r="X1112" i="28" s="1"/>
  <c r="V1241" i="18"/>
  <c r="X1113" i="28" s="1"/>
  <c r="V1242" i="18"/>
  <c r="X1114" i="28" s="1"/>
  <c r="V1243" i="18"/>
  <c r="X1115" i="28" s="1"/>
  <c r="V1244" i="18"/>
  <c r="X1116" i="28" s="1"/>
  <c r="V1245" i="18"/>
  <c r="X1117" i="28" s="1"/>
  <c r="V1246" i="18"/>
  <c r="X1118" i="28" s="1"/>
  <c r="V1247" i="18"/>
  <c r="X1119" i="28" s="1"/>
  <c r="V1248" i="18"/>
  <c r="X1120" i="28" s="1"/>
  <c r="V1249" i="18"/>
  <c r="X1121" i="28" s="1"/>
  <c r="V1250" i="18"/>
  <c r="X1122" i="28" s="1"/>
  <c r="V1251" i="18"/>
  <c r="X1123" i="28" s="1"/>
  <c r="V1252" i="18"/>
  <c r="X1124" i="28" s="1"/>
  <c r="V1253" i="18"/>
  <c r="X1125" i="28" s="1"/>
  <c r="V1254" i="18"/>
  <c r="X1126" i="28" s="1"/>
  <c r="V1255" i="18"/>
  <c r="X1127" i="28" s="1"/>
  <c r="V1256" i="18"/>
  <c r="X1128" i="28" s="1"/>
  <c r="V1257" i="18"/>
  <c r="X1129" i="28" s="1"/>
  <c r="V1258" i="18"/>
  <c r="X1130" i="28" s="1"/>
  <c r="V1259" i="18"/>
  <c r="X1131" i="28" s="1"/>
  <c r="V1260" i="18"/>
  <c r="X1132" i="28" s="1"/>
  <c r="V1261" i="18"/>
  <c r="X1133" i="28" s="1"/>
  <c r="V1262" i="18"/>
  <c r="X1134" i="28" s="1"/>
  <c r="V1263" i="18"/>
  <c r="X1135" i="28" s="1"/>
  <c r="V1264" i="18"/>
  <c r="X1136" i="28" s="1"/>
  <c r="V1265" i="18"/>
  <c r="X1137" i="28" s="1"/>
  <c r="V1266" i="18"/>
  <c r="X1138" i="28" s="1"/>
  <c r="V1267" i="18"/>
  <c r="X1139" i="28" s="1"/>
  <c r="V1268" i="18"/>
  <c r="X1140" i="28" s="1"/>
  <c r="V1269" i="18"/>
  <c r="X1141" i="28" s="1"/>
  <c r="V1270" i="18"/>
  <c r="X1142" i="28" s="1"/>
  <c r="V1271" i="18"/>
  <c r="X1143" i="28" s="1"/>
  <c r="V1272" i="18"/>
  <c r="X1144" i="28" s="1"/>
  <c r="V1273" i="18"/>
  <c r="X1145" i="28" s="1"/>
  <c r="V1274" i="18"/>
  <c r="X1146" i="28" s="1"/>
  <c r="V1275" i="18"/>
  <c r="X1147" i="28" s="1"/>
  <c r="V1276" i="18"/>
  <c r="X1148" i="28" s="1"/>
  <c r="V1277" i="18"/>
  <c r="X1149" i="28" s="1"/>
  <c r="V1278" i="18"/>
  <c r="X1150" i="28" s="1"/>
  <c r="V1279" i="18"/>
  <c r="V1280" i="18"/>
  <c r="V1281" i="18"/>
  <c r="X1151" i="28" s="1"/>
  <c r="V1282" i="18"/>
  <c r="X1152" i="28" s="1"/>
  <c r="V1283" i="18"/>
  <c r="X1153" i="28" s="1"/>
  <c r="V1284" i="18"/>
  <c r="X1154" i="28" s="1"/>
  <c r="V1285" i="18"/>
  <c r="X1155" i="28" s="1"/>
  <c r="V1286" i="18"/>
  <c r="X1156" i="28" s="1"/>
  <c r="V1287" i="18"/>
  <c r="X1157" i="28" s="1"/>
  <c r="V1288" i="18"/>
  <c r="X1158" i="28" s="1"/>
  <c r="V1289" i="18"/>
  <c r="X1159" i="28" s="1"/>
  <c r="V1290" i="18"/>
  <c r="X1160" i="28" s="1"/>
  <c r="V1291" i="18"/>
  <c r="X1161" i="28" s="1"/>
  <c r="V1292" i="18"/>
  <c r="X1162" i="28" s="1"/>
  <c r="V1293" i="18"/>
  <c r="X1163" i="28" s="1"/>
  <c r="V1294" i="18"/>
  <c r="X1164" i="28" s="1"/>
  <c r="V1295" i="18"/>
  <c r="X1165" i="28" s="1"/>
  <c r="V1296" i="18"/>
  <c r="X1166" i="28" s="1"/>
  <c r="V1297" i="18"/>
  <c r="X1167" i="28" s="1"/>
  <c r="V1298" i="18"/>
  <c r="X1168" i="28" s="1"/>
  <c r="V1299" i="18"/>
  <c r="X1169" i="28" s="1"/>
  <c r="V1300" i="18"/>
  <c r="X1170" i="28" s="1"/>
  <c r="V1301" i="18"/>
  <c r="X1171" i="28" s="1"/>
  <c r="V1302" i="18"/>
  <c r="X1172" i="28" s="1"/>
  <c r="V1303" i="18"/>
  <c r="X1173" i="28" s="1"/>
  <c r="V1304" i="18"/>
  <c r="X1174" i="28" s="1"/>
  <c r="V1305" i="18"/>
  <c r="X1175" i="28" s="1"/>
  <c r="V1306" i="18"/>
  <c r="X1176" i="28" s="1"/>
  <c r="V1307" i="18"/>
  <c r="X1177" i="28" s="1"/>
  <c r="V1308" i="18"/>
  <c r="X1178" i="28" s="1"/>
  <c r="V1309" i="18"/>
  <c r="X1179" i="28" s="1"/>
  <c r="V1310" i="18"/>
  <c r="X1180" i="28" s="1"/>
  <c r="V1311" i="18"/>
  <c r="X1181" i="28" s="1"/>
  <c r="V1312" i="18"/>
  <c r="X1182" i="28" s="1"/>
  <c r="V1313" i="18"/>
  <c r="X1183" i="28" s="1"/>
  <c r="V1314" i="18"/>
  <c r="X1184" i="28" s="1"/>
  <c r="V1315" i="18"/>
  <c r="X1185" i="28" s="1"/>
  <c r="V1316" i="18"/>
  <c r="X1186" i="28" s="1"/>
  <c r="V1317" i="18"/>
  <c r="X1187" i="28" s="1"/>
  <c r="V1318" i="18"/>
  <c r="X1188" i="28" s="1"/>
  <c r="V1319" i="18"/>
  <c r="X1189" i="28" s="1"/>
  <c r="V1320" i="18"/>
  <c r="X1190" i="28" s="1"/>
  <c r="V1321" i="18"/>
  <c r="X1191" i="28" s="1"/>
  <c r="V1322" i="18"/>
  <c r="X1192" i="28" s="1"/>
  <c r="V1323" i="18"/>
  <c r="X1193" i="28" s="1"/>
  <c r="V1324" i="18"/>
  <c r="X1194" i="28" s="1"/>
  <c r="V1325" i="18"/>
  <c r="X1195" i="28" s="1"/>
  <c r="V1326" i="18"/>
  <c r="X1196" i="28" s="1"/>
  <c r="V1327" i="18"/>
  <c r="X1198" i="28" s="1"/>
  <c r="V1328" i="18"/>
  <c r="X1197" i="28" s="1"/>
  <c r="V1329" i="18"/>
  <c r="X1199" i="28" s="1"/>
  <c r="V1330" i="18"/>
  <c r="X1200" i="28" s="1"/>
  <c r="V1331" i="18"/>
  <c r="X1201" i="28" s="1"/>
  <c r="V1332" i="18"/>
  <c r="X1202" i="28" s="1"/>
  <c r="V1333" i="18"/>
  <c r="X1203" i="28" s="1"/>
  <c r="V1334" i="18"/>
  <c r="X1204" i="28" s="1"/>
  <c r="V1335" i="18"/>
  <c r="X1205" i="28" s="1"/>
  <c r="V1336" i="18"/>
  <c r="X1206" i="28" s="1"/>
  <c r="V1337" i="18"/>
  <c r="X1207" i="28" s="1"/>
  <c r="V1338" i="18"/>
  <c r="X1208" i="28" s="1"/>
  <c r="V1339" i="18"/>
  <c r="X1209" i="28" s="1"/>
  <c r="V1340" i="18"/>
  <c r="X1210" i="28" s="1"/>
  <c r="V1341" i="18"/>
  <c r="X1211" i="28" s="1"/>
  <c r="V1342" i="18"/>
  <c r="X1212" i="28" s="1"/>
  <c r="V1343" i="18"/>
  <c r="X1213" i="28" s="1"/>
  <c r="V1344" i="18"/>
  <c r="X1214" i="28" s="1"/>
  <c r="V1345" i="18"/>
  <c r="X1215" i="28" s="1"/>
  <c r="V1346" i="18"/>
  <c r="X1216" i="28" s="1"/>
  <c r="V1347" i="18"/>
  <c r="X1217" i="28" s="1"/>
  <c r="V1348" i="18"/>
  <c r="X1218" i="28" s="1"/>
  <c r="V1349" i="18"/>
  <c r="X1219" i="28" s="1"/>
  <c r="V1350" i="18"/>
  <c r="X1220" i="28" s="1"/>
  <c r="V1351" i="18"/>
  <c r="X1221" i="28" s="1"/>
  <c r="V1352" i="18"/>
  <c r="X1222" i="28" s="1"/>
  <c r="V1353" i="18"/>
  <c r="X1223" i="28" s="1"/>
  <c r="V1354" i="18"/>
  <c r="X1224" i="28" s="1"/>
  <c r="V1355" i="18"/>
  <c r="X1225" i="28" s="1"/>
  <c r="V1356" i="18"/>
  <c r="X1226" i="28" s="1"/>
  <c r="V1357" i="18"/>
  <c r="X1227" i="28" s="1"/>
  <c r="V1358" i="18"/>
  <c r="X1228" i="28" s="1"/>
  <c r="V1359" i="18"/>
  <c r="X1229" i="28" s="1"/>
  <c r="V1360" i="18"/>
  <c r="X1230" i="28" s="1"/>
  <c r="V1361" i="18"/>
  <c r="X1231" i="28" s="1"/>
  <c r="V1362" i="18"/>
  <c r="X1232" i="28" s="1"/>
  <c r="V1363" i="18"/>
  <c r="X1233" i="28" s="1"/>
  <c r="V1364" i="18"/>
  <c r="V1365" i="18"/>
  <c r="V1366" i="18"/>
  <c r="X1234" i="28" s="1"/>
  <c r="V1367" i="18"/>
  <c r="X1235" i="28" s="1"/>
  <c r="V1368" i="18"/>
  <c r="X1236" i="28" s="1"/>
  <c r="V1369" i="18"/>
  <c r="X1237" i="28" s="1"/>
  <c r="V1370" i="18"/>
  <c r="X1238" i="28" s="1"/>
  <c r="V1371" i="18"/>
  <c r="X1239" i="28" s="1"/>
  <c r="V1372" i="18"/>
  <c r="X1240" i="28" s="1"/>
  <c r="V1373" i="18"/>
  <c r="X1242" i="28" s="1"/>
  <c r="V1374" i="18"/>
  <c r="X1241" i="28" s="1"/>
  <c r="V1375" i="18"/>
  <c r="X1243" i="28" s="1"/>
  <c r="V1376" i="18"/>
  <c r="X1244" i="28" s="1"/>
  <c r="V1377" i="18"/>
  <c r="X1245" i="28" s="1"/>
  <c r="V1378" i="18"/>
  <c r="X1246" i="28" s="1"/>
  <c r="V1379" i="18"/>
  <c r="X1247" i="28" s="1"/>
  <c r="V1380" i="18"/>
  <c r="X1248" i="28" s="1"/>
  <c r="V1381" i="18"/>
  <c r="X1249" i="28" s="1"/>
  <c r="V1382" i="18"/>
  <c r="X1250" i="28" s="1"/>
  <c r="V1383" i="18"/>
  <c r="V1384" i="18"/>
  <c r="X1251" i="28" s="1"/>
  <c r="V1385" i="18"/>
  <c r="X1252" i="28" s="1"/>
  <c r="V1386" i="18"/>
  <c r="X1253" i="28" s="1"/>
  <c r="V1387" i="18"/>
  <c r="X1254" i="28" s="1"/>
  <c r="V1388" i="18"/>
  <c r="X1255" i="28" s="1"/>
  <c r="V1389" i="18"/>
  <c r="X1256" i="28" s="1"/>
  <c r="V1390" i="18"/>
  <c r="X1257" i="28" s="1"/>
  <c r="V1391" i="18"/>
  <c r="X1258" i="28" s="1"/>
  <c r="V1392" i="18"/>
  <c r="X1259" i="28" s="1"/>
  <c r="V1393" i="18"/>
  <c r="X1260" i="28" s="1"/>
  <c r="V1394" i="18"/>
  <c r="X1261" i="28" s="1"/>
  <c r="V1395" i="18"/>
  <c r="X1262" i="28" s="1"/>
  <c r="V1396" i="18"/>
  <c r="X1263" i="28" s="1"/>
  <c r="V1397" i="18"/>
  <c r="X1264" i="28" s="1"/>
  <c r="V1398" i="18"/>
  <c r="X1265" i="28" s="1"/>
  <c r="V1399" i="18"/>
  <c r="X1266" i="28" s="1"/>
  <c r="V1400" i="18"/>
  <c r="X1267" i="28" s="1"/>
  <c r="V1401" i="18"/>
  <c r="X1271" i="28" s="1"/>
  <c r="V1402" i="18"/>
  <c r="X1272" i="28" s="1"/>
  <c r="V1403" i="18"/>
  <c r="X1273" i="28" s="1"/>
  <c r="V1404" i="18"/>
  <c r="X1274" i="28" s="1"/>
  <c r="V1405" i="18"/>
  <c r="X1275" i="28" s="1"/>
  <c r="V1406" i="18"/>
  <c r="X1276" i="28" s="1"/>
  <c r="V1407" i="18"/>
  <c r="X1277" i="28" s="1"/>
  <c r="V1408" i="18"/>
  <c r="X1278" i="28" s="1"/>
  <c r="V1409" i="18"/>
  <c r="X1279" i="28" s="1"/>
  <c r="V1410" i="18"/>
  <c r="X1280" i="28" s="1"/>
  <c r="V1411" i="18"/>
  <c r="X1281" i="28" s="1"/>
  <c r="V1412" i="18"/>
  <c r="X1282" i="28" s="1"/>
  <c r="V1413" i="18"/>
  <c r="X1283" i="28" s="1"/>
  <c r="V1414" i="18"/>
  <c r="X1284" i="28" s="1"/>
  <c r="V1415" i="18"/>
  <c r="X1285" i="28" s="1"/>
  <c r="V1416" i="18"/>
  <c r="X1286" i="28" s="1"/>
  <c r="V1417" i="18"/>
  <c r="X1287" i="28" s="1"/>
  <c r="V1418" i="18"/>
  <c r="X1288" i="28" s="1"/>
  <c r="V1419" i="18"/>
  <c r="X1289" i="28" s="1"/>
  <c r="V1420" i="18"/>
  <c r="X1290" i="28" s="1"/>
  <c r="V1421" i="18"/>
  <c r="X1291" i="28" s="1"/>
  <c r="V1422" i="18"/>
  <c r="X1292" i="28" s="1"/>
  <c r="V1423" i="18"/>
  <c r="X1293" i="28" s="1"/>
  <c r="V1424" i="18"/>
  <c r="X1294" i="28" s="1"/>
  <c r="V1425" i="18"/>
  <c r="X1295" i="28" s="1"/>
  <c r="V1426" i="18"/>
  <c r="X1296" i="28" s="1"/>
  <c r="V1427" i="18"/>
  <c r="X1297" i="28" s="1"/>
  <c r="V1428" i="18"/>
  <c r="X1298" i="28" s="1"/>
  <c r="V1429" i="18"/>
  <c r="X1299" i="28" s="1"/>
  <c r="V1430" i="18"/>
  <c r="X1300" i="28" s="1"/>
  <c r="V1431" i="18"/>
  <c r="X1301" i="28" s="1"/>
  <c r="V1432" i="18"/>
  <c r="X1302" i="28" s="1"/>
  <c r="V1433" i="18"/>
  <c r="X1303" i="28" s="1"/>
  <c r="V1434" i="18"/>
  <c r="X1304" i="28" s="1"/>
  <c r="V1435" i="18"/>
  <c r="X1305" i="28" s="1"/>
  <c r="V1436" i="18"/>
  <c r="X1306" i="28" s="1"/>
  <c r="V1437" i="18"/>
  <c r="X1307" i="28" s="1"/>
  <c r="V1438" i="18"/>
  <c r="X1308" i="28" s="1"/>
  <c r="V1439" i="18"/>
  <c r="X1309" i="28" s="1"/>
  <c r="V1440" i="18"/>
  <c r="X1310" i="28" s="1"/>
  <c r="V1441" i="18"/>
  <c r="X1311" i="28" s="1"/>
  <c r="V1442" i="18"/>
  <c r="X1312" i="28" s="1"/>
  <c r="V1443" i="18"/>
  <c r="X1313" i="28" s="1"/>
  <c r="V1444" i="18"/>
  <c r="X1314" i="28" s="1"/>
  <c r="V1445" i="18"/>
  <c r="X1315" i="28" s="1"/>
  <c r="V1446" i="18"/>
  <c r="X1316" i="28" s="1"/>
  <c r="V1447" i="18"/>
  <c r="X1317" i="28" s="1"/>
  <c r="V1448" i="18"/>
  <c r="X1318" i="28" s="1"/>
  <c r="V1449" i="18"/>
  <c r="X1319" i="28" s="1"/>
  <c r="V1450" i="18"/>
  <c r="X1320" i="28" s="1"/>
  <c r="V1451" i="18"/>
  <c r="X1321" i="28" s="1"/>
  <c r="V1452" i="18"/>
  <c r="X1322" i="28" s="1"/>
  <c r="V1453" i="18"/>
  <c r="X1323" i="28" s="1"/>
  <c r="V1454" i="18"/>
  <c r="X1324" i="28" s="1"/>
  <c r="V1455" i="18"/>
  <c r="X1325" i="28" s="1"/>
  <c r="V1456" i="18"/>
  <c r="X1326" i="28" s="1"/>
  <c r="V1457" i="18"/>
  <c r="X1327" i="28" s="1"/>
  <c r="V1458" i="18"/>
  <c r="X1328" i="28" s="1"/>
  <c r="V1459" i="18"/>
  <c r="X1329" i="28" s="1"/>
  <c r="V1460" i="18"/>
  <c r="X1330" i="28" s="1"/>
  <c r="V1461" i="18"/>
  <c r="X1331" i="28" s="1"/>
  <c r="V1462" i="18"/>
  <c r="X1332" i="28" s="1"/>
  <c r="V1463" i="18"/>
  <c r="X1333" i="28" s="1"/>
  <c r="V1464" i="18"/>
  <c r="X1334" i="28" s="1"/>
  <c r="V1465" i="18"/>
  <c r="X1335" i="28" s="1"/>
  <c r="V1466" i="18"/>
  <c r="X1336" i="28" s="1"/>
  <c r="V1467" i="18"/>
  <c r="X1337" i="28" s="1"/>
  <c r="V1468" i="18"/>
  <c r="X1338" i="28" s="1"/>
  <c r="V1469" i="18"/>
  <c r="X1339" i="28" s="1"/>
  <c r="V1470" i="18"/>
  <c r="X1340" i="28" s="1"/>
  <c r="V1471" i="18"/>
  <c r="X1341" i="28" s="1"/>
  <c r="V1472" i="18"/>
  <c r="X1342" i="28" s="1"/>
  <c r="V1473" i="18"/>
  <c r="X1343" i="28" s="1"/>
  <c r="V1474" i="18"/>
  <c r="X1344" i="28" s="1"/>
  <c r="V1475" i="18"/>
  <c r="X1345" i="28" s="1"/>
  <c r="V1476" i="18"/>
  <c r="X1346" i="28" s="1"/>
  <c r="V1477" i="18"/>
  <c r="X1347" i="28" s="1"/>
  <c r="V1478" i="18"/>
  <c r="X1348" i="28" s="1"/>
  <c r="V1479" i="18"/>
  <c r="X1349" i="28" s="1"/>
  <c r="V1480" i="18"/>
  <c r="X1350" i="28" s="1"/>
  <c r="V1481" i="18"/>
  <c r="X1351" i="28" s="1"/>
  <c r="V1482" i="18"/>
  <c r="X1352" i="28" s="1"/>
  <c r="V1483" i="18"/>
  <c r="X1353" i="28" s="1"/>
  <c r="V1484" i="18"/>
  <c r="X1354" i="28" s="1"/>
  <c r="V1485" i="18"/>
  <c r="X1355" i="28" s="1"/>
  <c r="V1486" i="18"/>
  <c r="X1356" i="28" s="1"/>
  <c r="V1487" i="18"/>
  <c r="X1357" i="28" s="1"/>
  <c r="V1488" i="18"/>
  <c r="X1358" i="28" s="1"/>
  <c r="V1489" i="18"/>
  <c r="X1359" i="28" s="1"/>
  <c r="V1490" i="18"/>
  <c r="X1367" i="28" s="1"/>
  <c r="V1491" i="18"/>
  <c r="X1368" i="28" s="1"/>
  <c r="V1492" i="18"/>
  <c r="X1369" i="28" s="1"/>
  <c r="V1493" i="18"/>
  <c r="X1370" i="28" s="1"/>
  <c r="V1494" i="18"/>
  <c r="X1371" i="28" s="1"/>
  <c r="V1495" i="18"/>
  <c r="X1372" i="28" s="1"/>
  <c r="V1496" i="18"/>
  <c r="X1373" i="28" s="1"/>
  <c r="V1497" i="18"/>
  <c r="X1374" i="28" s="1"/>
  <c r="V1498" i="18"/>
  <c r="X1375" i="28" s="1"/>
  <c r="V1499" i="18"/>
  <c r="X1376" i="28" s="1"/>
  <c r="V1500" i="18"/>
  <c r="X1377" i="28" s="1"/>
  <c r="V1501" i="18"/>
  <c r="X1378" i="28" s="1"/>
  <c r="V1502" i="18"/>
  <c r="X1379" i="28" s="1"/>
  <c r="V1503" i="18"/>
  <c r="X1380" i="28" s="1"/>
  <c r="V1504" i="18"/>
  <c r="X1381" i="28" s="1"/>
  <c r="V1505" i="18"/>
  <c r="X1382" i="28" s="1"/>
  <c r="V1506" i="18"/>
  <c r="X1383" i="28" s="1"/>
  <c r="V1507" i="18"/>
  <c r="X1384" i="28" s="1"/>
  <c r="V1508" i="18"/>
  <c r="X1385" i="28" s="1"/>
  <c r="V1509" i="18"/>
  <c r="X1386" i="28" s="1"/>
  <c r="V1510" i="18"/>
  <c r="V1511" i="18"/>
  <c r="V1512" i="18"/>
  <c r="V1513" i="18"/>
  <c r="X1387" i="28" s="1"/>
  <c r="V1514" i="18"/>
  <c r="X1388" i="28" s="1"/>
  <c r="V1515" i="18"/>
  <c r="X1389" i="28" s="1"/>
  <c r="V1516" i="18"/>
  <c r="X1390" i="28" s="1"/>
  <c r="V1517" i="18"/>
  <c r="X1391" i="28" s="1"/>
  <c r="V1518" i="18"/>
  <c r="X1392" i="28" s="1"/>
  <c r="V1519" i="18"/>
  <c r="X1396" i="28" s="1"/>
  <c r="V1520" i="18"/>
  <c r="X1393" i="28" s="1"/>
  <c r="V1521" i="18"/>
  <c r="X1394" i="28" s="1"/>
  <c r="V1522" i="18"/>
  <c r="X1395" i="28" s="1"/>
  <c r="V1523" i="18"/>
  <c r="X1397" i="28" s="1"/>
  <c r="V1524" i="18"/>
  <c r="X1398" i="28" s="1"/>
  <c r="V1525" i="18"/>
  <c r="X1399" i="28" s="1"/>
  <c r="V1526" i="18"/>
  <c r="X1400" i="28" s="1"/>
  <c r="V1527" i="18"/>
  <c r="X1401" i="28" s="1"/>
  <c r="V1528" i="18"/>
  <c r="X1402" i="28" s="1"/>
  <c r="V1529" i="18"/>
  <c r="X1403" i="28" s="1"/>
  <c r="V1530" i="18"/>
  <c r="X1404" i="28" s="1"/>
  <c r="V1531" i="18"/>
  <c r="X1405" i="28" s="1"/>
  <c r="V1532" i="18"/>
  <c r="X1406" i="28" s="1"/>
  <c r="V1533" i="18"/>
  <c r="X1407" i="28" s="1"/>
  <c r="V1534" i="18"/>
  <c r="X1408" i="28" s="1"/>
  <c r="V1535" i="18"/>
  <c r="X1409" i="28" s="1"/>
  <c r="V1536" i="18"/>
  <c r="X1410" i="28" s="1"/>
  <c r="V1537" i="18"/>
  <c r="X1411" i="28" s="1"/>
  <c r="V1538" i="18"/>
  <c r="X1412" i="28" s="1"/>
  <c r="V1539" i="18"/>
  <c r="X1413" i="28" s="1"/>
  <c r="V1540" i="18"/>
  <c r="X1414" i="28" s="1"/>
  <c r="V1541" i="18"/>
  <c r="X1415" i="28" s="1"/>
  <c r="V1542" i="18"/>
  <c r="X1416" i="28" s="1"/>
  <c r="V1543" i="18"/>
  <c r="X1417" i="28" s="1"/>
  <c r="V1544" i="18"/>
  <c r="X1418" i="28" s="1"/>
  <c r="V1545" i="18"/>
  <c r="X1419" i="28" s="1"/>
  <c r="V1546" i="18"/>
  <c r="X1420" i="28" s="1"/>
  <c r="V1547" i="18"/>
  <c r="X1421" i="28" s="1"/>
  <c r="V1548" i="18"/>
  <c r="X1422" i="28" s="1"/>
  <c r="V1549" i="18"/>
  <c r="X1423" i="28" s="1"/>
  <c r="V1550" i="18"/>
  <c r="X1424" i="28" s="1"/>
  <c r="V1551" i="18"/>
  <c r="X1425" i="28" s="1"/>
  <c r="V1552" i="18"/>
  <c r="X1426" i="28" s="1"/>
  <c r="V1553" i="18"/>
  <c r="X1427" i="28" s="1"/>
  <c r="V1554" i="18"/>
  <c r="X1428" i="28" s="1"/>
  <c r="V1555" i="18"/>
  <c r="X1429" i="28" s="1"/>
  <c r="V1556" i="18"/>
  <c r="X1431" i="28" s="1"/>
  <c r="V1557" i="18"/>
  <c r="X1432" i="28" s="1"/>
  <c r="V1558" i="18"/>
  <c r="X1430" i="28" s="1"/>
  <c r="V1559" i="18"/>
  <c r="X1433" i="28" s="1"/>
  <c r="V1560" i="18"/>
  <c r="X1434" i="28" s="1"/>
  <c r="V1561" i="18"/>
  <c r="X1435" i="28" s="1"/>
  <c r="V1562" i="18"/>
  <c r="X1436" i="28" s="1"/>
  <c r="V1563" i="18"/>
  <c r="X1437" i="28" s="1"/>
  <c r="V1564" i="18"/>
  <c r="X1438" i="28" s="1"/>
  <c r="V1565" i="18"/>
  <c r="X1439" i="28" s="1"/>
  <c r="V1566" i="18"/>
  <c r="X1440" i="28" s="1"/>
  <c r="V1567" i="18"/>
  <c r="X1441" i="28" s="1"/>
  <c r="V1568" i="18"/>
  <c r="X1442" i="28" s="1"/>
  <c r="V1569" i="18"/>
  <c r="X1443" i="28" s="1"/>
  <c r="V1570" i="18"/>
  <c r="X1444" i="28" s="1"/>
  <c r="V1571" i="18"/>
  <c r="X1445" i="28" s="1"/>
  <c r="V1572" i="18"/>
  <c r="X1446" i="28" s="1"/>
  <c r="V1573" i="18"/>
  <c r="X1447" i="28" s="1"/>
  <c r="V1574" i="18"/>
  <c r="X1448" i="28" s="1"/>
  <c r="V1575" i="18"/>
  <c r="X1449" i="28" s="1"/>
  <c r="V1576" i="18"/>
  <c r="X1450" i="28" s="1"/>
  <c r="V1577" i="18"/>
  <c r="X1451" i="28" s="1"/>
  <c r="V1578" i="18"/>
  <c r="X1452" i="28" s="1"/>
  <c r="V1579" i="18"/>
  <c r="X1453" i="28" s="1"/>
  <c r="V1580" i="18"/>
  <c r="X1454" i="28" s="1"/>
  <c r="V1581" i="18"/>
  <c r="X1455" i="28" s="1"/>
  <c r="V1582" i="18"/>
  <c r="X1456" i="28" s="1"/>
  <c r="V1583" i="18"/>
  <c r="V1584" i="18"/>
  <c r="X1457" i="28" s="1"/>
  <c r="V1585" i="18"/>
  <c r="X1458" i="28" s="1"/>
  <c r="V1586" i="18"/>
  <c r="X1459" i="28" s="1"/>
  <c r="V1587" i="18"/>
  <c r="X1460" i="28" s="1"/>
  <c r="V1588" i="18"/>
  <c r="X1461" i="28" s="1"/>
  <c r="V1589" i="18"/>
  <c r="X1462" i="28" s="1"/>
  <c r="V1590" i="18"/>
  <c r="X1463" i="28" s="1"/>
  <c r="V1591" i="18"/>
  <c r="X1464" i="28" s="1"/>
  <c r="V1592" i="18"/>
  <c r="X1465" i="28" s="1"/>
  <c r="V1593" i="18"/>
  <c r="X1466" i="28" s="1"/>
  <c r="V1594" i="18"/>
  <c r="X1467" i="28" s="1"/>
  <c r="V1595" i="18"/>
  <c r="X1468" i="28" s="1"/>
  <c r="V1596" i="18"/>
  <c r="X1469" i="28" s="1"/>
  <c r="V1597" i="18"/>
  <c r="X1470" i="28" s="1"/>
  <c r="V1598" i="18"/>
  <c r="X1471" i="28" s="1"/>
  <c r="V1599" i="18"/>
  <c r="X1472" i="28" s="1"/>
  <c r="V1600" i="18"/>
  <c r="X1486" i="28" s="1"/>
  <c r="V1601" i="18"/>
  <c r="X1487" i="28" s="1"/>
  <c r="V1602" i="18"/>
  <c r="X1488" i="28" s="1"/>
  <c r="V1603" i="18"/>
  <c r="X1489" i="28" s="1"/>
  <c r="V1604" i="18"/>
  <c r="X1490" i="28" s="1"/>
  <c r="V1605" i="18"/>
  <c r="X1491" i="28" s="1"/>
  <c r="V1606" i="18"/>
  <c r="V1607" i="18"/>
  <c r="X1492" i="28" s="1"/>
  <c r="V1608" i="18"/>
  <c r="X1493" i="28" s="1"/>
  <c r="V1609" i="18"/>
  <c r="X1494" i="28" s="1"/>
  <c r="V1610" i="18"/>
  <c r="X1495" i="28" s="1"/>
  <c r="V1611" i="18"/>
  <c r="X1496" i="28" s="1"/>
  <c r="V1612" i="18"/>
  <c r="X1497" i="28" s="1"/>
  <c r="V1613" i="18"/>
  <c r="X1498" i="28" s="1"/>
  <c r="V1614" i="18"/>
  <c r="X1499" i="28" s="1"/>
  <c r="V1615" i="18"/>
  <c r="X1500" i="28" s="1"/>
  <c r="V1616" i="18"/>
  <c r="X1501" i="28" s="1"/>
  <c r="V1617" i="18"/>
  <c r="X1502" i="28" s="1"/>
  <c r="V1618" i="18"/>
  <c r="X1503" i="28" s="1"/>
  <c r="V1619" i="18"/>
  <c r="X1504" i="28" s="1"/>
  <c r="V1620" i="18"/>
  <c r="X1505" i="28" s="1"/>
  <c r="V1621" i="18"/>
  <c r="X1506" i="28" s="1"/>
  <c r="V1622" i="18"/>
  <c r="X1507" i="28" s="1"/>
  <c r="V1623" i="18"/>
  <c r="X1508" i="28" s="1"/>
  <c r="V1624" i="18"/>
  <c r="X1509" i="28" s="1"/>
  <c r="V1625" i="18"/>
  <c r="X1510" i="28" s="1"/>
  <c r="V1626" i="18"/>
  <c r="X1511" i="28" s="1"/>
  <c r="V1627" i="18"/>
  <c r="X1512" i="28" s="1"/>
  <c r="V1628" i="18"/>
  <c r="X1513" i="28" s="1"/>
  <c r="V1629" i="18"/>
  <c r="X1514" i="28" s="1"/>
  <c r="V1630" i="18"/>
  <c r="X1515" i="28" s="1"/>
  <c r="V1631" i="18"/>
  <c r="X1516" i="28" s="1"/>
  <c r="V1632" i="18"/>
  <c r="X1517" i="28" s="1"/>
  <c r="V1633" i="18"/>
  <c r="X1518" i="28" s="1"/>
  <c r="V1634" i="18"/>
  <c r="X1519" i="28" s="1"/>
  <c r="V1635" i="18"/>
  <c r="X1520" i="28" s="1"/>
  <c r="V1636" i="18"/>
  <c r="X1521" i="28" s="1"/>
  <c r="V1637" i="18"/>
  <c r="X1522" i="28" s="1"/>
  <c r="V1638" i="18"/>
  <c r="X1523" i="28" s="1"/>
  <c r="V1639" i="18"/>
  <c r="V1640" i="18"/>
  <c r="X1524" i="28" s="1"/>
  <c r="V1641" i="18"/>
  <c r="X1525" i="28" s="1"/>
  <c r="V1642" i="18"/>
  <c r="X1526" i="28" s="1"/>
  <c r="V1643" i="18"/>
  <c r="X1527" i="28" s="1"/>
  <c r="V1644" i="18"/>
  <c r="X1528" i="28" s="1"/>
  <c r="V1645" i="18"/>
  <c r="X1529" i="28" s="1"/>
  <c r="V1646" i="18"/>
  <c r="X1530" i="28" s="1"/>
  <c r="V1647" i="18"/>
  <c r="X1531" i="28" s="1"/>
  <c r="V1648" i="18"/>
  <c r="X1532" i="28" s="1"/>
  <c r="V1649" i="18"/>
  <c r="X1533" i="28" s="1"/>
  <c r="V1650" i="18"/>
  <c r="X1534" i="28" s="1"/>
  <c r="V1651" i="18"/>
  <c r="X1535" i="28" s="1"/>
  <c r="V1652" i="18"/>
  <c r="X1536" i="28" s="1"/>
  <c r="V1653" i="18"/>
  <c r="X1537" i="28" s="1"/>
  <c r="V1654" i="18"/>
  <c r="X1538" i="28" s="1"/>
  <c r="V1655" i="18"/>
  <c r="X1539" i="28" s="1"/>
  <c r="V1656" i="18"/>
  <c r="X1540" i="28" s="1"/>
  <c r="V1657" i="18"/>
  <c r="X1541" i="28" s="1"/>
  <c r="V1658" i="18"/>
  <c r="X1542" i="28" s="1"/>
  <c r="V1659" i="18"/>
  <c r="X1543" i="28" s="1"/>
  <c r="V1660" i="18"/>
  <c r="V1661" i="18"/>
  <c r="V1662" i="18"/>
  <c r="X1544" i="28" s="1"/>
  <c r="V1663" i="18"/>
  <c r="X1545" i="28" s="1"/>
  <c r="V1664" i="18"/>
  <c r="X1546" i="28" s="1"/>
  <c r="V1665" i="18"/>
  <c r="X1547" i="28" s="1"/>
  <c r="V1666" i="18"/>
  <c r="X1548" i="28" s="1"/>
  <c r="V1667" i="18"/>
  <c r="X1549" i="28" s="1"/>
  <c r="V1668" i="18"/>
  <c r="X1550" i="28" s="1"/>
  <c r="V1669" i="18"/>
  <c r="X1551" i="28" s="1"/>
  <c r="V1670" i="18"/>
  <c r="X1552" i="28" s="1"/>
  <c r="V1671" i="18"/>
  <c r="X1553" i="28" s="1"/>
  <c r="V1672" i="18"/>
  <c r="X1554" i="28" s="1"/>
  <c r="V1673" i="18"/>
  <c r="X1555" i="28" s="1"/>
  <c r="V1674" i="18"/>
  <c r="X1556" i="28" s="1"/>
  <c r="V1675" i="18"/>
  <c r="X1557" i="28" s="1"/>
  <c r="V1676" i="18"/>
  <c r="X1558" i="28" s="1"/>
  <c r="V1677" i="18"/>
  <c r="X1559" i="28" s="1"/>
  <c r="V1678" i="18"/>
  <c r="X1560" i="28" s="1"/>
  <c r="V1679" i="18"/>
  <c r="X1614" i="28" s="1"/>
  <c r="V1680" i="18"/>
  <c r="X1615" i="28" s="1"/>
  <c r="V1681" i="18"/>
  <c r="X1616" i="28" s="1"/>
  <c r="V1682" i="18"/>
  <c r="X1617" i="28" s="1"/>
  <c r="V1683" i="18"/>
  <c r="X1618" i="28" s="1"/>
  <c r="V1684" i="18"/>
  <c r="V1685" i="18"/>
  <c r="V1686" i="18"/>
  <c r="V1687" i="18"/>
  <c r="X1619" i="28" s="1"/>
  <c r="V1688" i="18"/>
  <c r="X1620" i="28" s="1"/>
  <c r="V1689" i="18"/>
  <c r="X1621" i="28" s="1"/>
  <c r="V1690" i="18"/>
  <c r="X1622" i="28" s="1"/>
  <c r="V1691" i="18"/>
  <c r="V1692" i="18"/>
  <c r="X1623" i="28" s="1"/>
  <c r="V1693" i="18"/>
  <c r="X1624" i="28" s="1"/>
  <c r="V1694" i="18"/>
  <c r="X1625" i="28" s="1"/>
  <c r="V1695" i="18"/>
  <c r="X1626" i="28" s="1"/>
  <c r="V1696" i="18"/>
  <c r="X1627" i="28" s="1"/>
  <c r="V1697" i="18"/>
  <c r="X1628" i="28" s="1"/>
  <c r="V1698" i="18"/>
  <c r="X1629" i="28" s="1"/>
  <c r="V1699" i="18"/>
  <c r="X1630" i="28" s="1"/>
  <c r="V1700" i="18"/>
  <c r="X1631" i="28" s="1"/>
  <c r="V1701" i="18"/>
  <c r="X1632" i="28" s="1"/>
  <c r="V1702" i="18"/>
  <c r="X1633" i="28" s="1"/>
  <c r="V1703" i="18"/>
  <c r="X1634" i="28" s="1"/>
  <c r="V1704" i="18"/>
  <c r="X1635" i="28" s="1"/>
  <c r="V1705" i="18"/>
  <c r="X1636" i="28" s="1"/>
  <c r="V1706" i="18"/>
  <c r="X1637" i="28" s="1"/>
  <c r="V1707" i="18"/>
  <c r="X1638" i="28" s="1"/>
  <c r="V1708" i="18"/>
  <c r="X1639" i="28" s="1"/>
  <c r="V1709" i="18"/>
  <c r="X1640" i="28" s="1"/>
  <c r="V1710" i="18"/>
  <c r="X1641" i="28" s="1"/>
  <c r="V1711" i="18"/>
  <c r="X1642" i="28" s="1"/>
  <c r="V1712" i="18"/>
  <c r="X1643" i="28" s="1"/>
  <c r="V1713" i="18"/>
  <c r="X1644" i="28" s="1"/>
  <c r="V1714" i="18"/>
  <c r="X1645" i="28" s="1"/>
  <c r="V1715" i="18"/>
  <c r="X1646" i="28" s="1"/>
  <c r="V1716" i="18"/>
  <c r="X1647" i="28" s="1"/>
  <c r="V1717" i="18"/>
  <c r="X1648" i="28" s="1"/>
  <c r="V1718" i="18"/>
  <c r="X1649" i="28" s="1"/>
  <c r="V1719" i="18"/>
  <c r="X1650" i="28" s="1"/>
  <c r="V1720" i="18"/>
  <c r="X1651" i="28" s="1"/>
  <c r="V1721" i="18"/>
  <c r="X1652" i="28" s="1"/>
  <c r="V1722" i="18"/>
  <c r="X1653" i="28" s="1"/>
  <c r="V1723" i="18"/>
  <c r="X1654" i="28" s="1"/>
  <c r="V1724" i="18"/>
  <c r="X1655" i="28" s="1"/>
  <c r="V1725" i="18"/>
  <c r="X1656" i="28" s="1"/>
  <c r="V1726" i="18"/>
  <c r="X1657" i="28" s="1"/>
  <c r="V1727" i="18"/>
  <c r="X1658" i="28" s="1"/>
  <c r="V1728" i="18"/>
  <c r="X1659" i="28" s="1"/>
  <c r="V1729" i="18"/>
  <c r="X1660" i="28" s="1"/>
  <c r="V1730" i="18"/>
  <c r="X1661" i="28" s="1"/>
  <c r="V1731" i="18"/>
  <c r="X1662" i="28" s="1"/>
  <c r="V1732" i="18"/>
  <c r="X1663" i="28" s="1"/>
  <c r="V1733" i="18"/>
  <c r="X1664" i="28" s="1"/>
  <c r="V1734" i="18"/>
  <c r="X1665" i="28" s="1"/>
  <c r="V1735" i="18"/>
  <c r="X1666" i="28" s="1"/>
  <c r="V1736" i="18"/>
  <c r="X1667" i="28" s="1"/>
  <c r="V1737" i="18"/>
  <c r="X1668" i="28" s="1"/>
  <c r="V1738" i="18"/>
  <c r="X1669" i="28" s="1"/>
  <c r="V1739" i="18"/>
  <c r="X1670" i="28" s="1"/>
  <c r="V1740" i="18"/>
  <c r="X1671" i="28" s="1"/>
  <c r="V1741" i="18"/>
  <c r="X1672" i="28" s="1"/>
  <c r="V1742" i="18"/>
  <c r="X1673" i="28" s="1"/>
  <c r="V1743" i="18"/>
  <c r="X1674" i="28" s="1"/>
  <c r="V1744" i="18"/>
  <c r="X1675" i="28" s="1"/>
  <c r="V1745" i="18"/>
  <c r="X1676" i="28" s="1"/>
  <c r="V1746" i="18"/>
  <c r="X1677" i="28" s="1"/>
  <c r="V1747" i="18"/>
  <c r="X1678" i="28" s="1"/>
  <c r="V1748" i="18"/>
  <c r="X1679" i="28" s="1"/>
  <c r="V1749" i="18"/>
  <c r="X1680" i="28" s="1"/>
  <c r="V1750" i="18"/>
  <c r="X1681" i="28" s="1"/>
  <c r="V1751" i="18"/>
  <c r="X1682" i="28" s="1"/>
  <c r="V1752" i="18"/>
  <c r="X1683" i="28" s="1"/>
  <c r="V1753" i="18"/>
  <c r="X1684" i="28" s="1"/>
  <c r="V1754" i="18"/>
  <c r="X1685" i="28" s="1"/>
  <c r="V1755" i="18"/>
  <c r="X1686" i="28" s="1"/>
  <c r="V1756" i="18"/>
  <c r="X1687" i="28" s="1"/>
  <c r="V1757" i="18"/>
  <c r="X1688" i="28" s="1"/>
  <c r="V1758" i="18"/>
  <c r="X1689" i="28" s="1"/>
  <c r="V1759" i="18"/>
  <c r="X1690" i="28" s="1"/>
  <c r="V1760" i="18"/>
  <c r="X1691" i="28" s="1"/>
  <c r="V1761" i="18"/>
  <c r="X1692" i="28" s="1"/>
  <c r="V1762" i="18"/>
  <c r="X1693" i="28" s="1"/>
  <c r="V1763" i="18"/>
  <c r="X1694" i="28" s="1"/>
  <c r="V1764" i="18"/>
  <c r="X1695" i="28" s="1"/>
  <c r="V1765" i="18"/>
  <c r="X1696" i="28" s="1"/>
  <c r="V1766" i="18"/>
  <c r="X1721" i="28" s="1"/>
  <c r="V1767" i="18"/>
  <c r="X1722" i="28" s="1"/>
  <c r="V1768" i="18"/>
  <c r="X1723" i="28" s="1"/>
  <c r="V1769" i="18"/>
  <c r="X1724" i="28" s="1"/>
  <c r="V1770" i="18"/>
  <c r="X1725" i="28" s="1"/>
  <c r="V1771" i="18"/>
  <c r="X1726" i="28" s="1"/>
  <c r="V1772" i="18"/>
  <c r="X1727" i="28" s="1"/>
  <c r="V1773" i="18"/>
  <c r="X1728" i="28" s="1"/>
  <c r="V1774" i="18"/>
  <c r="X1729" i="28" s="1"/>
  <c r="V1775" i="18"/>
  <c r="X1730" i="28" s="1"/>
  <c r="V1776" i="18"/>
  <c r="X1731" i="28" s="1"/>
  <c r="V1777" i="18"/>
  <c r="X1732" i="28" s="1"/>
  <c r="V1778" i="18"/>
  <c r="X1733" i="28" s="1"/>
  <c r="V1779" i="18"/>
  <c r="X1734" i="28" s="1"/>
  <c r="V1780" i="18"/>
  <c r="X1735" i="28" s="1"/>
  <c r="V1781" i="18"/>
  <c r="X1736" i="28" s="1"/>
  <c r="V1782" i="18"/>
  <c r="X1737" i="28" s="1"/>
  <c r="V1783" i="18"/>
  <c r="X1738" i="28" s="1"/>
  <c r="V1784" i="18"/>
  <c r="X1739" i="28" s="1"/>
  <c r="V1785" i="18"/>
  <c r="X1740" i="28" s="1"/>
  <c r="V1786" i="18"/>
  <c r="X1741" i="28" s="1"/>
  <c r="V1787" i="18"/>
  <c r="X1742" i="28" s="1"/>
  <c r="V1788" i="18"/>
  <c r="X1743" i="28" s="1"/>
  <c r="V1789" i="18"/>
  <c r="X1744" i="28" s="1"/>
  <c r="V1790" i="18"/>
  <c r="X1745" i="28" s="1"/>
  <c r="V1791" i="18"/>
  <c r="X1746" i="28" s="1"/>
  <c r="V1792" i="18"/>
  <c r="X1747" i="28" s="1"/>
  <c r="V1793" i="18"/>
  <c r="X1748" i="28" s="1"/>
  <c r="V1794" i="18"/>
  <c r="X1749" i="28" s="1"/>
  <c r="V1795" i="18"/>
  <c r="X1750" i="28" s="1"/>
  <c r="V1796" i="18"/>
  <c r="X1751" i="28" s="1"/>
  <c r="V1797" i="18"/>
  <c r="X1752" i="28" s="1"/>
  <c r="V1798" i="18"/>
  <c r="X1753" i="28" s="1"/>
  <c r="V1799" i="18"/>
  <c r="X1754" i="28" s="1"/>
  <c r="V1800" i="18"/>
  <c r="X1755" i="28" s="1"/>
  <c r="V1801" i="18"/>
  <c r="X1756" i="28" s="1"/>
  <c r="V1802" i="18"/>
  <c r="X1757" i="28" s="1"/>
  <c r="V1803" i="18"/>
  <c r="X1758" i="28" s="1"/>
  <c r="V1804" i="18"/>
  <c r="X1759" i="28" s="1"/>
  <c r="V1805" i="18"/>
  <c r="X1760" i="28" s="1"/>
  <c r="V1806" i="18"/>
  <c r="X1761" i="28" s="1"/>
  <c r="V1807" i="18"/>
  <c r="X1762" i="28" s="1"/>
  <c r="V1808" i="18"/>
  <c r="X1763" i="28" s="1"/>
  <c r="V1809" i="18"/>
  <c r="X1764" i="28" s="1"/>
  <c r="V1810" i="18"/>
  <c r="X1765" i="28" s="1"/>
  <c r="V1811" i="18"/>
  <c r="X1766" i="28" s="1"/>
  <c r="V1812" i="18"/>
  <c r="X1767" i="28" s="1"/>
  <c r="V1813" i="18"/>
  <c r="X1768" i="28" s="1"/>
  <c r="V1814" i="18"/>
  <c r="X1769" i="28" s="1"/>
  <c r="V1815" i="18"/>
  <c r="X1770" i="28" s="1"/>
  <c r="V1816" i="18"/>
  <c r="X1771" i="28" s="1"/>
  <c r="V1817" i="18"/>
  <c r="X1772" i="28" s="1"/>
  <c r="V1818" i="18"/>
  <c r="X1773" i="28" s="1"/>
  <c r="V1819" i="18"/>
  <c r="X1774" i="28" s="1"/>
  <c r="V1820" i="18"/>
  <c r="X1775" i="28" s="1"/>
  <c r="V1821" i="18"/>
  <c r="X1776" i="28" s="1"/>
  <c r="V1822" i="18"/>
  <c r="X1777" i="28" s="1"/>
  <c r="V1823" i="18"/>
  <c r="X1778" i="28" s="1"/>
  <c r="V1824" i="18"/>
  <c r="X1779" i="28" s="1"/>
  <c r="V1825" i="18"/>
  <c r="X1780" i="28" s="1"/>
  <c r="V1826" i="18"/>
  <c r="X1781" i="28" s="1"/>
  <c r="V1827" i="18"/>
  <c r="X1782" i="28" s="1"/>
  <c r="V1828" i="18"/>
  <c r="X1783" i="28" s="1"/>
  <c r="V1829" i="18"/>
  <c r="X1784" i="28" s="1"/>
  <c r="V1830" i="18"/>
  <c r="X1785" i="28" s="1"/>
  <c r="V1831" i="18"/>
  <c r="X1786" i="28" s="1"/>
  <c r="V1832" i="18"/>
  <c r="X1787" i="28" s="1"/>
  <c r="V1833" i="18"/>
  <c r="X1788" i="28" s="1"/>
  <c r="V1834" i="18"/>
  <c r="X1789" i="28" s="1"/>
  <c r="V1835" i="18"/>
  <c r="X1790" i="28" s="1"/>
  <c r="V1836" i="18"/>
  <c r="X1791" i="28" s="1"/>
  <c r="V1837" i="18"/>
  <c r="X1792" i="28" s="1"/>
  <c r="V1838" i="18"/>
  <c r="X1793" i="28" s="1"/>
  <c r="V1839" i="18"/>
  <c r="X1794" i="28" s="1"/>
  <c r="V1840" i="18"/>
  <c r="X1795" i="28" s="1"/>
  <c r="V1841" i="18"/>
  <c r="X1796" i="28" s="1"/>
  <c r="V1842" i="18"/>
  <c r="X1797" i="28" s="1"/>
  <c r="V1843" i="18"/>
  <c r="X1798" i="28" s="1"/>
  <c r="V1844" i="18"/>
  <c r="X1799" i="28" s="1"/>
  <c r="V1845" i="18"/>
  <c r="X1800" i="28" s="1"/>
  <c r="V1846" i="18"/>
  <c r="X1801" i="28" s="1"/>
  <c r="V1847" i="18"/>
  <c r="X1802" i="28" s="1"/>
  <c r="V1848" i="18"/>
  <c r="X1803" i="28" s="1"/>
  <c r="V1849" i="18"/>
  <c r="X1804" i="28" s="1"/>
  <c r="V1850" i="18"/>
  <c r="X1805" i="28" s="1"/>
  <c r="V1851" i="18"/>
  <c r="X1806" i="28" s="1"/>
  <c r="V1852" i="18"/>
  <c r="X1807" i="28" s="1"/>
  <c r="V1853" i="18"/>
  <c r="X1808" i="28" s="1"/>
  <c r="V1854" i="18"/>
  <c r="X1809" i="28" s="1"/>
  <c r="V1855" i="18"/>
  <c r="X1810" i="28" s="1"/>
  <c r="V1856" i="18"/>
  <c r="X1811" i="28" s="1"/>
  <c r="V2" i="18"/>
  <c r="T6" i="18"/>
  <c r="P4" i="32" s="1"/>
  <c r="T15" i="18"/>
  <c r="P3" i="32" s="1"/>
  <c r="T16" i="18"/>
  <c r="P5" i="32" s="1"/>
  <c r="T17" i="18"/>
  <c r="P6" i="32" s="1"/>
  <c r="T18" i="18"/>
  <c r="P7" i="32" s="1"/>
  <c r="T23" i="18"/>
  <c r="P8" i="32" s="1"/>
  <c r="T30" i="18"/>
  <c r="P9" i="32" s="1"/>
  <c r="T38" i="18"/>
  <c r="P10" i="32" s="1"/>
  <c r="T45" i="18"/>
  <c r="P11" i="32" s="1"/>
  <c r="T63" i="18"/>
  <c r="P12" i="32" s="1"/>
  <c r="T68" i="18"/>
  <c r="P13" i="32" s="1"/>
  <c r="T69" i="18"/>
  <c r="T85" i="18"/>
  <c r="P14" i="32" s="1"/>
  <c r="T86" i="18"/>
  <c r="T92" i="18"/>
  <c r="P15" i="32" s="1"/>
  <c r="T99" i="18"/>
  <c r="P16" i="32" s="1"/>
  <c r="T101" i="18"/>
  <c r="P17" i="32" s="1"/>
  <c r="T102" i="18"/>
  <c r="P18" i="32" s="1"/>
  <c r="T103" i="18"/>
  <c r="P19" i="32" s="1"/>
  <c r="T104" i="18"/>
  <c r="T107" i="18"/>
  <c r="P20" i="32" s="1"/>
  <c r="T108" i="18"/>
  <c r="P21" i="32" s="1"/>
  <c r="T109" i="18"/>
  <c r="P22" i="32" s="1"/>
  <c r="T110" i="18"/>
  <c r="T112" i="18"/>
  <c r="P23" i="32" s="1"/>
  <c r="T113" i="18"/>
  <c r="T114" i="18"/>
  <c r="T118" i="18"/>
  <c r="P24" i="32" s="1"/>
  <c r="T124" i="18"/>
  <c r="P34" i="32" s="1"/>
  <c r="T129" i="18"/>
  <c r="P33" i="32" s="1"/>
  <c r="T143" i="18"/>
  <c r="P32" i="32" s="1"/>
  <c r="T147" i="18"/>
  <c r="P31" i="32" s="1"/>
  <c r="T154" i="18"/>
  <c r="P30" i="32" s="1"/>
  <c r="T155" i="18"/>
  <c r="T156" i="18"/>
  <c r="T165" i="18"/>
  <c r="P29" i="32" s="1"/>
  <c r="T167" i="18"/>
  <c r="P28" i="32" s="1"/>
  <c r="T171" i="18"/>
  <c r="P27" i="32" s="1"/>
  <c r="T181" i="18"/>
  <c r="P37" i="32" s="1"/>
  <c r="T182" i="18"/>
  <c r="T187" i="18"/>
  <c r="P38" i="32" s="1"/>
  <c r="T188" i="18"/>
  <c r="T191" i="18"/>
  <c r="P39" i="32" s="1"/>
  <c r="T192" i="18"/>
  <c r="P40" i="32" s="1"/>
  <c r="T193" i="18"/>
  <c r="P41" i="32" s="1"/>
  <c r="T200" i="18"/>
  <c r="P42" i="32" s="1"/>
  <c r="T211" i="18"/>
  <c r="P43" i="32" s="1"/>
  <c r="T213" i="18"/>
  <c r="P44" i="32" s="1"/>
  <c r="T214" i="18"/>
  <c r="P45" i="32" s="1"/>
  <c r="T216" i="18"/>
  <c r="P46" i="32" s="1"/>
  <c r="T217" i="18"/>
  <c r="T222" i="18"/>
  <c r="P47" i="32" s="1"/>
  <c r="T223" i="18"/>
  <c r="P48" i="32" s="1"/>
  <c r="T224" i="18"/>
  <c r="P35" i="32" s="1"/>
  <c r="T226" i="18"/>
  <c r="P49" i="32" s="1"/>
  <c r="T228" i="18"/>
  <c r="P50" i="32" s="1"/>
  <c r="T234" i="18"/>
  <c r="P51" i="32" s="1"/>
  <c r="T235" i="18"/>
  <c r="P52" i="32" s="1"/>
  <c r="T236" i="18"/>
  <c r="P53" i="32" s="1"/>
  <c r="T240" i="18"/>
  <c r="P54" i="32" s="1"/>
  <c r="T241" i="18"/>
  <c r="T245" i="18"/>
  <c r="P55" i="32" s="1"/>
  <c r="T246" i="18"/>
  <c r="T247" i="18"/>
  <c r="P56" i="32" s="1"/>
  <c r="T248" i="18"/>
  <c r="T255" i="18"/>
  <c r="P57" i="32" s="1"/>
  <c r="T256" i="18"/>
  <c r="T257" i="18"/>
  <c r="T262" i="18"/>
  <c r="P58" i="32" s="1"/>
  <c r="T263" i="18"/>
  <c r="T268" i="18"/>
  <c r="P59" i="32" s="1"/>
  <c r="T269" i="18"/>
  <c r="P60" i="32" s="1"/>
  <c r="T291" i="18"/>
  <c r="P61" i="32" s="1"/>
  <c r="T293" i="18"/>
  <c r="P62" i="32" s="1"/>
  <c r="T294" i="18"/>
  <c r="T298" i="18"/>
  <c r="P63" i="32" s="1"/>
  <c r="T299" i="18"/>
  <c r="P64" i="32" s="1"/>
  <c r="T300" i="18"/>
  <c r="P65" i="32" s="1"/>
  <c r="T301" i="18"/>
  <c r="P66" i="32" s="1"/>
  <c r="T302" i="18"/>
  <c r="P67" i="32" s="1"/>
  <c r="T306" i="18"/>
  <c r="P68" i="32" s="1"/>
  <c r="T307" i="18"/>
  <c r="T308" i="18"/>
  <c r="T327" i="18"/>
  <c r="T328" i="18"/>
  <c r="P82" i="32" s="1"/>
  <c r="T329" i="18"/>
  <c r="T330" i="18"/>
  <c r="T337" i="18"/>
  <c r="T377" i="18"/>
  <c r="P83" i="32" s="1"/>
  <c r="T477" i="18"/>
  <c r="P99" i="32" s="1"/>
  <c r="T478" i="18"/>
  <c r="T677" i="18"/>
  <c r="T678" i="18"/>
  <c r="T763" i="18"/>
  <c r="T776" i="18"/>
  <c r="T795" i="18"/>
  <c r="T798" i="18"/>
  <c r="T803" i="18"/>
  <c r="P122" i="32" s="1"/>
  <c r="T804" i="18"/>
  <c r="P123" i="32" s="1"/>
  <c r="T806" i="18"/>
  <c r="P124" i="32" s="1"/>
  <c r="T809" i="18"/>
  <c r="P125" i="32" s="1"/>
  <c r="T813" i="18"/>
  <c r="P126" i="32" s="1"/>
  <c r="T814" i="18"/>
  <c r="T827" i="18"/>
  <c r="P127" i="32" s="1"/>
  <c r="T828" i="18"/>
  <c r="P128" i="32" s="1"/>
  <c r="T829" i="18"/>
  <c r="P129" i="32" s="1"/>
  <c r="T830" i="18"/>
  <c r="P130" i="32" s="1"/>
  <c r="T831" i="18"/>
  <c r="P131" i="32" s="1"/>
  <c r="T842" i="18"/>
  <c r="T847" i="18"/>
  <c r="P132" i="32" s="1"/>
  <c r="T848" i="18"/>
  <c r="P133" i="32" s="1"/>
  <c r="T849" i="18"/>
  <c r="P134" i="32" s="1"/>
  <c r="T851" i="18"/>
  <c r="P135" i="32" s="1"/>
  <c r="T852" i="18"/>
  <c r="P136" i="32" s="1"/>
  <c r="T853" i="18"/>
  <c r="P137" i="32" s="1"/>
  <c r="T854" i="18"/>
  <c r="P138" i="32" s="1"/>
  <c r="T856" i="18"/>
  <c r="P139" i="32" s="1"/>
  <c r="T898" i="18"/>
  <c r="P140" i="32" s="1"/>
  <c r="T899" i="18"/>
  <c r="P141" i="32" s="1"/>
  <c r="T900" i="18"/>
  <c r="P142" i="32" s="1"/>
  <c r="T901" i="18"/>
  <c r="P143" i="32" s="1"/>
  <c r="T903" i="18"/>
  <c r="P164" i="32" s="1"/>
  <c r="T917" i="18"/>
  <c r="T918" i="18"/>
  <c r="T921" i="18"/>
  <c r="P166" i="32" s="1"/>
  <c r="T925" i="18"/>
  <c r="P147" i="32" s="1"/>
  <c r="T926" i="18"/>
  <c r="P148" i="32" s="1"/>
  <c r="T927" i="18"/>
  <c r="P149" i="32" s="1"/>
  <c r="T928" i="18"/>
  <c r="P150" i="32" s="1"/>
  <c r="T929" i="18"/>
  <c r="P151" i="32" s="1"/>
  <c r="T931" i="18"/>
  <c r="P152" i="32" s="1"/>
  <c r="T933" i="18"/>
  <c r="P154" i="32" s="1"/>
  <c r="T934" i="18"/>
  <c r="P155" i="32" s="1"/>
  <c r="T935" i="18"/>
  <c r="P156" i="32" s="1"/>
  <c r="T939" i="18"/>
  <c r="P167" i="32" s="1"/>
  <c r="T952" i="18"/>
  <c r="T976" i="18"/>
  <c r="T1001" i="18"/>
  <c r="T1092" i="18"/>
  <c r="P278" i="32" s="1"/>
  <c r="T1102" i="18"/>
  <c r="T1147" i="18"/>
  <c r="T1258" i="18"/>
  <c r="P272" i="32" s="1"/>
  <c r="T1279" i="18"/>
  <c r="P279" i="32" s="1"/>
  <c r="T1280" i="18"/>
  <c r="T1304" i="18"/>
  <c r="T1364" i="18"/>
  <c r="P295" i="32" s="1"/>
  <c r="T1365" i="18"/>
  <c r="T1383" i="18"/>
  <c r="T1498" i="18"/>
  <c r="T1510" i="18"/>
  <c r="T1511" i="18"/>
  <c r="T1512" i="18"/>
  <c r="T1520" i="18"/>
  <c r="T1521" i="18"/>
  <c r="T1522" i="18"/>
  <c r="T1583" i="18"/>
  <c r="T1606" i="18"/>
  <c r="T1634" i="18"/>
  <c r="T1635" i="18"/>
  <c r="T1639" i="18"/>
  <c r="T1660" i="18"/>
  <c r="T1661" i="18"/>
  <c r="T1684" i="18"/>
  <c r="P329" i="32" s="1"/>
  <c r="T1685" i="18"/>
  <c r="T1686" i="18"/>
  <c r="T1691" i="18"/>
  <c r="P330" i="32" s="1"/>
  <c r="T1699" i="18"/>
  <c r="T1723" i="18"/>
  <c r="T1782" i="18"/>
  <c r="T2" i="18"/>
  <c r="P2" i="32" s="1"/>
  <c r="S3" i="18"/>
  <c r="S4" i="18"/>
  <c r="S5" i="18"/>
  <c r="S6" i="18"/>
  <c r="O4" i="32" s="1"/>
  <c r="S7" i="18"/>
  <c r="S8" i="18"/>
  <c r="S9" i="18"/>
  <c r="S10" i="18"/>
  <c r="S11" i="18"/>
  <c r="S12" i="18"/>
  <c r="S13" i="18"/>
  <c r="S14" i="18"/>
  <c r="S15" i="18"/>
  <c r="O3" i="32" s="1"/>
  <c r="S16" i="18"/>
  <c r="O5" i="32" s="1"/>
  <c r="S17" i="18"/>
  <c r="O6" i="32" s="1"/>
  <c r="S18" i="18"/>
  <c r="O7" i="32" s="1"/>
  <c r="S19" i="18"/>
  <c r="S20" i="18"/>
  <c r="S21" i="18"/>
  <c r="S22" i="18"/>
  <c r="S23" i="18"/>
  <c r="O8" i="32" s="1"/>
  <c r="S24" i="18"/>
  <c r="S25" i="18"/>
  <c r="S26" i="18"/>
  <c r="O121" i="32" s="1"/>
  <c r="S27" i="18"/>
  <c r="S28" i="18"/>
  <c r="S29" i="18"/>
  <c r="S30" i="18"/>
  <c r="O9" i="32" s="1"/>
  <c r="S31" i="18"/>
  <c r="S32" i="18"/>
  <c r="S33" i="18"/>
  <c r="S34" i="18"/>
  <c r="S35" i="18"/>
  <c r="S36" i="18"/>
  <c r="O178" i="32" s="1"/>
  <c r="S37" i="18"/>
  <c r="S38" i="18"/>
  <c r="O10" i="32" s="1"/>
  <c r="S39" i="18"/>
  <c r="S40" i="18"/>
  <c r="S41" i="18"/>
  <c r="S42" i="18"/>
  <c r="S43" i="18"/>
  <c r="S44" i="18"/>
  <c r="S45" i="18"/>
  <c r="O11" i="32" s="1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O179" i="32" s="1"/>
  <c r="S59" i="18"/>
  <c r="S60" i="18"/>
  <c r="S61" i="18"/>
  <c r="S62" i="18"/>
  <c r="S63" i="18"/>
  <c r="O12" i="32" s="1"/>
  <c r="S64" i="18"/>
  <c r="S65" i="18"/>
  <c r="S66" i="18"/>
  <c r="S67" i="18"/>
  <c r="S68" i="18"/>
  <c r="O13" i="32" s="1"/>
  <c r="S69" i="18"/>
  <c r="S70" i="18"/>
  <c r="S71" i="18"/>
  <c r="O180" i="32" s="1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O181" i="32" s="1"/>
  <c r="S85" i="18"/>
  <c r="O14" i="32" s="1"/>
  <c r="S86" i="18"/>
  <c r="S87" i="18"/>
  <c r="S88" i="18"/>
  <c r="O182" i="32" s="1"/>
  <c r="S89" i="18"/>
  <c r="S90" i="18"/>
  <c r="S91" i="18"/>
  <c r="S92" i="18"/>
  <c r="O15" i="32" s="1"/>
  <c r="S93" i="18"/>
  <c r="S94" i="18"/>
  <c r="S95" i="18"/>
  <c r="S96" i="18"/>
  <c r="O183" i="32" s="1"/>
  <c r="S97" i="18"/>
  <c r="S98" i="18"/>
  <c r="S99" i="18"/>
  <c r="O16" i="32" s="1"/>
  <c r="S100" i="18"/>
  <c r="S101" i="18"/>
  <c r="O17" i="32" s="1"/>
  <c r="S102" i="18"/>
  <c r="O18" i="32" s="1"/>
  <c r="S103" i="18"/>
  <c r="O19" i="32" s="1"/>
  <c r="S104" i="18"/>
  <c r="S105" i="18"/>
  <c r="O184" i="32" s="1"/>
  <c r="S106" i="18"/>
  <c r="S107" i="18"/>
  <c r="O20" i="32" s="1"/>
  <c r="S108" i="18"/>
  <c r="O21" i="32" s="1"/>
  <c r="S109" i="18"/>
  <c r="O22" i="32" s="1"/>
  <c r="S110" i="18"/>
  <c r="S111" i="18"/>
  <c r="S112" i="18"/>
  <c r="O23" i="32" s="1"/>
  <c r="S113" i="18"/>
  <c r="S114" i="18"/>
  <c r="S115" i="18"/>
  <c r="S116" i="18"/>
  <c r="S117" i="18"/>
  <c r="O185" i="32" s="1"/>
  <c r="S118" i="18"/>
  <c r="O24" i="32" s="1"/>
  <c r="S119" i="18"/>
  <c r="S120" i="18"/>
  <c r="S121" i="18"/>
  <c r="S122" i="18"/>
  <c r="S123" i="18"/>
  <c r="S124" i="18"/>
  <c r="O34" i="32" s="1"/>
  <c r="S125" i="18"/>
  <c r="S126" i="18"/>
  <c r="S127" i="18"/>
  <c r="O25" i="32" s="1"/>
  <c r="S128" i="18"/>
  <c r="O26" i="32" s="1"/>
  <c r="S129" i="18"/>
  <c r="O33" i="32" s="1"/>
  <c r="S130" i="18"/>
  <c r="S131" i="18"/>
  <c r="S132" i="18"/>
  <c r="S133" i="18"/>
  <c r="S134" i="18"/>
  <c r="S135" i="18"/>
  <c r="S136" i="18"/>
  <c r="S137" i="18"/>
  <c r="S138" i="18"/>
  <c r="S139" i="18"/>
  <c r="S140" i="18"/>
  <c r="O186" i="32" s="1"/>
  <c r="S141" i="18"/>
  <c r="S142" i="18"/>
  <c r="S143" i="18"/>
  <c r="O32" i="32" s="1"/>
  <c r="S144" i="18"/>
  <c r="S145" i="18"/>
  <c r="S146" i="18"/>
  <c r="O187" i="32" s="1"/>
  <c r="S147" i="18"/>
  <c r="O31" i="32" s="1"/>
  <c r="S148" i="18"/>
  <c r="O188" i="32" s="1"/>
  <c r="S149" i="18"/>
  <c r="O189" i="32" s="1"/>
  <c r="S150" i="18"/>
  <c r="S151" i="18"/>
  <c r="S152" i="18"/>
  <c r="S153" i="18"/>
  <c r="S154" i="18"/>
  <c r="O30" i="32" s="1"/>
  <c r="S155" i="18"/>
  <c r="S156" i="18"/>
  <c r="S157" i="18"/>
  <c r="S158" i="18"/>
  <c r="S159" i="18"/>
  <c r="O171" i="32" s="1"/>
  <c r="S160" i="18"/>
  <c r="S161" i="18"/>
  <c r="S162" i="18"/>
  <c r="S163" i="18"/>
  <c r="O190" i="32" s="1"/>
  <c r="S164" i="18"/>
  <c r="S165" i="18"/>
  <c r="O29" i="32" s="1"/>
  <c r="S166" i="18"/>
  <c r="S167" i="18"/>
  <c r="O28" i="32" s="1"/>
  <c r="S168" i="18"/>
  <c r="S169" i="18"/>
  <c r="S170" i="18"/>
  <c r="S171" i="18"/>
  <c r="O27" i="32" s="1"/>
  <c r="S172" i="18"/>
  <c r="S173" i="18"/>
  <c r="O191" i="32" s="1"/>
  <c r="S174" i="18"/>
  <c r="S175" i="18"/>
  <c r="S176" i="18"/>
  <c r="S177" i="18"/>
  <c r="S178" i="18"/>
  <c r="S179" i="18"/>
  <c r="S180" i="18"/>
  <c r="S181" i="18"/>
  <c r="O37" i="32" s="1"/>
  <c r="S182" i="18"/>
  <c r="S183" i="18"/>
  <c r="S184" i="18"/>
  <c r="S185" i="18"/>
  <c r="S186" i="18"/>
  <c r="S187" i="18"/>
  <c r="O38" i="32" s="1"/>
  <c r="S188" i="18"/>
  <c r="S189" i="18"/>
  <c r="S190" i="18"/>
  <c r="S191" i="18"/>
  <c r="O39" i="32" s="1"/>
  <c r="S192" i="18"/>
  <c r="O40" i="32" s="1"/>
  <c r="S193" i="18"/>
  <c r="O41" i="32" s="1"/>
  <c r="S194" i="18"/>
  <c r="S195" i="18"/>
  <c r="S196" i="18"/>
  <c r="S197" i="18"/>
  <c r="S198" i="18"/>
  <c r="S199" i="18"/>
  <c r="O192" i="32" s="1"/>
  <c r="S200" i="18"/>
  <c r="O42" i="32" s="1"/>
  <c r="S201" i="18"/>
  <c r="O193" i="32" s="1"/>
  <c r="S202" i="18"/>
  <c r="S203" i="18"/>
  <c r="S204" i="18"/>
  <c r="S205" i="18"/>
  <c r="S206" i="18"/>
  <c r="S207" i="18"/>
  <c r="O94" i="32" s="1"/>
  <c r="S208" i="18"/>
  <c r="S209" i="18"/>
  <c r="S210" i="18"/>
  <c r="S211" i="18"/>
  <c r="O43" i="32" s="1"/>
  <c r="S212" i="18"/>
  <c r="S213" i="18"/>
  <c r="O44" i="32" s="1"/>
  <c r="S214" i="18"/>
  <c r="O45" i="32" s="1"/>
  <c r="S215" i="18"/>
  <c r="S216" i="18"/>
  <c r="O46" i="32" s="1"/>
  <c r="S217" i="18"/>
  <c r="S218" i="18"/>
  <c r="S219" i="18"/>
  <c r="S220" i="18"/>
  <c r="S221" i="18"/>
  <c r="S222" i="18"/>
  <c r="O47" i="32" s="1"/>
  <c r="S223" i="18"/>
  <c r="O48" i="32" s="1"/>
  <c r="S224" i="18"/>
  <c r="O35" i="32" s="1"/>
  <c r="S225" i="18"/>
  <c r="S226" i="18"/>
  <c r="O49" i="32" s="1"/>
  <c r="S227" i="18"/>
  <c r="S228" i="18"/>
  <c r="O50" i="32" s="1"/>
  <c r="S229" i="18"/>
  <c r="O36" i="32" s="1"/>
  <c r="S230" i="18"/>
  <c r="O194" i="32" s="1"/>
  <c r="S231" i="18"/>
  <c r="S232" i="18"/>
  <c r="O162" i="32" s="1"/>
  <c r="S233" i="18"/>
  <c r="S234" i="18"/>
  <c r="O51" i="32" s="1"/>
  <c r="S235" i="18"/>
  <c r="O52" i="32" s="1"/>
  <c r="S236" i="18"/>
  <c r="O53" i="32" s="1"/>
  <c r="S237" i="18"/>
  <c r="S238" i="18"/>
  <c r="O195" i="32" s="1"/>
  <c r="S239" i="18"/>
  <c r="S240" i="18"/>
  <c r="O54" i="32" s="1"/>
  <c r="S241" i="18"/>
  <c r="S242" i="18"/>
  <c r="S243" i="18"/>
  <c r="S244" i="18"/>
  <c r="S245" i="18"/>
  <c r="O55" i="32" s="1"/>
  <c r="S246" i="18"/>
  <c r="S247" i="18"/>
  <c r="O56" i="32" s="1"/>
  <c r="S248" i="18"/>
  <c r="S249" i="18"/>
  <c r="S250" i="18"/>
  <c r="S251" i="18"/>
  <c r="O196" i="32" s="1"/>
  <c r="S252" i="18"/>
  <c r="S253" i="18"/>
  <c r="S254" i="18"/>
  <c r="S255" i="18"/>
  <c r="O57" i="32" s="1"/>
  <c r="S256" i="18"/>
  <c r="S257" i="18"/>
  <c r="S258" i="18"/>
  <c r="O197" i="32" s="1"/>
  <c r="S259" i="18"/>
  <c r="O198" i="32" s="1"/>
  <c r="S260" i="18"/>
  <c r="S261" i="18"/>
  <c r="S262" i="18"/>
  <c r="O58" i="32" s="1"/>
  <c r="S263" i="18"/>
  <c r="S264" i="18"/>
  <c r="S265" i="18"/>
  <c r="O199" i="32" s="1"/>
  <c r="S266" i="18"/>
  <c r="O200" i="32" s="1"/>
  <c r="S267" i="18"/>
  <c r="O201" i="32" s="1"/>
  <c r="S268" i="18"/>
  <c r="O59" i="32" s="1"/>
  <c r="S269" i="18"/>
  <c r="O60" i="32" s="1"/>
  <c r="S270" i="18"/>
  <c r="S271" i="18"/>
  <c r="S272" i="18"/>
  <c r="O202" i="32" s="1"/>
  <c r="S273" i="18"/>
  <c r="S274" i="18"/>
  <c r="S275" i="18"/>
  <c r="O95" i="32" s="1"/>
  <c r="S276" i="18"/>
  <c r="O203" i="32" s="1"/>
  <c r="S277" i="18"/>
  <c r="O204" i="32" s="1"/>
  <c r="S278" i="18"/>
  <c r="O205" i="32" s="1"/>
  <c r="S279" i="18"/>
  <c r="S280" i="18"/>
  <c r="S281" i="18"/>
  <c r="O206" i="32" s="1"/>
  <c r="S282" i="18"/>
  <c r="O207" i="32" s="1"/>
  <c r="S283" i="18"/>
  <c r="O208" i="32" s="1"/>
  <c r="S284" i="18"/>
  <c r="O209" i="32" s="1"/>
  <c r="S285" i="18"/>
  <c r="S286" i="18"/>
  <c r="S287" i="18"/>
  <c r="S288" i="18"/>
  <c r="O210" i="32" s="1"/>
  <c r="S289" i="18"/>
  <c r="O211" i="32" s="1"/>
  <c r="S290" i="18"/>
  <c r="S291" i="18"/>
  <c r="O61" i="32" s="1"/>
  <c r="S292" i="18"/>
  <c r="S293" i="18"/>
  <c r="O62" i="32" s="1"/>
  <c r="S294" i="18"/>
  <c r="S295" i="18"/>
  <c r="S296" i="18"/>
  <c r="S297" i="18"/>
  <c r="S298" i="18"/>
  <c r="O63" i="32" s="1"/>
  <c r="S299" i="18"/>
  <c r="O64" i="32" s="1"/>
  <c r="S300" i="18"/>
  <c r="O65" i="32" s="1"/>
  <c r="S301" i="18"/>
  <c r="O66" i="32" s="1"/>
  <c r="S302" i="18"/>
  <c r="O67" i="32" s="1"/>
  <c r="S303" i="18"/>
  <c r="S304" i="18"/>
  <c r="S305" i="18"/>
  <c r="S306" i="18"/>
  <c r="O68" i="32" s="1"/>
  <c r="S307" i="18"/>
  <c r="S308" i="18"/>
  <c r="S309" i="18"/>
  <c r="O212" i="32" s="1"/>
  <c r="S310" i="18"/>
  <c r="S311" i="18"/>
  <c r="S312" i="18"/>
  <c r="S313" i="18"/>
  <c r="S314" i="18"/>
  <c r="S315" i="18"/>
  <c r="O213" i="32" s="1"/>
  <c r="S316" i="18"/>
  <c r="S317" i="18"/>
  <c r="O69" i="32" s="1"/>
  <c r="S318" i="18"/>
  <c r="S319" i="18"/>
  <c r="O168" i="32" s="1"/>
  <c r="S320" i="18"/>
  <c r="S321" i="18"/>
  <c r="S322" i="18"/>
  <c r="S323" i="18"/>
  <c r="S324" i="18"/>
  <c r="S325" i="18"/>
  <c r="S326" i="18"/>
  <c r="S327" i="18"/>
  <c r="S328" i="18"/>
  <c r="O82" i="32" s="1"/>
  <c r="S329" i="18"/>
  <c r="S330" i="18"/>
  <c r="S331" i="18"/>
  <c r="S332" i="18"/>
  <c r="S333" i="18"/>
  <c r="O70" i="32" s="1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O81" i="32" s="1"/>
  <c r="S353" i="18"/>
  <c r="S354" i="18"/>
  <c r="S355" i="18"/>
  <c r="S356" i="18"/>
  <c r="S357" i="18"/>
  <c r="S358" i="18"/>
  <c r="S359" i="18"/>
  <c r="S360" i="18"/>
  <c r="S361" i="18"/>
  <c r="S362" i="18"/>
  <c r="O214" i="32" s="1"/>
  <c r="S363" i="18"/>
  <c r="S364" i="18"/>
  <c r="S365" i="18"/>
  <c r="S366" i="18"/>
  <c r="S367" i="18"/>
  <c r="O215" i="32" s="1"/>
  <c r="S368" i="18"/>
  <c r="S369" i="18"/>
  <c r="O71" i="32" s="1"/>
  <c r="S370" i="18"/>
  <c r="S371" i="18"/>
  <c r="S372" i="18"/>
  <c r="S373" i="18"/>
  <c r="O216" i="32" s="1"/>
  <c r="S374" i="18"/>
  <c r="S375" i="18"/>
  <c r="S376" i="18"/>
  <c r="O72" i="32" s="1"/>
  <c r="S377" i="18"/>
  <c r="O83" i="32" s="1"/>
  <c r="S378" i="18"/>
  <c r="O73" i="32" s="1"/>
  <c r="S379" i="18"/>
  <c r="O75" i="32" s="1"/>
  <c r="S380" i="18"/>
  <c r="O74" i="32" s="1"/>
  <c r="S381" i="18"/>
  <c r="S382" i="18"/>
  <c r="O76" i="32" s="1"/>
  <c r="S383" i="18"/>
  <c r="O218" i="32" s="1"/>
  <c r="S384" i="18"/>
  <c r="O78" i="32" s="1"/>
  <c r="S385" i="18"/>
  <c r="O77" i="32" s="1"/>
  <c r="S386" i="18"/>
  <c r="S387" i="18"/>
  <c r="S388" i="18"/>
  <c r="S389" i="18"/>
  <c r="S390" i="18"/>
  <c r="O219" i="32" s="1"/>
  <c r="S391" i="18"/>
  <c r="O220" i="32" s="1"/>
  <c r="S392" i="18"/>
  <c r="O221" i="32" s="1"/>
  <c r="S393" i="18"/>
  <c r="O222" i="32" s="1"/>
  <c r="S394" i="18"/>
  <c r="S395" i="18"/>
  <c r="O223" i="32" s="1"/>
  <c r="S396" i="18"/>
  <c r="S397" i="18"/>
  <c r="S398" i="18"/>
  <c r="O79" i="32" s="1"/>
  <c r="S399" i="18"/>
  <c r="S400" i="18"/>
  <c r="O224" i="32" s="1"/>
  <c r="S401" i="18"/>
  <c r="S402" i="18"/>
  <c r="S403" i="18"/>
  <c r="S404" i="18"/>
  <c r="S405" i="18"/>
  <c r="S406" i="18"/>
  <c r="S407" i="18"/>
  <c r="S408" i="18"/>
  <c r="S409" i="18"/>
  <c r="O225" i="32" s="1"/>
  <c r="S410" i="18"/>
  <c r="S411" i="18"/>
  <c r="S412" i="18"/>
  <c r="S413" i="18"/>
  <c r="S414" i="18"/>
  <c r="O226" i="32" s="1"/>
  <c r="S415" i="18"/>
  <c r="S416" i="18"/>
  <c r="S417" i="18"/>
  <c r="O227" i="32" s="1"/>
  <c r="S418" i="18"/>
  <c r="S419" i="18"/>
  <c r="S420" i="18"/>
  <c r="S421" i="18"/>
  <c r="S422" i="18"/>
  <c r="S423" i="18"/>
  <c r="S424" i="18"/>
  <c r="S425" i="18"/>
  <c r="S426" i="18"/>
  <c r="O80" i="32" s="1"/>
  <c r="S427" i="18"/>
  <c r="S428" i="18"/>
  <c r="S429" i="18"/>
  <c r="S430" i="18"/>
  <c r="O228" i="32" s="1"/>
  <c r="S431" i="18"/>
  <c r="S432" i="18"/>
  <c r="S433" i="18"/>
  <c r="S434" i="18"/>
  <c r="S435" i="18"/>
  <c r="S436" i="18"/>
  <c r="S437" i="18"/>
  <c r="S438" i="18"/>
  <c r="S439" i="18"/>
  <c r="S440" i="18"/>
  <c r="O229" i="32" s="1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O230" i="32" s="1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O231" i="32" s="1"/>
  <c r="S474" i="18"/>
  <c r="S475" i="18"/>
  <c r="S476" i="18"/>
  <c r="S477" i="18"/>
  <c r="O99" i="32" s="1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O84" i="32" s="1"/>
  <c r="S491" i="18"/>
  <c r="O85" i="32" s="1"/>
  <c r="S492" i="18"/>
  <c r="O87" i="32" s="1"/>
  <c r="S493" i="18"/>
  <c r="O86" i="32" s="1"/>
  <c r="S494" i="18"/>
  <c r="S495" i="18"/>
  <c r="S496" i="18"/>
  <c r="S497" i="18"/>
  <c r="S498" i="18"/>
  <c r="S499" i="18"/>
  <c r="O88" i="32" s="1"/>
  <c r="S500" i="18"/>
  <c r="O89" i="32" s="1"/>
  <c r="S501" i="18"/>
  <c r="O90" i="32" s="1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O91" i="32" s="1"/>
  <c r="S520" i="18"/>
  <c r="S521" i="18"/>
  <c r="S522" i="18"/>
  <c r="S523" i="18"/>
  <c r="S524" i="18"/>
  <c r="S525" i="18"/>
  <c r="S526" i="18"/>
  <c r="S527" i="18"/>
  <c r="S528" i="18"/>
  <c r="S529" i="18"/>
  <c r="O92" i="32" s="1"/>
  <c r="S530" i="18"/>
  <c r="S531" i="18"/>
  <c r="S532" i="18"/>
  <c r="O93" i="32" s="1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O232" i="32" s="1"/>
  <c r="S561" i="18"/>
  <c r="S562" i="18"/>
  <c r="S563" i="18"/>
  <c r="S564" i="18"/>
  <c r="O233" i="32" s="1"/>
  <c r="S565" i="18"/>
  <c r="S566" i="18"/>
  <c r="S567" i="18"/>
  <c r="S568" i="18"/>
  <c r="S569" i="18"/>
  <c r="S570" i="18"/>
  <c r="O234" i="32" s="1"/>
  <c r="S571" i="18"/>
  <c r="O96" i="32" s="1"/>
  <c r="S572" i="18"/>
  <c r="S573" i="18"/>
  <c r="S574" i="18"/>
  <c r="S575" i="18"/>
  <c r="S576" i="18"/>
  <c r="S577" i="18"/>
  <c r="S578" i="18"/>
  <c r="S579" i="18"/>
  <c r="S580" i="18"/>
  <c r="S581" i="18"/>
  <c r="S582" i="18"/>
  <c r="O97" i="32" s="1"/>
  <c r="S583" i="18"/>
  <c r="S584" i="18"/>
  <c r="S585" i="18"/>
  <c r="S586" i="18"/>
  <c r="S587" i="18"/>
  <c r="S588" i="18"/>
  <c r="S589" i="18"/>
  <c r="S590" i="18"/>
  <c r="S591" i="18"/>
  <c r="S592" i="18"/>
  <c r="S593" i="18"/>
  <c r="O98" i="32" s="1"/>
  <c r="S594" i="18"/>
  <c r="S595" i="18"/>
  <c r="S596" i="18"/>
  <c r="S597" i="18"/>
  <c r="S598" i="18"/>
  <c r="O100" i="32" s="1"/>
  <c r="S599" i="18"/>
  <c r="S600" i="18"/>
  <c r="S601" i="18"/>
  <c r="O101" i="32" s="1"/>
  <c r="S602" i="18"/>
  <c r="S603" i="18"/>
  <c r="O102" i="32" s="1"/>
  <c r="S604" i="18"/>
  <c r="S605" i="18"/>
  <c r="S606" i="18"/>
  <c r="S607" i="18"/>
  <c r="S608" i="18"/>
  <c r="S609" i="18"/>
  <c r="O103" i="32" s="1"/>
  <c r="S610" i="18"/>
  <c r="S611" i="18"/>
  <c r="S612" i="18"/>
  <c r="S613" i="18"/>
  <c r="S614" i="18"/>
  <c r="S615" i="18"/>
  <c r="S616" i="18"/>
  <c r="S617" i="18"/>
  <c r="S618" i="18"/>
  <c r="S619" i="18"/>
  <c r="S620" i="18"/>
  <c r="S621" i="18"/>
  <c r="S622" i="18"/>
  <c r="S623" i="18"/>
  <c r="S624" i="18"/>
  <c r="S625" i="18"/>
  <c r="S626" i="18"/>
  <c r="O104" i="32" s="1"/>
  <c r="S627" i="18"/>
  <c r="S628" i="18"/>
  <c r="O105" i="32" s="1"/>
  <c r="S629" i="18"/>
  <c r="O235" i="32" s="1"/>
  <c r="S630" i="18"/>
  <c r="S631" i="18"/>
  <c r="S632" i="18"/>
  <c r="S633" i="18"/>
  <c r="S634" i="18"/>
  <c r="S635" i="18"/>
  <c r="S636" i="18"/>
  <c r="S637" i="18"/>
  <c r="S638" i="18"/>
  <c r="S639" i="18"/>
  <c r="O106" i="32" s="1"/>
  <c r="S640" i="18"/>
  <c r="S641" i="18"/>
  <c r="S642" i="18"/>
  <c r="S643" i="18"/>
  <c r="S644" i="18"/>
  <c r="S645" i="18"/>
  <c r="O236" i="32" s="1"/>
  <c r="S646" i="18"/>
  <c r="S647" i="18"/>
  <c r="S648" i="18"/>
  <c r="S649" i="18"/>
  <c r="S650" i="18"/>
  <c r="O107" i="32" s="1"/>
  <c r="S651" i="18"/>
  <c r="S652" i="18"/>
  <c r="S653" i="18"/>
  <c r="S654" i="18"/>
  <c r="S655" i="18"/>
  <c r="S656" i="18"/>
  <c r="S657" i="18"/>
  <c r="S658" i="18"/>
  <c r="S659" i="18"/>
  <c r="S660" i="18"/>
  <c r="O237" i="32" s="1"/>
  <c r="S661" i="18"/>
  <c r="S662" i="18"/>
  <c r="S663" i="18"/>
  <c r="S664" i="18"/>
  <c r="S665" i="18"/>
  <c r="O108" i="32" s="1"/>
  <c r="S666" i="18"/>
  <c r="S667" i="18"/>
  <c r="S668" i="18"/>
  <c r="S669" i="18"/>
  <c r="S670" i="18"/>
  <c r="S671" i="18"/>
  <c r="S672" i="18"/>
  <c r="S673" i="18"/>
  <c r="S674" i="18"/>
  <c r="S675" i="18"/>
  <c r="S676" i="18"/>
  <c r="O109" i="32" s="1"/>
  <c r="S677" i="18"/>
  <c r="S678" i="18"/>
  <c r="S679" i="18"/>
  <c r="O110" i="32" s="1"/>
  <c r="S680" i="18"/>
  <c r="S681" i="18"/>
  <c r="S682" i="18"/>
  <c r="S683" i="18"/>
  <c r="S684" i="18"/>
  <c r="S685" i="18"/>
  <c r="S686" i="18"/>
  <c r="S687" i="18"/>
  <c r="S688" i="18"/>
  <c r="S689" i="18"/>
  <c r="O111" i="32" s="1"/>
  <c r="S690" i="18"/>
  <c r="S691" i="18"/>
  <c r="O112" i="32" s="1"/>
  <c r="S692" i="18"/>
  <c r="S693" i="18"/>
  <c r="S694" i="18"/>
  <c r="S695" i="18"/>
  <c r="S696" i="18"/>
  <c r="O114" i="32" s="1"/>
  <c r="S697" i="18"/>
  <c r="O113" i="32" s="1"/>
  <c r="S698" i="18"/>
  <c r="S699" i="18"/>
  <c r="S700" i="18"/>
  <c r="S701" i="18"/>
  <c r="S702" i="18"/>
  <c r="S703" i="18"/>
  <c r="O115" i="32" s="1"/>
  <c r="S704" i="18"/>
  <c r="S705" i="18"/>
  <c r="S706" i="18"/>
  <c r="S707" i="18"/>
  <c r="S708" i="18"/>
  <c r="S709" i="18"/>
  <c r="O116" i="32" s="1"/>
  <c r="S710" i="18"/>
  <c r="S711" i="18"/>
  <c r="S712" i="18"/>
  <c r="S713" i="18"/>
  <c r="O117" i="32" s="1"/>
  <c r="S714" i="18"/>
  <c r="S715" i="18"/>
  <c r="S716" i="18"/>
  <c r="O118" i="32" s="1"/>
  <c r="S717" i="18"/>
  <c r="O119" i="32" s="1"/>
  <c r="S718" i="18"/>
  <c r="S719" i="18"/>
  <c r="S720" i="18"/>
  <c r="S721" i="18"/>
  <c r="S722" i="18"/>
  <c r="S723" i="18"/>
  <c r="S724" i="18"/>
  <c r="S725" i="18"/>
  <c r="S726" i="18"/>
  <c r="S727" i="18"/>
  <c r="S728" i="18"/>
  <c r="S729" i="18"/>
  <c r="S730" i="18"/>
  <c r="S731" i="18"/>
  <c r="S732" i="18"/>
  <c r="S733" i="18"/>
  <c r="S734" i="18"/>
  <c r="O120" i="32" s="1"/>
  <c r="S735" i="18"/>
  <c r="S736" i="18"/>
  <c r="S737" i="18"/>
  <c r="S738" i="18"/>
  <c r="S739" i="18"/>
  <c r="S740" i="18"/>
  <c r="S741" i="18"/>
  <c r="S742" i="18"/>
  <c r="S743" i="18"/>
  <c r="S744" i="18"/>
  <c r="S745" i="18"/>
  <c r="S746" i="18"/>
  <c r="S747" i="18"/>
  <c r="O284" i="32" s="1"/>
  <c r="S748" i="18"/>
  <c r="S749" i="18"/>
  <c r="S750" i="18"/>
  <c r="S751" i="18"/>
  <c r="S752" i="18"/>
  <c r="S753" i="18"/>
  <c r="S754" i="18"/>
  <c r="S755" i="18"/>
  <c r="S756" i="18"/>
  <c r="S757" i="18"/>
  <c r="S758" i="18"/>
  <c r="S759" i="18"/>
  <c r="O163" i="32" s="1"/>
  <c r="S760" i="18"/>
  <c r="S761" i="18"/>
  <c r="S762" i="18"/>
  <c r="S763" i="18"/>
  <c r="S764" i="18"/>
  <c r="S765" i="18"/>
  <c r="S766" i="18"/>
  <c r="S767" i="18"/>
  <c r="S768" i="18"/>
  <c r="O285" i="32" s="1"/>
  <c r="S769" i="18"/>
  <c r="S770" i="18"/>
  <c r="S771" i="18"/>
  <c r="S772" i="18"/>
  <c r="S773" i="18"/>
  <c r="O286" i="32" s="1"/>
  <c r="S774" i="18"/>
  <c r="S775" i="18"/>
  <c r="S776" i="18"/>
  <c r="S777" i="18"/>
  <c r="O287" i="32" s="1"/>
  <c r="S778" i="18"/>
  <c r="S779" i="18"/>
  <c r="S780" i="18"/>
  <c r="S781" i="18"/>
  <c r="S782" i="18"/>
  <c r="O288" i="32" s="1"/>
  <c r="S783" i="18"/>
  <c r="O289" i="32" s="1"/>
  <c r="S784" i="18"/>
  <c r="S785" i="18"/>
  <c r="S786" i="18"/>
  <c r="S787" i="18"/>
  <c r="S788" i="18"/>
  <c r="S789" i="18"/>
  <c r="S790" i="18"/>
  <c r="S791" i="18"/>
  <c r="S792" i="18"/>
  <c r="S793" i="18"/>
  <c r="S794" i="18"/>
  <c r="S795" i="18"/>
  <c r="S796" i="18"/>
  <c r="S797" i="18"/>
  <c r="S798" i="18"/>
  <c r="S799" i="18"/>
  <c r="S800" i="18"/>
  <c r="S801" i="18"/>
  <c r="S802" i="18"/>
  <c r="S803" i="18"/>
  <c r="O122" i="32" s="1"/>
  <c r="S804" i="18"/>
  <c r="O123" i="32" s="1"/>
  <c r="S805" i="18"/>
  <c r="S806" i="18"/>
  <c r="O124" i="32" s="1"/>
  <c r="S807" i="18"/>
  <c r="S808" i="18"/>
  <c r="S809" i="18"/>
  <c r="O125" i="32" s="1"/>
  <c r="S810" i="18"/>
  <c r="S811" i="18"/>
  <c r="O290" i="32" s="1"/>
  <c r="S812" i="18"/>
  <c r="S813" i="18"/>
  <c r="O126" i="32" s="1"/>
  <c r="S814" i="18"/>
  <c r="S815" i="18"/>
  <c r="S816" i="18"/>
  <c r="S817" i="18"/>
  <c r="S818" i="18"/>
  <c r="S819" i="18"/>
  <c r="S820" i="18"/>
  <c r="S821" i="18"/>
  <c r="S822" i="18"/>
  <c r="S823" i="18"/>
  <c r="S824" i="18"/>
  <c r="S825" i="18"/>
  <c r="S826" i="18"/>
  <c r="O291" i="32" s="1"/>
  <c r="S827" i="18"/>
  <c r="O127" i="32" s="1"/>
  <c r="S828" i="18"/>
  <c r="O128" i="32" s="1"/>
  <c r="S829" i="18"/>
  <c r="O129" i="32" s="1"/>
  <c r="S830" i="18"/>
  <c r="O130" i="32" s="1"/>
  <c r="S831" i="18"/>
  <c r="O131" i="32" s="1"/>
  <c r="S832" i="18"/>
  <c r="S833" i="18"/>
  <c r="S834" i="18"/>
  <c r="S835" i="18"/>
  <c r="S836" i="18"/>
  <c r="S837" i="18"/>
  <c r="S838" i="18"/>
  <c r="S839" i="18"/>
  <c r="S840" i="18"/>
  <c r="S841" i="18"/>
  <c r="S842" i="18"/>
  <c r="S843" i="18"/>
  <c r="S844" i="18"/>
  <c r="S845" i="18"/>
  <c r="S846" i="18"/>
  <c r="O144" i="32" s="1"/>
  <c r="S847" i="18"/>
  <c r="O132" i="32" s="1"/>
  <c r="S848" i="18"/>
  <c r="O133" i="32" s="1"/>
  <c r="S849" i="18"/>
  <c r="O134" i="32" s="1"/>
  <c r="S850" i="18"/>
  <c r="S851" i="18"/>
  <c r="O135" i="32" s="1"/>
  <c r="S852" i="18"/>
  <c r="O136" i="32" s="1"/>
  <c r="S853" i="18"/>
  <c r="O137" i="32" s="1"/>
  <c r="S854" i="18"/>
  <c r="O138" i="32" s="1"/>
  <c r="S855" i="18"/>
  <c r="S856" i="18"/>
  <c r="O139" i="32" s="1"/>
  <c r="S857" i="18"/>
  <c r="O145" i="32" s="1"/>
  <c r="S858" i="18"/>
  <c r="S859" i="18"/>
  <c r="O146" i="32" s="1"/>
  <c r="S860" i="18"/>
  <c r="S861" i="18"/>
  <c r="S862" i="18"/>
  <c r="S863" i="18"/>
  <c r="S864" i="18"/>
  <c r="S865" i="18"/>
  <c r="S866" i="18"/>
  <c r="S867" i="18"/>
  <c r="S868" i="18"/>
  <c r="O153" i="32" s="1"/>
  <c r="S869" i="18"/>
  <c r="S870" i="18"/>
  <c r="S871" i="18"/>
  <c r="S872" i="18"/>
  <c r="S873" i="18"/>
  <c r="S874" i="18"/>
  <c r="S875" i="18"/>
  <c r="S876" i="18"/>
  <c r="S877" i="18"/>
  <c r="S878" i="18"/>
  <c r="S879" i="18"/>
  <c r="O157" i="32" s="1"/>
  <c r="S880" i="18"/>
  <c r="S881" i="18"/>
  <c r="S882" i="18"/>
  <c r="S883" i="18"/>
  <c r="S884" i="18"/>
  <c r="S885" i="18"/>
  <c r="S886" i="18"/>
  <c r="S887" i="18"/>
  <c r="S888" i="18"/>
  <c r="S889" i="18"/>
  <c r="S890" i="18"/>
  <c r="S891" i="18"/>
  <c r="S892" i="18"/>
  <c r="S893" i="18"/>
  <c r="S894" i="18"/>
  <c r="O158" i="32" s="1"/>
  <c r="S895" i="18"/>
  <c r="S896" i="18"/>
  <c r="S897" i="18"/>
  <c r="S898" i="18"/>
  <c r="O140" i="32" s="1"/>
  <c r="S899" i="18"/>
  <c r="O141" i="32" s="1"/>
  <c r="S900" i="18"/>
  <c r="O142" i="32" s="1"/>
  <c r="S901" i="18"/>
  <c r="O143" i="32" s="1"/>
  <c r="S902" i="18"/>
  <c r="S903" i="18"/>
  <c r="O164" i="32" s="1"/>
  <c r="S904" i="18"/>
  <c r="O159" i="32" s="1"/>
  <c r="S905" i="18"/>
  <c r="S906" i="18"/>
  <c r="S907" i="18"/>
  <c r="S908" i="18"/>
  <c r="S909" i="18"/>
  <c r="S910" i="18"/>
  <c r="S911" i="18"/>
  <c r="S912" i="18"/>
  <c r="S913" i="18"/>
  <c r="S914" i="18"/>
  <c r="S915" i="18"/>
  <c r="S916" i="18"/>
  <c r="O165" i="32" s="1"/>
  <c r="S917" i="18"/>
  <c r="S918" i="18"/>
  <c r="S919" i="18"/>
  <c r="S920" i="18"/>
  <c r="O160" i="32" s="1"/>
  <c r="S921" i="18"/>
  <c r="O166" i="32" s="1"/>
  <c r="S922" i="18"/>
  <c r="S923" i="18"/>
  <c r="S924" i="18"/>
  <c r="O161" i="32" s="1"/>
  <c r="S925" i="18"/>
  <c r="O147" i="32" s="1"/>
  <c r="S926" i="18"/>
  <c r="O148" i="32" s="1"/>
  <c r="S927" i="18"/>
  <c r="O149" i="32" s="1"/>
  <c r="S928" i="18"/>
  <c r="O150" i="32" s="1"/>
  <c r="S929" i="18"/>
  <c r="O151" i="32" s="1"/>
  <c r="S930" i="18"/>
  <c r="S931" i="18"/>
  <c r="O152" i="32" s="1"/>
  <c r="S932" i="18"/>
  <c r="O292" i="32" s="1"/>
  <c r="S933" i="18"/>
  <c r="O154" i="32" s="1"/>
  <c r="S934" i="18"/>
  <c r="O155" i="32" s="1"/>
  <c r="S935" i="18"/>
  <c r="O156" i="32" s="1"/>
  <c r="S936" i="18"/>
  <c r="S937" i="18"/>
  <c r="S938" i="18"/>
  <c r="S939" i="18"/>
  <c r="O167" i="32" s="1"/>
  <c r="S940" i="18"/>
  <c r="S941" i="18"/>
  <c r="S942" i="18"/>
  <c r="S943" i="18"/>
  <c r="S944" i="18"/>
  <c r="S945" i="18"/>
  <c r="S946" i="18"/>
  <c r="S947" i="18"/>
  <c r="S948" i="18"/>
  <c r="S949" i="18"/>
  <c r="S950" i="18"/>
  <c r="S951" i="18"/>
  <c r="S952" i="18"/>
  <c r="S953" i="18"/>
  <c r="O169" i="32" s="1"/>
  <c r="S954" i="18"/>
  <c r="S955" i="18"/>
  <c r="S956" i="18"/>
  <c r="O170" i="32" s="1"/>
  <c r="S957" i="18"/>
  <c r="S958" i="18"/>
  <c r="S959" i="18"/>
  <c r="S960" i="18"/>
  <c r="O172" i="32" s="1"/>
  <c r="S961" i="18"/>
  <c r="S962" i="18"/>
  <c r="S963" i="18"/>
  <c r="S964" i="18"/>
  <c r="S965" i="18"/>
  <c r="O173" i="32" s="1"/>
  <c r="S966" i="18"/>
  <c r="S967" i="18"/>
  <c r="S968" i="18"/>
  <c r="S969" i="18"/>
  <c r="S970" i="18"/>
  <c r="S971" i="18"/>
  <c r="S972" i="18"/>
  <c r="S973" i="18"/>
  <c r="S974" i="18"/>
  <c r="S975" i="18"/>
  <c r="S976" i="18"/>
  <c r="S977" i="18"/>
  <c r="S978" i="18"/>
  <c r="O174" i="32" s="1"/>
  <c r="S979" i="18"/>
  <c r="S980" i="18"/>
  <c r="O175" i="32" s="1"/>
  <c r="S981" i="18"/>
  <c r="S982" i="18"/>
  <c r="S983" i="18"/>
  <c r="S984" i="18"/>
  <c r="S985" i="18"/>
  <c r="S986" i="18"/>
  <c r="S987" i="18"/>
  <c r="O176" i="32" s="1"/>
  <c r="S988" i="18"/>
  <c r="S989" i="18"/>
  <c r="O177" i="32" s="1"/>
  <c r="S990" i="18"/>
  <c r="S991" i="18"/>
  <c r="S992" i="18"/>
  <c r="O293" i="32" s="1"/>
  <c r="S993" i="18"/>
  <c r="S994" i="18"/>
  <c r="S995" i="18"/>
  <c r="S996" i="18"/>
  <c r="S997" i="18"/>
  <c r="S998" i="18"/>
  <c r="S999" i="18"/>
  <c r="S1000" i="18"/>
  <c r="S1001" i="18"/>
  <c r="S1002" i="18"/>
  <c r="O217" i="32" s="1"/>
  <c r="S1003" i="18"/>
  <c r="S1004" i="18"/>
  <c r="S1005" i="18"/>
  <c r="S1006" i="18"/>
  <c r="S1007" i="18"/>
  <c r="O238" i="32" s="1"/>
  <c r="S1008" i="18"/>
  <c r="S1009" i="18"/>
  <c r="S1010" i="18"/>
  <c r="O294" i="32" s="1"/>
  <c r="S1011" i="18"/>
  <c r="S1012" i="18"/>
  <c r="S1013" i="18"/>
  <c r="S1014" i="18"/>
  <c r="S1015" i="18"/>
  <c r="S1016" i="18"/>
  <c r="S1017" i="18"/>
  <c r="S1018" i="18"/>
  <c r="S1019" i="18"/>
  <c r="S1020" i="18"/>
  <c r="S1021" i="18"/>
  <c r="S1022" i="18"/>
  <c r="S1023" i="18"/>
  <c r="S1024" i="18"/>
  <c r="S1025" i="18"/>
  <c r="S1026" i="18"/>
  <c r="S1027" i="18"/>
  <c r="S1028" i="18"/>
  <c r="O239" i="32" s="1"/>
  <c r="S1029" i="18"/>
  <c r="S1030" i="18"/>
  <c r="S1031" i="18"/>
  <c r="O240" i="32" s="1"/>
  <c r="S1032" i="18"/>
  <c r="S1033" i="18"/>
  <c r="S1034" i="18"/>
  <c r="S1035" i="18"/>
  <c r="S1036" i="18"/>
  <c r="S1037" i="18"/>
  <c r="S1038" i="18"/>
  <c r="O241" i="32" s="1"/>
  <c r="S1039" i="18"/>
  <c r="S1040" i="18"/>
  <c r="S1041" i="18"/>
  <c r="S1042" i="18"/>
  <c r="S1043" i="18"/>
  <c r="S1044" i="18"/>
  <c r="S1045" i="18"/>
  <c r="S1046" i="18"/>
  <c r="S1047" i="18"/>
  <c r="S1048" i="18"/>
  <c r="S1049" i="18"/>
  <c r="S1050" i="18"/>
  <c r="S1051" i="18"/>
  <c r="S1052" i="18"/>
  <c r="O242" i="32" s="1"/>
  <c r="S1053" i="18"/>
  <c r="S1054" i="18"/>
  <c r="O243" i="32" s="1"/>
  <c r="S1055" i="18"/>
  <c r="S1056" i="18"/>
  <c r="S1057" i="18"/>
  <c r="O245" i="32" s="1"/>
  <c r="S1058" i="18"/>
  <c r="O244" i="32" s="1"/>
  <c r="S1059" i="18"/>
  <c r="S1060" i="18"/>
  <c r="O246" i="32" s="1"/>
  <c r="S1061" i="18"/>
  <c r="S1062" i="18"/>
  <c r="S1063" i="18"/>
  <c r="S1064" i="18"/>
  <c r="S1065" i="18"/>
  <c r="S1066" i="18"/>
  <c r="S1067" i="18"/>
  <c r="S1068" i="18"/>
  <c r="S1069" i="18"/>
  <c r="S1070" i="18"/>
  <c r="S1071" i="18"/>
  <c r="O247" i="32" s="1"/>
  <c r="S1072" i="18"/>
  <c r="S1073" i="18"/>
  <c r="S1074" i="18"/>
  <c r="S1075" i="18"/>
  <c r="S1076" i="18"/>
  <c r="O248" i="32" s="1"/>
  <c r="S1077" i="18"/>
  <c r="S1078" i="18"/>
  <c r="S1079" i="18"/>
  <c r="O249" i="32" s="1"/>
  <c r="S1080" i="18"/>
  <c r="S1081" i="18"/>
  <c r="S1082" i="18"/>
  <c r="S1083" i="18"/>
  <c r="S1084" i="18"/>
  <c r="S1085" i="18"/>
  <c r="S1086" i="18"/>
  <c r="S1087" i="18"/>
  <c r="S1088" i="18"/>
  <c r="S1089" i="18"/>
  <c r="S1090" i="18"/>
  <c r="O250" i="32" s="1"/>
  <c r="S1091" i="18"/>
  <c r="S1092" i="18"/>
  <c r="O278" i="32" s="1"/>
  <c r="S1093" i="18"/>
  <c r="S1094" i="18"/>
  <c r="S1095" i="18"/>
  <c r="S1096" i="18"/>
  <c r="S1097" i="18"/>
  <c r="O251" i="32" s="1"/>
  <c r="S1098" i="18"/>
  <c r="S1099" i="18"/>
  <c r="S1100" i="18"/>
  <c r="S1101" i="18"/>
  <c r="S1102" i="18"/>
  <c r="S1103" i="18"/>
  <c r="S1104" i="18"/>
  <c r="S1105" i="18"/>
  <c r="S1106" i="18"/>
  <c r="S1107" i="18"/>
  <c r="O252" i="32" s="1"/>
  <c r="S1108" i="18"/>
  <c r="S1109" i="18"/>
  <c r="S1110" i="18"/>
  <c r="S1111" i="18"/>
  <c r="S1112" i="18"/>
  <c r="S1113" i="18"/>
  <c r="S1114" i="18"/>
  <c r="S1115" i="18"/>
  <c r="S1116" i="18"/>
  <c r="S1117" i="18"/>
  <c r="O253" i="32" s="1"/>
  <c r="S1118" i="18"/>
  <c r="S1119" i="18"/>
  <c r="O254" i="32" s="1"/>
  <c r="S1120" i="18"/>
  <c r="S1121" i="18"/>
  <c r="S1122" i="18"/>
  <c r="S1123" i="18"/>
  <c r="O255" i="32" s="1"/>
  <c r="S1124" i="18"/>
  <c r="S1125" i="18"/>
  <c r="S1126" i="18"/>
  <c r="S1127" i="18"/>
  <c r="S1128" i="18"/>
  <c r="O256" i="32" s="1"/>
  <c r="S1129" i="18"/>
  <c r="S1130" i="18"/>
  <c r="O257" i="32" s="1"/>
  <c r="S1131" i="18"/>
  <c r="S1132" i="18"/>
  <c r="S1133" i="18"/>
  <c r="S1134" i="18"/>
  <c r="O258" i="32" s="1"/>
  <c r="S1135" i="18"/>
  <c r="S1136" i="18"/>
  <c r="O259" i="32" s="1"/>
  <c r="S1137" i="18"/>
  <c r="S1138" i="18"/>
  <c r="S1139" i="18"/>
  <c r="S1140" i="18"/>
  <c r="S1141" i="18"/>
  <c r="S1142" i="18"/>
  <c r="S1143" i="18"/>
  <c r="S1144" i="18"/>
  <c r="S1145" i="18"/>
  <c r="S1146" i="18"/>
  <c r="S1147" i="18"/>
  <c r="S1148" i="18"/>
  <c r="S1149" i="18"/>
  <c r="O260" i="32" s="1"/>
  <c r="S1150" i="18"/>
  <c r="S1151" i="18"/>
  <c r="S1152" i="18"/>
  <c r="S1153" i="18"/>
  <c r="S1154" i="18"/>
  <c r="S1155" i="18"/>
  <c r="S1156" i="18"/>
  <c r="S1157" i="18"/>
  <c r="O261" i="32" s="1"/>
  <c r="S1158" i="18"/>
  <c r="S1159" i="18"/>
  <c r="S1160" i="18"/>
  <c r="S1161" i="18"/>
  <c r="S1162" i="18"/>
  <c r="S1163" i="18"/>
  <c r="S1164" i="18"/>
  <c r="S1165" i="18"/>
  <c r="S1166" i="18"/>
  <c r="S1167" i="18"/>
  <c r="S1168" i="18"/>
  <c r="S1169" i="18"/>
  <c r="O262" i="32" s="1"/>
  <c r="S1170" i="18"/>
  <c r="S1171" i="18"/>
  <c r="S1172" i="18"/>
  <c r="S1173" i="18"/>
  <c r="S1174" i="18"/>
  <c r="S1175" i="18"/>
  <c r="S1176" i="18"/>
  <c r="S1177" i="18"/>
  <c r="S1178" i="18"/>
  <c r="S1179" i="18"/>
  <c r="S1180" i="18"/>
  <c r="S1181" i="18"/>
  <c r="O263" i="32" s="1"/>
  <c r="S1182" i="18"/>
  <c r="S1183" i="18"/>
  <c r="S1184" i="18"/>
  <c r="S1185" i="18"/>
  <c r="S1186" i="18"/>
  <c r="S1187" i="18"/>
  <c r="S1188" i="18"/>
  <c r="S1189" i="18"/>
  <c r="S1190" i="18"/>
  <c r="S1191" i="18"/>
  <c r="S1192" i="18"/>
  <c r="S1193" i="18"/>
  <c r="S1194" i="18"/>
  <c r="S1195" i="18"/>
  <c r="S1196" i="18"/>
  <c r="S1197" i="18"/>
  <c r="S1198" i="18"/>
  <c r="S1199" i="18"/>
  <c r="S1200" i="18"/>
  <c r="S1201" i="18"/>
  <c r="S1202" i="18"/>
  <c r="S1203" i="18"/>
  <c r="S1204" i="18"/>
  <c r="S1205" i="18"/>
  <c r="S1206" i="18"/>
  <c r="S1207" i="18"/>
  <c r="S1208" i="18"/>
  <c r="S1209" i="18"/>
  <c r="S1210" i="18"/>
  <c r="S1211" i="18"/>
  <c r="S1212" i="18"/>
  <c r="S1213" i="18"/>
  <c r="S1214" i="18"/>
  <c r="S1215" i="18"/>
  <c r="S1216" i="18"/>
  <c r="O264" i="32" s="1"/>
  <c r="S1217" i="18"/>
  <c r="S1218" i="18"/>
  <c r="S1219" i="18"/>
  <c r="O265" i="32" s="1"/>
  <c r="S1220" i="18"/>
  <c r="S1221" i="18"/>
  <c r="O266" i="32" s="1"/>
  <c r="S1222" i="18"/>
  <c r="S1223" i="18"/>
  <c r="S1224" i="18"/>
  <c r="S1225" i="18"/>
  <c r="S1226" i="18"/>
  <c r="S1227" i="18"/>
  <c r="S1228" i="18"/>
  <c r="S1229" i="18"/>
  <c r="S1230" i="18"/>
  <c r="S1231" i="18"/>
  <c r="S1232" i="18"/>
  <c r="S1233" i="18"/>
  <c r="S1234" i="18"/>
  <c r="S1235" i="18"/>
  <c r="S1236" i="18"/>
  <c r="O267" i="32" s="1"/>
  <c r="S1237" i="18"/>
  <c r="S1238" i="18"/>
  <c r="S1239" i="18"/>
  <c r="S1240" i="18"/>
  <c r="S1241" i="18"/>
  <c r="S1242" i="18"/>
  <c r="O268" i="32" s="1"/>
  <c r="S1243" i="18"/>
  <c r="S1244" i="18"/>
  <c r="S1245" i="18"/>
  <c r="S1246" i="18"/>
  <c r="S1247" i="18"/>
  <c r="O269" i="32" s="1"/>
  <c r="S1248" i="18"/>
  <c r="S1249" i="18"/>
  <c r="S1250" i="18"/>
  <c r="S1251" i="18"/>
  <c r="S1252" i="18"/>
  <c r="S1253" i="18"/>
  <c r="S1254" i="18"/>
  <c r="S1255" i="18"/>
  <c r="S1256" i="18"/>
  <c r="O270" i="32" s="1"/>
  <c r="S1257" i="18"/>
  <c r="O271" i="32" s="1"/>
  <c r="S1258" i="18"/>
  <c r="O272" i="32" s="1"/>
  <c r="S1259" i="18"/>
  <c r="S1260" i="18"/>
  <c r="S1261" i="18"/>
  <c r="S1262" i="18"/>
  <c r="S1263" i="18"/>
  <c r="S1264" i="18"/>
  <c r="S1265" i="18"/>
  <c r="S1266" i="18"/>
  <c r="S1267" i="18"/>
  <c r="S1268" i="18"/>
  <c r="S1269" i="18"/>
  <c r="S1270" i="18"/>
  <c r="S1271" i="18"/>
  <c r="S1272" i="18"/>
  <c r="S1273" i="18"/>
  <c r="S1274" i="18"/>
  <c r="S1275" i="18"/>
  <c r="S1276" i="18"/>
  <c r="O273" i="32" s="1"/>
  <c r="S1277" i="18"/>
  <c r="O274" i="32" s="1"/>
  <c r="S1278" i="18"/>
  <c r="S1279" i="18"/>
  <c r="O279" i="32" s="1"/>
  <c r="S1280" i="18"/>
  <c r="S1281" i="18"/>
  <c r="S1282" i="18"/>
  <c r="O275" i="32" s="1"/>
  <c r="S1283" i="18"/>
  <c r="O276" i="32" s="1"/>
  <c r="S1284" i="18"/>
  <c r="S1285" i="18"/>
  <c r="S1286" i="18"/>
  <c r="O277" i="32" s="1"/>
  <c r="S1287" i="18"/>
  <c r="S1288" i="18"/>
  <c r="S1289" i="18"/>
  <c r="S1290" i="18"/>
  <c r="S1291" i="18"/>
  <c r="S1292" i="18"/>
  <c r="S1293" i="18"/>
  <c r="O280" i="32" s="1"/>
  <c r="S1294" i="18"/>
  <c r="S1295" i="18"/>
  <c r="S1296" i="18"/>
  <c r="O281" i="32" s="1"/>
  <c r="S1297" i="18"/>
  <c r="S1298" i="18"/>
  <c r="S1299" i="18"/>
  <c r="S1300" i="18"/>
  <c r="S1301" i="18"/>
  <c r="O282" i="32" s="1"/>
  <c r="S1302" i="18"/>
  <c r="O283" i="32" s="1"/>
  <c r="S1303" i="18"/>
  <c r="S1304" i="18"/>
  <c r="S1305" i="18"/>
  <c r="S1306" i="18"/>
  <c r="S1307" i="18"/>
  <c r="S1308" i="18"/>
  <c r="S1309" i="18"/>
  <c r="S1310" i="18"/>
  <c r="S1311" i="18"/>
  <c r="S1312" i="18"/>
  <c r="S1313" i="18"/>
  <c r="S1314" i="18"/>
  <c r="S1315" i="18"/>
  <c r="S1316" i="18"/>
  <c r="S1317" i="18"/>
  <c r="S1318" i="18"/>
  <c r="S1319" i="18"/>
  <c r="S1320" i="18"/>
  <c r="S1321" i="18"/>
  <c r="S1322" i="18"/>
  <c r="S1323" i="18"/>
  <c r="S1324" i="18"/>
  <c r="S1325" i="18"/>
  <c r="S1326" i="18"/>
  <c r="S1327" i="18"/>
  <c r="S1328" i="18"/>
  <c r="S1329" i="18"/>
  <c r="S1330" i="18"/>
  <c r="S1331" i="18"/>
  <c r="S1332" i="18"/>
  <c r="S1333" i="18"/>
  <c r="S1334" i="18"/>
  <c r="S1335" i="18"/>
  <c r="S1336" i="18"/>
  <c r="S1337" i="18"/>
  <c r="S1338" i="18"/>
  <c r="S1339" i="18"/>
  <c r="S1340" i="18"/>
  <c r="S1341" i="18"/>
  <c r="S1342" i="18"/>
  <c r="S1343" i="18"/>
  <c r="S1344" i="18"/>
  <c r="S1345" i="18"/>
  <c r="S1346" i="18"/>
  <c r="S1347" i="18"/>
  <c r="S1348" i="18"/>
  <c r="S1349" i="18"/>
  <c r="S1350" i="18"/>
  <c r="S1351" i="18"/>
  <c r="S1352" i="18"/>
  <c r="S1353" i="18"/>
  <c r="S1354" i="18"/>
  <c r="S1355" i="18"/>
  <c r="S1356" i="18"/>
  <c r="S1357" i="18"/>
  <c r="S1358" i="18"/>
  <c r="S1359" i="18"/>
  <c r="S1360" i="18"/>
  <c r="S1361" i="18"/>
  <c r="S1362" i="18"/>
  <c r="S1363" i="18"/>
  <c r="S1364" i="18"/>
  <c r="O295" i="32" s="1"/>
  <c r="S1365" i="18"/>
  <c r="S1366" i="18"/>
  <c r="S1367" i="18"/>
  <c r="S1368" i="18"/>
  <c r="S1369" i="18"/>
  <c r="S1370" i="18"/>
  <c r="S1371" i="18"/>
  <c r="S1372" i="18"/>
  <c r="S1373" i="18"/>
  <c r="S1374" i="18"/>
  <c r="S1375" i="18"/>
  <c r="S1376" i="18"/>
  <c r="S1377" i="18"/>
  <c r="S1378" i="18"/>
  <c r="S1379" i="18"/>
  <c r="S1380" i="18"/>
  <c r="S1381" i="18"/>
  <c r="S1382" i="18"/>
  <c r="S1383" i="18"/>
  <c r="S1384" i="18"/>
  <c r="S1385" i="18"/>
  <c r="S1386" i="18"/>
  <c r="S1387" i="18"/>
  <c r="S1388" i="18"/>
  <c r="S1389" i="18"/>
  <c r="S1390" i="18"/>
  <c r="S1391" i="18"/>
  <c r="S1392" i="18"/>
  <c r="S1393" i="18"/>
  <c r="S1394" i="18"/>
  <c r="S1395" i="18"/>
  <c r="S1396" i="18"/>
  <c r="S1397" i="18"/>
  <c r="S1398" i="18"/>
  <c r="S1399" i="18"/>
  <c r="S1400" i="18"/>
  <c r="S1401" i="18"/>
  <c r="S1402" i="18"/>
  <c r="S1403" i="18"/>
  <c r="S1404" i="18"/>
  <c r="S1405" i="18"/>
  <c r="S1406" i="18"/>
  <c r="S1407" i="18"/>
  <c r="S1408" i="18"/>
  <c r="S1409" i="18"/>
  <c r="S1410" i="18"/>
  <c r="S1411" i="18"/>
  <c r="S1412" i="18"/>
  <c r="S1413" i="18"/>
  <c r="S1414" i="18"/>
  <c r="S1415" i="18"/>
  <c r="S1416" i="18"/>
  <c r="O296" i="32" s="1"/>
  <c r="S1417" i="18"/>
  <c r="S1418" i="18"/>
  <c r="S1419" i="18"/>
  <c r="S1420" i="18"/>
  <c r="S1421" i="18"/>
  <c r="S1422" i="18"/>
  <c r="S1423" i="18"/>
  <c r="S1424" i="18"/>
  <c r="S1425" i="18"/>
  <c r="O297" i="32" s="1"/>
  <c r="S1426" i="18"/>
  <c r="S1427" i="18"/>
  <c r="O298" i="32" s="1"/>
  <c r="S1428" i="18"/>
  <c r="S1429" i="18"/>
  <c r="S1430" i="18"/>
  <c r="O299" i="32" s="1"/>
  <c r="S1431" i="18"/>
  <c r="S1432" i="18"/>
  <c r="S1433" i="18"/>
  <c r="O300" i="32" s="1"/>
  <c r="S1434" i="18"/>
  <c r="O301" i="32" s="1"/>
  <c r="S1435" i="18"/>
  <c r="S1436" i="18"/>
  <c r="S1437" i="18"/>
  <c r="S1438" i="18"/>
  <c r="S1439" i="18"/>
  <c r="O302" i="32" s="1"/>
  <c r="S1440" i="18"/>
  <c r="S1441" i="18"/>
  <c r="S1442" i="18"/>
  <c r="S1443" i="18"/>
  <c r="S1444" i="18"/>
  <c r="S1445" i="18"/>
  <c r="O303" i="32" s="1"/>
  <c r="S1446" i="18"/>
  <c r="O304" i="32" s="1"/>
  <c r="S1447" i="18"/>
  <c r="S1448" i="18"/>
  <c r="O305" i="32" s="1"/>
  <c r="S1449" i="18"/>
  <c r="S1450" i="18"/>
  <c r="S1451" i="18"/>
  <c r="S1452" i="18"/>
  <c r="S1453" i="18"/>
  <c r="S1454" i="18"/>
  <c r="O306" i="32" s="1"/>
  <c r="S1455" i="18"/>
  <c r="S1456" i="18"/>
  <c r="O307" i="32" s="1"/>
  <c r="S1457" i="18"/>
  <c r="S1458" i="18"/>
  <c r="S1459" i="18"/>
  <c r="S1460" i="18"/>
  <c r="S1461" i="18"/>
  <c r="S1462" i="18"/>
  <c r="O308" i="32" s="1"/>
  <c r="S1463" i="18"/>
  <c r="O309" i="32" s="1"/>
  <c r="S1464" i="18"/>
  <c r="S1465" i="18"/>
  <c r="S1466" i="18"/>
  <c r="O310" i="32" s="1"/>
  <c r="S1467" i="18"/>
  <c r="S1468" i="18"/>
  <c r="S1469" i="18"/>
  <c r="S1470" i="18"/>
  <c r="S1471" i="18"/>
  <c r="O311" i="32" s="1"/>
  <c r="S1472" i="18"/>
  <c r="S1473" i="18"/>
  <c r="S1474" i="18"/>
  <c r="S1475" i="18"/>
  <c r="S1476" i="18"/>
  <c r="S1477" i="18"/>
  <c r="S1478" i="18"/>
  <c r="S1479" i="18"/>
  <c r="S1480" i="18"/>
  <c r="S1481" i="18"/>
  <c r="S1482" i="18"/>
  <c r="S1483" i="18"/>
  <c r="S1484" i="18"/>
  <c r="S1485" i="18"/>
  <c r="S1486" i="18"/>
  <c r="S1487" i="18"/>
  <c r="S1488" i="18"/>
  <c r="S1489" i="18"/>
  <c r="S1490" i="18"/>
  <c r="S1491" i="18"/>
  <c r="S1492" i="18"/>
  <c r="S1493" i="18"/>
  <c r="S1494" i="18"/>
  <c r="O312" i="32" s="1"/>
  <c r="S1495" i="18"/>
  <c r="S1496" i="18"/>
  <c r="O313" i="32" s="1"/>
  <c r="S1497" i="18"/>
  <c r="S1498" i="18"/>
  <c r="S1499" i="18"/>
  <c r="S1500" i="18"/>
  <c r="S1501" i="18"/>
  <c r="S1502" i="18"/>
  <c r="S1503" i="18"/>
  <c r="S1504" i="18"/>
  <c r="S1505" i="18"/>
  <c r="S1506" i="18"/>
  <c r="S1507" i="18"/>
  <c r="O314" i="32" s="1"/>
  <c r="S1508" i="18"/>
  <c r="S1509" i="18"/>
  <c r="S1510" i="18"/>
  <c r="S1511" i="18"/>
  <c r="S1512" i="18"/>
  <c r="S1513" i="18"/>
  <c r="S1514" i="18"/>
  <c r="S1515" i="18"/>
  <c r="S1516" i="18"/>
  <c r="S1517" i="18"/>
  <c r="S1518" i="18"/>
  <c r="S1519" i="18"/>
  <c r="S1520" i="18"/>
  <c r="S1521" i="18"/>
  <c r="S1522" i="18"/>
  <c r="S1523" i="18"/>
  <c r="S1524" i="18"/>
  <c r="S1525" i="18"/>
  <c r="S1526" i="18"/>
  <c r="O315" i="32" s="1"/>
  <c r="S1527" i="18"/>
  <c r="S1528" i="18"/>
  <c r="S1529" i="18"/>
  <c r="S1530" i="18"/>
  <c r="S1531" i="18"/>
  <c r="S1532" i="18"/>
  <c r="S1533" i="18"/>
  <c r="S1534" i="18"/>
  <c r="S1535" i="18"/>
  <c r="O316" i="32" s="1"/>
  <c r="S1536" i="18"/>
  <c r="S1537" i="18"/>
  <c r="S1538" i="18"/>
  <c r="O317" i="32" s="1"/>
  <c r="S1539" i="18"/>
  <c r="S1540" i="18"/>
  <c r="S1541" i="18"/>
  <c r="O318" i="32" s="1"/>
  <c r="S1542" i="18"/>
  <c r="S1543" i="18"/>
  <c r="S1544" i="18"/>
  <c r="S1545" i="18"/>
  <c r="S1546" i="18"/>
  <c r="S1547" i="18"/>
  <c r="S1548" i="18"/>
  <c r="S1549" i="18"/>
  <c r="S1550" i="18"/>
  <c r="S1551" i="18"/>
  <c r="S1552" i="18"/>
  <c r="S1553" i="18"/>
  <c r="S1554" i="18"/>
  <c r="S1555" i="18"/>
  <c r="S1556" i="18"/>
  <c r="S1557" i="18"/>
  <c r="S1558" i="18"/>
  <c r="S1559" i="18"/>
  <c r="S1560" i="18"/>
  <c r="S1561" i="18"/>
  <c r="S1562" i="18"/>
  <c r="S1563" i="18"/>
  <c r="S1564" i="18"/>
  <c r="O319" i="32" s="1"/>
  <c r="S1565" i="18"/>
  <c r="S1566" i="18"/>
  <c r="S1567" i="18"/>
  <c r="S1568" i="18"/>
  <c r="S1569" i="18"/>
  <c r="S1570" i="18"/>
  <c r="S1571" i="18"/>
  <c r="S1572" i="18"/>
  <c r="S1573" i="18"/>
  <c r="S1574" i="18"/>
  <c r="O320" i="32" s="1"/>
  <c r="S1575" i="18"/>
  <c r="S1576" i="18"/>
  <c r="S1577" i="18"/>
  <c r="S1578" i="18"/>
  <c r="S1579" i="18"/>
  <c r="S1580" i="18"/>
  <c r="S1581" i="18"/>
  <c r="S1582" i="18"/>
  <c r="S1583" i="18"/>
  <c r="S1584" i="18"/>
  <c r="S1585" i="18"/>
  <c r="S1586" i="18"/>
  <c r="S1587" i="18"/>
  <c r="S1588" i="18"/>
  <c r="S1589" i="18"/>
  <c r="S1590" i="18"/>
  <c r="S1591" i="18"/>
  <c r="S1592" i="18"/>
  <c r="S1593" i="18"/>
  <c r="S1594" i="18"/>
  <c r="S1595" i="18"/>
  <c r="S1596" i="18"/>
  <c r="S1597" i="18"/>
  <c r="O321" i="32" s="1"/>
  <c r="S1598" i="18"/>
  <c r="S1599" i="18"/>
  <c r="S1600" i="18"/>
  <c r="O322" i="32" s="1"/>
  <c r="S1601" i="18"/>
  <c r="S1602" i="18"/>
  <c r="S1603" i="18"/>
  <c r="S1604" i="18"/>
  <c r="S1605" i="18"/>
  <c r="S1606" i="18"/>
  <c r="S1607" i="18"/>
  <c r="S1608" i="18"/>
  <c r="S1609" i="18"/>
  <c r="O323" i="32" s="1"/>
  <c r="S1610" i="18"/>
  <c r="S1611" i="18"/>
  <c r="O324" i="32" s="1"/>
  <c r="S1612" i="18"/>
  <c r="S1613" i="18"/>
  <c r="S1614" i="18"/>
  <c r="O325" i="32" s="1"/>
  <c r="S1615" i="18"/>
  <c r="S1616" i="18"/>
  <c r="S1617" i="18"/>
  <c r="S1618" i="18"/>
  <c r="S1619" i="18"/>
  <c r="S1620" i="18"/>
  <c r="S1621" i="18"/>
  <c r="S1622" i="18"/>
  <c r="O326" i="32" s="1"/>
  <c r="S1623" i="18"/>
  <c r="S1624" i="18"/>
  <c r="S1625" i="18"/>
  <c r="S1626" i="18"/>
  <c r="S1627" i="18"/>
  <c r="S1628" i="18"/>
  <c r="S1629" i="18"/>
  <c r="S1630" i="18"/>
  <c r="S1631" i="18"/>
  <c r="S1632" i="18"/>
  <c r="S1633" i="18"/>
  <c r="S1634" i="18"/>
  <c r="S1635" i="18"/>
  <c r="S1636" i="18"/>
  <c r="S1637" i="18"/>
  <c r="O327" i="32" s="1"/>
  <c r="S1638" i="18"/>
  <c r="S1639" i="18"/>
  <c r="S1640" i="18"/>
  <c r="S1641" i="18"/>
  <c r="S1642" i="18"/>
  <c r="S1643" i="18"/>
  <c r="S1644" i="18"/>
  <c r="S1645" i="18"/>
  <c r="S1646" i="18"/>
  <c r="S1647" i="18"/>
  <c r="S1648" i="18"/>
  <c r="S1649" i="18"/>
  <c r="S1650" i="18"/>
  <c r="S1651" i="18"/>
  <c r="S1652" i="18"/>
  <c r="S1653" i="18"/>
  <c r="S1654" i="18"/>
  <c r="S1655" i="18"/>
  <c r="S1656" i="18"/>
  <c r="S1657" i="18"/>
  <c r="S1658" i="18"/>
  <c r="S1659" i="18"/>
  <c r="S1660" i="18"/>
  <c r="S1661" i="18"/>
  <c r="S1662" i="18"/>
  <c r="S1663" i="18"/>
  <c r="S1664" i="18"/>
  <c r="O328" i="32" s="1"/>
  <c r="S1665" i="18"/>
  <c r="S1666" i="18"/>
  <c r="S1667" i="18"/>
  <c r="S1668" i="18"/>
  <c r="S1669" i="18"/>
  <c r="S1670" i="18"/>
  <c r="S1671" i="18"/>
  <c r="S1672" i="18"/>
  <c r="S1673" i="18"/>
  <c r="S1674" i="18"/>
  <c r="S1675" i="18"/>
  <c r="S1676" i="18"/>
  <c r="S1677" i="18"/>
  <c r="S1678" i="18"/>
  <c r="S1679" i="18"/>
  <c r="S1680" i="18"/>
  <c r="O331" i="32" s="1"/>
  <c r="S1681" i="18"/>
  <c r="O332" i="32" s="1"/>
  <c r="S1682" i="18"/>
  <c r="O333" i="32" s="1"/>
  <c r="S1683" i="18"/>
  <c r="S1684" i="18"/>
  <c r="O329" i="32" s="1"/>
  <c r="S1685" i="18"/>
  <c r="S1686" i="18"/>
  <c r="S1687" i="18"/>
  <c r="S1688" i="18"/>
  <c r="S1689" i="18"/>
  <c r="S1690" i="18"/>
  <c r="S1691" i="18"/>
  <c r="O330" i="32" s="1"/>
  <c r="S1692" i="18"/>
  <c r="O334" i="32" s="1"/>
  <c r="S1693" i="18"/>
  <c r="O335" i="32" s="1"/>
  <c r="S1694" i="18"/>
  <c r="O336" i="32" s="1"/>
  <c r="S1695" i="18"/>
  <c r="S1696" i="18"/>
  <c r="S1697" i="18"/>
  <c r="O337" i="32" s="1"/>
  <c r="S1698" i="18"/>
  <c r="S1699" i="18"/>
  <c r="S1700" i="18"/>
  <c r="S1701" i="18"/>
  <c r="S1702" i="18"/>
  <c r="S1703" i="18"/>
  <c r="S1704" i="18"/>
  <c r="S1705" i="18"/>
  <c r="S1706" i="18"/>
  <c r="S1707" i="18"/>
  <c r="S1708" i="18"/>
  <c r="S1709" i="18"/>
  <c r="S1710" i="18"/>
  <c r="S1711" i="18"/>
  <c r="S1712" i="18"/>
  <c r="O338" i="32" s="1"/>
  <c r="S1713" i="18"/>
  <c r="S1714" i="18"/>
  <c r="S1715" i="18"/>
  <c r="O339" i="32" s="1"/>
  <c r="S1716" i="18"/>
  <c r="O340" i="32" s="1"/>
  <c r="S1717" i="18"/>
  <c r="S1718" i="18"/>
  <c r="S1719" i="18"/>
  <c r="S1720" i="18"/>
  <c r="O341" i="32" s="1"/>
  <c r="S1721" i="18"/>
  <c r="S1722" i="18"/>
  <c r="S1723" i="18"/>
  <c r="S1724" i="18"/>
  <c r="S1725" i="18"/>
  <c r="S1726" i="18"/>
  <c r="S1727" i="18"/>
  <c r="S1728" i="18"/>
  <c r="S1729" i="18"/>
  <c r="S1730" i="18"/>
  <c r="O343" i="32" s="1"/>
  <c r="S1731" i="18"/>
  <c r="O342" i="32" s="1"/>
  <c r="S1732" i="18"/>
  <c r="S1733" i="18"/>
  <c r="O344" i="32" s="1"/>
  <c r="S1734" i="18"/>
  <c r="O345" i="32" s="1"/>
  <c r="S1735" i="18"/>
  <c r="S1736" i="18"/>
  <c r="O346" i="32" s="1"/>
  <c r="S1737" i="18"/>
  <c r="O347" i="32" s="1"/>
  <c r="S1738" i="18"/>
  <c r="S1739" i="18"/>
  <c r="S1740" i="18"/>
  <c r="S1741" i="18"/>
  <c r="S1742" i="18"/>
  <c r="S1743" i="18"/>
  <c r="O348" i="32" s="1"/>
  <c r="S1744" i="18"/>
  <c r="S1745" i="18"/>
  <c r="S1746" i="18"/>
  <c r="S1747" i="18"/>
  <c r="S1748" i="18"/>
  <c r="S1749" i="18"/>
  <c r="S1750" i="18"/>
  <c r="S1751" i="18"/>
  <c r="O349" i="32" s="1"/>
  <c r="S1752" i="18"/>
  <c r="O350" i="32" s="1"/>
  <c r="S1753" i="18"/>
  <c r="O352" i="32" s="1"/>
  <c r="S1754" i="18"/>
  <c r="S1755" i="18"/>
  <c r="S1756" i="18"/>
  <c r="S1757" i="18"/>
  <c r="S1758" i="18"/>
  <c r="O351" i="32" s="1"/>
  <c r="S1759" i="18"/>
  <c r="S1760" i="18"/>
  <c r="S1761" i="18"/>
  <c r="S1762" i="18"/>
  <c r="S1763" i="18"/>
  <c r="S1764" i="18"/>
  <c r="O353" i="32" s="1"/>
  <c r="S1765" i="18"/>
  <c r="S1766" i="18"/>
  <c r="S1767" i="18"/>
  <c r="S1768" i="18"/>
  <c r="S1769" i="18"/>
  <c r="S1770" i="18"/>
  <c r="S1771" i="18"/>
  <c r="S1772" i="18"/>
  <c r="O354" i="32" s="1"/>
  <c r="S1773" i="18"/>
  <c r="S1774" i="18"/>
  <c r="S1775" i="18"/>
  <c r="S1776" i="18"/>
  <c r="O355" i="32" s="1"/>
  <c r="S1777" i="18"/>
  <c r="S1778" i="18"/>
  <c r="S1779" i="18"/>
  <c r="S1780" i="18"/>
  <c r="S1781" i="18"/>
  <c r="S1782" i="18"/>
  <c r="S1783" i="18"/>
  <c r="S1784" i="18"/>
  <c r="S1785" i="18"/>
  <c r="S1786" i="18"/>
  <c r="S1787" i="18"/>
  <c r="S1788" i="18"/>
  <c r="S1789" i="18"/>
  <c r="O356" i="32" s="1"/>
  <c r="S1790" i="18"/>
  <c r="S1791" i="18"/>
  <c r="S1792" i="18"/>
  <c r="S1793" i="18"/>
  <c r="S1794" i="18"/>
  <c r="S1795" i="18"/>
  <c r="S1796" i="18"/>
  <c r="S1797" i="18"/>
  <c r="S1798" i="18"/>
  <c r="O357" i="32" s="1"/>
  <c r="S1799" i="18"/>
  <c r="S1800" i="18"/>
  <c r="S1801" i="18"/>
  <c r="O358" i="32" s="1"/>
  <c r="S1802" i="18"/>
  <c r="S1803" i="18"/>
  <c r="S1804" i="18"/>
  <c r="S1805" i="18"/>
  <c r="S1806" i="18"/>
  <c r="S1807" i="18"/>
  <c r="S1808" i="18"/>
  <c r="S1809" i="18"/>
  <c r="S1810" i="18"/>
  <c r="S1811" i="18"/>
  <c r="S1812" i="18"/>
  <c r="S1813" i="18"/>
  <c r="S1814" i="18"/>
  <c r="S1815" i="18"/>
  <c r="S1816" i="18"/>
  <c r="O359" i="32" s="1"/>
  <c r="S1817" i="18"/>
  <c r="O360" i="32" s="1"/>
  <c r="S1818" i="18"/>
  <c r="S1819" i="18"/>
  <c r="S1820" i="18"/>
  <c r="S1821" i="18"/>
  <c r="S1822" i="18"/>
  <c r="O361" i="32" s="1"/>
  <c r="S1823" i="18"/>
  <c r="S1824" i="18"/>
  <c r="O362" i="32" s="1"/>
  <c r="S1825" i="18"/>
  <c r="S1826" i="18"/>
  <c r="S1827" i="18"/>
  <c r="S1828" i="18"/>
  <c r="S1829" i="18"/>
  <c r="S1830" i="18"/>
  <c r="S1831" i="18"/>
  <c r="S1832" i="18"/>
  <c r="S1833" i="18"/>
  <c r="S1834" i="18"/>
  <c r="S1835" i="18"/>
  <c r="S1836" i="18"/>
  <c r="O363" i="32" s="1"/>
  <c r="S1837" i="18"/>
  <c r="S1838" i="18"/>
  <c r="S1839" i="18"/>
  <c r="S1840" i="18"/>
  <c r="O364" i="32" s="1"/>
  <c r="S1841" i="18"/>
  <c r="S1842" i="18"/>
  <c r="O365" i="32" s="1"/>
  <c r="S1843" i="18"/>
  <c r="S1844" i="18"/>
  <c r="S1845" i="18"/>
  <c r="S1846" i="18"/>
  <c r="S1847" i="18"/>
  <c r="S1848" i="18"/>
  <c r="S1849" i="18"/>
  <c r="S1850" i="18"/>
  <c r="S1851" i="18"/>
  <c r="S1852" i="18"/>
  <c r="S1853" i="18"/>
  <c r="S1854" i="18"/>
  <c r="S1855" i="18"/>
  <c r="S1856" i="18"/>
  <c r="S2" i="18"/>
  <c r="O2" i="32" s="1"/>
  <c r="O1378" i="18" l="1"/>
  <c r="P1378" i="18" s="1"/>
  <c r="Q1378" i="18"/>
  <c r="R1378" i="18" s="1"/>
  <c r="O1379" i="18"/>
  <c r="P1379" i="18" s="1"/>
  <c r="Q1379" i="18"/>
  <c r="R1379" i="18" s="1"/>
  <c r="O1380" i="18"/>
  <c r="P1380" i="18" s="1"/>
  <c r="Q1380" i="18"/>
  <c r="R1380" i="18" s="1"/>
  <c r="O1381" i="18"/>
  <c r="P1381" i="18" s="1"/>
  <c r="Q1381" i="18"/>
  <c r="R1381" i="18" s="1"/>
  <c r="O1382" i="18"/>
  <c r="P1382" i="18" s="1"/>
  <c r="Q1382" i="18"/>
  <c r="R1382" i="18" s="1"/>
  <c r="O1383" i="18"/>
  <c r="P1383" i="18" s="1"/>
  <c r="Q1383" i="18"/>
  <c r="R1383" i="18" s="1"/>
  <c r="O1384" i="18"/>
  <c r="P1384" i="18" s="1"/>
  <c r="Q1384" i="18"/>
  <c r="R1384" i="18" s="1"/>
  <c r="O1385" i="18"/>
  <c r="P1385" i="18" s="1"/>
  <c r="Q1385" i="18"/>
  <c r="R1385" i="18" s="1"/>
  <c r="O1386" i="18"/>
  <c r="P1386" i="18" s="1"/>
  <c r="Q1386" i="18"/>
  <c r="R1386" i="18" s="1"/>
  <c r="O1387" i="18"/>
  <c r="P1387" i="18" s="1"/>
  <c r="Q1387" i="18"/>
  <c r="R1387" i="18" s="1"/>
  <c r="O1388" i="18"/>
  <c r="P1388" i="18" s="1"/>
  <c r="Q1388" i="18"/>
  <c r="R1388" i="18" s="1"/>
  <c r="O1389" i="18"/>
  <c r="P1389" i="18" s="1"/>
  <c r="Q1389" i="18"/>
  <c r="R1389" i="18" s="1"/>
  <c r="O1390" i="18"/>
  <c r="P1390" i="18" s="1"/>
  <c r="Q1390" i="18"/>
  <c r="R1390" i="18" s="1"/>
  <c r="O1391" i="18"/>
  <c r="P1391" i="18" s="1"/>
  <c r="Q1391" i="18"/>
  <c r="R1391" i="18" s="1"/>
  <c r="O1392" i="18"/>
  <c r="P1392" i="18" s="1"/>
  <c r="Q1392" i="18"/>
  <c r="R1392" i="18" s="1"/>
  <c r="O1393" i="18"/>
  <c r="P1393" i="18" s="1"/>
  <c r="Q1393" i="18"/>
  <c r="R1393" i="18" s="1"/>
  <c r="O1394" i="18"/>
  <c r="P1394" i="18" s="1"/>
  <c r="Q1394" i="18"/>
  <c r="R1394" i="18" s="1"/>
  <c r="O1395" i="18"/>
  <c r="P1395" i="18" s="1"/>
  <c r="Q1395" i="18"/>
  <c r="R1395" i="18" s="1"/>
  <c r="O1396" i="18"/>
  <c r="P1396" i="18" s="1"/>
  <c r="Q1396" i="18"/>
  <c r="R1396" i="18" s="1"/>
  <c r="O1397" i="18"/>
  <c r="P1397" i="18" s="1"/>
  <c r="Q1397" i="18"/>
  <c r="R1397" i="18" s="1"/>
  <c r="O1398" i="18"/>
  <c r="P1398" i="18" s="1"/>
  <c r="Q1398" i="18"/>
  <c r="R1398" i="18" s="1"/>
  <c r="O1399" i="18"/>
  <c r="P1399" i="18" s="1"/>
  <c r="Q1399" i="18"/>
  <c r="R1399" i="18" s="1"/>
  <c r="O1400" i="18"/>
  <c r="P1400" i="18" s="1"/>
  <c r="Q1400" i="18"/>
  <c r="R1400" i="18" s="1"/>
  <c r="O1401" i="18"/>
  <c r="P1401" i="18" s="1"/>
  <c r="Q1401" i="18"/>
  <c r="R1401" i="18" s="1"/>
  <c r="O1402" i="18"/>
  <c r="P1402" i="18" s="1"/>
  <c r="Q1402" i="18"/>
  <c r="R1402" i="18" s="1"/>
  <c r="O1403" i="18"/>
  <c r="P1403" i="18" s="1"/>
  <c r="Q1403" i="18"/>
  <c r="R1403" i="18" s="1"/>
  <c r="O1404" i="18"/>
  <c r="P1404" i="18" s="1"/>
  <c r="Q1404" i="18"/>
  <c r="R1404" i="18" s="1"/>
  <c r="O1405" i="18"/>
  <c r="P1405" i="18" s="1"/>
  <c r="Q1405" i="18"/>
  <c r="R1405" i="18" s="1"/>
  <c r="O1406" i="18"/>
  <c r="P1406" i="18" s="1"/>
  <c r="Q1406" i="18"/>
  <c r="R1406" i="18" s="1"/>
  <c r="O1407" i="18"/>
  <c r="P1407" i="18" s="1"/>
  <c r="Q1407" i="18"/>
  <c r="R1407" i="18" s="1"/>
  <c r="O1408" i="18"/>
  <c r="P1408" i="18" s="1"/>
  <c r="Q1408" i="18"/>
  <c r="R1408" i="18" s="1"/>
  <c r="O1409" i="18"/>
  <c r="P1409" i="18" s="1"/>
  <c r="Q1409" i="18"/>
  <c r="R1409" i="18" s="1"/>
  <c r="O1410" i="18"/>
  <c r="P1410" i="18" s="1"/>
  <c r="Q1410" i="18"/>
  <c r="R1410" i="18" s="1"/>
  <c r="O1411" i="18"/>
  <c r="P1411" i="18" s="1"/>
  <c r="Q1411" i="18"/>
  <c r="R1411" i="18" s="1"/>
  <c r="O1412" i="18"/>
  <c r="P1412" i="18" s="1"/>
  <c r="Q1412" i="18"/>
  <c r="R1412" i="18" s="1"/>
  <c r="O1413" i="18"/>
  <c r="P1413" i="18" s="1"/>
  <c r="Q1413" i="18"/>
  <c r="R1413" i="18" s="1"/>
  <c r="O1414" i="18"/>
  <c r="P1414" i="18" s="1"/>
  <c r="Q1414" i="18"/>
  <c r="R1414" i="18" s="1"/>
  <c r="O1415" i="18"/>
  <c r="P1415" i="18" s="1"/>
  <c r="Q1415" i="18"/>
  <c r="R1415" i="18" s="1"/>
  <c r="O1416" i="18"/>
  <c r="P1416" i="18" s="1"/>
  <c r="Q1416" i="18"/>
  <c r="R1416" i="18" s="1"/>
  <c r="O1417" i="18"/>
  <c r="P1417" i="18" s="1"/>
  <c r="Q1417" i="18"/>
  <c r="R1417" i="18" s="1"/>
  <c r="O1418" i="18"/>
  <c r="P1418" i="18" s="1"/>
  <c r="Q1418" i="18"/>
  <c r="R1418" i="18" s="1"/>
  <c r="O1419" i="18"/>
  <c r="P1419" i="18" s="1"/>
  <c r="Q1419" i="18"/>
  <c r="R1419" i="18" s="1"/>
  <c r="O1420" i="18"/>
  <c r="P1420" i="18" s="1"/>
  <c r="Q1420" i="18"/>
  <c r="R1420" i="18" s="1"/>
  <c r="O1421" i="18"/>
  <c r="P1421" i="18" s="1"/>
  <c r="Q1421" i="18"/>
  <c r="R1421" i="18" s="1"/>
  <c r="O1422" i="18"/>
  <c r="P1422" i="18" s="1"/>
  <c r="Q1422" i="18"/>
  <c r="R1422" i="18" s="1"/>
  <c r="O1423" i="18"/>
  <c r="P1423" i="18" s="1"/>
  <c r="Q1423" i="18"/>
  <c r="R1423" i="18" s="1"/>
  <c r="O1424" i="18"/>
  <c r="P1424" i="18" s="1"/>
  <c r="Q1424" i="18"/>
  <c r="R1424" i="18" s="1"/>
  <c r="O1425" i="18"/>
  <c r="P1425" i="18" s="1"/>
  <c r="Q1425" i="18"/>
  <c r="R1425" i="18" s="1"/>
  <c r="O1426" i="18"/>
  <c r="P1426" i="18" s="1"/>
  <c r="Q1426" i="18"/>
  <c r="R1426" i="18" s="1"/>
  <c r="O1427" i="18"/>
  <c r="P1427" i="18" s="1"/>
  <c r="Q1427" i="18"/>
  <c r="R1427" i="18" s="1"/>
  <c r="O1428" i="18"/>
  <c r="P1428" i="18" s="1"/>
  <c r="Q1428" i="18"/>
  <c r="R1428" i="18" s="1"/>
  <c r="O1429" i="18"/>
  <c r="P1429" i="18" s="1"/>
  <c r="Q1429" i="18"/>
  <c r="R1429" i="18" s="1"/>
  <c r="O1430" i="18"/>
  <c r="P1430" i="18" s="1"/>
  <c r="Q1430" i="18"/>
  <c r="R1430" i="18" s="1"/>
  <c r="O1431" i="18"/>
  <c r="P1431" i="18" s="1"/>
  <c r="Q1431" i="18"/>
  <c r="R1431" i="18" s="1"/>
  <c r="O1432" i="18"/>
  <c r="P1432" i="18" s="1"/>
  <c r="Q1432" i="18"/>
  <c r="R1432" i="18" s="1"/>
  <c r="O1433" i="18"/>
  <c r="P1433" i="18" s="1"/>
  <c r="Q1433" i="18"/>
  <c r="R1433" i="18" s="1"/>
  <c r="O1434" i="18"/>
  <c r="P1434" i="18" s="1"/>
  <c r="Q1434" i="18"/>
  <c r="R1434" i="18" s="1"/>
  <c r="O1435" i="18"/>
  <c r="P1435" i="18" s="1"/>
  <c r="Q1435" i="18"/>
  <c r="R1435" i="18" s="1"/>
  <c r="O1436" i="18"/>
  <c r="P1436" i="18" s="1"/>
  <c r="Q1436" i="18"/>
  <c r="R1436" i="18" s="1"/>
  <c r="O1437" i="18"/>
  <c r="P1437" i="18" s="1"/>
  <c r="Q1437" i="18"/>
  <c r="R1437" i="18" s="1"/>
  <c r="O1438" i="18"/>
  <c r="P1438" i="18" s="1"/>
  <c r="Q1438" i="18"/>
  <c r="R1438" i="18" s="1"/>
  <c r="O1439" i="18"/>
  <c r="P1439" i="18" s="1"/>
  <c r="Q1439" i="18"/>
  <c r="R1439" i="18" s="1"/>
  <c r="O1440" i="18"/>
  <c r="P1440" i="18" s="1"/>
  <c r="Q1440" i="18"/>
  <c r="R1440" i="18" s="1"/>
  <c r="O1441" i="18"/>
  <c r="P1441" i="18" s="1"/>
  <c r="Q1441" i="18"/>
  <c r="R1441" i="18" s="1"/>
  <c r="O1442" i="18"/>
  <c r="P1442" i="18" s="1"/>
  <c r="Q1442" i="18"/>
  <c r="R1442" i="18" s="1"/>
  <c r="O1443" i="18"/>
  <c r="P1443" i="18" s="1"/>
  <c r="Q1443" i="18"/>
  <c r="R1443" i="18" s="1"/>
  <c r="O1444" i="18"/>
  <c r="P1444" i="18" s="1"/>
  <c r="Q1444" i="18"/>
  <c r="R1444" i="18" s="1"/>
  <c r="O1445" i="18"/>
  <c r="P1445" i="18" s="1"/>
  <c r="Q1445" i="18"/>
  <c r="R1445" i="18" s="1"/>
  <c r="O1446" i="18"/>
  <c r="P1446" i="18" s="1"/>
  <c r="Q1446" i="18"/>
  <c r="R1446" i="18" s="1"/>
  <c r="O1447" i="18"/>
  <c r="P1447" i="18" s="1"/>
  <c r="Q1447" i="18"/>
  <c r="R1447" i="18" s="1"/>
  <c r="O1448" i="18"/>
  <c r="P1448" i="18" s="1"/>
  <c r="Q1448" i="18"/>
  <c r="R1448" i="18" s="1"/>
  <c r="O1449" i="18"/>
  <c r="P1449" i="18" s="1"/>
  <c r="Q1449" i="18"/>
  <c r="R1449" i="18" s="1"/>
  <c r="O1450" i="18"/>
  <c r="P1450" i="18" s="1"/>
  <c r="Q1450" i="18"/>
  <c r="R1450" i="18" s="1"/>
  <c r="O1451" i="18"/>
  <c r="P1451" i="18" s="1"/>
  <c r="Q1451" i="18"/>
  <c r="R1451" i="18" s="1"/>
  <c r="O1452" i="18"/>
  <c r="P1452" i="18" s="1"/>
  <c r="Q1452" i="18"/>
  <c r="R1452" i="18" s="1"/>
  <c r="O1453" i="18"/>
  <c r="P1453" i="18" s="1"/>
  <c r="Q1453" i="18"/>
  <c r="R1453" i="18" s="1"/>
  <c r="O1454" i="18"/>
  <c r="P1454" i="18" s="1"/>
  <c r="Q1454" i="18"/>
  <c r="R1454" i="18" s="1"/>
  <c r="O1455" i="18"/>
  <c r="P1455" i="18" s="1"/>
  <c r="Q1455" i="18"/>
  <c r="R1455" i="18" s="1"/>
  <c r="O1456" i="18"/>
  <c r="P1456" i="18" s="1"/>
  <c r="Q1456" i="18"/>
  <c r="R1456" i="18" s="1"/>
  <c r="O1457" i="18"/>
  <c r="P1457" i="18" s="1"/>
  <c r="Q1457" i="18"/>
  <c r="R1457" i="18" s="1"/>
  <c r="O1458" i="18"/>
  <c r="P1458" i="18" s="1"/>
  <c r="Q1458" i="18"/>
  <c r="R1458" i="18" s="1"/>
  <c r="O1459" i="18"/>
  <c r="P1459" i="18" s="1"/>
  <c r="Q1459" i="18"/>
  <c r="R1459" i="18" s="1"/>
  <c r="O1460" i="18"/>
  <c r="P1460" i="18" s="1"/>
  <c r="Q1460" i="18"/>
  <c r="R1460" i="18" s="1"/>
  <c r="O1461" i="18"/>
  <c r="P1461" i="18" s="1"/>
  <c r="Q1461" i="18"/>
  <c r="R1461" i="18" s="1"/>
  <c r="O1462" i="18"/>
  <c r="P1462" i="18" s="1"/>
  <c r="Q1462" i="18"/>
  <c r="R1462" i="18" s="1"/>
  <c r="O1463" i="18"/>
  <c r="P1463" i="18" s="1"/>
  <c r="Q1463" i="18"/>
  <c r="R1463" i="18" s="1"/>
  <c r="O1464" i="18"/>
  <c r="P1464" i="18" s="1"/>
  <c r="Q1464" i="18"/>
  <c r="R1464" i="18" s="1"/>
  <c r="O1465" i="18"/>
  <c r="P1465" i="18" s="1"/>
  <c r="Q1465" i="18"/>
  <c r="R1465" i="18" s="1"/>
  <c r="O1466" i="18"/>
  <c r="P1466" i="18" s="1"/>
  <c r="Q1466" i="18"/>
  <c r="R1466" i="18" s="1"/>
  <c r="O1467" i="18"/>
  <c r="P1467" i="18" s="1"/>
  <c r="Q1467" i="18"/>
  <c r="R1467" i="18" s="1"/>
  <c r="O1468" i="18"/>
  <c r="P1468" i="18" s="1"/>
  <c r="Q1468" i="18"/>
  <c r="R1468" i="18" s="1"/>
  <c r="O1469" i="18"/>
  <c r="P1469" i="18" s="1"/>
  <c r="Q1469" i="18"/>
  <c r="R1469" i="18" s="1"/>
  <c r="O1470" i="18"/>
  <c r="P1470" i="18" s="1"/>
  <c r="Q1470" i="18"/>
  <c r="R1470" i="18" s="1"/>
  <c r="O1471" i="18"/>
  <c r="P1471" i="18" s="1"/>
  <c r="Q1471" i="18"/>
  <c r="R1471" i="18" s="1"/>
  <c r="O1472" i="18"/>
  <c r="P1472" i="18" s="1"/>
  <c r="Q1472" i="18"/>
  <c r="R1472" i="18" s="1"/>
  <c r="O1473" i="18"/>
  <c r="P1473" i="18" s="1"/>
  <c r="Q1473" i="18"/>
  <c r="R1473" i="18" s="1"/>
  <c r="O1474" i="18"/>
  <c r="P1474" i="18" s="1"/>
  <c r="Q1474" i="18"/>
  <c r="R1474" i="18" s="1"/>
  <c r="O1475" i="18"/>
  <c r="P1475" i="18" s="1"/>
  <c r="Q1475" i="18"/>
  <c r="R1475" i="18" s="1"/>
  <c r="O1476" i="18"/>
  <c r="P1476" i="18" s="1"/>
  <c r="Q1476" i="18"/>
  <c r="R1476" i="18" s="1"/>
  <c r="O1477" i="18"/>
  <c r="P1477" i="18" s="1"/>
  <c r="Q1477" i="18"/>
  <c r="R1477" i="18" s="1"/>
  <c r="O1478" i="18"/>
  <c r="P1478" i="18" s="1"/>
  <c r="Q1478" i="18"/>
  <c r="R1478" i="18" s="1"/>
  <c r="O1479" i="18"/>
  <c r="P1479" i="18" s="1"/>
  <c r="Q1479" i="18"/>
  <c r="R1479" i="18" s="1"/>
  <c r="O1480" i="18"/>
  <c r="P1480" i="18" s="1"/>
  <c r="Q1480" i="18"/>
  <c r="R1480" i="18" s="1"/>
  <c r="O1481" i="18"/>
  <c r="P1481" i="18" s="1"/>
  <c r="Q1481" i="18"/>
  <c r="R1481" i="18" s="1"/>
  <c r="O1482" i="18"/>
  <c r="P1482" i="18" s="1"/>
  <c r="Q1482" i="18"/>
  <c r="R1482" i="18" s="1"/>
  <c r="O1483" i="18"/>
  <c r="P1483" i="18" s="1"/>
  <c r="Q1483" i="18"/>
  <c r="R1483" i="18" s="1"/>
  <c r="O1484" i="18"/>
  <c r="P1484" i="18" s="1"/>
  <c r="Q1484" i="18"/>
  <c r="R1484" i="18" s="1"/>
  <c r="O1485" i="18"/>
  <c r="P1485" i="18" s="1"/>
  <c r="Q1485" i="18"/>
  <c r="R1485" i="18" s="1"/>
  <c r="O1486" i="18"/>
  <c r="P1486" i="18" s="1"/>
  <c r="Q1486" i="18"/>
  <c r="R1486" i="18" s="1"/>
  <c r="O1487" i="18"/>
  <c r="P1487" i="18" s="1"/>
  <c r="Q1487" i="18"/>
  <c r="R1487" i="18" s="1"/>
  <c r="O1488" i="18"/>
  <c r="P1488" i="18" s="1"/>
  <c r="Q1488" i="18"/>
  <c r="R1488" i="18" s="1"/>
  <c r="O1489" i="18"/>
  <c r="P1489" i="18" s="1"/>
  <c r="Q1489" i="18"/>
  <c r="R1489" i="18" s="1"/>
  <c r="O1490" i="18"/>
  <c r="P1490" i="18" s="1"/>
  <c r="Q1490" i="18"/>
  <c r="R1490" i="18" s="1"/>
  <c r="O1491" i="18"/>
  <c r="P1491" i="18" s="1"/>
  <c r="Q1491" i="18"/>
  <c r="R1491" i="18" s="1"/>
  <c r="O1492" i="18"/>
  <c r="P1492" i="18" s="1"/>
  <c r="Q1492" i="18"/>
  <c r="R1492" i="18" s="1"/>
  <c r="O1493" i="18"/>
  <c r="P1493" i="18" s="1"/>
  <c r="Q1493" i="18"/>
  <c r="R1493" i="18" s="1"/>
  <c r="O1494" i="18"/>
  <c r="P1494" i="18" s="1"/>
  <c r="Q1494" i="18"/>
  <c r="R1494" i="18" s="1"/>
  <c r="O1495" i="18"/>
  <c r="P1495" i="18" s="1"/>
  <c r="Q1495" i="18"/>
  <c r="R1495" i="18" s="1"/>
  <c r="O1496" i="18"/>
  <c r="P1496" i="18" s="1"/>
  <c r="Q1496" i="18"/>
  <c r="R1496" i="18" s="1"/>
  <c r="O1497" i="18"/>
  <c r="P1497" i="18" s="1"/>
  <c r="Q1497" i="18"/>
  <c r="R1497" i="18" s="1"/>
  <c r="O1498" i="18"/>
  <c r="P1498" i="18" s="1"/>
  <c r="Q1498" i="18"/>
  <c r="R1498" i="18" s="1"/>
  <c r="O1499" i="18"/>
  <c r="P1499" i="18" s="1"/>
  <c r="Q1499" i="18"/>
  <c r="R1499" i="18" s="1"/>
  <c r="O1500" i="18"/>
  <c r="P1500" i="18"/>
  <c r="Q1500" i="18"/>
  <c r="R1500" i="18" s="1"/>
  <c r="O1501" i="18"/>
  <c r="P1501" i="18" s="1"/>
  <c r="Q1501" i="18"/>
  <c r="R1501" i="18" s="1"/>
  <c r="O1502" i="18"/>
  <c r="P1502" i="18" s="1"/>
  <c r="Q1502" i="18"/>
  <c r="R1502" i="18" s="1"/>
  <c r="O1503" i="18"/>
  <c r="P1503" i="18" s="1"/>
  <c r="Q1503" i="18"/>
  <c r="R1503" i="18" s="1"/>
  <c r="O1504" i="18"/>
  <c r="P1504" i="18" s="1"/>
  <c r="Q1504" i="18"/>
  <c r="R1504" i="18" s="1"/>
  <c r="O1505" i="18"/>
  <c r="P1505" i="18" s="1"/>
  <c r="Q1505" i="18"/>
  <c r="R1505" i="18" s="1"/>
  <c r="O1506" i="18"/>
  <c r="P1506" i="18" s="1"/>
  <c r="Q1506" i="18"/>
  <c r="R1506" i="18" s="1"/>
  <c r="O1507" i="18"/>
  <c r="P1507" i="18" s="1"/>
  <c r="Q1507" i="18"/>
  <c r="R1507" i="18" s="1"/>
  <c r="O1508" i="18"/>
  <c r="P1508" i="18" s="1"/>
  <c r="Q1508" i="18"/>
  <c r="R1508" i="18" s="1"/>
  <c r="O1509" i="18"/>
  <c r="P1509" i="18" s="1"/>
  <c r="Q1509" i="18"/>
  <c r="R1509" i="18" s="1"/>
  <c r="O1510" i="18"/>
  <c r="P1510" i="18" s="1"/>
  <c r="Q1510" i="18"/>
  <c r="R1510" i="18" s="1"/>
  <c r="O1511" i="18"/>
  <c r="P1511" i="18" s="1"/>
  <c r="Q1511" i="18"/>
  <c r="R1511" i="18" s="1"/>
  <c r="O1512" i="18"/>
  <c r="P1512" i="18" s="1"/>
  <c r="Q1512" i="18"/>
  <c r="R1512" i="18" s="1"/>
  <c r="O1513" i="18"/>
  <c r="P1513" i="18" s="1"/>
  <c r="Q1513" i="18"/>
  <c r="R1513" i="18" s="1"/>
  <c r="O1514" i="18"/>
  <c r="P1514" i="18" s="1"/>
  <c r="Q1514" i="18"/>
  <c r="R1514" i="18" s="1"/>
  <c r="O1515" i="18"/>
  <c r="P1515" i="18" s="1"/>
  <c r="Q1515" i="18"/>
  <c r="R1515" i="18" s="1"/>
  <c r="O1516" i="18"/>
  <c r="P1516" i="18" s="1"/>
  <c r="Q1516" i="18"/>
  <c r="R1516" i="18" s="1"/>
  <c r="O1517" i="18"/>
  <c r="P1517" i="18" s="1"/>
  <c r="Q1517" i="18"/>
  <c r="R1517" i="18" s="1"/>
  <c r="O1518" i="18"/>
  <c r="P1518" i="18" s="1"/>
  <c r="Q1518" i="18"/>
  <c r="R1518" i="18" s="1"/>
  <c r="O1519" i="18"/>
  <c r="P1519" i="18" s="1"/>
  <c r="Q1519" i="18"/>
  <c r="R1519" i="18" s="1"/>
  <c r="O1520" i="18"/>
  <c r="P1520" i="18" s="1"/>
  <c r="Q1520" i="18"/>
  <c r="R1520" i="18" s="1"/>
  <c r="O1521" i="18"/>
  <c r="P1521" i="18" s="1"/>
  <c r="Q1521" i="18"/>
  <c r="R1521" i="18" s="1"/>
  <c r="O1522" i="18"/>
  <c r="P1522" i="18" s="1"/>
  <c r="Q1522" i="18"/>
  <c r="R1522" i="18" s="1"/>
  <c r="O1523" i="18"/>
  <c r="P1523" i="18" s="1"/>
  <c r="Q1523" i="18"/>
  <c r="R1523" i="18" s="1"/>
  <c r="O1524" i="18"/>
  <c r="P1524" i="18" s="1"/>
  <c r="Q1524" i="18"/>
  <c r="R1524" i="18" s="1"/>
  <c r="O1525" i="18"/>
  <c r="P1525" i="18" s="1"/>
  <c r="Q1525" i="18"/>
  <c r="R1525" i="18" s="1"/>
  <c r="O1526" i="18"/>
  <c r="P1526" i="18" s="1"/>
  <c r="Q1526" i="18"/>
  <c r="R1526" i="18" s="1"/>
  <c r="O1527" i="18"/>
  <c r="P1527" i="18" s="1"/>
  <c r="Q1527" i="18"/>
  <c r="R1527" i="18" s="1"/>
  <c r="O1528" i="18"/>
  <c r="P1528" i="18" s="1"/>
  <c r="Q1528" i="18"/>
  <c r="R1528" i="18" s="1"/>
  <c r="O1529" i="18"/>
  <c r="P1529" i="18" s="1"/>
  <c r="Q1529" i="18"/>
  <c r="R1529" i="18" s="1"/>
  <c r="O1530" i="18"/>
  <c r="P1530" i="18" s="1"/>
  <c r="Q1530" i="18"/>
  <c r="R1530" i="18" s="1"/>
  <c r="O1531" i="18"/>
  <c r="P1531" i="18" s="1"/>
  <c r="Q1531" i="18"/>
  <c r="R1531" i="18" s="1"/>
  <c r="O1532" i="18"/>
  <c r="P1532" i="18" s="1"/>
  <c r="Q1532" i="18"/>
  <c r="R1532" i="18" s="1"/>
  <c r="O1533" i="18"/>
  <c r="P1533" i="18" s="1"/>
  <c r="Q1533" i="18"/>
  <c r="R1533" i="18" s="1"/>
  <c r="O1534" i="18"/>
  <c r="P1534" i="18" s="1"/>
  <c r="Q1534" i="18"/>
  <c r="R1534" i="18" s="1"/>
  <c r="O1535" i="18"/>
  <c r="P1535" i="18" s="1"/>
  <c r="Q1535" i="18"/>
  <c r="R1535" i="18" s="1"/>
  <c r="O1536" i="18"/>
  <c r="P1536" i="18" s="1"/>
  <c r="Q1536" i="18"/>
  <c r="R1536" i="18" s="1"/>
  <c r="O1537" i="18"/>
  <c r="P1537" i="18" s="1"/>
  <c r="Q1537" i="18"/>
  <c r="R1537" i="18" s="1"/>
  <c r="O1538" i="18"/>
  <c r="P1538" i="18" s="1"/>
  <c r="Q1538" i="18"/>
  <c r="R1538" i="18" s="1"/>
  <c r="O1539" i="18"/>
  <c r="P1539" i="18" s="1"/>
  <c r="Q1539" i="18"/>
  <c r="R1539" i="18" s="1"/>
  <c r="O1540" i="18"/>
  <c r="P1540" i="18" s="1"/>
  <c r="Q1540" i="18"/>
  <c r="R1540" i="18" s="1"/>
  <c r="O1541" i="18"/>
  <c r="P1541" i="18" s="1"/>
  <c r="Q1541" i="18"/>
  <c r="R1541" i="18" s="1"/>
  <c r="O1542" i="18"/>
  <c r="P1542" i="18" s="1"/>
  <c r="Q1542" i="18"/>
  <c r="R1542" i="18" s="1"/>
  <c r="O1543" i="18"/>
  <c r="P1543" i="18" s="1"/>
  <c r="Q1543" i="18"/>
  <c r="R1543" i="18" s="1"/>
  <c r="O1544" i="18"/>
  <c r="P1544" i="18" s="1"/>
  <c r="Q1544" i="18"/>
  <c r="R1544" i="18" s="1"/>
  <c r="O1545" i="18"/>
  <c r="P1545" i="18" s="1"/>
  <c r="Q1545" i="18"/>
  <c r="R1545" i="18" s="1"/>
  <c r="O1546" i="18"/>
  <c r="P1546" i="18" s="1"/>
  <c r="Q1546" i="18"/>
  <c r="R1546" i="18" s="1"/>
  <c r="O1547" i="18"/>
  <c r="P1547" i="18" s="1"/>
  <c r="Q1547" i="18"/>
  <c r="R1547" i="18" s="1"/>
  <c r="O1548" i="18"/>
  <c r="P1548" i="18" s="1"/>
  <c r="Q1548" i="18"/>
  <c r="R1548" i="18" s="1"/>
  <c r="O1549" i="18"/>
  <c r="P1549" i="18" s="1"/>
  <c r="Q1549" i="18"/>
  <c r="R1549" i="18" s="1"/>
  <c r="O1550" i="18"/>
  <c r="P1550" i="18" s="1"/>
  <c r="Q1550" i="18"/>
  <c r="R1550" i="18" s="1"/>
  <c r="O1551" i="18"/>
  <c r="P1551" i="18" s="1"/>
  <c r="Q1551" i="18"/>
  <c r="R1551" i="18" s="1"/>
  <c r="O1552" i="18"/>
  <c r="P1552" i="18" s="1"/>
  <c r="Q1552" i="18"/>
  <c r="R1552" i="18" s="1"/>
  <c r="O1553" i="18"/>
  <c r="P1553" i="18" s="1"/>
  <c r="Q1553" i="18"/>
  <c r="R1553" i="18" s="1"/>
  <c r="O1554" i="18"/>
  <c r="P1554" i="18" s="1"/>
  <c r="Q1554" i="18"/>
  <c r="R1554" i="18" s="1"/>
  <c r="O1555" i="18"/>
  <c r="P1555" i="18" s="1"/>
  <c r="Q1555" i="18"/>
  <c r="R1555" i="18" s="1"/>
  <c r="O1556" i="18"/>
  <c r="P1556" i="18" s="1"/>
  <c r="Q1556" i="18"/>
  <c r="R1556" i="18" s="1"/>
  <c r="O1557" i="18"/>
  <c r="P1557" i="18" s="1"/>
  <c r="Q1557" i="18"/>
  <c r="R1557" i="18" s="1"/>
  <c r="O1558" i="18"/>
  <c r="P1558" i="18" s="1"/>
  <c r="Q1558" i="18"/>
  <c r="R1558" i="18" s="1"/>
  <c r="O1559" i="18"/>
  <c r="P1559" i="18" s="1"/>
  <c r="Q1559" i="18"/>
  <c r="R1559" i="18" s="1"/>
  <c r="O1560" i="18"/>
  <c r="P1560" i="18" s="1"/>
  <c r="Q1560" i="18"/>
  <c r="R1560" i="18" s="1"/>
  <c r="O1561" i="18"/>
  <c r="P1561" i="18" s="1"/>
  <c r="Q1561" i="18"/>
  <c r="R1561" i="18" s="1"/>
  <c r="O1562" i="18"/>
  <c r="P1562" i="18" s="1"/>
  <c r="Q1562" i="18"/>
  <c r="R1562" i="18" s="1"/>
  <c r="O1563" i="18"/>
  <c r="P1563" i="18" s="1"/>
  <c r="Q1563" i="18"/>
  <c r="R1563" i="18" s="1"/>
  <c r="O1564" i="18"/>
  <c r="P1564" i="18" s="1"/>
  <c r="Q1564" i="18"/>
  <c r="R1564" i="18" s="1"/>
  <c r="O1565" i="18"/>
  <c r="P1565" i="18" s="1"/>
  <c r="Q1565" i="18"/>
  <c r="R1565" i="18" s="1"/>
  <c r="O1566" i="18"/>
  <c r="P1566" i="18" s="1"/>
  <c r="Q1566" i="18"/>
  <c r="R1566" i="18" s="1"/>
  <c r="O1567" i="18"/>
  <c r="P1567" i="18" s="1"/>
  <c r="Q1567" i="18"/>
  <c r="R1567" i="18" s="1"/>
  <c r="O1568" i="18"/>
  <c r="P1568" i="18" s="1"/>
  <c r="Q1568" i="18"/>
  <c r="R1568" i="18" s="1"/>
  <c r="O1569" i="18"/>
  <c r="P1569" i="18" s="1"/>
  <c r="Q1569" i="18"/>
  <c r="R1569" i="18" s="1"/>
  <c r="O1570" i="18"/>
  <c r="P1570" i="18" s="1"/>
  <c r="Q1570" i="18"/>
  <c r="R1570" i="18" s="1"/>
  <c r="O1571" i="18"/>
  <c r="P1571" i="18" s="1"/>
  <c r="Q1571" i="18"/>
  <c r="R1571" i="18" s="1"/>
  <c r="O1572" i="18"/>
  <c r="P1572" i="18" s="1"/>
  <c r="Q1572" i="18"/>
  <c r="R1572" i="18" s="1"/>
  <c r="O1573" i="18"/>
  <c r="P1573" i="18" s="1"/>
  <c r="Q1573" i="18"/>
  <c r="R1573" i="18" s="1"/>
  <c r="O1574" i="18"/>
  <c r="P1574" i="18" s="1"/>
  <c r="Q1574" i="18"/>
  <c r="R1574" i="18" s="1"/>
  <c r="O1575" i="18"/>
  <c r="P1575" i="18" s="1"/>
  <c r="Q1575" i="18"/>
  <c r="R1575" i="18" s="1"/>
  <c r="O1576" i="18"/>
  <c r="P1576" i="18" s="1"/>
  <c r="Q1576" i="18"/>
  <c r="R1576" i="18" s="1"/>
  <c r="O1577" i="18"/>
  <c r="P1577" i="18" s="1"/>
  <c r="Q1577" i="18"/>
  <c r="R1577" i="18" s="1"/>
  <c r="O1578" i="18"/>
  <c r="P1578" i="18" s="1"/>
  <c r="Q1578" i="18"/>
  <c r="R1578" i="18" s="1"/>
  <c r="O1579" i="18"/>
  <c r="P1579" i="18" s="1"/>
  <c r="Q1579" i="18"/>
  <c r="R1579" i="18" s="1"/>
  <c r="O1580" i="18"/>
  <c r="P1580" i="18" s="1"/>
  <c r="Q1580" i="18"/>
  <c r="R1580" i="18" s="1"/>
  <c r="O1581" i="18"/>
  <c r="P1581" i="18" s="1"/>
  <c r="Q1581" i="18"/>
  <c r="R1581" i="18" s="1"/>
  <c r="O1582" i="18"/>
  <c r="P1582" i="18" s="1"/>
  <c r="Q1582" i="18"/>
  <c r="R1582" i="18" s="1"/>
  <c r="O1583" i="18"/>
  <c r="P1583" i="18" s="1"/>
  <c r="Q1583" i="18"/>
  <c r="R1583" i="18" s="1"/>
  <c r="O1584" i="18"/>
  <c r="P1584" i="18" s="1"/>
  <c r="Q1584" i="18"/>
  <c r="R1584" i="18" s="1"/>
  <c r="O1585" i="18"/>
  <c r="P1585" i="18" s="1"/>
  <c r="Q1585" i="18"/>
  <c r="R1585" i="18" s="1"/>
  <c r="O1586" i="18"/>
  <c r="P1586" i="18" s="1"/>
  <c r="Q1586" i="18"/>
  <c r="R1586" i="18" s="1"/>
  <c r="O1587" i="18"/>
  <c r="P1587" i="18" s="1"/>
  <c r="Q1587" i="18"/>
  <c r="R1587" i="18" s="1"/>
  <c r="O1588" i="18"/>
  <c r="P1588" i="18" s="1"/>
  <c r="Q1588" i="18"/>
  <c r="R1588" i="18" s="1"/>
  <c r="O1589" i="18"/>
  <c r="P1589" i="18" s="1"/>
  <c r="Q1589" i="18"/>
  <c r="R1589" i="18" s="1"/>
  <c r="O1590" i="18"/>
  <c r="P1590" i="18" s="1"/>
  <c r="Q1590" i="18"/>
  <c r="R1590" i="18" s="1"/>
  <c r="O1591" i="18"/>
  <c r="P1591" i="18" s="1"/>
  <c r="Q1591" i="18"/>
  <c r="R1591" i="18" s="1"/>
  <c r="O1592" i="18"/>
  <c r="P1592" i="18" s="1"/>
  <c r="Q1592" i="18"/>
  <c r="R1592" i="18" s="1"/>
  <c r="O1593" i="18"/>
  <c r="P1593" i="18" s="1"/>
  <c r="Q1593" i="18"/>
  <c r="R1593" i="18" s="1"/>
  <c r="O1594" i="18"/>
  <c r="P1594" i="18" s="1"/>
  <c r="Q1594" i="18"/>
  <c r="R1594" i="18" s="1"/>
  <c r="O1595" i="18"/>
  <c r="P1595" i="18" s="1"/>
  <c r="Q1595" i="18"/>
  <c r="R1595" i="18" s="1"/>
  <c r="O1596" i="18"/>
  <c r="P1596" i="18" s="1"/>
  <c r="Q1596" i="18"/>
  <c r="R1596" i="18" s="1"/>
  <c r="O1597" i="18"/>
  <c r="P1597" i="18" s="1"/>
  <c r="Q1597" i="18"/>
  <c r="R1597" i="18" s="1"/>
  <c r="O1598" i="18"/>
  <c r="P1598" i="18" s="1"/>
  <c r="Q1598" i="18"/>
  <c r="R1598" i="18" s="1"/>
  <c r="O1599" i="18"/>
  <c r="P1599" i="18" s="1"/>
  <c r="Q1599" i="18"/>
  <c r="R1599" i="18" s="1"/>
  <c r="O1600" i="18"/>
  <c r="P1600" i="18" s="1"/>
  <c r="Q1600" i="18"/>
  <c r="R1600" i="18" s="1"/>
  <c r="O1601" i="18"/>
  <c r="P1601" i="18" s="1"/>
  <c r="Q1601" i="18"/>
  <c r="R1601" i="18" s="1"/>
  <c r="O1602" i="18"/>
  <c r="P1602" i="18" s="1"/>
  <c r="Q1602" i="18"/>
  <c r="R1602" i="18" s="1"/>
  <c r="O1603" i="18"/>
  <c r="P1603" i="18" s="1"/>
  <c r="Q1603" i="18"/>
  <c r="R1603" i="18" s="1"/>
  <c r="O1604" i="18"/>
  <c r="P1604" i="18" s="1"/>
  <c r="Q1604" i="18"/>
  <c r="R1604" i="18" s="1"/>
  <c r="O1605" i="18"/>
  <c r="P1605" i="18" s="1"/>
  <c r="Q1605" i="18"/>
  <c r="R1605" i="18" s="1"/>
  <c r="O1606" i="18"/>
  <c r="P1606" i="18" s="1"/>
  <c r="Q1606" i="18"/>
  <c r="R1606" i="18" s="1"/>
  <c r="O1607" i="18"/>
  <c r="P1607" i="18" s="1"/>
  <c r="Q1607" i="18"/>
  <c r="R1607" i="18" s="1"/>
  <c r="O1608" i="18"/>
  <c r="P1608" i="18" s="1"/>
  <c r="Q1608" i="18"/>
  <c r="R1608" i="18" s="1"/>
  <c r="O1609" i="18"/>
  <c r="P1609" i="18" s="1"/>
  <c r="Q1609" i="18"/>
  <c r="R1609" i="18" s="1"/>
  <c r="O1610" i="18"/>
  <c r="P1610" i="18" s="1"/>
  <c r="Q1610" i="18"/>
  <c r="R1610" i="18" s="1"/>
  <c r="O1611" i="18"/>
  <c r="P1611" i="18" s="1"/>
  <c r="Q1611" i="18"/>
  <c r="R1611" i="18" s="1"/>
  <c r="O1612" i="18"/>
  <c r="P1612" i="18" s="1"/>
  <c r="Q1612" i="18"/>
  <c r="R1612" i="18" s="1"/>
  <c r="O1613" i="18"/>
  <c r="P1613" i="18" s="1"/>
  <c r="Q1613" i="18"/>
  <c r="R1613" i="18" s="1"/>
  <c r="O1614" i="18"/>
  <c r="P1614" i="18" s="1"/>
  <c r="Q1614" i="18"/>
  <c r="R1614" i="18" s="1"/>
  <c r="O1615" i="18"/>
  <c r="P1615" i="18" s="1"/>
  <c r="Q1615" i="18"/>
  <c r="R1615" i="18" s="1"/>
  <c r="O1616" i="18"/>
  <c r="P1616" i="18" s="1"/>
  <c r="Q1616" i="18"/>
  <c r="R1616" i="18" s="1"/>
  <c r="O1617" i="18"/>
  <c r="P1617" i="18" s="1"/>
  <c r="Q1617" i="18"/>
  <c r="R1617" i="18" s="1"/>
  <c r="O1618" i="18"/>
  <c r="P1618" i="18" s="1"/>
  <c r="Q1618" i="18"/>
  <c r="R1618" i="18" s="1"/>
  <c r="O1619" i="18"/>
  <c r="P1619" i="18" s="1"/>
  <c r="Q1619" i="18"/>
  <c r="R1619" i="18" s="1"/>
  <c r="O1620" i="18"/>
  <c r="P1620" i="18" s="1"/>
  <c r="Q1620" i="18"/>
  <c r="R1620" i="18" s="1"/>
  <c r="O1621" i="18"/>
  <c r="P1621" i="18" s="1"/>
  <c r="Q1621" i="18"/>
  <c r="R1621" i="18" s="1"/>
  <c r="O1622" i="18"/>
  <c r="P1622" i="18" s="1"/>
  <c r="Q1622" i="18"/>
  <c r="R1622" i="18" s="1"/>
  <c r="O1623" i="18"/>
  <c r="P1623" i="18" s="1"/>
  <c r="Q1623" i="18"/>
  <c r="R1623" i="18" s="1"/>
  <c r="O1624" i="18"/>
  <c r="P1624" i="18" s="1"/>
  <c r="Q1624" i="18"/>
  <c r="R1624" i="18" s="1"/>
  <c r="O1625" i="18"/>
  <c r="P1625" i="18" s="1"/>
  <c r="Q1625" i="18"/>
  <c r="R1625" i="18" s="1"/>
  <c r="O1626" i="18"/>
  <c r="P1626" i="18" s="1"/>
  <c r="Q1626" i="18"/>
  <c r="R1626" i="18" s="1"/>
  <c r="O1627" i="18"/>
  <c r="P1627" i="18" s="1"/>
  <c r="Q1627" i="18"/>
  <c r="R1627" i="18" s="1"/>
  <c r="O1628" i="18"/>
  <c r="P1628" i="18" s="1"/>
  <c r="Q1628" i="18"/>
  <c r="R1628" i="18" s="1"/>
  <c r="O1629" i="18"/>
  <c r="P1629" i="18" s="1"/>
  <c r="Q1629" i="18"/>
  <c r="R1629" i="18" s="1"/>
  <c r="O1630" i="18"/>
  <c r="P1630" i="18" s="1"/>
  <c r="Q1630" i="18"/>
  <c r="R1630" i="18" s="1"/>
  <c r="O1631" i="18"/>
  <c r="P1631" i="18" s="1"/>
  <c r="Q1631" i="18"/>
  <c r="R1631" i="18" s="1"/>
  <c r="O1632" i="18"/>
  <c r="P1632" i="18" s="1"/>
  <c r="Q1632" i="18"/>
  <c r="R1632" i="18" s="1"/>
  <c r="O1633" i="18"/>
  <c r="P1633" i="18" s="1"/>
  <c r="Q1633" i="18"/>
  <c r="R1633" i="18" s="1"/>
  <c r="O1634" i="18"/>
  <c r="P1634" i="18" s="1"/>
  <c r="Q1634" i="18"/>
  <c r="R1634" i="18" s="1"/>
  <c r="O1635" i="18"/>
  <c r="P1635" i="18" s="1"/>
  <c r="Q1635" i="18"/>
  <c r="R1635" i="18" s="1"/>
  <c r="O1636" i="18"/>
  <c r="P1636" i="18" s="1"/>
  <c r="Q1636" i="18"/>
  <c r="R1636" i="18" s="1"/>
  <c r="O1637" i="18"/>
  <c r="P1637" i="18" s="1"/>
  <c r="Q1637" i="18"/>
  <c r="R1637" i="18" s="1"/>
  <c r="O1638" i="18"/>
  <c r="P1638" i="18" s="1"/>
  <c r="Q1638" i="18"/>
  <c r="R1638" i="18" s="1"/>
  <c r="O1639" i="18"/>
  <c r="P1639" i="18" s="1"/>
  <c r="Q1639" i="18"/>
  <c r="R1639" i="18" s="1"/>
  <c r="O1640" i="18"/>
  <c r="P1640" i="18" s="1"/>
  <c r="Q1640" i="18"/>
  <c r="R1640" i="18" s="1"/>
  <c r="O1641" i="18"/>
  <c r="P1641" i="18" s="1"/>
  <c r="Q1641" i="18"/>
  <c r="R1641" i="18" s="1"/>
  <c r="O1642" i="18"/>
  <c r="P1642" i="18" s="1"/>
  <c r="Q1642" i="18"/>
  <c r="R1642" i="18" s="1"/>
  <c r="O1643" i="18"/>
  <c r="P1643" i="18" s="1"/>
  <c r="Q1643" i="18"/>
  <c r="R1643" i="18" s="1"/>
  <c r="O1644" i="18"/>
  <c r="P1644" i="18" s="1"/>
  <c r="Q1644" i="18"/>
  <c r="R1644" i="18" s="1"/>
  <c r="O1645" i="18"/>
  <c r="P1645" i="18" s="1"/>
  <c r="Q1645" i="18"/>
  <c r="R1645" i="18" s="1"/>
  <c r="O1646" i="18"/>
  <c r="P1646" i="18" s="1"/>
  <c r="Q1646" i="18"/>
  <c r="R1646" i="18" s="1"/>
  <c r="O1647" i="18"/>
  <c r="P1647" i="18" s="1"/>
  <c r="Q1647" i="18"/>
  <c r="R1647" i="18" s="1"/>
  <c r="O1648" i="18"/>
  <c r="P1648" i="18" s="1"/>
  <c r="Q1648" i="18"/>
  <c r="R1648" i="18" s="1"/>
  <c r="O1649" i="18"/>
  <c r="P1649" i="18" s="1"/>
  <c r="Q1649" i="18"/>
  <c r="R1649" i="18" s="1"/>
  <c r="O1650" i="18"/>
  <c r="P1650" i="18" s="1"/>
  <c r="Q1650" i="18"/>
  <c r="R1650" i="18" s="1"/>
  <c r="O1651" i="18"/>
  <c r="P1651" i="18" s="1"/>
  <c r="Q1651" i="18"/>
  <c r="R1651" i="18" s="1"/>
  <c r="O1652" i="18"/>
  <c r="P1652" i="18" s="1"/>
  <c r="Q1652" i="18"/>
  <c r="R1652" i="18" s="1"/>
  <c r="O1653" i="18"/>
  <c r="P1653" i="18" s="1"/>
  <c r="Q1653" i="18"/>
  <c r="R1653" i="18" s="1"/>
  <c r="O1654" i="18"/>
  <c r="P1654" i="18" s="1"/>
  <c r="Q1654" i="18"/>
  <c r="R1654" i="18" s="1"/>
  <c r="O1655" i="18"/>
  <c r="P1655" i="18" s="1"/>
  <c r="Q1655" i="18"/>
  <c r="R1655" i="18" s="1"/>
  <c r="O1656" i="18"/>
  <c r="P1656" i="18" s="1"/>
  <c r="Q1656" i="18"/>
  <c r="R1656" i="18" s="1"/>
  <c r="O1657" i="18"/>
  <c r="P1657" i="18" s="1"/>
  <c r="Q1657" i="18"/>
  <c r="R1657" i="18" s="1"/>
  <c r="O1658" i="18"/>
  <c r="P1658" i="18" s="1"/>
  <c r="Q1658" i="18"/>
  <c r="R1658" i="18" s="1"/>
  <c r="O1659" i="18"/>
  <c r="P1659" i="18" s="1"/>
  <c r="Q1659" i="18"/>
  <c r="R1659" i="18" s="1"/>
  <c r="O1660" i="18"/>
  <c r="P1660" i="18" s="1"/>
  <c r="Q1660" i="18"/>
  <c r="R1660" i="18" s="1"/>
  <c r="O1661" i="18"/>
  <c r="P1661" i="18" s="1"/>
  <c r="Q1661" i="18"/>
  <c r="R1661" i="18" s="1"/>
  <c r="O1662" i="18"/>
  <c r="P1662" i="18" s="1"/>
  <c r="Q1662" i="18"/>
  <c r="R1662" i="18" s="1"/>
  <c r="O1663" i="18"/>
  <c r="P1663" i="18" s="1"/>
  <c r="Q1663" i="18"/>
  <c r="R1663" i="18" s="1"/>
  <c r="O1664" i="18"/>
  <c r="P1664" i="18" s="1"/>
  <c r="Q1664" i="18"/>
  <c r="R1664" i="18" s="1"/>
  <c r="O1665" i="18"/>
  <c r="P1665" i="18" s="1"/>
  <c r="Q1665" i="18"/>
  <c r="R1665" i="18" s="1"/>
  <c r="O1666" i="18"/>
  <c r="P1666" i="18" s="1"/>
  <c r="Q1666" i="18"/>
  <c r="R1666" i="18" s="1"/>
  <c r="O1667" i="18"/>
  <c r="P1667" i="18" s="1"/>
  <c r="Q1667" i="18"/>
  <c r="R1667" i="18" s="1"/>
  <c r="O1668" i="18"/>
  <c r="P1668" i="18" s="1"/>
  <c r="Q1668" i="18"/>
  <c r="R1668" i="18" s="1"/>
  <c r="O1669" i="18"/>
  <c r="P1669" i="18" s="1"/>
  <c r="Q1669" i="18"/>
  <c r="R1669" i="18" s="1"/>
  <c r="O1670" i="18"/>
  <c r="P1670" i="18" s="1"/>
  <c r="Q1670" i="18"/>
  <c r="R1670" i="18" s="1"/>
  <c r="O1671" i="18"/>
  <c r="P1671" i="18" s="1"/>
  <c r="Q1671" i="18"/>
  <c r="R1671" i="18" s="1"/>
  <c r="O1672" i="18"/>
  <c r="P1672" i="18" s="1"/>
  <c r="Q1672" i="18"/>
  <c r="R1672" i="18" s="1"/>
  <c r="O1673" i="18"/>
  <c r="P1673" i="18" s="1"/>
  <c r="Q1673" i="18"/>
  <c r="R1673" i="18" s="1"/>
  <c r="O1674" i="18"/>
  <c r="P1674" i="18" s="1"/>
  <c r="Q1674" i="18"/>
  <c r="R1674" i="18" s="1"/>
  <c r="O1675" i="18"/>
  <c r="P1675" i="18" s="1"/>
  <c r="Q1675" i="18"/>
  <c r="R1675" i="18" s="1"/>
  <c r="O1676" i="18"/>
  <c r="P1676" i="18"/>
  <c r="Q1676" i="18"/>
  <c r="R1676" i="18" s="1"/>
  <c r="O1677" i="18"/>
  <c r="P1677" i="18" s="1"/>
  <c r="Q1677" i="18"/>
  <c r="R1677" i="18" s="1"/>
  <c r="O1678" i="18"/>
  <c r="P1678" i="18" s="1"/>
  <c r="Q1678" i="18"/>
  <c r="R1678" i="18" s="1"/>
  <c r="O1679" i="18"/>
  <c r="P1679" i="18" s="1"/>
  <c r="Q1679" i="18"/>
  <c r="R1679" i="18" s="1"/>
  <c r="O1680" i="18"/>
  <c r="P1680" i="18" s="1"/>
  <c r="Q1680" i="18"/>
  <c r="R1680" i="18" s="1"/>
  <c r="O1681" i="18"/>
  <c r="P1681" i="18" s="1"/>
  <c r="Q1681" i="18"/>
  <c r="R1681" i="18" s="1"/>
  <c r="O1682" i="18"/>
  <c r="P1682" i="18" s="1"/>
  <c r="Q1682" i="18"/>
  <c r="R1682" i="18" s="1"/>
  <c r="O1683" i="18"/>
  <c r="P1683" i="18" s="1"/>
  <c r="Q1683" i="18"/>
  <c r="R1683" i="18" s="1"/>
  <c r="O1684" i="18"/>
  <c r="P1684" i="18" s="1"/>
  <c r="Q1684" i="18"/>
  <c r="R1684" i="18" s="1"/>
  <c r="O1685" i="18"/>
  <c r="P1685" i="18" s="1"/>
  <c r="Q1685" i="18"/>
  <c r="R1685" i="18" s="1"/>
  <c r="O1686" i="18"/>
  <c r="P1686" i="18" s="1"/>
  <c r="Q1686" i="18"/>
  <c r="R1686" i="18" s="1"/>
  <c r="O1687" i="18"/>
  <c r="P1687" i="18" s="1"/>
  <c r="Q1687" i="18"/>
  <c r="R1687" i="18" s="1"/>
  <c r="O1688" i="18"/>
  <c r="P1688" i="18" s="1"/>
  <c r="Q1688" i="18"/>
  <c r="R1688" i="18" s="1"/>
  <c r="O1689" i="18"/>
  <c r="P1689" i="18" s="1"/>
  <c r="Q1689" i="18"/>
  <c r="R1689" i="18" s="1"/>
  <c r="O1690" i="18"/>
  <c r="P1690" i="18" s="1"/>
  <c r="Q1690" i="18"/>
  <c r="R1690" i="18" s="1"/>
  <c r="O1691" i="18"/>
  <c r="P1691" i="18" s="1"/>
  <c r="Q1691" i="18"/>
  <c r="R1691" i="18" s="1"/>
  <c r="O1692" i="18"/>
  <c r="P1692" i="18" s="1"/>
  <c r="Q1692" i="18"/>
  <c r="R1692" i="18" s="1"/>
  <c r="O1693" i="18"/>
  <c r="P1693" i="18" s="1"/>
  <c r="Q1693" i="18"/>
  <c r="R1693" i="18" s="1"/>
  <c r="O1694" i="18"/>
  <c r="P1694" i="18" s="1"/>
  <c r="Q1694" i="18"/>
  <c r="R1694" i="18" s="1"/>
  <c r="O1695" i="18"/>
  <c r="P1695" i="18" s="1"/>
  <c r="Q1695" i="18"/>
  <c r="R1695" i="18" s="1"/>
  <c r="O1696" i="18"/>
  <c r="P1696" i="18" s="1"/>
  <c r="Q1696" i="18"/>
  <c r="R1696" i="18" s="1"/>
  <c r="O1697" i="18"/>
  <c r="P1697" i="18" s="1"/>
  <c r="Q1697" i="18"/>
  <c r="R1697" i="18" s="1"/>
  <c r="O1698" i="18"/>
  <c r="P1698" i="18" s="1"/>
  <c r="Q1698" i="18"/>
  <c r="R1698" i="18" s="1"/>
  <c r="O1699" i="18"/>
  <c r="P1699" i="18" s="1"/>
  <c r="Q1699" i="18"/>
  <c r="R1699" i="18" s="1"/>
  <c r="O1700" i="18"/>
  <c r="P1700" i="18" s="1"/>
  <c r="Q1700" i="18"/>
  <c r="R1700" i="18" s="1"/>
  <c r="O1701" i="18"/>
  <c r="P1701" i="18" s="1"/>
  <c r="Q1701" i="18"/>
  <c r="R1701" i="18" s="1"/>
  <c r="O1702" i="18"/>
  <c r="P1702" i="18" s="1"/>
  <c r="Q1702" i="18"/>
  <c r="R1702" i="18" s="1"/>
  <c r="O1703" i="18"/>
  <c r="P1703" i="18" s="1"/>
  <c r="Q1703" i="18"/>
  <c r="R1703" i="18" s="1"/>
  <c r="O1704" i="18"/>
  <c r="P1704" i="18" s="1"/>
  <c r="Q1704" i="18"/>
  <c r="R1704" i="18" s="1"/>
  <c r="O1705" i="18"/>
  <c r="P1705" i="18" s="1"/>
  <c r="Q1705" i="18"/>
  <c r="R1705" i="18" s="1"/>
  <c r="O1706" i="18"/>
  <c r="P1706" i="18" s="1"/>
  <c r="Q1706" i="18"/>
  <c r="R1706" i="18" s="1"/>
  <c r="O1707" i="18"/>
  <c r="P1707" i="18" s="1"/>
  <c r="Q1707" i="18"/>
  <c r="R1707" i="18" s="1"/>
  <c r="O1708" i="18"/>
  <c r="P1708" i="18" s="1"/>
  <c r="Q1708" i="18"/>
  <c r="R1708" i="18" s="1"/>
  <c r="O1709" i="18"/>
  <c r="P1709" i="18" s="1"/>
  <c r="Q1709" i="18"/>
  <c r="R1709" i="18" s="1"/>
  <c r="O1710" i="18"/>
  <c r="P1710" i="18" s="1"/>
  <c r="Q1710" i="18"/>
  <c r="R1710" i="18" s="1"/>
  <c r="O1711" i="18"/>
  <c r="P1711" i="18" s="1"/>
  <c r="Q1711" i="18"/>
  <c r="R1711" i="18" s="1"/>
  <c r="O1712" i="18"/>
  <c r="P1712" i="18" s="1"/>
  <c r="Q1712" i="18"/>
  <c r="R1712" i="18" s="1"/>
  <c r="O1713" i="18"/>
  <c r="P1713" i="18" s="1"/>
  <c r="Q1713" i="18"/>
  <c r="R1713" i="18" s="1"/>
  <c r="O1714" i="18"/>
  <c r="P1714" i="18" s="1"/>
  <c r="Q1714" i="18"/>
  <c r="R1714" i="18" s="1"/>
  <c r="O1715" i="18"/>
  <c r="P1715" i="18" s="1"/>
  <c r="Q1715" i="18"/>
  <c r="R1715" i="18" s="1"/>
  <c r="O1716" i="18"/>
  <c r="P1716" i="18" s="1"/>
  <c r="Q1716" i="18"/>
  <c r="R1716" i="18" s="1"/>
  <c r="O1717" i="18"/>
  <c r="P1717" i="18" s="1"/>
  <c r="Q1717" i="18"/>
  <c r="R1717" i="18" s="1"/>
  <c r="O1718" i="18"/>
  <c r="P1718" i="18" s="1"/>
  <c r="Q1718" i="18"/>
  <c r="R1718" i="18" s="1"/>
  <c r="O1719" i="18"/>
  <c r="P1719" i="18" s="1"/>
  <c r="Q1719" i="18"/>
  <c r="R1719" i="18" s="1"/>
  <c r="O1720" i="18"/>
  <c r="P1720" i="18" s="1"/>
  <c r="Q1720" i="18"/>
  <c r="R1720" i="18" s="1"/>
  <c r="O1721" i="18"/>
  <c r="P1721" i="18" s="1"/>
  <c r="Q1721" i="18"/>
  <c r="R1721" i="18" s="1"/>
  <c r="O1722" i="18"/>
  <c r="P1722" i="18" s="1"/>
  <c r="Q1722" i="18"/>
  <c r="R1722" i="18" s="1"/>
  <c r="O1723" i="18"/>
  <c r="P1723" i="18" s="1"/>
  <c r="Q1723" i="18"/>
  <c r="R1723" i="18" s="1"/>
  <c r="O1724" i="18"/>
  <c r="P1724" i="18" s="1"/>
  <c r="Q1724" i="18"/>
  <c r="R1724" i="18" s="1"/>
  <c r="O1725" i="18"/>
  <c r="P1725" i="18" s="1"/>
  <c r="Q1725" i="18"/>
  <c r="R1725" i="18" s="1"/>
  <c r="O1726" i="18"/>
  <c r="P1726" i="18" s="1"/>
  <c r="Q1726" i="18"/>
  <c r="R1726" i="18" s="1"/>
  <c r="O1727" i="18"/>
  <c r="P1727" i="18" s="1"/>
  <c r="Q1727" i="18"/>
  <c r="R1727" i="18" s="1"/>
  <c r="O1728" i="18"/>
  <c r="P1728" i="18" s="1"/>
  <c r="Q1728" i="18"/>
  <c r="R1728" i="18" s="1"/>
  <c r="O1729" i="18"/>
  <c r="P1729" i="18" s="1"/>
  <c r="Q1729" i="18"/>
  <c r="R1729" i="18" s="1"/>
  <c r="O1730" i="18"/>
  <c r="P1730" i="18" s="1"/>
  <c r="Q1730" i="18"/>
  <c r="R1730" i="18" s="1"/>
  <c r="O1731" i="18"/>
  <c r="P1731" i="18" s="1"/>
  <c r="Q1731" i="18"/>
  <c r="R1731" i="18" s="1"/>
  <c r="O1732" i="18"/>
  <c r="P1732" i="18" s="1"/>
  <c r="Q1732" i="18"/>
  <c r="R1732" i="18" s="1"/>
  <c r="O1733" i="18"/>
  <c r="P1733" i="18" s="1"/>
  <c r="Q1733" i="18"/>
  <c r="R1733" i="18" s="1"/>
  <c r="O1734" i="18"/>
  <c r="P1734" i="18" s="1"/>
  <c r="Q1734" i="18"/>
  <c r="R1734" i="18" s="1"/>
  <c r="O1735" i="18"/>
  <c r="P1735" i="18" s="1"/>
  <c r="Q1735" i="18"/>
  <c r="R1735" i="18" s="1"/>
  <c r="O1736" i="18"/>
  <c r="P1736" i="18" s="1"/>
  <c r="Q1736" i="18"/>
  <c r="R1736" i="18" s="1"/>
  <c r="O1737" i="18"/>
  <c r="P1737" i="18" s="1"/>
  <c r="Q1737" i="18"/>
  <c r="R1737" i="18" s="1"/>
  <c r="O1738" i="18"/>
  <c r="P1738" i="18" s="1"/>
  <c r="Q1738" i="18"/>
  <c r="R1738" i="18" s="1"/>
  <c r="O1739" i="18"/>
  <c r="P1739" i="18" s="1"/>
  <c r="Q1739" i="18"/>
  <c r="R1739" i="18" s="1"/>
  <c r="O1740" i="18"/>
  <c r="P1740" i="18" s="1"/>
  <c r="Q1740" i="18"/>
  <c r="R1740" i="18" s="1"/>
  <c r="O1741" i="18"/>
  <c r="P1741" i="18" s="1"/>
  <c r="Q1741" i="18"/>
  <c r="R1741" i="18" s="1"/>
  <c r="O1742" i="18"/>
  <c r="P1742" i="18" s="1"/>
  <c r="Q1742" i="18"/>
  <c r="R1742" i="18" s="1"/>
  <c r="O1743" i="18"/>
  <c r="P1743" i="18" s="1"/>
  <c r="Q1743" i="18"/>
  <c r="R1743" i="18" s="1"/>
  <c r="O1744" i="18"/>
  <c r="P1744" i="18" s="1"/>
  <c r="Q1744" i="18"/>
  <c r="R1744" i="18" s="1"/>
  <c r="O1745" i="18"/>
  <c r="P1745" i="18" s="1"/>
  <c r="Q1745" i="18"/>
  <c r="R1745" i="18" s="1"/>
  <c r="O1746" i="18"/>
  <c r="P1746" i="18" s="1"/>
  <c r="Q1746" i="18"/>
  <c r="R1746" i="18" s="1"/>
  <c r="O1747" i="18"/>
  <c r="P1747" i="18" s="1"/>
  <c r="Q1747" i="18"/>
  <c r="R1747" i="18" s="1"/>
  <c r="O1748" i="18"/>
  <c r="P1748" i="18" s="1"/>
  <c r="Q1748" i="18"/>
  <c r="R1748" i="18" s="1"/>
  <c r="O1749" i="18"/>
  <c r="P1749" i="18" s="1"/>
  <c r="Q1749" i="18"/>
  <c r="R1749" i="18" s="1"/>
  <c r="O1750" i="18"/>
  <c r="P1750" i="18" s="1"/>
  <c r="Q1750" i="18"/>
  <c r="R1750" i="18" s="1"/>
  <c r="O1751" i="18"/>
  <c r="P1751" i="18" s="1"/>
  <c r="Q1751" i="18"/>
  <c r="R1751" i="18" s="1"/>
  <c r="O1752" i="18"/>
  <c r="P1752" i="18" s="1"/>
  <c r="Q1752" i="18"/>
  <c r="R1752" i="18" s="1"/>
  <c r="O1753" i="18"/>
  <c r="P1753" i="18" s="1"/>
  <c r="Q1753" i="18"/>
  <c r="R1753" i="18" s="1"/>
  <c r="O1754" i="18"/>
  <c r="P1754" i="18" s="1"/>
  <c r="Q1754" i="18"/>
  <c r="R1754" i="18" s="1"/>
  <c r="O1755" i="18"/>
  <c r="P1755" i="18" s="1"/>
  <c r="Q1755" i="18"/>
  <c r="R1755" i="18" s="1"/>
  <c r="O1756" i="18"/>
  <c r="P1756" i="18" s="1"/>
  <c r="Q1756" i="18"/>
  <c r="R1756" i="18" s="1"/>
  <c r="O1757" i="18"/>
  <c r="P1757" i="18" s="1"/>
  <c r="Q1757" i="18"/>
  <c r="R1757" i="18" s="1"/>
  <c r="O1758" i="18"/>
  <c r="P1758" i="18" s="1"/>
  <c r="Q1758" i="18"/>
  <c r="R1758" i="18" s="1"/>
  <c r="O1759" i="18"/>
  <c r="P1759" i="18" s="1"/>
  <c r="Q1759" i="18"/>
  <c r="R1759" i="18" s="1"/>
  <c r="O1760" i="18"/>
  <c r="P1760" i="18" s="1"/>
  <c r="Q1760" i="18"/>
  <c r="R1760" i="18" s="1"/>
  <c r="O1761" i="18"/>
  <c r="P1761" i="18" s="1"/>
  <c r="Q1761" i="18"/>
  <c r="R1761" i="18" s="1"/>
  <c r="O1762" i="18"/>
  <c r="P1762" i="18" s="1"/>
  <c r="Q1762" i="18"/>
  <c r="R1762" i="18" s="1"/>
  <c r="O1763" i="18"/>
  <c r="P1763" i="18" s="1"/>
  <c r="Q1763" i="18"/>
  <c r="R1763" i="18" s="1"/>
  <c r="O1764" i="18"/>
  <c r="P1764" i="18" s="1"/>
  <c r="Q1764" i="18"/>
  <c r="R1764" i="18" s="1"/>
  <c r="O1765" i="18"/>
  <c r="P1765" i="18" s="1"/>
  <c r="Q1765" i="18"/>
  <c r="R1765" i="18" s="1"/>
  <c r="O1766" i="18"/>
  <c r="P1766" i="18" s="1"/>
  <c r="Q1766" i="18"/>
  <c r="R1766" i="18" s="1"/>
  <c r="O1767" i="18"/>
  <c r="P1767" i="18" s="1"/>
  <c r="Q1767" i="18"/>
  <c r="R1767" i="18" s="1"/>
  <c r="O1768" i="18"/>
  <c r="P1768" i="18" s="1"/>
  <c r="Q1768" i="18"/>
  <c r="R1768" i="18" s="1"/>
  <c r="O1769" i="18"/>
  <c r="P1769" i="18" s="1"/>
  <c r="Q1769" i="18"/>
  <c r="R1769" i="18" s="1"/>
  <c r="O1770" i="18"/>
  <c r="P1770" i="18" s="1"/>
  <c r="Q1770" i="18"/>
  <c r="R1770" i="18" s="1"/>
  <c r="O1771" i="18"/>
  <c r="P1771" i="18" s="1"/>
  <c r="Q1771" i="18"/>
  <c r="R1771" i="18" s="1"/>
  <c r="O1772" i="18"/>
  <c r="P1772" i="18" s="1"/>
  <c r="Q1772" i="18"/>
  <c r="R1772" i="18" s="1"/>
  <c r="O1773" i="18"/>
  <c r="P1773" i="18" s="1"/>
  <c r="Q1773" i="18"/>
  <c r="R1773" i="18" s="1"/>
  <c r="O1774" i="18"/>
  <c r="P1774" i="18" s="1"/>
  <c r="Q1774" i="18"/>
  <c r="R1774" i="18" s="1"/>
  <c r="O1775" i="18"/>
  <c r="P1775" i="18" s="1"/>
  <c r="Q1775" i="18"/>
  <c r="R1775" i="18" s="1"/>
  <c r="O1776" i="18"/>
  <c r="P1776" i="18" s="1"/>
  <c r="Q1776" i="18"/>
  <c r="R1776" i="18" s="1"/>
  <c r="O1777" i="18"/>
  <c r="P1777" i="18" s="1"/>
  <c r="Q1777" i="18"/>
  <c r="R1777" i="18" s="1"/>
  <c r="O1778" i="18"/>
  <c r="P1778" i="18" s="1"/>
  <c r="Q1778" i="18"/>
  <c r="R1778" i="18" s="1"/>
  <c r="O1779" i="18"/>
  <c r="P1779" i="18" s="1"/>
  <c r="Q1779" i="18"/>
  <c r="R1779" i="18" s="1"/>
  <c r="O1780" i="18"/>
  <c r="P1780" i="18" s="1"/>
  <c r="Q1780" i="18"/>
  <c r="R1780" i="18" s="1"/>
  <c r="O1781" i="18"/>
  <c r="P1781" i="18" s="1"/>
  <c r="Q1781" i="18"/>
  <c r="R1781" i="18" s="1"/>
  <c r="O1782" i="18"/>
  <c r="P1782" i="18" s="1"/>
  <c r="Q1782" i="18"/>
  <c r="R1782" i="18" s="1"/>
  <c r="O1783" i="18"/>
  <c r="P1783" i="18" s="1"/>
  <c r="Q1783" i="18"/>
  <c r="R1783" i="18" s="1"/>
  <c r="O1784" i="18"/>
  <c r="P1784" i="18" s="1"/>
  <c r="Q1784" i="18"/>
  <c r="R1784" i="18" s="1"/>
  <c r="O1785" i="18"/>
  <c r="P1785" i="18" s="1"/>
  <c r="Q1785" i="18"/>
  <c r="R1785" i="18" s="1"/>
  <c r="O1786" i="18"/>
  <c r="P1786" i="18" s="1"/>
  <c r="Q1786" i="18"/>
  <c r="R1786" i="18" s="1"/>
  <c r="O1787" i="18"/>
  <c r="P1787" i="18" s="1"/>
  <c r="Q1787" i="18"/>
  <c r="R1787" i="18" s="1"/>
  <c r="O1788" i="18"/>
  <c r="P1788" i="18" s="1"/>
  <c r="Q1788" i="18"/>
  <c r="R1788" i="18" s="1"/>
  <c r="O1789" i="18"/>
  <c r="P1789" i="18" s="1"/>
  <c r="Q1789" i="18"/>
  <c r="R1789" i="18" s="1"/>
  <c r="O1790" i="18"/>
  <c r="P1790" i="18" s="1"/>
  <c r="Q1790" i="18"/>
  <c r="R1790" i="18" s="1"/>
  <c r="O1791" i="18"/>
  <c r="P1791" i="18" s="1"/>
  <c r="Q1791" i="18"/>
  <c r="R1791" i="18" s="1"/>
  <c r="O1792" i="18"/>
  <c r="P1792" i="18" s="1"/>
  <c r="Q1792" i="18"/>
  <c r="R1792" i="18" s="1"/>
  <c r="O1793" i="18"/>
  <c r="P1793" i="18" s="1"/>
  <c r="Q1793" i="18"/>
  <c r="R1793" i="18" s="1"/>
  <c r="O1794" i="18"/>
  <c r="P1794" i="18" s="1"/>
  <c r="Q1794" i="18"/>
  <c r="R1794" i="18" s="1"/>
  <c r="O1795" i="18"/>
  <c r="P1795" i="18" s="1"/>
  <c r="Q1795" i="18"/>
  <c r="R1795" i="18" s="1"/>
  <c r="O1796" i="18"/>
  <c r="P1796" i="18" s="1"/>
  <c r="Q1796" i="18"/>
  <c r="R1796" i="18" s="1"/>
  <c r="O1797" i="18"/>
  <c r="P1797" i="18" s="1"/>
  <c r="Q1797" i="18"/>
  <c r="R1797" i="18" s="1"/>
  <c r="O1798" i="18"/>
  <c r="P1798" i="18" s="1"/>
  <c r="Q1798" i="18"/>
  <c r="R1798" i="18" s="1"/>
  <c r="O1799" i="18"/>
  <c r="P1799" i="18" s="1"/>
  <c r="Q1799" i="18"/>
  <c r="R1799" i="18" s="1"/>
  <c r="O1800" i="18"/>
  <c r="P1800" i="18" s="1"/>
  <c r="Q1800" i="18"/>
  <c r="R1800" i="18" s="1"/>
  <c r="O1801" i="18"/>
  <c r="P1801" i="18" s="1"/>
  <c r="Q1801" i="18"/>
  <c r="R1801" i="18" s="1"/>
  <c r="O1802" i="18"/>
  <c r="P1802" i="18" s="1"/>
  <c r="Q1802" i="18"/>
  <c r="R1802" i="18" s="1"/>
  <c r="O1803" i="18"/>
  <c r="P1803" i="18" s="1"/>
  <c r="Q1803" i="18"/>
  <c r="R1803" i="18" s="1"/>
  <c r="O1804" i="18"/>
  <c r="P1804" i="18" s="1"/>
  <c r="Q1804" i="18"/>
  <c r="R1804" i="18" s="1"/>
  <c r="O1805" i="18"/>
  <c r="P1805" i="18" s="1"/>
  <c r="Q1805" i="18"/>
  <c r="R1805" i="18" s="1"/>
  <c r="O1806" i="18"/>
  <c r="P1806" i="18" s="1"/>
  <c r="Q1806" i="18"/>
  <c r="R1806" i="18" s="1"/>
  <c r="O1807" i="18"/>
  <c r="P1807" i="18" s="1"/>
  <c r="Q1807" i="18"/>
  <c r="R1807" i="18" s="1"/>
  <c r="O1808" i="18"/>
  <c r="P1808" i="18" s="1"/>
  <c r="Q1808" i="18"/>
  <c r="R1808" i="18" s="1"/>
  <c r="O1809" i="18"/>
  <c r="P1809" i="18" s="1"/>
  <c r="Q1809" i="18"/>
  <c r="R1809" i="18" s="1"/>
  <c r="O1810" i="18"/>
  <c r="P1810" i="18" s="1"/>
  <c r="Q1810" i="18"/>
  <c r="R1810" i="18" s="1"/>
  <c r="O1811" i="18"/>
  <c r="P1811" i="18" s="1"/>
  <c r="Q1811" i="18"/>
  <c r="R1811" i="18" s="1"/>
  <c r="O1812" i="18"/>
  <c r="P1812" i="18" s="1"/>
  <c r="Q1812" i="18"/>
  <c r="R1812" i="18" s="1"/>
  <c r="O1813" i="18"/>
  <c r="P1813" i="18" s="1"/>
  <c r="Q1813" i="18"/>
  <c r="R1813" i="18" s="1"/>
  <c r="O1814" i="18"/>
  <c r="P1814" i="18" s="1"/>
  <c r="Q1814" i="18"/>
  <c r="R1814" i="18" s="1"/>
  <c r="O1815" i="18"/>
  <c r="P1815" i="18" s="1"/>
  <c r="Q1815" i="18"/>
  <c r="R1815" i="18" s="1"/>
  <c r="O1816" i="18"/>
  <c r="P1816" i="18" s="1"/>
  <c r="Q1816" i="18"/>
  <c r="R1816" i="18" s="1"/>
  <c r="O1817" i="18"/>
  <c r="P1817" i="18" s="1"/>
  <c r="Q1817" i="18"/>
  <c r="R1817" i="18" s="1"/>
  <c r="O1818" i="18"/>
  <c r="P1818" i="18" s="1"/>
  <c r="Q1818" i="18"/>
  <c r="R1818" i="18" s="1"/>
  <c r="O1819" i="18"/>
  <c r="P1819" i="18" s="1"/>
  <c r="Q1819" i="18"/>
  <c r="R1819" i="18" s="1"/>
  <c r="O1820" i="18"/>
  <c r="P1820" i="18" s="1"/>
  <c r="Q1820" i="18"/>
  <c r="R1820" i="18" s="1"/>
  <c r="O1821" i="18"/>
  <c r="P1821" i="18" s="1"/>
  <c r="Q1821" i="18"/>
  <c r="R1821" i="18" s="1"/>
  <c r="O1822" i="18"/>
  <c r="P1822" i="18" s="1"/>
  <c r="Q1822" i="18"/>
  <c r="R1822" i="18" s="1"/>
  <c r="O1823" i="18"/>
  <c r="P1823" i="18" s="1"/>
  <c r="Q1823" i="18"/>
  <c r="R1823" i="18" s="1"/>
  <c r="O1824" i="18"/>
  <c r="P1824" i="18" s="1"/>
  <c r="Q1824" i="18"/>
  <c r="R1824" i="18" s="1"/>
  <c r="O1825" i="18"/>
  <c r="P1825" i="18" s="1"/>
  <c r="Q1825" i="18"/>
  <c r="R1825" i="18" s="1"/>
  <c r="O1826" i="18"/>
  <c r="P1826" i="18" s="1"/>
  <c r="Q1826" i="18"/>
  <c r="R1826" i="18" s="1"/>
  <c r="O1827" i="18"/>
  <c r="P1827" i="18" s="1"/>
  <c r="Q1827" i="18"/>
  <c r="R1827" i="18" s="1"/>
  <c r="O1828" i="18"/>
  <c r="P1828" i="18" s="1"/>
  <c r="Q1828" i="18"/>
  <c r="R1828" i="18" s="1"/>
  <c r="O1829" i="18"/>
  <c r="P1829" i="18" s="1"/>
  <c r="Q1829" i="18"/>
  <c r="R1829" i="18" s="1"/>
  <c r="O1830" i="18"/>
  <c r="P1830" i="18" s="1"/>
  <c r="Q1830" i="18"/>
  <c r="R1830" i="18" s="1"/>
  <c r="O1831" i="18"/>
  <c r="P1831" i="18" s="1"/>
  <c r="Q1831" i="18"/>
  <c r="R1831" i="18" s="1"/>
  <c r="O1832" i="18"/>
  <c r="P1832" i="18" s="1"/>
  <c r="Q1832" i="18"/>
  <c r="R1832" i="18" s="1"/>
  <c r="O1833" i="18"/>
  <c r="P1833" i="18" s="1"/>
  <c r="Q1833" i="18"/>
  <c r="R1833" i="18" s="1"/>
  <c r="O1834" i="18"/>
  <c r="P1834" i="18" s="1"/>
  <c r="Q1834" i="18"/>
  <c r="R1834" i="18" s="1"/>
  <c r="O1835" i="18"/>
  <c r="P1835" i="18" s="1"/>
  <c r="Q1835" i="18"/>
  <c r="R1835" i="18" s="1"/>
  <c r="O1836" i="18"/>
  <c r="P1836" i="18" s="1"/>
  <c r="Q1836" i="18"/>
  <c r="R1836" i="18" s="1"/>
  <c r="O1837" i="18"/>
  <c r="P1837" i="18" s="1"/>
  <c r="Q1837" i="18"/>
  <c r="R1837" i="18" s="1"/>
  <c r="O1838" i="18"/>
  <c r="P1838" i="18" s="1"/>
  <c r="Q1838" i="18"/>
  <c r="R1838" i="18" s="1"/>
  <c r="O1839" i="18"/>
  <c r="P1839" i="18" s="1"/>
  <c r="Q1839" i="18"/>
  <c r="R1839" i="18" s="1"/>
  <c r="O1840" i="18"/>
  <c r="P1840" i="18" s="1"/>
  <c r="Q1840" i="18"/>
  <c r="R1840" i="18" s="1"/>
  <c r="O1841" i="18"/>
  <c r="P1841" i="18" s="1"/>
  <c r="Q1841" i="18"/>
  <c r="R1841" i="18" s="1"/>
  <c r="O1842" i="18"/>
  <c r="P1842" i="18" s="1"/>
  <c r="Q1842" i="18"/>
  <c r="R1842" i="18" s="1"/>
  <c r="O1843" i="18"/>
  <c r="P1843" i="18" s="1"/>
  <c r="Q1843" i="18"/>
  <c r="R1843" i="18" s="1"/>
  <c r="O1844" i="18"/>
  <c r="P1844" i="18" s="1"/>
  <c r="Q1844" i="18"/>
  <c r="R1844" i="18" s="1"/>
  <c r="O1845" i="18"/>
  <c r="P1845" i="18" s="1"/>
  <c r="Q1845" i="18"/>
  <c r="R1845" i="18" s="1"/>
  <c r="O1846" i="18"/>
  <c r="P1846" i="18" s="1"/>
  <c r="Q1846" i="18"/>
  <c r="R1846" i="18" s="1"/>
  <c r="O1847" i="18"/>
  <c r="P1847" i="18" s="1"/>
  <c r="Q1847" i="18"/>
  <c r="R1847" i="18" s="1"/>
  <c r="O1848" i="18"/>
  <c r="P1848" i="18" s="1"/>
  <c r="Q1848" i="18"/>
  <c r="R1848" i="18" s="1"/>
  <c r="O1849" i="18"/>
  <c r="P1849" i="18" s="1"/>
  <c r="Q1849" i="18"/>
  <c r="R1849" i="18" s="1"/>
  <c r="O1850" i="18"/>
  <c r="P1850" i="18" s="1"/>
  <c r="Q1850" i="18"/>
  <c r="R1850" i="18" s="1"/>
  <c r="O1851" i="18"/>
  <c r="P1851" i="18" s="1"/>
  <c r="Q1851" i="18"/>
  <c r="R1851" i="18" s="1"/>
  <c r="O1852" i="18"/>
  <c r="P1852" i="18" s="1"/>
  <c r="Q1852" i="18"/>
  <c r="R1852" i="18" s="1"/>
  <c r="O1853" i="18"/>
  <c r="P1853" i="18" s="1"/>
  <c r="Q1853" i="18"/>
  <c r="R1853" i="18" s="1"/>
  <c r="O1854" i="18"/>
  <c r="P1854" i="18" s="1"/>
  <c r="Q1854" i="18"/>
  <c r="R1854" i="18" s="1"/>
  <c r="O1855" i="18"/>
  <c r="P1855" i="18" s="1"/>
  <c r="Q1855" i="18"/>
  <c r="R1855" i="18" s="1"/>
  <c r="O1856" i="18"/>
  <c r="P1856" i="18" s="1"/>
  <c r="Q1856" i="18"/>
  <c r="R1856" i="18" s="1"/>
  <c r="M169" i="32" l="1"/>
  <c r="N169" i="32"/>
  <c r="M170" i="32"/>
  <c r="N170" i="32"/>
  <c r="M171" i="32"/>
  <c r="N171" i="32"/>
  <c r="M172" i="32"/>
  <c r="N172" i="32"/>
  <c r="M173" i="32"/>
  <c r="N173" i="32"/>
  <c r="M174" i="32"/>
  <c r="N174" i="32"/>
  <c r="M175" i="32"/>
  <c r="N175" i="32"/>
  <c r="M176" i="32"/>
  <c r="N176" i="32"/>
  <c r="M177" i="32"/>
  <c r="N177" i="32"/>
  <c r="M178" i="32"/>
  <c r="N178" i="32"/>
  <c r="M179" i="32"/>
  <c r="N179" i="32"/>
  <c r="M180" i="32"/>
  <c r="N180" i="32"/>
  <c r="M181" i="32"/>
  <c r="N181" i="32"/>
  <c r="M182" i="32"/>
  <c r="N182" i="32"/>
  <c r="M183" i="32"/>
  <c r="N183" i="32"/>
  <c r="M184" i="32"/>
  <c r="N184" i="32"/>
  <c r="M185" i="32"/>
  <c r="N185" i="32"/>
  <c r="M186" i="32"/>
  <c r="N186" i="32"/>
  <c r="M187" i="32"/>
  <c r="N187" i="32"/>
  <c r="M188" i="32"/>
  <c r="N188" i="32"/>
  <c r="M189" i="32"/>
  <c r="N189" i="32"/>
  <c r="M190" i="32"/>
  <c r="N190" i="32"/>
  <c r="M191" i="32"/>
  <c r="N191" i="32"/>
  <c r="M192" i="32"/>
  <c r="N192" i="32"/>
  <c r="M193" i="32"/>
  <c r="N193" i="32"/>
  <c r="M194" i="32"/>
  <c r="N194" i="32"/>
  <c r="M195" i="32"/>
  <c r="N195" i="32"/>
  <c r="M196" i="32"/>
  <c r="N196" i="32"/>
  <c r="M197" i="32"/>
  <c r="N197" i="32"/>
  <c r="M198" i="32"/>
  <c r="N198" i="32"/>
  <c r="M199" i="32"/>
  <c r="N199" i="32"/>
  <c r="M200" i="32"/>
  <c r="N200" i="32"/>
  <c r="M201" i="32"/>
  <c r="N201" i="32"/>
  <c r="M202" i="32"/>
  <c r="N202" i="32"/>
  <c r="M203" i="32"/>
  <c r="N203" i="32"/>
  <c r="M204" i="32"/>
  <c r="N204" i="32"/>
  <c r="M205" i="32"/>
  <c r="N205" i="32"/>
  <c r="M206" i="32"/>
  <c r="N206" i="32"/>
  <c r="M207" i="32"/>
  <c r="N207" i="32"/>
  <c r="M208" i="32"/>
  <c r="N208" i="32"/>
  <c r="M209" i="32"/>
  <c r="N209" i="32"/>
  <c r="M210" i="32"/>
  <c r="N210" i="32"/>
  <c r="M211" i="32"/>
  <c r="N211" i="32"/>
  <c r="M212" i="32"/>
  <c r="N212" i="32"/>
  <c r="M213" i="32"/>
  <c r="N213" i="32"/>
  <c r="M214" i="32"/>
  <c r="N214" i="32"/>
  <c r="M215" i="32"/>
  <c r="N215" i="32"/>
  <c r="M216" i="32"/>
  <c r="N216" i="32"/>
  <c r="M217" i="32"/>
  <c r="N217" i="32"/>
  <c r="M218" i="32"/>
  <c r="N218" i="32"/>
  <c r="M219" i="32"/>
  <c r="N219" i="32"/>
  <c r="M220" i="32"/>
  <c r="N220" i="32"/>
  <c r="M221" i="32"/>
  <c r="N221" i="32"/>
  <c r="M222" i="32"/>
  <c r="N222" i="32"/>
  <c r="M223" i="32"/>
  <c r="N223" i="32"/>
  <c r="M224" i="32"/>
  <c r="N224" i="32"/>
  <c r="M225" i="32"/>
  <c r="N225" i="32"/>
  <c r="M226" i="32"/>
  <c r="N226" i="32"/>
  <c r="M227" i="32"/>
  <c r="N227" i="32"/>
  <c r="M228" i="32"/>
  <c r="N228" i="32"/>
  <c r="M229" i="32"/>
  <c r="N229" i="32"/>
  <c r="M230" i="32"/>
  <c r="N230" i="32"/>
  <c r="M231" i="32"/>
  <c r="N231" i="32"/>
  <c r="M232" i="32"/>
  <c r="N232" i="32"/>
  <c r="M233" i="32"/>
  <c r="N233" i="32"/>
  <c r="M234" i="32"/>
  <c r="N234" i="32"/>
  <c r="M235" i="32"/>
  <c r="N235" i="32"/>
  <c r="M236" i="32"/>
  <c r="N236" i="32"/>
  <c r="M237" i="32"/>
  <c r="N237" i="32"/>
  <c r="M238" i="32"/>
  <c r="N238" i="32"/>
  <c r="M239" i="32"/>
  <c r="N239" i="32"/>
  <c r="M240" i="32"/>
  <c r="N240" i="32"/>
  <c r="M241" i="32"/>
  <c r="N241" i="32"/>
  <c r="M242" i="32"/>
  <c r="N242" i="32"/>
  <c r="M243" i="32"/>
  <c r="N243" i="32"/>
  <c r="M244" i="32"/>
  <c r="N244" i="32"/>
  <c r="M245" i="32"/>
  <c r="N245" i="32"/>
  <c r="M246" i="32"/>
  <c r="N246" i="32"/>
  <c r="M247" i="32"/>
  <c r="N247" i="32"/>
  <c r="M248" i="32"/>
  <c r="N248" i="32"/>
  <c r="M249" i="32"/>
  <c r="N249" i="32"/>
  <c r="M250" i="32"/>
  <c r="N250" i="32"/>
  <c r="M251" i="32"/>
  <c r="N251" i="32"/>
  <c r="M252" i="32"/>
  <c r="N252" i="32"/>
  <c r="M253" i="32"/>
  <c r="N253" i="32"/>
  <c r="M254" i="32"/>
  <c r="N254" i="32"/>
  <c r="M255" i="32"/>
  <c r="N255" i="32"/>
  <c r="M256" i="32"/>
  <c r="N256" i="32"/>
  <c r="M257" i="32"/>
  <c r="N257" i="32"/>
  <c r="M258" i="32"/>
  <c r="N258" i="32"/>
  <c r="M259" i="32"/>
  <c r="N259" i="32"/>
  <c r="M260" i="32"/>
  <c r="N260" i="32"/>
  <c r="M261" i="32"/>
  <c r="N261" i="32"/>
  <c r="M262" i="32"/>
  <c r="N262" i="32"/>
  <c r="M263" i="32"/>
  <c r="N263" i="32"/>
  <c r="M264" i="32"/>
  <c r="N264" i="32"/>
  <c r="M265" i="32"/>
  <c r="N265" i="32"/>
  <c r="M266" i="32"/>
  <c r="N266" i="32"/>
  <c r="M267" i="32"/>
  <c r="N267" i="32"/>
  <c r="M268" i="32"/>
  <c r="N268" i="32"/>
  <c r="M269" i="32"/>
  <c r="N269" i="32"/>
  <c r="M270" i="32"/>
  <c r="N270" i="32"/>
  <c r="M271" i="32"/>
  <c r="N271" i="32"/>
  <c r="M272" i="32"/>
  <c r="N272" i="32"/>
  <c r="M273" i="32"/>
  <c r="N273" i="32"/>
  <c r="M274" i="32"/>
  <c r="N274" i="32"/>
  <c r="M275" i="32"/>
  <c r="N275" i="32"/>
  <c r="M276" i="32"/>
  <c r="N276" i="32"/>
  <c r="M277" i="32"/>
  <c r="N277" i="32"/>
  <c r="M278" i="32"/>
  <c r="N278" i="32"/>
  <c r="M279" i="32"/>
  <c r="N279" i="32"/>
  <c r="M280" i="32"/>
  <c r="N280" i="32"/>
  <c r="M281" i="32"/>
  <c r="N281" i="32"/>
  <c r="M282" i="32"/>
  <c r="N282" i="32"/>
  <c r="M283" i="32"/>
  <c r="N283" i="32"/>
  <c r="M284" i="32"/>
  <c r="N284" i="32"/>
  <c r="M285" i="32"/>
  <c r="N285" i="32"/>
  <c r="M286" i="32"/>
  <c r="N286" i="32"/>
  <c r="M287" i="32"/>
  <c r="N287" i="32"/>
  <c r="M288" i="32"/>
  <c r="N288" i="32"/>
  <c r="M289" i="32"/>
  <c r="N289" i="32"/>
  <c r="M290" i="32"/>
  <c r="N290" i="32"/>
  <c r="M291" i="32"/>
  <c r="N291" i="32"/>
  <c r="M292" i="32"/>
  <c r="N292" i="32"/>
  <c r="M293" i="32"/>
  <c r="N293" i="32"/>
  <c r="M294" i="32"/>
  <c r="N294" i="32"/>
  <c r="M295" i="32"/>
  <c r="N295" i="32"/>
  <c r="M296" i="32"/>
  <c r="N296" i="32"/>
  <c r="M297" i="32"/>
  <c r="N297" i="32"/>
  <c r="M298" i="32"/>
  <c r="N298" i="32"/>
  <c r="M299" i="32"/>
  <c r="N299" i="32"/>
  <c r="M300" i="32"/>
  <c r="N300" i="32"/>
  <c r="M301" i="32"/>
  <c r="N301" i="32"/>
  <c r="M302" i="32"/>
  <c r="N302" i="32"/>
  <c r="M303" i="32"/>
  <c r="N303" i="32"/>
  <c r="M304" i="32"/>
  <c r="N304" i="32"/>
  <c r="M305" i="32"/>
  <c r="N305" i="32"/>
  <c r="M306" i="32"/>
  <c r="N306" i="32"/>
  <c r="M307" i="32"/>
  <c r="N307" i="32"/>
  <c r="M308" i="32"/>
  <c r="N308" i="32"/>
  <c r="M309" i="32"/>
  <c r="N309" i="32"/>
  <c r="M310" i="32"/>
  <c r="N310" i="32"/>
  <c r="M311" i="32"/>
  <c r="N311" i="32"/>
  <c r="M312" i="32"/>
  <c r="N312" i="32"/>
  <c r="M313" i="32"/>
  <c r="N313" i="32"/>
  <c r="M314" i="32"/>
  <c r="N314" i="32"/>
  <c r="M315" i="32"/>
  <c r="N315" i="32"/>
  <c r="M316" i="32"/>
  <c r="N316" i="32"/>
  <c r="M317" i="32"/>
  <c r="N317" i="32"/>
  <c r="M318" i="32"/>
  <c r="N318" i="32"/>
  <c r="M319" i="32"/>
  <c r="N319" i="32"/>
  <c r="M320" i="32"/>
  <c r="N320" i="32"/>
  <c r="M321" i="32"/>
  <c r="N321" i="32"/>
  <c r="M322" i="32"/>
  <c r="N322" i="32"/>
  <c r="M323" i="32"/>
  <c r="N323" i="32"/>
  <c r="M324" i="32"/>
  <c r="N324" i="32"/>
  <c r="M325" i="32"/>
  <c r="N325" i="32"/>
  <c r="M326" i="32"/>
  <c r="N326" i="32"/>
  <c r="M327" i="32"/>
  <c r="N327" i="32"/>
  <c r="M328" i="32"/>
  <c r="N328" i="32"/>
  <c r="M329" i="32"/>
  <c r="N329" i="32"/>
  <c r="M330" i="32"/>
  <c r="N330" i="32"/>
  <c r="M331" i="32"/>
  <c r="N331" i="32"/>
  <c r="M332" i="32"/>
  <c r="N332" i="32"/>
  <c r="M333" i="32"/>
  <c r="N333" i="32"/>
  <c r="M334" i="32"/>
  <c r="N334" i="32"/>
  <c r="M335" i="32"/>
  <c r="N335" i="32"/>
  <c r="M336" i="32"/>
  <c r="N336" i="32"/>
  <c r="M337" i="32"/>
  <c r="N337" i="32"/>
  <c r="M338" i="32"/>
  <c r="N338" i="32"/>
  <c r="M339" i="32"/>
  <c r="N339" i="32"/>
  <c r="M340" i="32"/>
  <c r="N340" i="32"/>
  <c r="M341" i="32"/>
  <c r="N341" i="32"/>
  <c r="M342" i="32"/>
  <c r="N342" i="32"/>
  <c r="M343" i="32"/>
  <c r="N343" i="32"/>
  <c r="M344" i="32"/>
  <c r="N344" i="32"/>
  <c r="M345" i="32"/>
  <c r="N345" i="32"/>
  <c r="M346" i="32"/>
  <c r="N346" i="32"/>
  <c r="M347" i="32"/>
  <c r="N347" i="32"/>
  <c r="M348" i="32"/>
  <c r="N348" i="32"/>
  <c r="M349" i="32"/>
  <c r="N349" i="32"/>
  <c r="M350" i="32"/>
  <c r="N350" i="32"/>
  <c r="M351" i="32"/>
  <c r="N351" i="32"/>
  <c r="M352" i="32"/>
  <c r="N352" i="32"/>
  <c r="M353" i="32"/>
  <c r="N353" i="32"/>
  <c r="M354" i="32"/>
  <c r="N354" i="32"/>
  <c r="M355" i="32"/>
  <c r="N355" i="32"/>
  <c r="M356" i="32"/>
  <c r="N356" i="32"/>
  <c r="M357" i="32"/>
  <c r="N357" i="32"/>
  <c r="M358" i="32"/>
  <c r="N358" i="32"/>
  <c r="M359" i="32"/>
  <c r="N359" i="32"/>
  <c r="M360" i="32"/>
  <c r="N360" i="32"/>
  <c r="M361" i="32"/>
  <c r="N361" i="32"/>
  <c r="M362" i="32"/>
  <c r="N362" i="32"/>
  <c r="M363" i="32"/>
  <c r="N363" i="32"/>
  <c r="M364" i="32"/>
  <c r="N364" i="32"/>
  <c r="M365" i="32"/>
  <c r="N365" i="32"/>
  <c r="M3" i="32"/>
  <c r="N3" i="32"/>
  <c r="M4" i="32"/>
  <c r="N4" i="32"/>
  <c r="M5" i="32"/>
  <c r="N5" i="32"/>
  <c r="M6" i="32"/>
  <c r="N6" i="32"/>
  <c r="M7" i="32"/>
  <c r="N7" i="32"/>
  <c r="M8" i="32"/>
  <c r="N8" i="32"/>
  <c r="M9" i="32"/>
  <c r="N9" i="32"/>
  <c r="M10" i="32"/>
  <c r="N10" i="32"/>
  <c r="M11" i="32"/>
  <c r="N11" i="32"/>
  <c r="M12" i="32"/>
  <c r="N12" i="32"/>
  <c r="M13" i="32"/>
  <c r="N13" i="32"/>
  <c r="M14" i="32"/>
  <c r="N14" i="32"/>
  <c r="M15" i="32"/>
  <c r="N15" i="32"/>
  <c r="M16" i="32"/>
  <c r="N16" i="32"/>
  <c r="M17" i="32"/>
  <c r="N17" i="32"/>
  <c r="M18" i="32"/>
  <c r="N18" i="32"/>
  <c r="M19" i="32"/>
  <c r="N19" i="32"/>
  <c r="M20" i="32"/>
  <c r="N20" i="32"/>
  <c r="M21" i="32"/>
  <c r="N21" i="32"/>
  <c r="M22" i="32"/>
  <c r="N22" i="32"/>
  <c r="M23" i="32"/>
  <c r="N23" i="32"/>
  <c r="M24" i="32"/>
  <c r="N24" i="32"/>
  <c r="M25" i="32"/>
  <c r="N25" i="32"/>
  <c r="M26" i="32"/>
  <c r="N26" i="32"/>
  <c r="M27" i="32"/>
  <c r="N27" i="32"/>
  <c r="M28" i="32"/>
  <c r="N28" i="32"/>
  <c r="M29" i="32"/>
  <c r="N29" i="32"/>
  <c r="M30" i="32"/>
  <c r="N30" i="32"/>
  <c r="M31" i="32"/>
  <c r="N31" i="32"/>
  <c r="M32" i="32"/>
  <c r="N32" i="32"/>
  <c r="M33" i="32"/>
  <c r="N33" i="32"/>
  <c r="M34" i="32"/>
  <c r="N34" i="32"/>
  <c r="M35" i="32"/>
  <c r="N35" i="32"/>
  <c r="M36" i="32"/>
  <c r="N36" i="32"/>
  <c r="M37" i="32"/>
  <c r="N37" i="32"/>
  <c r="M38" i="32"/>
  <c r="N38" i="32"/>
  <c r="M39" i="32"/>
  <c r="N39" i="32"/>
  <c r="M40" i="32"/>
  <c r="N40" i="32"/>
  <c r="M41" i="32"/>
  <c r="N41" i="32"/>
  <c r="M42" i="32"/>
  <c r="N42" i="32"/>
  <c r="M43" i="32"/>
  <c r="N43" i="32"/>
  <c r="M44" i="32"/>
  <c r="N44" i="32"/>
  <c r="M45" i="32"/>
  <c r="N45" i="32"/>
  <c r="M46" i="32"/>
  <c r="N46" i="32"/>
  <c r="M47" i="32"/>
  <c r="N47" i="32"/>
  <c r="M48" i="32"/>
  <c r="N48" i="32"/>
  <c r="M49" i="32"/>
  <c r="N49" i="32"/>
  <c r="M50" i="32"/>
  <c r="N50" i="32"/>
  <c r="M51" i="32"/>
  <c r="N51" i="32"/>
  <c r="M52" i="32"/>
  <c r="N52" i="32"/>
  <c r="M53" i="32"/>
  <c r="N53" i="32"/>
  <c r="M54" i="32"/>
  <c r="N54" i="32"/>
  <c r="M55" i="32"/>
  <c r="N55" i="32"/>
  <c r="M56" i="32"/>
  <c r="N56" i="32"/>
  <c r="M57" i="32"/>
  <c r="N57" i="32"/>
  <c r="M58" i="32"/>
  <c r="N58" i="32"/>
  <c r="M59" i="32"/>
  <c r="N59" i="32"/>
  <c r="M60" i="32"/>
  <c r="N60" i="32"/>
  <c r="M61" i="32"/>
  <c r="N61" i="32"/>
  <c r="M62" i="32"/>
  <c r="N62" i="32"/>
  <c r="M63" i="32"/>
  <c r="N63" i="32"/>
  <c r="M64" i="32"/>
  <c r="N64" i="32"/>
  <c r="M65" i="32"/>
  <c r="N65" i="32"/>
  <c r="M66" i="32"/>
  <c r="N66" i="32"/>
  <c r="M67" i="32"/>
  <c r="N67" i="32"/>
  <c r="M68" i="32"/>
  <c r="N68" i="32"/>
  <c r="M69" i="32"/>
  <c r="N69" i="32"/>
  <c r="M70" i="32"/>
  <c r="N70" i="32"/>
  <c r="M71" i="32"/>
  <c r="N71" i="32"/>
  <c r="M72" i="32"/>
  <c r="N72" i="32"/>
  <c r="M73" i="32"/>
  <c r="N73" i="32"/>
  <c r="M74" i="32"/>
  <c r="N74" i="32"/>
  <c r="M75" i="32"/>
  <c r="N75" i="32"/>
  <c r="M76" i="32"/>
  <c r="N76" i="32"/>
  <c r="M77" i="32"/>
  <c r="N77" i="32"/>
  <c r="M78" i="32"/>
  <c r="N78" i="32"/>
  <c r="M79" i="32"/>
  <c r="N79" i="32"/>
  <c r="M80" i="32"/>
  <c r="N80" i="32"/>
  <c r="M81" i="32"/>
  <c r="N81" i="32"/>
  <c r="M82" i="32"/>
  <c r="N82" i="32"/>
  <c r="M83" i="32"/>
  <c r="N83" i="32"/>
  <c r="M84" i="32"/>
  <c r="N84" i="32"/>
  <c r="M85" i="32"/>
  <c r="N85" i="32"/>
  <c r="M86" i="32"/>
  <c r="N86" i="32"/>
  <c r="M87" i="32"/>
  <c r="N87" i="32"/>
  <c r="M88" i="32"/>
  <c r="N88" i="32"/>
  <c r="M89" i="32"/>
  <c r="N89" i="32"/>
  <c r="M90" i="32"/>
  <c r="N90" i="32"/>
  <c r="M91" i="32"/>
  <c r="N91" i="32"/>
  <c r="M92" i="32"/>
  <c r="N92" i="32"/>
  <c r="M93" i="32"/>
  <c r="N93" i="32"/>
  <c r="M94" i="32"/>
  <c r="N94" i="32"/>
  <c r="M95" i="32"/>
  <c r="N95" i="32"/>
  <c r="M96" i="32"/>
  <c r="N96" i="32"/>
  <c r="M97" i="32"/>
  <c r="N97" i="32"/>
  <c r="M98" i="32"/>
  <c r="N98" i="32"/>
  <c r="M99" i="32"/>
  <c r="N99" i="32"/>
  <c r="M100" i="32"/>
  <c r="N100" i="32"/>
  <c r="M101" i="32"/>
  <c r="N101" i="32"/>
  <c r="M102" i="32"/>
  <c r="N102" i="32"/>
  <c r="M103" i="32"/>
  <c r="N103" i="32"/>
  <c r="M104" i="32"/>
  <c r="N104" i="32"/>
  <c r="M105" i="32"/>
  <c r="N105" i="32"/>
  <c r="M106" i="32"/>
  <c r="N106" i="32"/>
  <c r="M107" i="32"/>
  <c r="N107" i="32"/>
  <c r="M108" i="32"/>
  <c r="N108" i="32"/>
  <c r="M109" i="32"/>
  <c r="N109" i="32"/>
  <c r="M110" i="32"/>
  <c r="N110" i="32"/>
  <c r="M111" i="32"/>
  <c r="N111" i="32"/>
  <c r="M112" i="32"/>
  <c r="N112" i="32"/>
  <c r="M113" i="32"/>
  <c r="N113" i="32"/>
  <c r="M114" i="32"/>
  <c r="N114" i="32"/>
  <c r="M115" i="32"/>
  <c r="N115" i="32"/>
  <c r="M116" i="32"/>
  <c r="N116" i="32"/>
  <c r="M117" i="32"/>
  <c r="N117" i="32"/>
  <c r="M118" i="32"/>
  <c r="N118" i="32"/>
  <c r="M119" i="32"/>
  <c r="N119" i="32"/>
  <c r="M120" i="32"/>
  <c r="N120" i="32"/>
  <c r="M121" i="32"/>
  <c r="N121" i="32"/>
  <c r="M122" i="32"/>
  <c r="N122" i="32"/>
  <c r="M123" i="32"/>
  <c r="N123" i="32"/>
  <c r="M124" i="32"/>
  <c r="N124" i="32"/>
  <c r="M125" i="32"/>
  <c r="N125" i="32"/>
  <c r="M126" i="32"/>
  <c r="N126" i="32"/>
  <c r="M127" i="32"/>
  <c r="N127" i="32"/>
  <c r="M128" i="32"/>
  <c r="N128" i="32"/>
  <c r="M129" i="32"/>
  <c r="N129" i="32"/>
  <c r="M130" i="32"/>
  <c r="N130" i="32"/>
  <c r="M131" i="32"/>
  <c r="N131" i="32"/>
  <c r="M132" i="32"/>
  <c r="N132" i="32"/>
  <c r="M133" i="32"/>
  <c r="N133" i="32"/>
  <c r="M134" i="32"/>
  <c r="N134" i="32"/>
  <c r="M135" i="32"/>
  <c r="N135" i="32"/>
  <c r="M136" i="32"/>
  <c r="N136" i="32"/>
  <c r="M137" i="32"/>
  <c r="N137" i="32"/>
  <c r="M138" i="32"/>
  <c r="N138" i="32"/>
  <c r="M139" i="32"/>
  <c r="N139" i="32"/>
  <c r="M140" i="32"/>
  <c r="N140" i="32"/>
  <c r="M141" i="32"/>
  <c r="N141" i="32"/>
  <c r="M142" i="32"/>
  <c r="N142" i="32"/>
  <c r="M143" i="32"/>
  <c r="N143" i="32"/>
  <c r="M144" i="32"/>
  <c r="N144" i="32"/>
  <c r="M145" i="32"/>
  <c r="N145" i="32"/>
  <c r="M146" i="32"/>
  <c r="N146" i="32"/>
  <c r="M147" i="32"/>
  <c r="N147" i="32"/>
  <c r="M148" i="32"/>
  <c r="N148" i="32"/>
  <c r="M149" i="32"/>
  <c r="N149" i="32"/>
  <c r="M150" i="32"/>
  <c r="N150" i="32"/>
  <c r="M151" i="32"/>
  <c r="N151" i="32"/>
  <c r="M152" i="32"/>
  <c r="N152" i="32"/>
  <c r="M153" i="32"/>
  <c r="N153" i="32"/>
  <c r="M154" i="32"/>
  <c r="N154" i="32"/>
  <c r="M155" i="32"/>
  <c r="N155" i="32"/>
  <c r="M156" i="32"/>
  <c r="N156" i="32"/>
  <c r="M157" i="32"/>
  <c r="N157" i="32"/>
  <c r="M158" i="32"/>
  <c r="N158" i="32"/>
  <c r="M159" i="32"/>
  <c r="N159" i="32"/>
  <c r="M160" i="32"/>
  <c r="N160" i="32"/>
  <c r="M161" i="32"/>
  <c r="N161" i="32"/>
  <c r="M162" i="32"/>
  <c r="N162" i="32"/>
  <c r="M163" i="32"/>
  <c r="N163" i="32"/>
  <c r="M164" i="32"/>
  <c r="N164" i="32"/>
  <c r="M165" i="32"/>
  <c r="N165" i="32"/>
  <c r="M166" i="32"/>
  <c r="N166" i="32"/>
  <c r="M167" i="32"/>
  <c r="N167" i="32"/>
  <c r="M168" i="32"/>
  <c r="N168" i="32"/>
  <c r="N2" i="32"/>
  <c r="M2" i="32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106" i="30"/>
  <c r="F97" i="30"/>
  <c r="F92" i="30"/>
  <c r="F95" i="30"/>
  <c r="F99" i="30"/>
  <c r="F105" i="30"/>
  <c r="F96" i="30"/>
  <c r="F93" i="30"/>
  <c r="F91" i="30"/>
  <c r="F104" i="30"/>
  <c r="F100" i="30"/>
  <c r="F103" i="30"/>
  <c r="F102" i="30"/>
  <c r="F101" i="30"/>
  <c r="F98" i="30"/>
  <c r="F94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" i="30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71" i="28"/>
  <c r="U72" i="28"/>
  <c r="U73" i="28"/>
  <c r="U74" i="28"/>
  <c r="U75" i="28"/>
  <c r="U76" i="28"/>
  <c r="U77" i="28"/>
  <c r="U78" i="28"/>
  <c r="U79" i="28"/>
  <c r="U80" i="28"/>
  <c r="U81" i="28"/>
  <c r="U82" i="28"/>
  <c r="U83" i="28"/>
  <c r="U84" i="28"/>
  <c r="U85" i="28"/>
  <c r="U86" i="28"/>
  <c r="U87" i="28"/>
  <c r="U88" i="28"/>
  <c r="U89" i="28"/>
  <c r="U90" i="28"/>
  <c r="U91" i="28"/>
  <c r="U92" i="28"/>
  <c r="U93" i="28"/>
  <c r="U94" i="28"/>
  <c r="U95" i="28"/>
  <c r="U96" i="28"/>
  <c r="U97" i="28"/>
  <c r="U98" i="28"/>
  <c r="U99" i="28"/>
  <c r="U100" i="28"/>
  <c r="U101" i="28"/>
  <c r="U102" i="28"/>
  <c r="U103" i="28"/>
  <c r="U104" i="28"/>
  <c r="U105" i="28"/>
  <c r="U106" i="28"/>
  <c r="U107" i="28"/>
  <c r="U108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186" i="28"/>
  <c r="U187" i="28"/>
  <c r="U188" i="28"/>
  <c r="U189" i="28"/>
  <c r="U190" i="28"/>
  <c r="U191" i="28"/>
  <c r="U192" i="28"/>
  <c r="U193" i="28"/>
  <c r="U194" i="28"/>
  <c r="U195" i="28"/>
  <c r="U196" i="28"/>
  <c r="U197" i="28"/>
  <c r="U198" i="28"/>
  <c r="U199" i="28"/>
  <c r="U200" i="28"/>
  <c r="U201" i="28"/>
  <c r="U202" i="28"/>
  <c r="U203" i="28"/>
  <c r="U204" i="28"/>
  <c r="U205" i="28"/>
  <c r="U206" i="28"/>
  <c r="U207" i="28"/>
  <c r="U208" i="28"/>
  <c r="U209" i="28"/>
  <c r="U210" i="28"/>
  <c r="U211" i="28"/>
  <c r="U212" i="28"/>
  <c r="U213" i="28"/>
  <c r="U214" i="28"/>
  <c r="U215" i="28"/>
  <c r="U216" i="28"/>
  <c r="U217" i="28"/>
  <c r="U218" i="28"/>
  <c r="U219" i="28"/>
  <c r="U220" i="28"/>
  <c r="U221" i="28"/>
  <c r="U222" i="28"/>
  <c r="U223" i="28"/>
  <c r="U224" i="28"/>
  <c r="U225" i="28"/>
  <c r="U226" i="28"/>
  <c r="U227" i="28"/>
  <c r="U228" i="28"/>
  <c r="U229" i="28"/>
  <c r="U230" i="28"/>
  <c r="U231" i="28"/>
  <c r="U232" i="28"/>
  <c r="U233" i="28"/>
  <c r="U234" i="28"/>
  <c r="U235" i="28"/>
  <c r="U236" i="28"/>
  <c r="U237" i="28"/>
  <c r="U238" i="28"/>
  <c r="U239" i="28"/>
  <c r="U240" i="28"/>
  <c r="U241" i="28"/>
  <c r="U242" i="28"/>
  <c r="U243" i="28"/>
  <c r="U244" i="28"/>
  <c r="U245" i="28"/>
  <c r="U246" i="28"/>
  <c r="U247" i="28"/>
  <c r="U248" i="28"/>
  <c r="U249" i="28"/>
  <c r="U250" i="28"/>
  <c r="U251" i="28"/>
  <c r="U252" i="28"/>
  <c r="U253" i="28"/>
  <c r="U254" i="28"/>
  <c r="U255" i="28"/>
  <c r="U256" i="28"/>
  <c r="U257" i="28"/>
  <c r="U258" i="28"/>
  <c r="U259" i="28"/>
  <c r="U260" i="28"/>
  <c r="U261" i="28"/>
  <c r="U262" i="28"/>
  <c r="U263" i="28"/>
  <c r="U264" i="28"/>
  <c r="U265" i="28"/>
  <c r="U266" i="28"/>
  <c r="U267" i="28"/>
  <c r="U268" i="28"/>
  <c r="U269" i="28"/>
  <c r="U270" i="28"/>
  <c r="U271" i="28"/>
  <c r="U272" i="28"/>
  <c r="U273" i="28"/>
  <c r="U274" i="28"/>
  <c r="U275" i="28"/>
  <c r="U276" i="28"/>
  <c r="U277" i="28"/>
  <c r="U278" i="28"/>
  <c r="U279" i="28"/>
  <c r="U280" i="28"/>
  <c r="U281" i="28"/>
  <c r="U282" i="28"/>
  <c r="U283" i="28"/>
  <c r="U284" i="28"/>
  <c r="U285" i="28"/>
  <c r="U286" i="28"/>
  <c r="U287" i="28"/>
  <c r="U288" i="28"/>
  <c r="U289" i="28"/>
  <c r="U290" i="28"/>
  <c r="U291" i="28"/>
  <c r="U292" i="28"/>
  <c r="U293" i="28"/>
  <c r="U294" i="28"/>
  <c r="U295" i="28"/>
  <c r="U296" i="28"/>
  <c r="U297" i="28"/>
  <c r="U298" i="28"/>
  <c r="U299" i="28"/>
  <c r="U300" i="28"/>
  <c r="U301" i="28"/>
  <c r="U302" i="28"/>
  <c r="U303" i="28"/>
  <c r="U304" i="28"/>
  <c r="U305" i="28"/>
  <c r="U306" i="28"/>
  <c r="U307" i="28"/>
  <c r="U308" i="28"/>
  <c r="U309" i="28"/>
  <c r="U310" i="28"/>
  <c r="U311" i="28"/>
  <c r="U312" i="28"/>
  <c r="U313" i="28"/>
  <c r="U314" i="28"/>
  <c r="U315" i="28"/>
  <c r="U316" i="28"/>
  <c r="U317" i="28"/>
  <c r="U318" i="28"/>
  <c r="U319" i="28"/>
  <c r="U320" i="28"/>
  <c r="U321" i="28"/>
  <c r="U322" i="28"/>
  <c r="U323" i="28"/>
  <c r="U324" i="28"/>
  <c r="U325" i="28"/>
  <c r="U326" i="28"/>
  <c r="U327" i="28"/>
  <c r="U328" i="28"/>
  <c r="U329" i="28"/>
  <c r="U330" i="28"/>
  <c r="U331" i="28"/>
  <c r="U332" i="28"/>
  <c r="U333" i="28"/>
  <c r="U334" i="28"/>
  <c r="U335" i="28"/>
  <c r="U336" i="28"/>
  <c r="U337" i="28"/>
  <c r="U338" i="28"/>
  <c r="U339" i="28"/>
  <c r="U340" i="28"/>
  <c r="U341" i="28"/>
  <c r="U342" i="28"/>
  <c r="U343" i="28"/>
  <c r="U344" i="28"/>
  <c r="U345" i="28"/>
  <c r="U346" i="28"/>
  <c r="U347" i="28"/>
  <c r="U348" i="28"/>
  <c r="U349" i="28"/>
  <c r="U350" i="28"/>
  <c r="U351" i="28"/>
  <c r="U352" i="28"/>
  <c r="U353" i="28"/>
  <c r="U354" i="28"/>
  <c r="U355" i="28"/>
  <c r="U356" i="28"/>
  <c r="U357" i="28"/>
  <c r="U358" i="28"/>
  <c r="U359" i="28"/>
  <c r="U360" i="28"/>
  <c r="U361" i="28"/>
  <c r="U362" i="28"/>
  <c r="U363" i="28"/>
  <c r="U364" i="28"/>
  <c r="U365" i="28"/>
  <c r="U366" i="28"/>
  <c r="U367" i="28"/>
  <c r="U368" i="28"/>
  <c r="U369" i="28"/>
  <c r="U370" i="28"/>
  <c r="U371" i="28"/>
  <c r="U372" i="28"/>
  <c r="U373" i="28"/>
  <c r="U374" i="28"/>
  <c r="U375" i="28"/>
  <c r="U376" i="28"/>
  <c r="U377" i="28"/>
  <c r="U378" i="28"/>
  <c r="U379" i="28"/>
  <c r="U380" i="28"/>
  <c r="U381" i="28"/>
  <c r="U382" i="28"/>
  <c r="U383" i="28"/>
  <c r="U384" i="28"/>
  <c r="U385" i="28"/>
  <c r="U386" i="28"/>
  <c r="U387" i="28"/>
  <c r="U388" i="28"/>
  <c r="U389" i="28"/>
  <c r="U390" i="28"/>
  <c r="U391" i="28"/>
  <c r="U392" i="28"/>
  <c r="U393" i="28"/>
  <c r="U394" i="28"/>
  <c r="U395" i="28"/>
  <c r="U396" i="28"/>
  <c r="U397" i="28"/>
  <c r="U398" i="28"/>
  <c r="U399" i="28"/>
  <c r="U400" i="28"/>
  <c r="U401" i="28"/>
  <c r="U402" i="28"/>
  <c r="U403" i="28"/>
  <c r="U404" i="28"/>
  <c r="U405" i="28"/>
  <c r="U406" i="28"/>
  <c r="U407" i="28"/>
  <c r="U408" i="28"/>
  <c r="U409" i="28"/>
  <c r="U410" i="28"/>
  <c r="U411" i="28"/>
  <c r="U412" i="28"/>
  <c r="U413" i="28"/>
  <c r="U414" i="28"/>
  <c r="U415" i="28"/>
  <c r="U416" i="28"/>
  <c r="U417" i="28"/>
  <c r="U418" i="28"/>
  <c r="U419" i="28"/>
  <c r="U420" i="28"/>
  <c r="U421" i="28"/>
  <c r="U422" i="28"/>
  <c r="U423" i="28"/>
  <c r="U424" i="28"/>
  <c r="U425" i="28"/>
  <c r="U426" i="28"/>
  <c r="U427" i="28"/>
  <c r="U428" i="28"/>
  <c r="U429" i="28"/>
  <c r="U430" i="28"/>
  <c r="U431" i="28"/>
  <c r="U432" i="28"/>
  <c r="U433" i="28"/>
  <c r="U434" i="28"/>
  <c r="U435" i="28"/>
  <c r="U436" i="28"/>
  <c r="U437" i="28"/>
  <c r="U438" i="28"/>
  <c r="U439" i="28"/>
  <c r="U440" i="28"/>
  <c r="U441" i="28"/>
  <c r="U442" i="28"/>
  <c r="U443" i="28"/>
  <c r="U444" i="28"/>
  <c r="U445" i="28"/>
  <c r="U446" i="28"/>
  <c r="U447" i="28"/>
  <c r="U448" i="28"/>
  <c r="U449" i="28"/>
  <c r="U450" i="28"/>
  <c r="U451" i="28"/>
  <c r="U452" i="28"/>
  <c r="U453" i="28"/>
  <c r="U454" i="28"/>
  <c r="U455" i="28"/>
  <c r="U456" i="28"/>
  <c r="U457" i="28"/>
  <c r="U458" i="28"/>
  <c r="U459" i="28"/>
  <c r="U460" i="28"/>
  <c r="U461" i="28"/>
  <c r="U462" i="28"/>
  <c r="U463" i="28"/>
  <c r="U464" i="28"/>
  <c r="U465" i="28"/>
  <c r="U466" i="28"/>
  <c r="U467" i="28"/>
  <c r="U468" i="28"/>
  <c r="U469" i="28"/>
  <c r="U470" i="28"/>
  <c r="U471" i="28"/>
  <c r="U472" i="28"/>
  <c r="U473" i="28"/>
  <c r="U474" i="28"/>
  <c r="U475" i="28"/>
  <c r="U476" i="28"/>
  <c r="U477" i="28"/>
  <c r="U478" i="28"/>
  <c r="U479" i="28"/>
  <c r="U480" i="28"/>
  <c r="U481" i="28"/>
  <c r="U482" i="28"/>
  <c r="U483" i="28"/>
  <c r="U484" i="28"/>
  <c r="U485" i="28"/>
  <c r="U486" i="28"/>
  <c r="U487" i="28"/>
  <c r="U488" i="28"/>
  <c r="U489" i="28"/>
  <c r="U490" i="28"/>
  <c r="U491" i="28"/>
  <c r="U492" i="28"/>
  <c r="U493" i="28"/>
  <c r="U494" i="28"/>
  <c r="U495" i="28"/>
  <c r="U496" i="28"/>
  <c r="U497" i="28"/>
  <c r="U498" i="28"/>
  <c r="U499" i="28"/>
  <c r="U500" i="28"/>
  <c r="U501" i="28"/>
  <c r="U502" i="28"/>
  <c r="U503" i="28"/>
  <c r="U504" i="28"/>
  <c r="U505" i="28"/>
  <c r="U506" i="28"/>
  <c r="U507" i="28"/>
  <c r="U508" i="28"/>
  <c r="U509" i="28"/>
  <c r="U510" i="28"/>
  <c r="U511" i="28"/>
  <c r="U512" i="28"/>
  <c r="U513" i="28"/>
  <c r="U514" i="28"/>
  <c r="U515" i="28"/>
  <c r="U516" i="28"/>
  <c r="U517" i="28"/>
  <c r="U518" i="28"/>
  <c r="U519" i="28"/>
  <c r="U520" i="28"/>
  <c r="U521" i="28"/>
  <c r="U522" i="28"/>
  <c r="U523" i="28"/>
  <c r="U524" i="28"/>
  <c r="U525" i="28"/>
  <c r="U526" i="28"/>
  <c r="U527" i="28"/>
  <c r="U528" i="28"/>
  <c r="U529" i="28"/>
  <c r="U530" i="28"/>
  <c r="U531" i="28"/>
  <c r="U532" i="28"/>
  <c r="U533" i="28"/>
  <c r="U534" i="28"/>
  <c r="U535" i="28"/>
  <c r="U536" i="28"/>
  <c r="U537" i="28"/>
  <c r="U538" i="28"/>
  <c r="U539" i="28"/>
  <c r="U540" i="28"/>
  <c r="U541" i="28"/>
  <c r="U542" i="28"/>
  <c r="U543" i="28"/>
  <c r="U544" i="28"/>
  <c r="U545" i="28"/>
  <c r="U546" i="28"/>
  <c r="U547" i="28"/>
  <c r="U548" i="28"/>
  <c r="U549" i="28"/>
  <c r="U550" i="28"/>
  <c r="U551" i="28"/>
  <c r="U552" i="28"/>
  <c r="U553" i="28"/>
  <c r="U554" i="28"/>
  <c r="U555" i="28"/>
  <c r="U556" i="28"/>
  <c r="U557" i="28"/>
  <c r="U558" i="28"/>
  <c r="U559" i="28"/>
  <c r="U560" i="28"/>
  <c r="U561" i="28"/>
  <c r="U562" i="28"/>
  <c r="U563" i="28"/>
  <c r="U564" i="28"/>
  <c r="U565" i="28"/>
  <c r="U566" i="28"/>
  <c r="U567" i="28"/>
  <c r="U568" i="28"/>
  <c r="U569" i="28"/>
  <c r="U570" i="28"/>
  <c r="U571" i="28"/>
  <c r="U572" i="28"/>
  <c r="U573" i="28"/>
  <c r="U574" i="28"/>
  <c r="U575" i="28"/>
  <c r="U576" i="28"/>
  <c r="U577" i="28"/>
  <c r="U578" i="28"/>
  <c r="U579" i="28"/>
  <c r="U580" i="28"/>
  <c r="U581" i="28"/>
  <c r="U582" i="28"/>
  <c r="U583" i="28"/>
  <c r="U584" i="28"/>
  <c r="U585" i="28"/>
  <c r="U586" i="28"/>
  <c r="U587" i="28"/>
  <c r="U588" i="28"/>
  <c r="U589" i="28"/>
  <c r="U590" i="28"/>
  <c r="U591" i="28"/>
  <c r="U592" i="28"/>
  <c r="U593" i="28"/>
  <c r="U594" i="28"/>
  <c r="U595" i="28"/>
  <c r="U596" i="28"/>
  <c r="U597" i="28"/>
  <c r="U598" i="28"/>
  <c r="U599" i="28"/>
  <c r="U600" i="28"/>
  <c r="U601" i="28"/>
  <c r="U602" i="28"/>
  <c r="U603" i="28"/>
  <c r="U604" i="28"/>
  <c r="U605" i="28"/>
  <c r="U606" i="28"/>
  <c r="U607" i="28"/>
  <c r="U608" i="28"/>
  <c r="U609" i="28"/>
  <c r="U610" i="28"/>
  <c r="U611" i="28"/>
  <c r="U612" i="28"/>
  <c r="U613" i="28"/>
  <c r="U614" i="28"/>
  <c r="U615" i="28"/>
  <c r="U616" i="28"/>
  <c r="U617" i="28"/>
  <c r="U618" i="28"/>
  <c r="U619" i="28"/>
  <c r="U620" i="28"/>
  <c r="U621" i="28"/>
  <c r="U622" i="28"/>
  <c r="U623" i="28"/>
  <c r="U624" i="28"/>
  <c r="U625" i="28"/>
  <c r="U626" i="28"/>
  <c r="U627" i="28"/>
  <c r="U628" i="28"/>
  <c r="U629" i="28"/>
  <c r="U630" i="28"/>
  <c r="U631" i="28"/>
  <c r="U632" i="28"/>
  <c r="U633" i="28"/>
  <c r="U634" i="28"/>
  <c r="U635" i="28"/>
  <c r="U636" i="28"/>
  <c r="U637" i="28"/>
  <c r="U638" i="28"/>
  <c r="U639" i="28"/>
  <c r="U640" i="28"/>
  <c r="U641" i="28"/>
  <c r="U642" i="28"/>
  <c r="U643" i="28"/>
  <c r="U644" i="28"/>
  <c r="U645" i="28"/>
  <c r="U646" i="28"/>
  <c r="U647" i="28"/>
  <c r="U648" i="28"/>
  <c r="U649" i="28"/>
  <c r="U650" i="28"/>
  <c r="U651" i="28"/>
  <c r="U652" i="28"/>
  <c r="U653" i="28"/>
  <c r="U654" i="28"/>
  <c r="U655" i="28"/>
  <c r="U656" i="28"/>
  <c r="U657" i="28"/>
  <c r="U658" i="28"/>
  <c r="U659" i="28"/>
  <c r="U660" i="28"/>
  <c r="U661" i="28"/>
  <c r="U662" i="28"/>
  <c r="U663" i="28"/>
  <c r="U664" i="28"/>
  <c r="U665" i="28"/>
  <c r="U666" i="28"/>
  <c r="U667" i="28"/>
  <c r="U668" i="28"/>
  <c r="U669" i="28"/>
  <c r="U670" i="28"/>
  <c r="U671" i="28"/>
  <c r="U672" i="28"/>
  <c r="U673" i="28"/>
  <c r="U674" i="28"/>
  <c r="U675" i="28"/>
  <c r="U676" i="28"/>
  <c r="U677" i="28"/>
  <c r="U678" i="28"/>
  <c r="U679" i="28"/>
  <c r="U680" i="28"/>
  <c r="U681" i="28"/>
  <c r="U682" i="28"/>
  <c r="U683" i="28"/>
  <c r="U684" i="28"/>
  <c r="U685" i="28"/>
  <c r="U686" i="28"/>
  <c r="U687" i="28"/>
  <c r="U688" i="28"/>
  <c r="U689" i="28"/>
  <c r="U690" i="28"/>
  <c r="U691" i="28"/>
  <c r="U692" i="28"/>
  <c r="U693" i="28"/>
  <c r="U694" i="28"/>
  <c r="U695" i="28"/>
  <c r="U696" i="28"/>
  <c r="U697" i="28"/>
  <c r="U698" i="28"/>
  <c r="U699" i="28"/>
  <c r="U700" i="28"/>
  <c r="U701" i="28"/>
  <c r="U702" i="28"/>
  <c r="U703" i="28"/>
  <c r="U704" i="28"/>
  <c r="U705" i="28"/>
  <c r="U706" i="28"/>
  <c r="U707" i="28"/>
  <c r="U708" i="28"/>
  <c r="U709" i="28"/>
  <c r="U710" i="28"/>
  <c r="U711" i="28"/>
  <c r="U712" i="28"/>
  <c r="U713" i="28"/>
  <c r="U714" i="28"/>
  <c r="U715" i="28"/>
  <c r="U716" i="28"/>
  <c r="U717" i="28"/>
  <c r="U718" i="28"/>
  <c r="U719" i="28"/>
  <c r="U720" i="28"/>
  <c r="U721" i="28"/>
  <c r="U722" i="28"/>
  <c r="U723" i="28"/>
  <c r="U724" i="28"/>
  <c r="U725" i="28"/>
  <c r="U726" i="28"/>
  <c r="U727" i="28"/>
  <c r="U728" i="28"/>
  <c r="U729" i="28"/>
  <c r="U730" i="28"/>
  <c r="U731" i="28"/>
  <c r="U732" i="28"/>
  <c r="U733" i="28"/>
  <c r="U734" i="28"/>
  <c r="U735" i="28"/>
  <c r="U736" i="28"/>
  <c r="U737" i="28"/>
  <c r="U738" i="28"/>
  <c r="U739" i="28"/>
  <c r="U740" i="28"/>
  <c r="U741" i="28"/>
  <c r="U742" i="28"/>
  <c r="U743" i="28"/>
  <c r="U744" i="28"/>
  <c r="U745" i="28"/>
  <c r="U746" i="28"/>
  <c r="U747" i="28"/>
  <c r="U748" i="28"/>
  <c r="U749" i="28"/>
  <c r="U750" i="28"/>
  <c r="U751" i="28"/>
  <c r="U752" i="28"/>
  <c r="U753" i="28"/>
  <c r="U754" i="28"/>
  <c r="U755" i="28"/>
  <c r="U756" i="28"/>
  <c r="U757" i="28"/>
  <c r="U758" i="28"/>
  <c r="U759" i="28"/>
  <c r="U760" i="28"/>
  <c r="U761" i="28"/>
  <c r="U762" i="28"/>
  <c r="U763" i="28"/>
  <c r="U764" i="28"/>
  <c r="U765" i="28"/>
  <c r="U766" i="28"/>
  <c r="U767" i="28"/>
  <c r="U768" i="28"/>
  <c r="U769" i="28"/>
  <c r="U770" i="28"/>
  <c r="U771" i="28"/>
  <c r="U772" i="28"/>
  <c r="U773" i="28"/>
  <c r="U774" i="28"/>
  <c r="U775" i="28"/>
  <c r="U776" i="28"/>
  <c r="U777" i="28"/>
  <c r="U778" i="28"/>
  <c r="U779" i="28"/>
  <c r="U780" i="28"/>
  <c r="U781" i="28"/>
  <c r="U782" i="28"/>
  <c r="U783" i="28"/>
  <c r="U784" i="28"/>
  <c r="U785" i="28"/>
  <c r="U786" i="28"/>
  <c r="U787" i="28"/>
  <c r="U788" i="28"/>
  <c r="U789" i="28"/>
  <c r="U790" i="28"/>
  <c r="U791" i="28"/>
  <c r="U792" i="28"/>
  <c r="U793" i="28"/>
  <c r="U794" i="28"/>
  <c r="U795" i="28"/>
  <c r="U796" i="28"/>
  <c r="U797" i="28"/>
  <c r="U798" i="28"/>
  <c r="U799" i="28"/>
  <c r="U800" i="28"/>
  <c r="U801" i="28"/>
  <c r="U802" i="28"/>
  <c r="U803" i="28"/>
  <c r="U804" i="28"/>
  <c r="U805" i="28"/>
  <c r="U806" i="28"/>
  <c r="U807" i="28"/>
  <c r="U808" i="28"/>
  <c r="U809" i="28"/>
  <c r="U810" i="28"/>
  <c r="U811" i="28"/>
  <c r="U812" i="28"/>
  <c r="U813" i="28"/>
  <c r="U814" i="28"/>
  <c r="U815" i="28"/>
  <c r="U816" i="28"/>
  <c r="U817" i="28"/>
  <c r="U818" i="28"/>
  <c r="U819" i="28"/>
  <c r="U820" i="28"/>
  <c r="U821" i="28"/>
  <c r="U822" i="28"/>
  <c r="U823" i="28"/>
  <c r="U824" i="28"/>
  <c r="U825" i="28"/>
  <c r="U826" i="28"/>
  <c r="U827" i="28"/>
  <c r="U828" i="28"/>
  <c r="U829" i="28"/>
  <c r="U830" i="28"/>
  <c r="U831" i="28"/>
  <c r="U832" i="28"/>
  <c r="U833" i="28"/>
  <c r="U834" i="28"/>
  <c r="U835" i="28"/>
  <c r="U836" i="28"/>
  <c r="U837" i="28"/>
  <c r="U838" i="28"/>
  <c r="U839" i="28"/>
  <c r="U840" i="28"/>
  <c r="U841" i="28"/>
  <c r="U842" i="28"/>
  <c r="U843" i="28"/>
  <c r="U844" i="28"/>
  <c r="U845" i="28"/>
  <c r="U846" i="28"/>
  <c r="U847" i="28"/>
  <c r="U848" i="28"/>
  <c r="U849" i="28"/>
  <c r="U850" i="28"/>
  <c r="U851" i="28"/>
  <c r="U852" i="28"/>
  <c r="U853" i="28"/>
  <c r="U854" i="28"/>
  <c r="U855" i="28"/>
  <c r="U856" i="28"/>
  <c r="U857" i="28"/>
  <c r="U858" i="28"/>
  <c r="U859" i="28"/>
  <c r="U860" i="28"/>
  <c r="U861" i="28"/>
  <c r="U862" i="28"/>
  <c r="U863" i="28"/>
  <c r="U864" i="28"/>
  <c r="U865" i="28"/>
  <c r="U866" i="28"/>
  <c r="U867" i="28"/>
  <c r="U868" i="28"/>
  <c r="U869" i="28"/>
  <c r="U870" i="28"/>
  <c r="U871" i="28"/>
  <c r="U872" i="28"/>
  <c r="U873" i="28"/>
  <c r="U874" i="28"/>
  <c r="U875" i="28"/>
  <c r="U876" i="28"/>
  <c r="U877" i="28"/>
  <c r="U878" i="28"/>
  <c r="U879" i="28"/>
  <c r="U880" i="28"/>
  <c r="U881" i="28"/>
  <c r="U882" i="28"/>
  <c r="U883" i="28"/>
  <c r="U884" i="28"/>
  <c r="U885" i="28"/>
  <c r="U886" i="28"/>
  <c r="U887" i="28"/>
  <c r="U888" i="28"/>
  <c r="U889" i="28"/>
  <c r="U890" i="28"/>
  <c r="U891" i="28"/>
  <c r="U892" i="28"/>
  <c r="U893" i="28"/>
  <c r="U894" i="28"/>
  <c r="U895" i="28"/>
  <c r="U896" i="28"/>
  <c r="U897" i="28"/>
  <c r="U898" i="28"/>
  <c r="U899" i="28"/>
  <c r="U900" i="28"/>
  <c r="U901" i="28"/>
  <c r="U902" i="28"/>
  <c r="U903" i="28"/>
  <c r="U904" i="28"/>
  <c r="U905" i="28"/>
  <c r="U906" i="28"/>
  <c r="U907" i="28"/>
  <c r="U908" i="28"/>
  <c r="U909" i="28"/>
  <c r="U910" i="28"/>
  <c r="U911" i="28"/>
  <c r="U912" i="28"/>
  <c r="U913" i="28"/>
  <c r="U914" i="28"/>
  <c r="U915" i="28"/>
  <c r="U916" i="28"/>
  <c r="U917" i="28"/>
  <c r="U918" i="28"/>
  <c r="U919" i="28"/>
  <c r="U920" i="28"/>
  <c r="U921" i="28"/>
  <c r="U922" i="28"/>
  <c r="U923" i="28"/>
  <c r="U924" i="28"/>
  <c r="U925" i="28"/>
  <c r="U926" i="28"/>
  <c r="U927" i="28"/>
  <c r="U928" i="28"/>
  <c r="U929" i="28"/>
  <c r="U930" i="28"/>
  <c r="U931" i="28"/>
  <c r="U932" i="28"/>
  <c r="U933" i="28"/>
  <c r="U934" i="28"/>
  <c r="U935" i="28"/>
  <c r="U936" i="28"/>
  <c r="U937" i="28"/>
  <c r="U938" i="28"/>
  <c r="U939" i="28"/>
  <c r="U940" i="28"/>
  <c r="U941" i="28"/>
  <c r="U942" i="28"/>
  <c r="U943" i="28"/>
  <c r="U944" i="28"/>
  <c r="U945" i="28"/>
  <c r="U946" i="28"/>
  <c r="U947" i="28"/>
  <c r="U948" i="28"/>
  <c r="U949" i="28"/>
  <c r="U950" i="28"/>
  <c r="U951" i="28"/>
  <c r="U952" i="28"/>
  <c r="U953" i="28"/>
  <c r="U954" i="28"/>
  <c r="U955" i="28"/>
  <c r="U956" i="28"/>
  <c r="U957" i="28"/>
  <c r="U958" i="28"/>
  <c r="U959" i="28"/>
  <c r="U960" i="28"/>
  <c r="U961" i="28"/>
  <c r="U962" i="28"/>
  <c r="U963" i="28"/>
  <c r="U964" i="28"/>
  <c r="U965" i="28"/>
  <c r="U966" i="28"/>
  <c r="U967" i="28"/>
  <c r="U968" i="28"/>
  <c r="U969" i="28"/>
  <c r="U970" i="28"/>
  <c r="U971" i="28"/>
  <c r="U972" i="28"/>
  <c r="U973" i="28"/>
  <c r="U974" i="28"/>
  <c r="U975" i="28"/>
  <c r="U976" i="28"/>
  <c r="U977" i="28"/>
  <c r="U978" i="28"/>
  <c r="U979" i="28"/>
  <c r="U980" i="28"/>
  <c r="U981" i="28"/>
  <c r="U982" i="28"/>
  <c r="U983" i="28"/>
  <c r="U984" i="28"/>
  <c r="U985" i="28"/>
  <c r="U986" i="28"/>
  <c r="U987" i="28"/>
  <c r="U988" i="28"/>
  <c r="U989" i="28"/>
  <c r="U990" i="28"/>
  <c r="U991" i="28"/>
  <c r="U992" i="28"/>
  <c r="U993" i="28"/>
  <c r="U994" i="28"/>
  <c r="U995" i="28"/>
  <c r="U996" i="28"/>
  <c r="U997" i="28"/>
  <c r="U998" i="28"/>
  <c r="U999" i="28"/>
  <c r="U1000" i="28"/>
  <c r="U1001" i="28"/>
  <c r="U1002" i="28"/>
  <c r="U1003" i="28"/>
  <c r="U1004" i="28"/>
  <c r="U1005" i="28"/>
  <c r="U1006" i="28"/>
  <c r="U1007" i="28"/>
  <c r="U1008" i="28"/>
  <c r="U1009" i="28"/>
  <c r="U1010" i="28"/>
  <c r="U1011" i="28"/>
  <c r="U1012" i="28"/>
  <c r="U1013" i="28"/>
  <c r="U1014" i="28"/>
  <c r="U1015" i="28"/>
  <c r="U1016" i="28"/>
  <c r="U1017" i="28"/>
  <c r="U1018" i="28"/>
  <c r="U1019" i="28"/>
  <c r="U1020" i="28"/>
  <c r="U1021" i="28"/>
  <c r="U1022" i="28"/>
  <c r="U1023" i="28"/>
  <c r="U1024" i="28"/>
  <c r="U1025" i="28"/>
  <c r="U1026" i="28"/>
  <c r="U1027" i="28"/>
  <c r="U1028" i="28"/>
  <c r="U1029" i="28"/>
  <c r="U1030" i="28"/>
  <c r="U1031" i="28"/>
  <c r="U1032" i="28"/>
  <c r="U1033" i="28"/>
  <c r="U1034" i="28"/>
  <c r="U1035" i="28"/>
  <c r="U1036" i="28"/>
  <c r="U1037" i="28"/>
  <c r="U1038" i="28"/>
  <c r="U1039" i="28"/>
  <c r="U1040" i="28"/>
  <c r="U1041" i="28"/>
  <c r="U1042" i="28"/>
  <c r="U1043" i="28"/>
  <c r="U1044" i="28"/>
  <c r="U1045" i="28"/>
  <c r="U1046" i="28"/>
  <c r="U1047" i="28"/>
  <c r="U1048" i="28"/>
  <c r="U1049" i="28"/>
  <c r="U1050" i="28"/>
  <c r="U1051" i="28"/>
  <c r="U1052" i="28"/>
  <c r="U1053" i="28"/>
  <c r="U1054" i="28"/>
  <c r="U1055" i="28"/>
  <c r="U1056" i="28"/>
  <c r="U1057" i="28"/>
  <c r="U1058" i="28"/>
  <c r="U1059" i="28"/>
  <c r="U1060" i="28"/>
  <c r="U1061" i="28"/>
  <c r="U1062" i="28"/>
  <c r="U1063" i="28"/>
  <c r="U1064" i="28"/>
  <c r="U1065" i="28"/>
  <c r="U1066" i="28"/>
  <c r="U1067" i="28"/>
  <c r="U1068" i="28"/>
  <c r="U1069" i="28"/>
  <c r="U1070" i="28"/>
  <c r="U1071" i="28"/>
  <c r="U1072" i="28"/>
  <c r="U1073" i="28"/>
  <c r="U1074" i="28"/>
  <c r="U1075" i="28"/>
  <c r="U1076" i="28"/>
  <c r="U1077" i="28"/>
  <c r="U1078" i="28"/>
  <c r="U1079" i="28"/>
  <c r="U1080" i="28"/>
  <c r="U1081" i="28"/>
  <c r="U1082" i="28"/>
  <c r="U1083" i="28"/>
  <c r="U1084" i="28"/>
  <c r="U1085" i="28"/>
  <c r="U1086" i="28"/>
  <c r="U1087" i="28"/>
  <c r="U1088" i="28"/>
  <c r="U1089" i="28"/>
  <c r="U1090" i="28"/>
  <c r="U1091" i="28"/>
  <c r="U1092" i="28"/>
  <c r="U1093" i="28"/>
  <c r="U1094" i="28"/>
  <c r="U1095" i="28"/>
  <c r="U1096" i="28"/>
  <c r="U1097" i="28"/>
  <c r="U1098" i="28"/>
  <c r="U1099" i="28"/>
  <c r="U1100" i="28"/>
  <c r="U1101" i="28"/>
  <c r="U1102" i="28"/>
  <c r="U1103" i="28"/>
  <c r="U1104" i="28"/>
  <c r="U1105" i="28"/>
  <c r="U1106" i="28"/>
  <c r="U1107" i="28"/>
  <c r="U1108" i="28"/>
  <c r="U1109" i="28"/>
  <c r="U1110" i="28"/>
  <c r="U1111" i="28"/>
  <c r="U1112" i="28"/>
  <c r="U1113" i="28"/>
  <c r="U1114" i="28"/>
  <c r="U1115" i="28"/>
  <c r="U1116" i="28"/>
  <c r="U1117" i="28"/>
  <c r="U1118" i="28"/>
  <c r="U1119" i="28"/>
  <c r="U1120" i="28"/>
  <c r="U1121" i="28"/>
  <c r="U1122" i="28"/>
  <c r="U1123" i="28"/>
  <c r="U1124" i="28"/>
  <c r="U1125" i="28"/>
  <c r="U1126" i="28"/>
  <c r="U1127" i="28"/>
  <c r="U1128" i="28"/>
  <c r="U1129" i="28"/>
  <c r="U1130" i="28"/>
  <c r="U1131" i="28"/>
  <c r="U1132" i="28"/>
  <c r="U1133" i="28"/>
  <c r="U1134" i="28"/>
  <c r="U1135" i="28"/>
  <c r="U1136" i="28"/>
  <c r="U1137" i="28"/>
  <c r="U1138" i="28"/>
  <c r="U1139" i="28"/>
  <c r="U1140" i="28"/>
  <c r="U1141" i="28"/>
  <c r="U1142" i="28"/>
  <c r="U1143" i="28"/>
  <c r="U1144" i="28"/>
  <c r="U1145" i="28"/>
  <c r="U1146" i="28"/>
  <c r="U1147" i="28"/>
  <c r="U1148" i="28"/>
  <c r="U1149" i="28"/>
  <c r="U1150" i="28"/>
  <c r="U1151" i="28"/>
  <c r="U1152" i="28"/>
  <c r="U1153" i="28"/>
  <c r="U1154" i="28"/>
  <c r="U1155" i="28"/>
  <c r="U1156" i="28"/>
  <c r="U1157" i="28"/>
  <c r="U1158" i="28"/>
  <c r="U1159" i="28"/>
  <c r="U1160" i="28"/>
  <c r="U1161" i="28"/>
  <c r="U1162" i="28"/>
  <c r="U1163" i="28"/>
  <c r="U1164" i="28"/>
  <c r="U1165" i="28"/>
  <c r="U1166" i="28"/>
  <c r="U1167" i="28"/>
  <c r="U1168" i="28"/>
  <c r="U1169" i="28"/>
  <c r="U1170" i="28"/>
  <c r="U1171" i="28"/>
  <c r="U1172" i="28"/>
  <c r="U1173" i="28"/>
  <c r="U1174" i="28"/>
  <c r="U1175" i="28"/>
  <c r="U1176" i="28"/>
  <c r="U1177" i="28"/>
  <c r="U1178" i="28"/>
  <c r="U1179" i="28"/>
  <c r="U1180" i="28"/>
  <c r="U1181" i="28"/>
  <c r="U1182" i="28"/>
  <c r="U1183" i="28"/>
  <c r="U1184" i="28"/>
  <c r="U1185" i="28"/>
  <c r="U1186" i="28"/>
  <c r="U1187" i="28"/>
  <c r="U1188" i="28"/>
  <c r="U1189" i="28"/>
  <c r="U1190" i="28"/>
  <c r="U1191" i="28"/>
  <c r="U1192" i="28"/>
  <c r="U1193" i="28"/>
  <c r="U1194" i="28"/>
  <c r="U1195" i="28"/>
  <c r="U1196" i="28"/>
  <c r="U1197" i="28"/>
  <c r="U1198" i="28"/>
  <c r="U1199" i="28"/>
  <c r="U1200" i="28"/>
  <c r="U1201" i="28"/>
  <c r="U1202" i="28"/>
  <c r="U1203" i="28"/>
  <c r="U1204" i="28"/>
  <c r="U1205" i="28"/>
  <c r="U1206" i="28"/>
  <c r="U1207" i="28"/>
  <c r="U1208" i="28"/>
  <c r="U1209" i="28"/>
  <c r="U1210" i="28"/>
  <c r="U1211" i="28"/>
  <c r="U1212" i="28"/>
  <c r="U1213" i="28"/>
  <c r="U1214" i="28"/>
  <c r="U1215" i="28"/>
  <c r="U1216" i="28"/>
  <c r="U1217" i="28"/>
  <c r="U1218" i="28"/>
  <c r="U1219" i="28"/>
  <c r="U1220" i="28"/>
  <c r="U1221" i="28"/>
  <c r="U1222" i="28"/>
  <c r="U1223" i="28"/>
  <c r="U1224" i="28"/>
  <c r="U1225" i="28"/>
  <c r="U1226" i="28"/>
  <c r="U1227" i="28"/>
  <c r="U1228" i="28"/>
  <c r="U1229" i="28"/>
  <c r="U1230" i="28"/>
  <c r="U1231" i="28"/>
  <c r="U1232" i="28"/>
  <c r="U1233" i="28"/>
  <c r="U1234" i="28"/>
  <c r="U1235" i="28"/>
  <c r="U1236" i="28"/>
  <c r="U1237" i="28"/>
  <c r="U1238" i="28"/>
  <c r="U1239" i="28"/>
  <c r="U1240" i="28"/>
  <c r="U1241" i="28"/>
  <c r="U1242" i="28"/>
  <c r="U1243" i="28"/>
  <c r="U1244" i="28"/>
  <c r="U1245" i="28"/>
  <c r="U1246" i="28"/>
  <c r="U1247" i="28"/>
  <c r="U1248" i="28"/>
  <c r="U1249" i="28"/>
  <c r="U1250" i="28"/>
  <c r="U1251" i="28"/>
  <c r="U1252" i="28"/>
  <c r="U1253" i="28"/>
  <c r="U1254" i="28"/>
  <c r="U1255" i="28"/>
  <c r="U1256" i="28"/>
  <c r="U1257" i="28"/>
  <c r="U1258" i="28"/>
  <c r="U1259" i="28"/>
  <c r="U1260" i="28"/>
  <c r="U1261" i="28"/>
  <c r="U1262" i="28"/>
  <c r="U1263" i="28"/>
  <c r="U1264" i="28"/>
  <c r="U1265" i="28"/>
  <c r="U1266" i="28"/>
  <c r="U1267" i="28"/>
  <c r="U1268" i="28"/>
  <c r="U1269" i="28"/>
  <c r="U1270" i="28"/>
  <c r="U1271" i="28"/>
  <c r="U1272" i="28"/>
  <c r="U1273" i="28"/>
  <c r="U1274" i="28"/>
  <c r="U1275" i="28"/>
  <c r="U1276" i="28"/>
  <c r="U1277" i="28"/>
  <c r="U1278" i="28"/>
  <c r="U1279" i="28"/>
  <c r="U1280" i="28"/>
  <c r="U1281" i="28"/>
  <c r="U1282" i="28"/>
  <c r="U1283" i="28"/>
  <c r="U1284" i="28"/>
  <c r="U1285" i="28"/>
  <c r="U1286" i="28"/>
  <c r="U1287" i="28"/>
  <c r="U1288" i="28"/>
  <c r="U1289" i="28"/>
  <c r="U1290" i="28"/>
  <c r="U1291" i="28"/>
  <c r="U1292" i="28"/>
  <c r="U1293" i="28"/>
  <c r="U1294" i="28"/>
  <c r="U1295" i="28"/>
  <c r="U1296" i="28"/>
  <c r="U1297" i="28"/>
  <c r="U1298" i="28"/>
  <c r="U1299" i="28"/>
  <c r="U1300" i="28"/>
  <c r="U1301" i="28"/>
  <c r="U1302" i="28"/>
  <c r="U1303" i="28"/>
  <c r="U1304" i="28"/>
  <c r="U1305" i="28"/>
  <c r="U1306" i="28"/>
  <c r="U1307" i="28"/>
  <c r="U1308" i="28"/>
  <c r="U1309" i="28"/>
  <c r="U1310" i="28"/>
  <c r="U1311" i="28"/>
  <c r="U1312" i="28"/>
  <c r="U1313" i="28"/>
  <c r="U1314" i="28"/>
  <c r="U1315" i="28"/>
  <c r="U1316" i="28"/>
  <c r="U1317" i="28"/>
  <c r="U1318" i="28"/>
  <c r="U1319" i="28"/>
  <c r="U1320" i="28"/>
  <c r="U1321" i="28"/>
  <c r="U1322" i="28"/>
  <c r="U1323" i="28"/>
  <c r="U1324" i="28"/>
  <c r="U1325" i="28"/>
  <c r="U1326" i="28"/>
  <c r="U1327" i="28"/>
  <c r="U1328" i="28"/>
  <c r="U1329" i="28"/>
  <c r="U1330" i="28"/>
  <c r="U1331" i="28"/>
  <c r="U1332" i="28"/>
  <c r="U1333" i="28"/>
  <c r="U1334" i="28"/>
  <c r="U1335" i="28"/>
  <c r="U1336" i="28"/>
  <c r="U1337" i="28"/>
  <c r="U1338" i="28"/>
  <c r="U1339" i="28"/>
  <c r="U1340" i="28"/>
  <c r="U1341" i="28"/>
  <c r="U1342" i="28"/>
  <c r="U1343" i="28"/>
  <c r="U1344" i="28"/>
  <c r="U1345" i="28"/>
  <c r="U1346" i="28"/>
  <c r="U1347" i="28"/>
  <c r="U1348" i="28"/>
  <c r="U1349" i="28"/>
  <c r="U1350" i="28"/>
  <c r="U1351" i="28"/>
  <c r="U1352" i="28"/>
  <c r="U1353" i="28"/>
  <c r="U1354" i="28"/>
  <c r="U1355" i="28"/>
  <c r="U1356" i="28"/>
  <c r="U1357" i="28"/>
  <c r="U1358" i="28"/>
  <c r="U1359" i="28"/>
  <c r="U1360" i="28"/>
  <c r="U1361" i="28"/>
  <c r="U1362" i="28"/>
  <c r="U1363" i="28"/>
  <c r="U1364" i="28"/>
  <c r="U1365" i="28"/>
  <c r="U1366" i="28"/>
  <c r="U1367" i="28"/>
  <c r="U1368" i="28"/>
  <c r="U1369" i="28"/>
  <c r="U1370" i="28"/>
  <c r="U1371" i="28"/>
  <c r="U1372" i="28"/>
  <c r="U1373" i="28"/>
  <c r="U1374" i="28"/>
  <c r="U1375" i="28"/>
  <c r="U1376" i="28"/>
  <c r="U1377" i="28"/>
  <c r="U1378" i="28"/>
  <c r="U1379" i="28"/>
  <c r="U1380" i="28"/>
  <c r="U1381" i="28"/>
  <c r="U1382" i="28"/>
  <c r="U1383" i="28"/>
  <c r="U1384" i="28"/>
  <c r="U1385" i="28"/>
  <c r="U1386" i="28"/>
  <c r="U1387" i="28"/>
  <c r="U1388" i="28"/>
  <c r="U1389" i="28"/>
  <c r="U1390" i="28"/>
  <c r="U1391" i="28"/>
  <c r="U1392" i="28"/>
  <c r="U1393" i="28"/>
  <c r="U1394" i="28"/>
  <c r="U1395" i="28"/>
  <c r="U1396" i="28"/>
  <c r="U1397" i="28"/>
  <c r="U1398" i="28"/>
  <c r="U1399" i="28"/>
  <c r="U1400" i="28"/>
  <c r="U1401" i="28"/>
  <c r="U1402" i="28"/>
  <c r="U1403" i="28"/>
  <c r="U1404" i="28"/>
  <c r="U1405" i="28"/>
  <c r="U1406" i="28"/>
  <c r="U1407" i="28"/>
  <c r="U1408" i="28"/>
  <c r="U1409" i="28"/>
  <c r="U1410" i="28"/>
  <c r="U1411" i="28"/>
  <c r="U1412" i="28"/>
  <c r="U1413" i="28"/>
  <c r="U1414" i="28"/>
  <c r="U1415" i="28"/>
  <c r="U1416" i="28"/>
  <c r="U1417" i="28"/>
  <c r="U1418" i="28"/>
  <c r="U1419" i="28"/>
  <c r="U1420" i="28"/>
  <c r="U1421" i="28"/>
  <c r="U1422" i="28"/>
  <c r="U1423" i="28"/>
  <c r="U1424" i="28"/>
  <c r="U1425" i="28"/>
  <c r="U1426" i="28"/>
  <c r="U1427" i="28"/>
  <c r="U1428" i="28"/>
  <c r="U1429" i="28"/>
  <c r="U1430" i="28"/>
  <c r="U1431" i="28"/>
  <c r="U1432" i="28"/>
  <c r="U1433" i="28"/>
  <c r="U1434" i="28"/>
  <c r="U1435" i="28"/>
  <c r="U1436" i="28"/>
  <c r="U1437" i="28"/>
  <c r="U1438" i="28"/>
  <c r="U1439" i="28"/>
  <c r="U1440" i="28"/>
  <c r="U1441" i="28"/>
  <c r="U1442" i="28"/>
  <c r="U1443" i="28"/>
  <c r="U1444" i="28"/>
  <c r="U1445" i="28"/>
  <c r="U1446" i="28"/>
  <c r="U1447" i="28"/>
  <c r="U1448" i="28"/>
  <c r="U1449" i="28"/>
  <c r="U1450" i="28"/>
  <c r="U1451" i="28"/>
  <c r="U1452" i="28"/>
  <c r="U1453" i="28"/>
  <c r="U1454" i="28"/>
  <c r="U1455" i="28"/>
  <c r="U1456" i="28"/>
  <c r="U1457" i="28"/>
  <c r="U1458" i="28"/>
  <c r="U1459" i="28"/>
  <c r="U1460" i="28"/>
  <c r="U1461" i="28"/>
  <c r="U1462" i="28"/>
  <c r="U1463" i="28"/>
  <c r="U1464" i="28"/>
  <c r="U1465" i="28"/>
  <c r="U1466" i="28"/>
  <c r="U1467" i="28"/>
  <c r="U1468" i="28"/>
  <c r="U1469" i="28"/>
  <c r="U1470" i="28"/>
  <c r="U1471" i="28"/>
  <c r="U1472" i="28"/>
  <c r="U1473" i="28"/>
  <c r="U1474" i="28"/>
  <c r="U1475" i="28"/>
  <c r="U1476" i="28"/>
  <c r="U1477" i="28"/>
  <c r="U1478" i="28"/>
  <c r="U1479" i="28"/>
  <c r="U1480" i="28"/>
  <c r="U1481" i="28"/>
  <c r="U1482" i="28"/>
  <c r="U1483" i="28"/>
  <c r="U1484" i="28"/>
  <c r="U1485" i="28"/>
  <c r="U1486" i="28"/>
  <c r="U1487" i="28"/>
  <c r="U1488" i="28"/>
  <c r="U1489" i="28"/>
  <c r="U1490" i="28"/>
  <c r="U1491" i="28"/>
  <c r="U1492" i="28"/>
  <c r="U1493" i="28"/>
  <c r="U1494" i="28"/>
  <c r="U1495" i="28"/>
  <c r="U1496" i="28"/>
  <c r="U1497" i="28"/>
  <c r="U1498" i="28"/>
  <c r="U1499" i="28"/>
  <c r="U1500" i="28"/>
  <c r="U1501" i="28"/>
  <c r="U1502" i="28"/>
  <c r="U1503" i="28"/>
  <c r="U1504" i="28"/>
  <c r="U1505" i="28"/>
  <c r="U1506" i="28"/>
  <c r="U1507" i="28"/>
  <c r="U1508" i="28"/>
  <c r="U1509" i="28"/>
  <c r="U1510" i="28"/>
  <c r="U1511" i="28"/>
  <c r="U1512" i="28"/>
  <c r="U1513" i="28"/>
  <c r="U1514" i="28"/>
  <c r="U1515" i="28"/>
  <c r="U1516" i="28"/>
  <c r="U1517" i="28"/>
  <c r="U1518" i="28"/>
  <c r="U1519" i="28"/>
  <c r="U1520" i="28"/>
  <c r="U1521" i="28"/>
  <c r="U1522" i="28"/>
  <c r="U1523" i="28"/>
  <c r="U1524" i="28"/>
  <c r="U1525" i="28"/>
  <c r="U1526" i="28"/>
  <c r="U1527" i="28"/>
  <c r="U1528" i="28"/>
  <c r="U1529" i="28"/>
  <c r="U1530" i="28"/>
  <c r="U1531" i="28"/>
  <c r="U1532" i="28"/>
  <c r="U1533" i="28"/>
  <c r="U1534" i="28"/>
  <c r="U1535" i="28"/>
  <c r="U1536" i="28"/>
  <c r="U1537" i="28"/>
  <c r="U1538" i="28"/>
  <c r="U1539" i="28"/>
  <c r="U1540" i="28"/>
  <c r="U1541" i="28"/>
  <c r="U1542" i="28"/>
  <c r="U1543" i="28"/>
  <c r="U1544" i="28"/>
  <c r="U1545" i="28"/>
  <c r="U1546" i="28"/>
  <c r="U1547" i="28"/>
  <c r="U1548" i="28"/>
  <c r="U1549" i="28"/>
  <c r="U1550" i="28"/>
  <c r="U1551" i="28"/>
  <c r="U1552" i="28"/>
  <c r="U1553" i="28"/>
  <c r="U1554" i="28"/>
  <c r="U1555" i="28"/>
  <c r="U1556" i="28"/>
  <c r="U1557" i="28"/>
  <c r="U1558" i="28"/>
  <c r="U1559" i="28"/>
  <c r="U1560" i="28"/>
  <c r="U1561" i="28"/>
  <c r="U1562" i="28"/>
  <c r="U1563" i="28"/>
  <c r="U1564" i="28"/>
  <c r="U1565" i="28"/>
  <c r="U1566" i="28"/>
  <c r="U1567" i="28"/>
  <c r="U1568" i="28"/>
  <c r="U1569" i="28"/>
  <c r="U1570" i="28"/>
  <c r="U1571" i="28"/>
  <c r="U1572" i="28"/>
  <c r="U1573" i="28"/>
  <c r="U1574" i="28"/>
  <c r="U1575" i="28"/>
  <c r="U1576" i="28"/>
  <c r="U1577" i="28"/>
  <c r="U1578" i="28"/>
  <c r="U1579" i="28"/>
  <c r="U1580" i="28"/>
  <c r="U1581" i="28"/>
  <c r="U1582" i="28"/>
  <c r="U1583" i="28"/>
  <c r="U1584" i="28"/>
  <c r="U1585" i="28"/>
  <c r="U1586" i="28"/>
  <c r="U1587" i="28"/>
  <c r="U1588" i="28"/>
  <c r="U1589" i="28"/>
  <c r="U1590" i="28"/>
  <c r="U1591" i="28"/>
  <c r="U1592" i="28"/>
  <c r="U1593" i="28"/>
  <c r="U1594" i="28"/>
  <c r="U1595" i="28"/>
  <c r="U1596" i="28"/>
  <c r="U1597" i="28"/>
  <c r="U1598" i="28"/>
  <c r="U1599" i="28"/>
  <c r="U1600" i="28"/>
  <c r="U1601" i="28"/>
  <c r="U1602" i="28"/>
  <c r="U1603" i="28"/>
  <c r="U1604" i="28"/>
  <c r="U1605" i="28"/>
  <c r="U1606" i="28"/>
  <c r="U1607" i="28"/>
  <c r="U1608" i="28"/>
  <c r="U1609" i="28"/>
  <c r="U1610" i="28"/>
  <c r="U1611" i="28"/>
  <c r="U1612" i="28"/>
  <c r="U1613" i="28"/>
  <c r="U1614" i="28"/>
  <c r="U1615" i="28"/>
  <c r="U1616" i="28"/>
  <c r="U1617" i="28"/>
  <c r="U1618" i="28"/>
  <c r="U1619" i="28"/>
  <c r="U1620" i="28"/>
  <c r="U1621" i="28"/>
  <c r="U1622" i="28"/>
  <c r="U1623" i="28"/>
  <c r="U1624" i="28"/>
  <c r="U1625" i="28"/>
  <c r="U1626" i="28"/>
  <c r="U1627" i="28"/>
  <c r="U1628" i="28"/>
  <c r="U1629" i="28"/>
  <c r="U1630" i="28"/>
  <c r="U1631" i="28"/>
  <c r="U1632" i="28"/>
  <c r="U1633" i="28"/>
  <c r="U1634" i="28"/>
  <c r="U1635" i="28"/>
  <c r="U1636" i="28"/>
  <c r="U1637" i="28"/>
  <c r="U1638" i="28"/>
  <c r="U1639" i="28"/>
  <c r="U1640" i="28"/>
  <c r="U1641" i="28"/>
  <c r="U1642" i="28"/>
  <c r="U1643" i="28"/>
  <c r="U1644" i="28"/>
  <c r="U1645" i="28"/>
  <c r="U1646" i="28"/>
  <c r="U1647" i="28"/>
  <c r="U1648" i="28"/>
  <c r="U1649" i="28"/>
  <c r="U1650" i="28"/>
  <c r="U1651" i="28"/>
  <c r="U1652" i="28"/>
  <c r="U1653" i="28"/>
  <c r="U1654" i="28"/>
  <c r="U1655" i="28"/>
  <c r="U1656" i="28"/>
  <c r="U1657" i="28"/>
  <c r="U1658" i="28"/>
  <c r="U1659" i="28"/>
  <c r="U1660" i="28"/>
  <c r="U1661" i="28"/>
  <c r="U1662" i="28"/>
  <c r="U1663" i="28"/>
  <c r="U1664" i="28"/>
  <c r="U1665" i="28"/>
  <c r="U1666" i="28"/>
  <c r="U1667" i="28"/>
  <c r="U1668" i="28"/>
  <c r="U1669" i="28"/>
  <c r="U1670" i="28"/>
  <c r="U1671" i="28"/>
  <c r="U1672" i="28"/>
  <c r="U1673" i="28"/>
  <c r="U1674" i="28"/>
  <c r="U1675" i="28"/>
  <c r="U1676" i="28"/>
  <c r="U1677" i="28"/>
  <c r="U1678" i="28"/>
  <c r="U1679" i="28"/>
  <c r="U1680" i="28"/>
  <c r="U1681" i="28"/>
  <c r="U1682" i="28"/>
  <c r="U1683" i="28"/>
  <c r="U1684" i="28"/>
  <c r="U1685" i="28"/>
  <c r="U1686" i="28"/>
  <c r="U1687" i="28"/>
  <c r="U1688" i="28"/>
  <c r="U1689" i="28"/>
  <c r="U1690" i="28"/>
  <c r="U1691" i="28"/>
  <c r="U1692" i="28"/>
  <c r="U1693" i="28"/>
  <c r="U1694" i="28"/>
  <c r="U1695" i="28"/>
  <c r="U1696" i="28"/>
  <c r="U1697" i="28"/>
  <c r="U1698" i="28"/>
  <c r="U1699" i="28"/>
  <c r="U1700" i="28"/>
  <c r="U1701" i="28"/>
  <c r="U1702" i="28"/>
  <c r="U1703" i="28"/>
  <c r="U1704" i="28"/>
  <c r="U1705" i="28"/>
  <c r="U1706" i="28"/>
  <c r="U1707" i="28"/>
  <c r="U1708" i="28"/>
  <c r="U1709" i="28"/>
  <c r="U1710" i="28"/>
  <c r="U1711" i="28"/>
  <c r="U1712" i="28"/>
  <c r="U1713" i="28"/>
  <c r="U1714" i="28"/>
  <c r="U1715" i="28"/>
  <c r="U1716" i="28"/>
  <c r="U1717" i="28"/>
  <c r="U1718" i="28"/>
  <c r="U1719" i="28"/>
  <c r="U1720" i="28"/>
  <c r="U1721" i="28"/>
  <c r="U1722" i="28"/>
  <c r="U1723" i="28"/>
  <c r="U1724" i="28"/>
  <c r="U1725" i="28"/>
  <c r="U1726" i="28"/>
  <c r="U1727" i="28"/>
  <c r="U1728" i="28"/>
  <c r="U1729" i="28"/>
  <c r="U1730" i="28"/>
  <c r="U1731" i="28"/>
  <c r="U1732" i="28"/>
  <c r="U1733" i="28"/>
  <c r="U1734" i="28"/>
  <c r="U1735" i="28"/>
  <c r="U1736" i="28"/>
  <c r="U1737" i="28"/>
  <c r="U1738" i="28"/>
  <c r="U1739" i="28"/>
  <c r="U1740" i="28"/>
  <c r="U1741" i="28"/>
  <c r="U1742" i="28"/>
  <c r="U1743" i="28"/>
  <c r="U1744" i="28"/>
  <c r="U1745" i="28"/>
  <c r="U1746" i="28"/>
  <c r="U1747" i="28"/>
  <c r="U1748" i="28"/>
  <c r="U1749" i="28"/>
  <c r="U1750" i="28"/>
  <c r="U1751" i="28"/>
  <c r="U1752" i="28"/>
  <c r="U1753" i="28"/>
  <c r="U1754" i="28"/>
  <c r="U1755" i="28"/>
  <c r="U1756" i="28"/>
  <c r="U1757" i="28"/>
  <c r="U1758" i="28"/>
  <c r="U1759" i="28"/>
  <c r="U1760" i="28"/>
  <c r="U1761" i="28"/>
  <c r="U1762" i="28"/>
  <c r="U1763" i="28"/>
  <c r="U1764" i="28"/>
  <c r="U1765" i="28"/>
  <c r="U1766" i="28"/>
  <c r="U1767" i="28"/>
  <c r="U1768" i="28"/>
  <c r="U1769" i="28"/>
  <c r="U1770" i="28"/>
  <c r="U1771" i="28"/>
  <c r="U1772" i="28"/>
  <c r="U1773" i="28"/>
  <c r="U1774" i="28"/>
  <c r="U1775" i="28"/>
  <c r="U1776" i="28"/>
  <c r="U1777" i="28"/>
  <c r="U1778" i="28"/>
  <c r="U1779" i="28"/>
  <c r="U1780" i="28"/>
  <c r="U1781" i="28"/>
  <c r="U1782" i="28"/>
  <c r="U1783" i="28"/>
  <c r="U1784" i="28"/>
  <c r="U1785" i="28"/>
  <c r="U1786" i="28"/>
  <c r="U1787" i="28"/>
  <c r="U1788" i="28"/>
  <c r="U1789" i="28"/>
  <c r="U1790" i="28"/>
  <c r="U1791" i="28"/>
  <c r="U1792" i="28"/>
  <c r="U1793" i="28"/>
  <c r="U1794" i="28"/>
  <c r="U1795" i="28"/>
  <c r="U1796" i="28"/>
  <c r="U1797" i="28"/>
  <c r="U1798" i="28"/>
  <c r="U1799" i="28"/>
  <c r="U1800" i="28"/>
  <c r="U1801" i="28"/>
  <c r="U1802" i="28"/>
  <c r="U1803" i="28"/>
  <c r="U1804" i="28"/>
  <c r="U1805" i="28"/>
  <c r="U1806" i="28"/>
  <c r="U1807" i="28"/>
  <c r="U1808" i="28"/>
  <c r="U1809" i="28"/>
  <c r="U1810" i="28"/>
  <c r="U1811" i="28"/>
  <c r="U2" i="2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921" i="18"/>
  <c r="Q922" i="18"/>
  <c r="Q923" i="18"/>
  <c r="Q924" i="18"/>
  <c r="Q925" i="18"/>
  <c r="Q926" i="18"/>
  <c r="Q927" i="18"/>
  <c r="Q928" i="18"/>
  <c r="Q929" i="18"/>
  <c r="Q930" i="18"/>
  <c r="Q931" i="18"/>
  <c r="Q932" i="18"/>
  <c r="Q933" i="18"/>
  <c r="Q934" i="18"/>
  <c r="Q935" i="18"/>
  <c r="Q936" i="18"/>
  <c r="Q937" i="18"/>
  <c r="Q938" i="18"/>
  <c r="Q939" i="18"/>
  <c r="Q940" i="18"/>
  <c r="Q941" i="18"/>
  <c r="Q942" i="18"/>
  <c r="Q943" i="18"/>
  <c r="Q944" i="18"/>
  <c r="Q945" i="18"/>
  <c r="Q946" i="18"/>
  <c r="Q947" i="18"/>
  <c r="Q948" i="18"/>
  <c r="Q949" i="18"/>
  <c r="Q950" i="18"/>
  <c r="Q951" i="18"/>
  <c r="Q952" i="18"/>
  <c r="Q953" i="18"/>
  <c r="Q954" i="18"/>
  <c r="Q955" i="18"/>
  <c r="Q956" i="18"/>
  <c r="Q957" i="18"/>
  <c r="Q958" i="18"/>
  <c r="Q959" i="18"/>
  <c r="Q960" i="18"/>
  <c r="Q961" i="18"/>
  <c r="Q962" i="18"/>
  <c r="Q963" i="18"/>
  <c r="Q964" i="18"/>
  <c r="Q965" i="18"/>
  <c r="Q966" i="18"/>
  <c r="Q967" i="18"/>
  <c r="Q968" i="18"/>
  <c r="Q969" i="18"/>
  <c r="Q970" i="18"/>
  <c r="Q971" i="18"/>
  <c r="Q972" i="18"/>
  <c r="Q973" i="18"/>
  <c r="Q974" i="18"/>
  <c r="Q975" i="18"/>
  <c r="Q976" i="18"/>
  <c r="Q977" i="18"/>
  <c r="Q978" i="18"/>
  <c r="Q979" i="18"/>
  <c r="Q980" i="18"/>
  <c r="Q981" i="18"/>
  <c r="Q982" i="18"/>
  <c r="Q983" i="18"/>
  <c r="Q984" i="18"/>
  <c r="Q985" i="18"/>
  <c r="Q986" i="18"/>
  <c r="Q987" i="18"/>
  <c r="Q988" i="18"/>
  <c r="Q989" i="18"/>
  <c r="Q990" i="18"/>
  <c r="Q991" i="18"/>
  <c r="Q992" i="18"/>
  <c r="Q993" i="18"/>
  <c r="Q994" i="18"/>
  <c r="Q995" i="18"/>
  <c r="Q996" i="18"/>
  <c r="Q997" i="18"/>
  <c r="Q998" i="18"/>
  <c r="Q999" i="18"/>
  <c r="Q1000" i="18"/>
  <c r="Q1001" i="18"/>
  <c r="Q1002" i="18"/>
  <c r="Q1003" i="18"/>
  <c r="Q1004" i="18"/>
  <c r="Q1005" i="18"/>
  <c r="Q1006" i="18"/>
  <c r="Q1007" i="18"/>
  <c r="Q1008" i="18"/>
  <c r="Q1009" i="18"/>
  <c r="Q1010" i="18"/>
  <c r="Q1011" i="18"/>
  <c r="Q1012" i="18"/>
  <c r="Q1013" i="18"/>
  <c r="Q1014" i="18"/>
  <c r="Q1015" i="18"/>
  <c r="Q1016" i="18"/>
  <c r="Q1017" i="18"/>
  <c r="Q1018" i="18"/>
  <c r="Q1019" i="18"/>
  <c r="Q1020" i="18"/>
  <c r="Q1021" i="18"/>
  <c r="Q1022" i="18"/>
  <c r="Q1023" i="18"/>
  <c r="Q1024" i="18"/>
  <c r="Q1025" i="18"/>
  <c r="Q1026" i="18"/>
  <c r="Q1027" i="18"/>
  <c r="Q1028" i="18"/>
  <c r="Q1029" i="18"/>
  <c r="Q1030" i="18"/>
  <c r="Q1031" i="18"/>
  <c r="Q1032" i="18"/>
  <c r="Q1033" i="18"/>
  <c r="Q1034" i="18"/>
  <c r="Q1035" i="18"/>
  <c r="Q1036" i="18"/>
  <c r="Q1037" i="18"/>
  <c r="Q1038" i="18"/>
  <c r="Q1039" i="18"/>
  <c r="Q1040" i="18"/>
  <c r="Q1041" i="18"/>
  <c r="Q1042" i="18"/>
  <c r="Q1043" i="18"/>
  <c r="Q1044" i="18"/>
  <c r="Q1045" i="18"/>
  <c r="Q1046" i="18"/>
  <c r="Q1047" i="18"/>
  <c r="Q1048" i="18"/>
  <c r="Q1049" i="18"/>
  <c r="Q1050" i="18"/>
  <c r="Q1051" i="18"/>
  <c r="Q1052" i="18"/>
  <c r="Q1053" i="18"/>
  <c r="Q1054" i="18"/>
  <c r="Q1055" i="18"/>
  <c r="Q1056" i="18"/>
  <c r="Q1057" i="18"/>
  <c r="Q1058" i="18"/>
  <c r="Q1059" i="18"/>
  <c r="Q1060" i="18"/>
  <c r="Q1061" i="18"/>
  <c r="Q1062" i="18"/>
  <c r="Q1063" i="18"/>
  <c r="Q1064" i="18"/>
  <c r="Q1065" i="18"/>
  <c r="Q1066" i="18"/>
  <c r="Q1067" i="18"/>
  <c r="Q1068" i="18"/>
  <c r="Q1069" i="18"/>
  <c r="Q1070" i="18"/>
  <c r="Q1071" i="18"/>
  <c r="Q1072" i="18"/>
  <c r="Q1073" i="18"/>
  <c r="Q1074" i="18"/>
  <c r="Q1075" i="18"/>
  <c r="Q1076" i="18"/>
  <c r="Q1077" i="18"/>
  <c r="Q1078" i="18"/>
  <c r="Q1079" i="18"/>
  <c r="Q1080" i="18"/>
  <c r="Q1081" i="18"/>
  <c r="Q1082" i="18"/>
  <c r="Q1083" i="18"/>
  <c r="Q1084" i="18"/>
  <c r="Q1085" i="18"/>
  <c r="Q1086" i="18"/>
  <c r="Q1087" i="18"/>
  <c r="Q1088" i="18"/>
  <c r="Q1089" i="18"/>
  <c r="Q1090" i="18"/>
  <c r="Q1091" i="18"/>
  <c r="Q1092" i="18"/>
  <c r="Q1093" i="18"/>
  <c r="Q1094" i="18"/>
  <c r="Q1095" i="18"/>
  <c r="Q1096" i="18"/>
  <c r="Q1097" i="18"/>
  <c r="Q1098" i="18"/>
  <c r="Q1099" i="18"/>
  <c r="Q1100" i="18"/>
  <c r="Q1101" i="18"/>
  <c r="Q1102" i="18"/>
  <c r="Q1103" i="18"/>
  <c r="Q1104" i="18"/>
  <c r="Q1105" i="18"/>
  <c r="Q1106" i="18"/>
  <c r="Q1107" i="18"/>
  <c r="Q1108" i="18"/>
  <c r="Q1109" i="18"/>
  <c r="Q1110" i="18"/>
  <c r="Q1111" i="18"/>
  <c r="Q1112" i="18"/>
  <c r="Q1113" i="18"/>
  <c r="Q1114" i="18"/>
  <c r="Q1115" i="18"/>
  <c r="Q1116" i="18"/>
  <c r="Q1117" i="18"/>
  <c r="Q1118" i="18"/>
  <c r="Q1119" i="18"/>
  <c r="Q1120" i="18"/>
  <c r="Q1121" i="18"/>
  <c r="Q1122" i="18"/>
  <c r="Q1123" i="18"/>
  <c r="Q1124" i="18"/>
  <c r="Q1125" i="18"/>
  <c r="Q1126" i="18"/>
  <c r="Q1127" i="18"/>
  <c r="Q1128" i="18"/>
  <c r="Q1129" i="18"/>
  <c r="Q1130" i="18"/>
  <c r="Q1131" i="18"/>
  <c r="Q1132" i="18"/>
  <c r="Q1133" i="18"/>
  <c r="Q1134" i="18"/>
  <c r="Q1135" i="18"/>
  <c r="Q1136" i="18"/>
  <c r="Q1137" i="18"/>
  <c r="Q1138" i="18"/>
  <c r="Q1139" i="18"/>
  <c r="Q1140" i="18"/>
  <c r="Q1141" i="18"/>
  <c r="Q1142" i="18"/>
  <c r="Q1143" i="18"/>
  <c r="Q1144" i="18"/>
  <c r="Q1145" i="18"/>
  <c r="Q1146" i="18"/>
  <c r="Q1147" i="18"/>
  <c r="Q1148" i="18"/>
  <c r="Q1149" i="18"/>
  <c r="Q1150" i="18"/>
  <c r="Q1151" i="18"/>
  <c r="Q1152" i="18"/>
  <c r="Q1153" i="18"/>
  <c r="Q1154" i="18"/>
  <c r="Q1155" i="18"/>
  <c r="Q1156" i="18"/>
  <c r="Q1157" i="18"/>
  <c r="Q1158" i="18"/>
  <c r="Q1159" i="18"/>
  <c r="Q1160" i="18"/>
  <c r="Q1161" i="18"/>
  <c r="Q1162" i="18"/>
  <c r="Q1163" i="18"/>
  <c r="Q1164" i="18"/>
  <c r="Q1165" i="18"/>
  <c r="Q1166" i="18"/>
  <c r="Q1167" i="18"/>
  <c r="Q1168" i="18"/>
  <c r="Q1169" i="18"/>
  <c r="Q1170" i="18"/>
  <c r="Q1171" i="18"/>
  <c r="Q1172" i="18"/>
  <c r="Q1173" i="18"/>
  <c r="Q1174" i="18"/>
  <c r="Q1175" i="18"/>
  <c r="Q1176" i="18"/>
  <c r="Q1177" i="18"/>
  <c r="Q1178" i="18"/>
  <c r="Q1179" i="18"/>
  <c r="Q1180" i="18"/>
  <c r="Q1181" i="18"/>
  <c r="Q1182" i="18"/>
  <c r="Q1183" i="18"/>
  <c r="Q1184" i="18"/>
  <c r="Q1185" i="18"/>
  <c r="Q1186" i="18"/>
  <c r="Q1187" i="18"/>
  <c r="Q1188" i="18"/>
  <c r="Q1189" i="18"/>
  <c r="Q1190" i="18"/>
  <c r="Q1191" i="18"/>
  <c r="Q1192" i="18"/>
  <c r="Q1193" i="18"/>
  <c r="Q1194" i="18"/>
  <c r="Q1195" i="18"/>
  <c r="Q1196" i="18"/>
  <c r="Q1197" i="18"/>
  <c r="Q1198" i="18"/>
  <c r="Q1199" i="18"/>
  <c r="Q1200" i="18"/>
  <c r="Q1201" i="18"/>
  <c r="Q1202" i="18"/>
  <c r="Q1203" i="18"/>
  <c r="Q1204" i="18"/>
  <c r="Q1205" i="18"/>
  <c r="Q1206" i="18"/>
  <c r="Q1207" i="18"/>
  <c r="Q1208" i="18"/>
  <c r="Q1209" i="18"/>
  <c r="Q1210" i="18"/>
  <c r="Q1211" i="18"/>
  <c r="Q1212" i="18"/>
  <c r="Q1213" i="18"/>
  <c r="Q1214" i="18"/>
  <c r="Q1215" i="18"/>
  <c r="Q1216" i="18"/>
  <c r="Q1217" i="18"/>
  <c r="Q1218" i="18"/>
  <c r="Q1219" i="18"/>
  <c r="Q1220" i="18"/>
  <c r="Q1221" i="18"/>
  <c r="Q1222" i="18"/>
  <c r="Q1223" i="18"/>
  <c r="Q1224" i="18"/>
  <c r="Q1225" i="18"/>
  <c r="Q1226" i="18"/>
  <c r="Q1227" i="18"/>
  <c r="Q1228" i="18"/>
  <c r="Q1229" i="18"/>
  <c r="Q1230" i="18"/>
  <c r="Q1231" i="18"/>
  <c r="Q1232" i="18"/>
  <c r="Q1233" i="18"/>
  <c r="Q1234" i="18"/>
  <c r="Q1235" i="18"/>
  <c r="Q1236" i="18"/>
  <c r="Q1237" i="18"/>
  <c r="Q1238" i="18"/>
  <c r="Q1239" i="18"/>
  <c r="Q1240" i="18"/>
  <c r="Q1241" i="18"/>
  <c r="Q1242" i="18"/>
  <c r="Q1243" i="18"/>
  <c r="Q1244" i="18"/>
  <c r="Q1245" i="18"/>
  <c r="Q1246" i="18"/>
  <c r="Q1247" i="18"/>
  <c r="Q1248" i="18"/>
  <c r="Q1249" i="18"/>
  <c r="Q1250" i="18"/>
  <c r="Q1251" i="18"/>
  <c r="Q1252" i="18"/>
  <c r="Q1253" i="18"/>
  <c r="Q1254" i="18"/>
  <c r="Q1255" i="18"/>
  <c r="Q1256" i="18"/>
  <c r="Q1257" i="18"/>
  <c r="Q1258" i="18"/>
  <c r="Q1259" i="18"/>
  <c r="Q1260" i="18"/>
  <c r="Q1261" i="18"/>
  <c r="Q1262" i="18"/>
  <c r="Q1263" i="18"/>
  <c r="Q1264" i="18"/>
  <c r="Q1265" i="18"/>
  <c r="Q1266" i="18"/>
  <c r="Q1267" i="18"/>
  <c r="Q1268" i="18"/>
  <c r="Q1269" i="18"/>
  <c r="Q1270" i="18"/>
  <c r="Q1271" i="18"/>
  <c r="Q1272" i="18"/>
  <c r="Q1273" i="18"/>
  <c r="Q1274" i="18"/>
  <c r="Q1275" i="18"/>
  <c r="Q1276" i="18"/>
  <c r="Q1277" i="18"/>
  <c r="Q1278" i="18"/>
  <c r="Q1279" i="18"/>
  <c r="Q1280" i="18"/>
  <c r="Q1281" i="18"/>
  <c r="Q1282" i="18"/>
  <c r="Q1283" i="18"/>
  <c r="Q1284" i="18"/>
  <c r="Q1285" i="18"/>
  <c r="Q1286" i="18"/>
  <c r="Q1287" i="18"/>
  <c r="Q1288" i="18"/>
  <c r="Q1289" i="18"/>
  <c r="Q1290" i="18"/>
  <c r="Q1291" i="18"/>
  <c r="Q1292" i="18"/>
  <c r="Q1293" i="18"/>
  <c r="Q1294" i="18"/>
  <c r="Q1295" i="18"/>
  <c r="Q1296" i="18"/>
  <c r="Q1297" i="18"/>
  <c r="Q1298" i="18"/>
  <c r="Q1299" i="18"/>
  <c r="Q1300" i="18"/>
  <c r="Q1301" i="18"/>
  <c r="Q1302" i="18"/>
  <c r="Q1303" i="18"/>
  <c r="Q1304" i="18"/>
  <c r="Q1305" i="18"/>
  <c r="Q1306" i="18"/>
  <c r="Q1307" i="18"/>
  <c r="Q1308" i="18"/>
  <c r="Q1309" i="18"/>
  <c r="Q1310" i="18"/>
  <c r="Q1311" i="18"/>
  <c r="Q1312" i="18"/>
  <c r="Q1313" i="18"/>
  <c r="Q1314" i="18"/>
  <c r="Q1315" i="18"/>
  <c r="Q1316" i="18"/>
  <c r="Q1317" i="18"/>
  <c r="Q1318" i="18"/>
  <c r="Q1319" i="18"/>
  <c r="Q1320" i="18"/>
  <c r="Q1321" i="18"/>
  <c r="Q1322" i="18"/>
  <c r="Q1323" i="18"/>
  <c r="Q1324" i="18"/>
  <c r="Q1325" i="18"/>
  <c r="Q1326" i="18"/>
  <c r="Q1327" i="18"/>
  <c r="Q1328" i="18"/>
  <c r="Q1329" i="18"/>
  <c r="Q1330" i="18"/>
  <c r="Q1331" i="18"/>
  <c r="Q1332" i="18"/>
  <c r="Q1333" i="18"/>
  <c r="Q1334" i="18"/>
  <c r="Q1335" i="18"/>
  <c r="Q1336" i="18"/>
  <c r="Q1337" i="18"/>
  <c r="Q1338" i="18"/>
  <c r="Q1339" i="18"/>
  <c r="Q1340" i="18"/>
  <c r="Q1341" i="18"/>
  <c r="Q1342" i="18"/>
  <c r="Q1343" i="18"/>
  <c r="Q1344" i="18"/>
  <c r="Q1345" i="18"/>
  <c r="Q1346" i="18"/>
  <c r="Q1347" i="18"/>
  <c r="Q1348" i="18"/>
  <c r="Q1349" i="18"/>
  <c r="Q1350" i="18"/>
  <c r="Q1351" i="18"/>
  <c r="Q1352" i="18"/>
  <c r="Q1353" i="18"/>
  <c r="Q1354" i="18"/>
  <c r="Q1355" i="18"/>
  <c r="Q1356" i="18"/>
  <c r="Q1357" i="18"/>
  <c r="Q1358" i="18"/>
  <c r="Q1359" i="18"/>
  <c r="Q1360" i="18"/>
  <c r="Q1361" i="18"/>
  <c r="Q1362" i="18"/>
  <c r="Q1363" i="18"/>
  <c r="Q1364" i="18"/>
  <c r="Q1365" i="18"/>
  <c r="Q1366" i="18"/>
  <c r="Q1367" i="18"/>
  <c r="Q1368" i="18"/>
  <c r="Q1369" i="18"/>
  <c r="Q1370" i="18"/>
  <c r="Q1371" i="18"/>
  <c r="Q1372" i="18"/>
  <c r="Q1373" i="18"/>
  <c r="Q1374" i="18"/>
  <c r="Q1375" i="18"/>
  <c r="Q1376" i="18"/>
  <c r="Q1377" i="18"/>
  <c r="Q2" i="18"/>
  <c r="P129" i="30" l="1"/>
  <c r="P268" i="30"/>
  <c r="P148" i="30"/>
  <c r="W2" i="28"/>
  <c r="T3" i="18" s="1"/>
  <c r="W1805" i="28"/>
  <c r="T1850" i="18" s="1"/>
  <c r="W1797" i="28"/>
  <c r="T1842" i="18" s="1"/>
  <c r="P365" i="32" s="1"/>
  <c r="W1789" i="28"/>
  <c r="T1834" i="18" s="1"/>
  <c r="W1781" i="28"/>
  <c r="T1826" i="18" s="1"/>
  <c r="W1773" i="28"/>
  <c r="T1818" i="18" s="1"/>
  <c r="W1765" i="28"/>
  <c r="T1810" i="18" s="1"/>
  <c r="W1757" i="28"/>
  <c r="T1802" i="18" s="1"/>
  <c r="W1749" i="28"/>
  <c r="T1794" i="18" s="1"/>
  <c r="W1745" i="28"/>
  <c r="T1790" i="18" s="1"/>
  <c r="W1741" i="28"/>
  <c r="T1786" i="18" s="1"/>
  <c r="W1733" i="28"/>
  <c r="T1778" i="18" s="1"/>
  <c r="W1729" i="28"/>
  <c r="T1774" i="18" s="1"/>
  <c r="W1725" i="28"/>
  <c r="T1770" i="18" s="1"/>
  <c r="W1721" i="28"/>
  <c r="T1766" i="18" s="1"/>
  <c r="W1717" i="28"/>
  <c r="W1713" i="28"/>
  <c r="W1709" i="28"/>
  <c r="W1705" i="28"/>
  <c r="W1701" i="28"/>
  <c r="W1697" i="28"/>
  <c r="W1693" i="28"/>
  <c r="T1762" i="18" s="1"/>
  <c r="W1689" i="28"/>
  <c r="T1758" i="18" s="1"/>
  <c r="P351" i="32" s="1"/>
  <c r="W1685" i="28"/>
  <c r="T1754" i="18" s="1"/>
  <c r="W1677" i="28"/>
  <c r="T1746" i="18" s="1"/>
  <c r="W1809" i="28"/>
  <c r="T1854" i="18" s="1"/>
  <c r="W1801" i="28"/>
  <c r="T1846" i="18" s="1"/>
  <c r="W1793" i="28"/>
  <c r="T1838" i="18" s="1"/>
  <c r="W1785" i="28"/>
  <c r="T1830" i="18" s="1"/>
  <c r="W1777" i="28"/>
  <c r="T1822" i="18" s="1"/>
  <c r="P361" i="32" s="1"/>
  <c r="W1769" i="28"/>
  <c r="T1814" i="18" s="1"/>
  <c r="W1761" i="28"/>
  <c r="T1806" i="18" s="1"/>
  <c r="W1753" i="28"/>
  <c r="T1798" i="18" s="1"/>
  <c r="P357" i="32" s="1"/>
  <c r="W1681" i="28"/>
  <c r="T1750" i="18" s="1"/>
  <c r="W1703" i="28"/>
  <c r="W1673" i="28"/>
  <c r="T1742" i="18" s="1"/>
  <c r="W1669" i="28"/>
  <c r="T1738" i="18" s="1"/>
  <c r="W1665" i="28"/>
  <c r="T1734" i="18" s="1"/>
  <c r="P345" i="32" s="1"/>
  <c r="W1661" i="28"/>
  <c r="T1730" i="18" s="1"/>
  <c r="P343" i="32" s="1"/>
  <c r="W1657" i="28"/>
  <c r="T1726" i="18" s="1"/>
  <c r="W1653" i="28"/>
  <c r="T1722" i="18" s="1"/>
  <c r="W1649" i="28"/>
  <c r="T1718" i="18" s="1"/>
  <c r="W1645" i="28"/>
  <c r="T1714" i="18" s="1"/>
  <c r="W1641" i="28"/>
  <c r="T1710" i="18" s="1"/>
  <c r="W1637" i="28"/>
  <c r="T1706" i="18" s="1"/>
  <c r="W1633" i="28"/>
  <c r="T1702" i="18" s="1"/>
  <c r="W1629" i="28"/>
  <c r="T1698" i="18" s="1"/>
  <c r="W1625" i="28"/>
  <c r="T1694" i="18" s="1"/>
  <c r="P336" i="32" s="1"/>
  <c r="W1621" i="28"/>
  <c r="T1689" i="18" s="1"/>
  <c r="W1617" i="28"/>
  <c r="T1682" i="18" s="1"/>
  <c r="P333" i="32" s="1"/>
  <c r="W1613" i="28"/>
  <c r="W1609" i="28"/>
  <c r="W1605" i="28"/>
  <c r="W1601" i="28"/>
  <c r="W1597" i="28"/>
  <c r="W1593" i="28"/>
  <c r="W1589" i="28"/>
  <c r="W1585" i="28"/>
  <c r="W1581" i="28"/>
  <c r="W1577" i="28"/>
  <c r="W1573" i="28"/>
  <c r="W1569" i="28"/>
  <c r="W1565" i="28"/>
  <c r="W1561" i="28"/>
  <c r="W1557" i="28"/>
  <c r="T1675" i="18" s="1"/>
  <c r="W1553" i="28"/>
  <c r="T1671" i="18" s="1"/>
  <c r="W1549" i="28"/>
  <c r="T1667" i="18" s="1"/>
  <c r="W1545" i="28"/>
  <c r="T1663" i="18" s="1"/>
  <c r="W1541" i="28"/>
  <c r="T1657" i="18" s="1"/>
  <c r="W1537" i="28"/>
  <c r="T1653" i="18" s="1"/>
  <c r="W1533" i="28"/>
  <c r="T1649" i="18" s="1"/>
  <c r="W1529" i="28"/>
  <c r="T1645" i="18" s="1"/>
  <c r="W1525" i="28"/>
  <c r="T1641" i="18" s="1"/>
  <c r="W1521" i="28"/>
  <c r="T1636" i="18" s="1"/>
  <c r="W1517" i="28"/>
  <c r="T1632" i="18" s="1"/>
  <c r="W1513" i="28"/>
  <c r="T1628" i="18" s="1"/>
  <c r="W1509" i="28"/>
  <c r="T1624" i="18" s="1"/>
  <c r="W1505" i="28"/>
  <c r="T1620" i="18" s="1"/>
  <c r="W1501" i="28"/>
  <c r="T1616" i="18" s="1"/>
  <c r="W1497" i="28"/>
  <c r="T1612" i="18" s="1"/>
  <c r="W1493" i="28"/>
  <c r="T1608" i="18" s="1"/>
  <c r="W1489" i="28"/>
  <c r="T1603" i="18" s="1"/>
  <c r="W1485" i="28"/>
  <c r="W1481" i="28"/>
  <c r="W1477" i="28"/>
  <c r="W1473" i="28"/>
  <c r="W1469" i="28"/>
  <c r="T1596" i="18" s="1"/>
  <c r="W1465" i="28"/>
  <c r="T1592" i="18" s="1"/>
  <c r="W1461" i="28"/>
  <c r="T1588" i="18" s="1"/>
  <c r="W1457" i="28"/>
  <c r="T1584" i="18" s="1"/>
  <c r="W1453" i="28"/>
  <c r="T1579" i="18" s="1"/>
  <c r="W1449" i="28"/>
  <c r="T1575" i="18" s="1"/>
  <c r="W1445" i="28"/>
  <c r="T1571" i="18" s="1"/>
  <c r="W1441" i="28"/>
  <c r="T1567" i="18" s="1"/>
  <c r="W1437" i="28"/>
  <c r="T1563" i="18" s="1"/>
  <c r="W1433" i="28"/>
  <c r="T1559" i="18" s="1"/>
  <c r="W1429" i="28"/>
  <c r="T1555" i="18" s="1"/>
  <c r="W1425" i="28"/>
  <c r="T1551" i="18" s="1"/>
  <c r="W1421" i="28"/>
  <c r="T1547" i="18" s="1"/>
  <c r="W1417" i="28"/>
  <c r="T1543" i="18" s="1"/>
  <c r="W1413" i="28"/>
  <c r="T1539" i="18" s="1"/>
  <c r="W1409" i="28"/>
  <c r="T1535" i="18" s="1"/>
  <c r="P316" i="32" s="1"/>
  <c r="W1405" i="28"/>
  <c r="T1531" i="18" s="1"/>
  <c r="W1401" i="28"/>
  <c r="T1527" i="18" s="1"/>
  <c r="W1397" i="28"/>
  <c r="T1523" i="18" s="1"/>
  <c r="W1389" i="28"/>
  <c r="T1515" i="18" s="1"/>
  <c r="W1385" i="28"/>
  <c r="T1508" i="18" s="1"/>
  <c r="W1381" i="28"/>
  <c r="T1504" i="18" s="1"/>
  <c r="W1377" i="28"/>
  <c r="T1500" i="18" s="1"/>
  <c r="W1373" i="28"/>
  <c r="T1496" i="18" s="1"/>
  <c r="P313" i="32" s="1"/>
  <c r="W1369" i="28"/>
  <c r="T1492" i="18" s="1"/>
  <c r="W1365" i="28"/>
  <c r="W1361" i="28"/>
  <c r="W1357" i="28"/>
  <c r="T1487" i="18" s="1"/>
  <c r="W1353" i="28"/>
  <c r="T1483" i="18" s="1"/>
  <c r="W1349" i="28"/>
  <c r="T1479" i="18" s="1"/>
  <c r="W1804" i="28"/>
  <c r="T1849" i="18" s="1"/>
  <c r="W1800" i="28"/>
  <c r="T1845" i="18" s="1"/>
  <c r="W1792" i="28"/>
  <c r="T1837" i="18" s="1"/>
  <c r="W1788" i="28"/>
  <c r="T1833" i="18" s="1"/>
  <c r="W1780" i="28"/>
  <c r="T1825" i="18" s="1"/>
  <c r="W1772" i="28"/>
  <c r="T1817" i="18" s="1"/>
  <c r="P360" i="32" s="1"/>
  <c r="W1764" i="28"/>
  <c r="T1809" i="18" s="1"/>
  <c r="W1756" i="28"/>
  <c r="T1801" i="18" s="1"/>
  <c r="P358" i="32" s="1"/>
  <c r="W1748" i="28"/>
  <c r="T1793" i="18" s="1"/>
  <c r="W1740" i="28"/>
  <c r="T1785" i="18" s="1"/>
  <c r="W1732" i="28"/>
  <c r="T1777" i="18" s="1"/>
  <c r="W1724" i="28"/>
  <c r="T1769" i="18" s="1"/>
  <c r="W1712" i="28"/>
  <c r="W1704" i="28"/>
  <c r="W1696" i="28"/>
  <c r="T1765" i="18" s="1"/>
  <c r="W1688" i="28"/>
  <c r="T1757" i="18" s="1"/>
  <c r="W1684" i="28"/>
  <c r="T1753" i="18" s="1"/>
  <c r="P352" i="32" s="1"/>
  <c r="W1680" i="28"/>
  <c r="T1749" i="18" s="1"/>
  <c r="W1672" i="28"/>
  <c r="T1741" i="18" s="1"/>
  <c r="W1664" i="28"/>
  <c r="T1733" i="18" s="1"/>
  <c r="P344" i="32" s="1"/>
  <c r="W1656" i="28"/>
  <c r="T1725" i="18" s="1"/>
  <c r="W1648" i="28"/>
  <c r="T1717" i="18" s="1"/>
  <c r="W1636" i="28"/>
  <c r="T1705" i="18" s="1"/>
  <c r="W1632" i="28"/>
  <c r="T1701" i="18" s="1"/>
  <c r="W1808" i="28"/>
  <c r="T1853" i="18" s="1"/>
  <c r="W1796" i="28"/>
  <c r="T1841" i="18" s="1"/>
  <c r="W1784" i="28"/>
  <c r="T1829" i="18" s="1"/>
  <c r="W1776" i="28"/>
  <c r="T1821" i="18" s="1"/>
  <c r="W1768" i="28"/>
  <c r="T1813" i="18" s="1"/>
  <c r="W1760" i="28"/>
  <c r="T1805" i="18" s="1"/>
  <c r="W1752" i="28"/>
  <c r="T1797" i="18" s="1"/>
  <c r="W1744" i="28"/>
  <c r="T1789" i="18" s="1"/>
  <c r="P356" i="32" s="1"/>
  <c r="W1736" i="28"/>
  <c r="T1781" i="18" s="1"/>
  <c r="W1728" i="28"/>
  <c r="T1773" i="18" s="1"/>
  <c r="W1720" i="28"/>
  <c r="W1716" i="28"/>
  <c r="W1708" i="28"/>
  <c r="W1700" i="28"/>
  <c r="W1692" i="28"/>
  <c r="T1761" i="18" s="1"/>
  <c r="W1676" i="28"/>
  <c r="T1745" i="18" s="1"/>
  <c r="W1668" i="28"/>
  <c r="T1737" i="18" s="1"/>
  <c r="P347" i="32" s="1"/>
  <c r="W1660" i="28"/>
  <c r="T1729" i="18" s="1"/>
  <c r="W1652" i="28"/>
  <c r="T1721" i="18" s="1"/>
  <c r="W1644" i="28"/>
  <c r="T1713" i="18" s="1"/>
  <c r="W1640" i="28"/>
  <c r="T1709" i="18" s="1"/>
  <c r="W1628" i="28"/>
  <c r="T1697" i="18" s="1"/>
  <c r="P337" i="32" s="1"/>
  <c r="W1811" i="28"/>
  <c r="T1856" i="18" s="1"/>
  <c r="W1807" i="28"/>
  <c r="T1852" i="18" s="1"/>
  <c r="W1803" i="28"/>
  <c r="T1848" i="18" s="1"/>
  <c r="W1799" i="28"/>
  <c r="T1844" i="18" s="1"/>
  <c r="W1795" i="28"/>
  <c r="T1840" i="18" s="1"/>
  <c r="P364" i="32" s="1"/>
  <c r="W1791" i="28"/>
  <c r="T1836" i="18" s="1"/>
  <c r="P363" i="32" s="1"/>
  <c r="W1787" i="28"/>
  <c r="T1832" i="18" s="1"/>
  <c r="W1783" i="28"/>
  <c r="T1828" i="18" s="1"/>
  <c r="W1779" i="28"/>
  <c r="T1824" i="18" s="1"/>
  <c r="P362" i="32" s="1"/>
  <c r="W1775" i="28"/>
  <c r="T1820" i="18" s="1"/>
  <c r="W1771" i="28"/>
  <c r="T1816" i="18" s="1"/>
  <c r="P359" i="32" s="1"/>
  <c r="W1767" i="28"/>
  <c r="T1812" i="18" s="1"/>
  <c r="W1763" i="28"/>
  <c r="T1808" i="18" s="1"/>
  <c r="W1759" i="28"/>
  <c r="T1804" i="18" s="1"/>
  <c r="W1755" i="28"/>
  <c r="T1800" i="18" s="1"/>
  <c r="W1751" i="28"/>
  <c r="T1796" i="18" s="1"/>
  <c r="W1747" i="28"/>
  <c r="T1792" i="18" s="1"/>
  <c r="W1743" i="28"/>
  <c r="T1788" i="18" s="1"/>
  <c r="W1739" i="28"/>
  <c r="T1784" i="18" s="1"/>
  <c r="W1735" i="28"/>
  <c r="T1780" i="18" s="1"/>
  <c r="W1731" i="28"/>
  <c r="T1776" i="18" s="1"/>
  <c r="P355" i="32" s="1"/>
  <c r="W1727" i="28"/>
  <c r="T1772" i="18" s="1"/>
  <c r="P354" i="32" s="1"/>
  <c r="W1723" i="28"/>
  <c r="T1768" i="18" s="1"/>
  <c r="W1719" i="28"/>
  <c r="W1715" i="28"/>
  <c r="W1711" i="28"/>
  <c r="W1707" i="28"/>
  <c r="W1699" i="28"/>
  <c r="W1624" i="28"/>
  <c r="T1693" i="18" s="1"/>
  <c r="P335" i="32" s="1"/>
  <c r="W1620" i="28"/>
  <c r="T1688" i="18" s="1"/>
  <c r="W1616" i="28"/>
  <c r="T1681" i="18" s="1"/>
  <c r="P332" i="32" s="1"/>
  <c r="W1612" i="28"/>
  <c r="W1608" i="28"/>
  <c r="W1604" i="28"/>
  <c r="W1600" i="28"/>
  <c r="W1596" i="28"/>
  <c r="W1592" i="28"/>
  <c r="W1588" i="28"/>
  <c r="W1584" i="28"/>
  <c r="W1580" i="28"/>
  <c r="W1576" i="28"/>
  <c r="W1572" i="28"/>
  <c r="W1568" i="28"/>
  <c r="W1564" i="28"/>
  <c r="W1560" i="28"/>
  <c r="T1678" i="18" s="1"/>
  <c r="W1556" i="28"/>
  <c r="T1674" i="18" s="1"/>
  <c r="W1552" i="28"/>
  <c r="T1670" i="18" s="1"/>
  <c r="W1548" i="28"/>
  <c r="T1666" i="18" s="1"/>
  <c r="W1544" i="28"/>
  <c r="T1662" i="18" s="1"/>
  <c r="W1540" i="28"/>
  <c r="T1656" i="18" s="1"/>
  <c r="W1536" i="28"/>
  <c r="T1652" i="18" s="1"/>
  <c r="W1532" i="28"/>
  <c r="T1648" i="18" s="1"/>
  <c r="W1528" i="28"/>
  <c r="T1644" i="18" s="1"/>
  <c r="W1524" i="28"/>
  <c r="T1640" i="18" s="1"/>
  <c r="W1516" i="28"/>
  <c r="T1631" i="18" s="1"/>
  <c r="W1512" i="28"/>
  <c r="T1627" i="18" s="1"/>
  <c r="W1508" i="28"/>
  <c r="T1623" i="18" s="1"/>
  <c r="W1504" i="28"/>
  <c r="T1619" i="18" s="1"/>
  <c r="W1500" i="28"/>
  <c r="T1615" i="18" s="1"/>
  <c r="W1496" i="28"/>
  <c r="T1611" i="18" s="1"/>
  <c r="P324" i="32" s="1"/>
  <c r="W1492" i="28"/>
  <c r="T1607" i="18" s="1"/>
  <c r="W1488" i="28"/>
  <c r="T1602" i="18" s="1"/>
  <c r="W1484" i="28"/>
  <c r="W1480" i="28"/>
  <c r="W1476" i="28"/>
  <c r="W1472" i="28"/>
  <c r="T1599" i="18" s="1"/>
  <c r="W1468" i="28"/>
  <c r="T1595" i="18" s="1"/>
  <c r="W1464" i="28"/>
  <c r="T1591" i="18" s="1"/>
  <c r="W1460" i="28"/>
  <c r="T1587" i="18" s="1"/>
  <c r="W1456" i="28"/>
  <c r="T1582" i="18" s="1"/>
  <c r="W1452" i="28"/>
  <c r="T1578" i="18" s="1"/>
  <c r="W1448" i="28"/>
  <c r="T1574" i="18" s="1"/>
  <c r="P320" i="32" s="1"/>
  <c r="W1444" i="28"/>
  <c r="T1570" i="18" s="1"/>
  <c r="W1440" i="28"/>
  <c r="T1566" i="18" s="1"/>
  <c r="W1436" i="28"/>
  <c r="T1562" i="18" s="1"/>
  <c r="W1432" i="28"/>
  <c r="T1557" i="18" s="1"/>
  <c r="W1428" i="28"/>
  <c r="T1554" i="18" s="1"/>
  <c r="W1424" i="28"/>
  <c r="T1550" i="18" s="1"/>
  <c r="W1420" i="28"/>
  <c r="T1546" i="18" s="1"/>
  <c r="W1416" i="28"/>
  <c r="T1542" i="18" s="1"/>
  <c r="W1412" i="28"/>
  <c r="T1538" i="18" s="1"/>
  <c r="P317" i="32" s="1"/>
  <c r="W1408" i="28"/>
  <c r="T1534" i="18" s="1"/>
  <c r="W1404" i="28"/>
  <c r="T1530" i="18" s="1"/>
  <c r="W1400" i="28"/>
  <c r="T1526" i="18" s="1"/>
  <c r="P315" i="32" s="1"/>
  <c r="W1396" i="28"/>
  <c r="T1519" i="18" s="1"/>
  <c r="W1392" i="28"/>
  <c r="T1518" i="18" s="1"/>
  <c r="W1388" i="28"/>
  <c r="T1514" i="18" s="1"/>
  <c r="W1384" i="28"/>
  <c r="T1507" i="18" s="1"/>
  <c r="P314" i="32" s="1"/>
  <c r="W1380" i="28"/>
  <c r="T1503" i="18" s="1"/>
  <c r="W1376" i="28"/>
  <c r="T1499" i="18" s="1"/>
  <c r="W1372" i="28"/>
  <c r="T1495" i="18" s="1"/>
  <c r="W1368" i="28"/>
  <c r="T1491" i="18" s="1"/>
  <c r="W1364" i="28"/>
  <c r="W1360" i="28"/>
  <c r="W1356" i="28"/>
  <c r="T1486" i="18" s="1"/>
  <c r="W1352" i="28"/>
  <c r="T1482" i="18" s="1"/>
  <c r="W1348" i="28"/>
  <c r="T1478" i="18" s="1"/>
  <c r="W1344" i="28"/>
  <c r="T1474" i="18" s="1"/>
  <c r="W1340" i="28"/>
  <c r="T1470" i="18" s="1"/>
  <c r="W1336" i="28"/>
  <c r="T1466" i="18" s="1"/>
  <c r="P310" i="32" s="1"/>
  <c r="W1332" i="28"/>
  <c r="T1462" i="18" s="1"/>
  <c r="P308" i="32" s="1"/>
  <c r="W1328" i="28"/>
  <c r="T1458" i="18" s="1"/>
  <c r="W1324" i="28"/>
  <c r="T1454" i="18" s="1"/>
  <c r="P306" i="32" s="1"/>
  <c r="W1320" i="28"/>
  <c r="T1450" i="18" s="1"/>
  <c r="W1316" i="28"/>
  <c r="T1446" i="18" s="1"/>
  <c r="P304" i="32" s="1"/>
  <c r="W1312" i="28"/>
  <c r="T1442" i="18" s="1"/>
  <c r="W1308" i="28"/>
  <c r="T1438" i="18" s="1"/>
  <c r="W1304" i="28"/>
  <c r="T1434" i="18" s="1"/>
  <c r="P301" i="32" s="1"/>
  <c r="W1300" i="28"/>
  <c r="T1430" i="18" s="1"/>
  <c r="P299" i="32" s="1"/>
  <c r="W1296" i="28"/>
  <c r="T1426" i="18" s="1"/>
  <c r="W1292" i="28"/>
  <c r="T1422" i="18" s="1"/>
  <c r="W1288" i="28"/>
  <c r="T1418" i="18" s="1"/>
  <c r="W1284" i="28"/>
  <c r="T1414" i="18" s="1"/>
  <c r="W1695" i="28"/>
  <c r="T1764" i="18" s="1"/>
  <c r="P353" i="32" s="1"/>
  <c r="W1691" i="28"/>
  <c r="T1760" i="18" s="1"/>
  <c r="W1687" i="28"/>
  <c r="T1756" i="18" s="1"/>
  <c r="W1683" i="28"/>
  <c r="T1752" i="18" s="1"/>
  <c r="P350" i="32" s="1"/>
  <c r="W1679" i="28"/>
  <c r="T1748" i="18" s="1"/>
  <c r="W1675" i="28"/>
  <c r="T1744" i="18" s="1"/>
  <c r="W1671" i="28"/>
  <c r="T1740" i="18" s="1"/>
  <c r="W1667" i="28"/>
  <c r="T1736" i="18" s="1"/>
  <c r="P346" i="32" s="1"/>
  <c r="W1663" i="28"/>
  <c r="T1732" i="18" s="1"/>
  <c r="W1659" i="28"/>
  <c r="T1728" i="18" s="1"/>
  <c r="W1655" i="28"/>
  <c r="T1724" i="18" s="1"/>
  <c r="W1651" i="28"/>
  <c r="T1720" i="18" s="1"/>
  <c r="P341" i="32" s="1"/>
  <c r="W1647" i="28"/>
  <c r="T1716" i="18" s="1"/>
  <c r="P340" i="32" s="1"/>
  <c r="W1643" i="28"/>
  <c r="T1712" i="18" s="1"/>
  <c r="P338" i="32" s="1"/>
  <c r="W1639" i="28"/>
  <c r="T1708" i="18" s="1"/>
  <c r="W1635" i="28"/>
  <c r="T1704" i="18" s="1"/>
  <c r="W1631" i="28"/>
  <c r="T1700" i="18" s="1"/>
  <c r="W1627" i="28"/>
  <c r="T1696" i="18" s="1"/>
  <c r="W1623" i="28"/>
  <c r="T1692" i="18" s="1"/>
  <c r="P334" i="32" s="1"/>
  <c r="W1619" i="28"/>
  <c r="T1687" i="18" s="1"/>
  <c r="W1615" i="28"/>
  <c r="T1680" i="18" s="1"/>
  <c r="P331" i="32" s="1"/>
  <c r="W1611" i="28"/>
  <c r="W1607" i="28"/>
  <c r="W1603" i="28"/>
  <c r="W1599" i="28"/>
  <c r="W1595" i="28"/>
  <c r="W1591" i="28"/>
  <c r="W1587" i="28"/>
  <c r="W1583" i="28"/>
  <c r="W1579" i="28"/>
  <c r="W1575" i="28"/>
  <c r="W1571" i="28"/>
  <c r="W1567" i="28"/>
  <c r="W1563" i="28"/>
  <c r="W1559" i="28"/>
  <c r="T1677" i="18" s="1"/>
  <c r="W1555" i="28"/>
  <c r="T1673" i="18" s="1"/>
  <c r="W1551" i="28"/>
  <c r="T1669" i="18" s="1"/>
  <c r="W1547" i="28"/>
  <c r="T1665" i="18" s="1"/>
  <c r="W1543" i="28"/>
  <c r="T1659" i="18" s="1"/>
  <c r="W1539" i="28"/>
  <c r="T1655" i="18" s="1"/>
  <c r="W1535" i="28"/>
  <c r="T1651" i="18" s="1"/>
  <c r="W1531" i="28"/>
  <c r="T1647" i="18" s="1"/>
  <c r="W1527" i="28"/>
  <c r="T1643" i="18" s="1"/>
  <c r="W1523" i="28"/>
  <c r="T1638" i="18" s="1"/>
  <c r="W1515" i="28"/>
  <c r="T1630" i="18" s="1"/>
  <c r="W1511" i="28"/>
  <c r="T1626" i="18" s="1"/>
  <c r="W1507" i="28"/>
  <c r="T1622" i="18" s="1"/>
  <c r="P326" i="32" s="1"/>
  <c r="W1503" i="28"/>
  <c r="T1618" i="18" s="1"/>
  <c r="W1499" i="28"/>
  <c r="T1614" i="18" s="1"/>
  <c r="P325" i="32" s="1"/>
  <c r="W1495" i="28"/>
  <c r="T1610" i="18" s="1"/>
  <c r="W1491" i="28"/>
  <c r="T1605" i="18" s="1"/>
  <c r="W1487" i="28"/>
  <c r="T1601" i="18" s="1"/>
  <c r="W1483" i="28"/>
  <c r="W1479" i="28"/>
  <c r="W1475" i="28"/>
  <c r="W1471" i="28"/>
  <c r="T1598" i="18" s="1"/>
  <c r="W1467" i="28"/>
  <c r="T1594" i="18" s="1"/>
  <c r="W1463" i="28"/>
  <c r="T1590" i="18" s="1"/>
  <c r="W1459" i="28"/>
  <c r="T1586" i="18" s="1"/>
  <c r="W1455" i="28"/>
  <c r="T1581" i="18" s="1"/>
  <c r="W1451" i="28"/>
  <c r="T1577" i="18" s="1"/>
  <c r="W1447" i="28"/>
  <c r="T1573" i="18" s="1"/>
  <c r="W1443" i="28"/>
  <c r="T1569" i="18" s="1"/>
  <c r="W1439" i="28"/>
  <c r="T1565" i="18" s="1"/>
  <c r="W1435" i="28"/>
  <c r="T1561" i="18" s="1"/>
  <c r="W1431" i="28"/>
  <c r="T1556" i="18" s="1"/>
  <c r="W1427" i="28"/>
  <c r="T1553" i="18" s="1"/>
  <c r="W1423" i="28"/>
  <c r="T1549" i="18" s="1"/>
  <c r="W1419" i="28"/>
  <c r="T1545" i="18" s="1"/>
  <c r="W1415" i="28"/>
  <c r="T1541" i="18" s="1"/>
  <c r="P318" i="32" s="1"/>
  <c r="W1411" i="28"/>
  <c r="T1537" i="18" s="1"/>
  <c r="W1407" i="28"/>
  <c r="T1533" i="18" s="1"/>
  <c r="W1403" i="28"/>
  <c r="T1529" i="18" s="1"/>
  <c r="W1399" i="28"/>
  <c r="T1525" i="18" s="1"/>
  <c r="W1391" i="28"/>
  <c r="T1517" i="18" s="1"/>
  <c r="W1387" i="28"/>
  <c r="T1513" i="18" s="1"/>
  <c r="W1383" i="28"/>
  <c r="T1506" i="18" s="1"/>
  <c r="W1379" i="28"/>
  <c r="T1502" i="18" s="1"/>
  <c r="W1371" i="28"/>
  <c r="T1494" i="18" s="1"/>
  <c r="P312" i="32" s="1"/>
  <c r="W1367" i="28"/>
  <c r="T1490" i="18" s="1"/>
  <c r="W1363" i="28"/>
  <c r="W1359" i="28"/>
  <c r="T1489" i="18" s="1"/>
  <c r="W1355" i="28"/>
  <c r="T1485" i="18" s="1"/>
  <c r="W1351" i="28"/>
  <c r="T1481" i="18" s="1"/>
  <c r="W1347" i="28"/>
  <c r="T1477" i="18" s="1"/>
  <c r="W1810" i="28"/>
  <c r="T1855" i="18" s="1"/>
  <c r="W1806" i="28"/>
  <c r="T1851" i="18" s="1"/>
  <c r="W1802" i="28"/>
  <c r="T1847" i="18" s="1"/>
  <c r="W1798" i="28"/>
  <c r="T1843" i="18" s="1"/>
  <c r="W1794" i="28"/>
  <c r="T1839" i="18" s="1"/>
  <c r="W1790" i="28"/>
  <c r="T1835" i="18" s="1"/>
  <c r="W1786" i="28"/>
  <c r="T1831" i="18" s="1"/>
  <c r="W1782" i="28"/>
  <c r="T1827" i="18" s="1"/>
  <c r="W1778" i="28"/>
  <c r="T1823" i="18" s="1"/>
  <c r="W1774" i="28"/>
  <c r="T1819" i="18" s="1"/>
  <c r="W1770" i="28"/>
  <c r="T1815" i="18" s="1"/>
  <c r="W1766" i="28"/>
  <c r="T1811" i="18" s="1"/>
  <c r="W1762" i="28"/>
  <c r="T1807" i="18" s="1"/>
  <c r="W1758" i="28"/>
  <c r="T1803" i="18" s="1"/>
  <c r="W1754" i="28"/>
  <c r="T1799" i="18" s="1"/>
  <c r="W1750" i="28"/>
  <c r="T1795" i="18" s="1"/>
  <c r="W1746" i="28"/>
  <c r="T1791" i="18" s="1"/>
  <c r="W1742" i="28"/>
  <c r="T1787" i="18" s="1"/>
  <c r="W1738" i="28"/>
  <c r="T1783" i="18" s="1"/>
  <c r="W1734" i="28"/>
  <c r="T1779" i="18" s="1"/>
  <c r="W1730" i="28"/>
  <c r="T1775" i="18" s="1"/>
  <c r="W1726" i="28"/>
  <c r="T1771" i="18" s="1"/>
  <c r="W1722" i="28"/>
  <c r="T1767" i="18" s="1"/>
  <c r="W1718" i="28"/>
  <c r="W1714" i="28"/>
  <c r="W1710" i="28"/>
  <c r="W1706" i="28"/>
  <c r="W1702" i="28"/>
  <c r="W1698" i="28"/>
  <c r="W1694" i="28"/>
  <c r="T1763" i="18" s="1"/>
  <c r="W1690" i="28"/>
  <c r="T1759" i="18" s="1"/>
  <c r="W1686" i="28"/>
  <c r="T1755" i="18" s="1"/>
  <c r="W1682" i="28"/>
  <c r="T1751" i="18" s="1"/>
  <c r="P349" i="32" s="1"/>
  <c r="W1678" i="28"/>
  <c r="T1747" i="18" s="1"/>
  <c r="W1674" i="28"/>
  <c r="T1743" i="18" s="1"/>
  <c r="P348" i="32" s="1"/>
  <c r="W1670" i="28"/>
  <c r="T1739" i="18" s="1"/>
  <c r="W1666" i="28"/>
  <c r="T1735" i="18" s="1"/>
  <c r="W1662" i="28"/>
  <c r="T1731" i="18" s="1"/>
  <c r="P342" i="32" s="1"/>
  <c r="W1658" i="28"/>
  <c r="T1727" i="18" s="1"/>
  <c r="W1650" i="28"/>
  <c r="T1719" i="18" s="1"/>
  <c r="W1646" i="28"/>
  <c r="T1715" i="18" s="1"/>
  <c r="P339" i="32" s="1"/>
  <c r="W1642" i="28"/>
  <c r="T1711" i="18" s="1"/>
  <c r="W1638" i="28"/>
  <c r="T1707" i="18" s="1"/>
  <c r="W1634" i="28"/>
  <c r="T1703" i="18" s="1"/>
  <c r="W1626" i="28"/>
  <c r="T1695" i="18" s="1"/>
  <c r="W1622" i="28"/>
  <c r="T1690" i="18" s="1"/>
  <c r="W1618" i="28"/>
  <c r="T1683" i="18" s="1"/>
  <c r="W1614" i="28"/>
  <c r="T1679" i="18" s="1"/>
  <c r="W1610" i="28"/>
  <c r="W1606" i="28"/>
  <c r="W1602" i="28"/>
  <c r="W1598" i="28"/>
  <c r="W1594" i="28"/>
  <c r="W1590" i="28"/>
  <c r="W1586" i="28"/>
  <c r="W1582" i="28"/>
  <c r="W1578" i="28"/>
  <c r="W1574" i="28"/>
  <c r="W1570" i="28"/>
  <c r="W1566" i="28"/>
  <c r="W1562" i="28"/>
  <c r="W1558" i="28"/>
  <c r="T1676" i="18" s="1"/>
  <c r="W1554" i="28"/>
  <c r="T1672" i="18" s="1"/>
  <c r="W1550" i="28"/>
  <c r="T1668" i="18" s="1"/>
  <c r="W1546" i="28"/>
  <c r="T1664" i="18" s="1"/>
  <c r="P328" i="32" s="1"/>
  <c r="W1542" i="28"/>
  <c r="T1658" i="18" s="1"/>
  <c r="W1538" i="28"/>
  <c r="T1654" i="18" s="1"/>
  <c r="W1534" i="28"/>
  <c r="T1650" i="18" s="1"/>
  <c r="W1530" i="28"/>
  <c r="T1646" i="18" s="1"/>
  <c r="W1526" i="28"/>
  <c r="T1642" i="18" s="1"/>
  <c r="W1522" i="28"/>
  <c r="T1637" i="18" s="1"/>
  <c r="P327" i="32" s="1"/>
  <c r="W1518" i="28"/>
  <c r="T1633" i="18" s="1"/>
  <c r="W1514" i="28"/>
  <c r="T1629" i="18" s="1"/>
  <c r="W1510" i="28"/>
  <c r="T1625" i="18" s="1"/>
  <c r="W1506" i="28"/>
  <c r="T1621" i="18" s="1"/>
  <c r="W1502" i="28"/>
  <c r="T1617" i="18" s="1"/>
  <c r="W1498" i="28"/>
  <c r="T1613" i="18" s="1"/>
  <c r="W1494" i="28"/>
  <c r="T1609" i="18" s="1"/>
  <c r="P323" i="32" s="1"/>
  <c r="W1490" i="28"/>
  <c r="T1604" i="18" s="1"/>
  <c r="W1486" i="28"/>
  <c r="T1600" i="18" s="1"/>
  <c r="P322" i="32" s="1"/>
  <c r="W1482" i="28"/>
  <c r="W1478" i="28"/>
  <c r="W1474" i="28"/>
  <c r="W1470" i="28"/>
  <c r="T1597" i="18" s="1"/>
  <c r="P321" i="32" s="1"/>
  <c r="W1466" i="28"/>
  <c r="T1593" i="18" s="1"/>
  <c r="W1462" i="28"/>
  <c r="T1589" i="18" s="1"/>
  <c r="W1458" i="28"/>
  <c r="T1585" i="18" s="1"/>
  <c r="W1454" i="28"/>
  <c r="T1580" i="18" s="1"/>
  <c r="W1450" i="28"/>
  <c r="T1576" i="18" s="1"/>
  <c r="W1446" i="28"/>
  <c r="T1572" i="18" s="1"/>
  <c r="W1442" i="28"/>
  <c r="T1568" i="18" s="1"/>
  <c r="W1438" i="28"/>
  <c r="T1564" i="18" s="1"/>
  <c r="P319" i="32" s="1"/>
  <c r="W1434" i="28"/>
  <c r="T1560" i="18" s="1"/>
  <c r="W1430" i="28"/>
  <c r="T1558" i="18" s="1"/>
  <c r="W1426" i="28"/>
  <c r="T1552" i="18" s="1"/>
  <c r="W1422" i="28"/>
  <c r="T1548" i="18" s="1"/>
  <c r="W1418" i="28"/>
  <c r="T1544" i="18" s="1"/>
  <c r="W1414" i="28"/>
  <c r="T1540" i="18" s="1"/>
  <c r="W1410" i="28"/>
  <c r="T1536" i="18" s="1"/>
  <c r="W1406" i="28"/>
  <c r="T1532" i="18" s="1"/>
  <c r="W1402" i="28"/>
  <c r="T1528" i="18" s="1"/>
  <c r="W1398" i="28"/>
  <c r="T1524" i="18" s="1"/>
  <c r="W1390" i="28"/>
  <c r="T1516" i="18" s="1"/>
  <c r="W1386" i="28"/>
  <c r="T1509" i="18" s="1"/>
  <c r="W1382" i="28"/>
  <c r="T1505" i="18" s="1"/>
  <c r="W1378" i="28"/>
  <c r="T1501" i="18" s="1"/>
  <c r="W1374" i="28"/>
  <c r="T1497" i="18" s="1"/>
  <c r="W1370" i="28"/>
  <c r="T1493" i="18" s="1"/>
  <c r="W1366" i="28"/>
  <c r="W1362" i="28"/>
  <c r="W1358" i="28"/>
  <c r="T1488" i="18" s="1"/>
  <c r="W1354" i="28"/>
  <c r="T1484" i="18" s="1"/>
  <c r="W1350" i="28"/>
  <c r="T1480" i="18" s="1"/>
  <c r="W1346" i="28"/>
  <c r="T1476" i="18" s="1"/>
  <c r="W1342" i="28"/>
  <c r="T1472" i="18" s="1"/>
  <c r="W1338" i="28"/>
  <c r="T1468" i="18" s="1"/>
  <c r="W1334" i="28"/>
  <c r="T1464" i="18" s="1"/>
  <c r="W1330" i="28"/>
  <c r="T1460" i="18" s="1"/>
  <c r="W1326" i="28"/>
  <c r="T1456" i="18" s="1"/>
  <c r="P307" i="32" s="1"/>
  <c r="W1322" i="28"/>
  <c r="T1452" i="18" s="1"/>
  <c r="W1318" i="28"/>
  <c r="T1448" i="18" s="1"/>
  <c r="P305" i="32" s="1"/>
  <c r="W1314" i="28"/>
  <c r="T1444" i="18" s="1"/>
  <c r="W1310" i="28"/>
  <c r="T1440" i="18" s="1"/>
  <c r="W1306" i="28"/>
  <c r="T1436" i="18" s="1"/>
  <c r="W1302" i="28"/>
  <c r="T1432" i="18" s="1"/>
  <c r="W1298" i="28"/>
  <c r="T1428" i="18" s="1"/>
  <c r="W1294" i="28"/>
  <c r="T1424" i="18" s="1"/>
  <c r="W1290" i="28"/>
  <c r="T1420" i="18" s="1"/>
  <c r="W1286" i="28"/>
  <c r="T1416" i="18" s="1"/>
  <c r="P296" i="32" s="1"/>
  <c r="W1282" i="28"/>
  <c r="T1412" i="18" s="1"/>
  <c r="W1278" i="28"/>
  <c r="T1408" i="18" s="1"/>
  <c r="V1278" i="28"/>
  <c r="W1274" i="28"/>
  <c r="T1404" i="18" s="1"/>
  <c r="V1274" i="28"/>
  <c r="W1270" i="28"/>
  <c r="V1270" i="28"/>
  <c r="W1266" i="28"/>
  <c r="T1399" i="18" s="1"/>
  <c r="V1266" i="28"/>
  <c r="W1262" i="28"/>
  <c r="T1395" i="18" s="1"/>
  <c r="V1262" i="28"/>
  <c r="W1258" i="28"/>
  <c r="T1391" i="18" s="1"/>
  <c r="V1258" i="28"/>
  <c r="W1254" i="28"/>
  <c r="T1387" i="18" s="1"/>
  <c r="V1254" i="28"/>
  <c r="W1250" i="28"/>
  <c r="T1382" i="18" s="1"/>
  <c r="V1250" i="28"/>
  <c r="W1246" i="28"/>
  <c r="T1378" i="18" s="1"/>
  <c r="V1246" i="28"/>
  <c r="W1242" i="28"/>
  <c r="T1373" i="18" s="1"/>
  <c r="V1242" i="28"/>
  <c r="W1238" i="28"/>
  <c r="T1370" i="18" s="1"/>
  <c r="V1238" i="28"/>
  <c r="P229" i="30" s="1"/>
  <c r="W1234" i="28"/>
  <c r="T1366" i="18" s="1"/>
  <c r="V1234" i="28"/>
  <c r="W1230" i="28"/>
  <c r="T1360" i="18" s="1"/>
  <c r="V1230" i="28"/>
  <c r="W1226" i="28"/>
  <c r="T1356" i="18" s="1"/>
  <c r="V1226" i="28"/>
  <c r="W1222" i="28"/>
  <c r="T1352" i="18" s="1"/>
  <c r="V1222" i="28"/>
  <c r="W1218" i="28"/>
  <c r="T1348" i="18" s="1"/>
  <c r="V1218" i="28"/>
  <c r="P222" i="30" s="1"/>
  <c r="W1214" i="28"/>
  <c r="T1344" i="18" s="1"/>
  <c r="V1214" i="28"/>
  <c r="W1210" i="28"/>
  <c r="T1340" i="18" s="1"/>
  <c r="V1210" i="28"/>
  <c r="W1206" i="28"/>
  <c r="T1336" i="18" s="1"/>
  <c r="V1206" i="28"/>
  <c r="W1202" i="28"/>
  <c r="T1332" i="18" s="1"/>
  <c r="V1202" i="28"/>
  <c r="W1198" i="28"/>
  <c r="T1327" i="18" s="1"/>
  <c r="V1198" i="28"/>
  <c r="W1194" i="28"/>
  <c r="T1324" i="18" s="1"/>
  <c r="V1194" i="28"/>
  <c r="W1190" i="28"/>
  <c r="T1320" i="18" s="1"/>
  <c r="V1190" i="28"/>
  <c r="W1186" i="28"/>
  <c r="T1316" i="18" s="1"/>
  <c r="V1186" i="28"/>
  <c r="W1182" i="28"/>
  <c r="T1312" i="18" s="1"/>
  <c r="V1182" i="28"/>
  <c r="W1178" i="28"/>
  <c r="T1308" i="18" s="1"/>
  <c r="V1178" i="28"/>
  <c r="W1170" i="28"/>
  <c r="T1300" i="18" s="1"/>
  <c r="V1170" i="28"/>
  <c r="W1166" i="28"/>
  <c r="T1296" i="18" s="1"/>
  <c r="P281" i="32" s="1"/>
  <c r="V1166" i="28"/>
  <c r="P201" i="30" s="1"/>
  <c r="W1162" i="28"/>
  <c r="T1292" i="18" s="1"/>
  <c r="V1162" i="28"/>
  <c r="W1158" i="28"/>
  <c r="T1288" i="18" s="1"/>
  <c r="V1158" i="28"/>
  <c r="W1154" i="28"/>
  <c r="T1284" i="18" s="1"/>
  <c r="V1154" i="28"/>
  <c r="W1150" i="28"/>
  <c r="T1278" i="18" s="1"/>
  <c r="V1150" i="28"/>
  <c r="W1146" i="28"/>
  <c r="T1274" i="18" s="1"/>
  <c r="V1146" i="28"/>
  <c r="W1142" i="28"/>
  <c r="T1270" i="18" s="1"/>
  <c r="V1142" i="28"/>
  <c r="W1138" i="28"/>
  <c r="T1266" i="18" s="1"/>
  <c r="V1138" i="28"/>
  <c r="W1134" i="28"/>
  <c r="T1262" i="18" s="1"/>
  <c r="V1134" i="28"/>
  <c r="V1130" i="28"/>
  <c r="W1126" i="28"/>
  <c r="T1254" i="18" s="1"/>
  <c r="V1126" i="28"/>
  <c r="W1122" i="28"/>
  <c r="T1250" i="18" s="1"/>
  <c r="V1122" i="28"/>
  <c r="W1118" i="28"/>
  <c r="T1246" i="18" s="1"/>
  <c r="V1118" i="28"/>
  <c r="W1114" i="28"/>
  <c r="T1242" i="18" s="1"/>
  <c r="P268" i="32" s="1"/>
  <c r="V1114" i="28"/>
  <c r="P191" i="30" s="1"/>
  <c r="W1110" i="28"/>
  <c r="T1238" i="18" s="1"/>
  <c r="V1110" i="28"/>
  <c r="W1106" i="28"/>
  <c r="T1234" i="18" s="1"/>
  <c r="V1106" i="28"/>
  <c r="W1102" i="28"/>
  <c r="T1230" i="18" s="1"/>
  <c r="V1102" i="28"/>
  <c r="W1098" i="28"/>
  <c r="T1226" i="18" s="1"/>
  <c r="V1098" i="28"/>
  <c r="W1094" i="28"/>
  <c r="T1222" i="18" s="1"/>
  <c r="V1094" i="28"/>
  <c r="W1090" i="28"/>
  <c r="T1218" i="18" s="1"/>
  <c r="V1090" i="28"/>
  <c r="W1086" i="28"/>
  <c r="T1214" i="18" s="1"/>
  <c r="V1086" i="28"/>
  <c r="W1082" i="28"/>
  <c r="T1210" i="18" s="1"/>
  <c r="V1082" i="28"/>
  <c r="W1078" i="28"/>
  <c r="T1206" i="18" s="1"/>
  <c r="V1078" i="28"/>
  <c r="W1074" i="28"/>
  <c r="T1202" i="18" s="1"/>
  <c r="V1074" i="28"/>
  <c r="W1070" i="28"/>
  <c r="T1201" i="18" s="1"/>
  <c r="V1070" i="28"/>
  <c r="W1066" i="28"/>
  <c r="T1194" i="18" s="1"/>
  <c r="V1066" i="28"/>
  <c r="W1062" i="28"/>
  <c r="T1190" i="18" s="1"/>
  <c r="V1062" i="28"/>
  <c r="W1058" i="28"/>
  <c r="T1186" i="18" s="1"/>
  <c r="V1058" i="28"/>
  <c r="W1054" i="28"/>
  <c r="T1182" i="18" s="1"/>
  <c r="V1054" i="28"/>
  <c r="W1050" i="28"/>
  <c r="T1178" i="18" s="1"/>
  <c r="V1050" i="28"/>
  <c r="W1046" i="28"/>
  <c r="T1174" i="18" s="1"/>
  <c r="V1046" i="28"/>
  <c r="W1042" i="28"/>
  <c r="T1170" i="18" s="1"/>
  <c r="V1042" i="28"/>
  <c r="W1038" i="28"/>
  <c r="T1166" i="18" s="1"/>
  <c r="V1038" i="28"/>
  <c r="W1034" i="28"/>
  <c r="T1162" i="18" s="1"/>
  <c r="V1034" i="28"/>
  <c r="W1030" i="28"/>
  <c r="T1158" i="18" s="1"/>
  <c r="V1030" i="28"/>
  <c r="W1026" i="28"/>
  <c r="T1154" i="18" s="1"/>
  <c r="V1026" i="28"/>
  <c r="W1022" i="28"/>
  <c r="T1150" i="18" s="1"/>
  <c r="V1022" i="28"/>
  <c r="W1018" i="28"/>
  <c r="T1146" i="18" s="1"/>
  <c r="V1018" i="28"/>
  <c r="W1014" i="28"/>
  <c r="T1142" i="18" s="1"/>
  <c r="V1014" i="28"/>
  <c r="W1010" i="28"/>
  <c r="T1138" i="18" s="1"/>
  <c r="V1010" i="28"/>
  <c r="W1006" i="28"/>
  <c r="T1134" i="18" s="1"/>
  <c r="P258" i="32" s="1"/>
  <c r="V1006" i="28"/>
  <c r="P177" i="30" s="1"/>
  <c r="W1002" i="28"/>
  <c r="T1130" i="18" s="1"/>
  <c r="P257" i="32" s="1"/>
  <c r="V1002" i="28"/>
  <c r="P181" i="30" s="1"/>
  <c r="W998" i="28"/>
  <c r="T1126" i="18" s="1"/>
  <c r="V998" i="28"/>
  <c r="W994" i="28"/>
  <c r="T1122" i="18" s="1"/>
  <c r="V994" i="28"/>
  <c r="W990" i="28"/>
  <c r="T1118" i="18" s="1"/>
  <c r="V990" i="28"/>
  <c r="W986" i="28"/>
  <c r="T1114" i="18" s="1"/>
  <c r="V986" i="28"/>
  <c r="W982" i="28"/>
  <c r="T1110" i="18" s="1"/>
  <c r="V982" i="28"/>
  <c r="W978" i="28"/>
  <c r="T1106" i="18" s="1"/>
  <c r="V978" i="28"/>
  <c r="W974" i="28"/>
  <c r="T1101" i="18" s="1"/>
  <c r="V974" i="28"/>
  <c r="W970" i="28"/>
  <c r="T1097" i="18" s="1"/>
  <c r="P251" i="32" s="1"/>
  <c r="V970" i="28"/>
  <c r="P170" i="30" s="1"/>
  <c r="W966" i="28"/>
  <c r="T1093" i="18" s="1"/>
  <c r="V966" i="28"/>
  <c r="W962" i="28"/>
  <c r="T1088" i="18" s="1"/>
  <c r="V962" i="28"/>
  <c r="W958" i="28"/>
  <c r="T1084" i="18" s="1"/>
  <c r="V958" i="28"/>
  <c r="W954" i="28"/>
  <c r="T1080" i="18" s="1"/>
  <c r="V954" i="28"/>
  <c r="W950" i="28"/>
  <c r="T1076" i="18" s="1"/>
  <c r="P248" i="32" s="1"/>
  <c r="V950" i="28"/>
  <c r="P167" i="30" s="1"/>
  <c r="W946" i="28"/>
  <c r="T1072" i="18" s="1"/>
  <c r="V946" i="28"/>
  <c r="P164" i="30" s="1"/>
  <c r="W942" i="28"/>
  <c r="T1068" i="18" s="1"/>
  <c r="V942" i="28"/>
  <c r="W938" i="28"/>
  <c r="T1064" i="18" s="1"/>
  <c r="V938" i="28"/>
  <c r="W934" i="28"/>
  <c r="T1060" i="18" s="1"/>
  <c r="P246" i="32" s="1"/>
  <c r="V934" i="28"/>
  <c r="P162" i="30" s="1"/>
  <c r="W930" i="28"/>
  <c r="T1056" i="18" s="1"/>
  <c r="V930" i="28"/>
  <c r="W926" i="28"/>
  <c r="T1052" i="18" s="1"/>
  <c r="P242" i="32" s="1"/>
  <c r="V926" i="28"/>
  <c r="P160" i="30" s="1"/>
  <c r="W922" i="28"/>
  <c r="T1048" i="18" s="1"/>
  <c r="V922" i="28"/>
  <c r="W918" i="28"/>
  <c r="T1044" i="18" s="1"/>
  <c r="V918" i="28"/>
  <c r="W914" i="28"/>
  <c r="T1040" i="18" s="1"/>
  <c r="V914" i="28"/>
  <c r="W910" i="28"/>
  <c r="T1036" i="18" s="1"/>
  <c r="V910" i="28"/>
  <c r="W906" i="28"/>
  <c r="T1032" i="18" s="1"/>
  <c r="V906" i="28"/>
  <c r="W902" i="28"/>
  <c r="T1028" i="18" s="1"/>
  <c r="P239" i="32" s="1"/>
  <c r="V902" i="28"/>
  <c r="P155" i="30" s="1"/>
  <c r="W898" i="28"/>
  <c r="T1024" i="18" s="1"/>
  <c r="V898" i="28"/>
  <c r="W894" i="28"/>
  <c r="T1020" i="18" s="1"/>
  <c r="V894" i="28"/>
  <c r="W890" i="28"/>
  <c r="T1016" i="18" s="1"/>
  <c r="V890" i="28"/>
  <c r="W886" i="28"/>
  <c r="T1012" i="18" s="1"/>
  <c r="V886" i="28"/>
  <c r="W882" i="28"/>
  <c r="T1008" i="18" s="1"/>
  <c r="V882" i="28"/>
  <c r="W878" i="28"/>
  <c r="T1004" i="18" s="1"/>
  <c r="V878" i="28"/>
  <c r="W874" i="28"/>
  <c r="T1000" i="18" s="1"/>
  <c r="V874" i="28"/>
  <c r="W870" i="28"/>
  <c r="T996" i="18" s="1"/>
  <c r="V870" i="28"/>
  <c r="W866" i="28"/>
  <c r="T992" i="18" s="1"/>
  <c r="P293" i="32" s="1"/>
  <c r="V866" i="28"/>
  <c r="P156" i="30" s="1"/>
  <c r="W862" i="28"/>
  <c r="T988" i="18" s="1"/>
  <c r="V862" i="28"/>
  <c r="W858" i="28"/>
  <c r="T984" i="18" s="1"/>
  <c r="V858" i="28"/>
  <c r="W854" i="28"/>
  <c r="T980" i="18" s="1"/>
  <c r="P175" i="32" s="1"/>
  <c r="V854" i="28"/>
  <c r="P150" i="30" s="1"/>
  <c r="W846" i="28"/>
  <c r="T972" i="18" s="1"/>
  <c r="V846" i="28"/>
  <c r="W842" i="28"/>
  <c r="T968" i="18" s="1"/>
  <c r="V842" i="28"/>
  <c r="W838" i="28"/>
  <c r="T964" i="18" s="1"/>
  <c r="V838" i="28"/>
  <c r="W834" i="28"/>
  <c r="T960" i="18" s="1"/>
  <c r="P172" i="32" s="1"/>
  <c r="V834" i="28"/>
  <c r="P149" i="30" s="1"/>
  <c r="W830" i="28"/>
  <c r="T956" i="18" s="1"/>
  <c r="P170" i="32" s="1"/>
  <c r="V830" i="28"/>
  <c r="P145" i="30" s="1"/>
  <c r="W822" i="28"/>
  <c r="T948" i="18" s="1"/>
  <c r="V822" i="28"/>
  <c r="W818" i="28"/>
  <c r="T944" i="18" s="1"/>
  <c r="V818" i="28"/>
  <c r="W814" i="28"/>
  <c r="T940" i="18" s="1"/>
  <c r="V814" i="28"/>
  <c r="W810" i="28"/>
  <c r="T936" i="18" s="1"/>
  <c r="V810" i="28"/>
  <c r="W806" i="28"/>
  <c r="T923" i="18" s="1"/>
  <c r="V806" i="28"/>
  <c r="W802" i="28"/>
  <c r="T916" i="18" s="1"/>
  <c r="P165" i="32" s="1"/>
  <c r="V802" i="28"/>
  <c r="P142" i="30" s="1"/>
  <c r="W798" i="28"/>
  <c r="T912" i="18" s="1"/>
  <c r="V798" i="28"/>
  <c r="W794" i="28"/>
  <c r="T908" i="18" s="1"/>
  <c r="V794" i="28"/>
  <c r="W790" i="28"/>
  <c r="T904" i="18" s="1"/>
  <c r="P159" i="32" s="1"/>
  <c r="V790" i="28"/>
  <c r="P139" i="30" s="1"/>
  <c r="W786" i="28"/>
  <c r="T895" i="18" s="1"/>
  <c r="V786" i="28"/>
  <c r="W782" i="28"/>
  <c r="T891" i="18" s="1"/>
  <c r="V782" i="28"/>
  <c r="W778" i="28"/>
  <c r="T887" i="18" s="1"/>
  <c r="V778" i="28"/>
  <c r="W774" i="28"/>
  <c r="T883" i="18" s="1"/>
  <c r="V774" i="28"/>
  <c r="W770" i="28"/>
  <c r="T879" i="18" s="1"/>
  <c r="P157" i="32" s="1"/>
  <c r="V770" i="28"/>
  <c r="P136" i="30" s="1"/>
  <c r="W766" i="28"/>
  <c r="T875" i="18" s="1"/>
  <c r="V766" i="28"/>
  <c r="W762" i="28"/>
  <c r="T871" i="18" s="1"/>
  <c r="V762" i="28"/>
  <c r="W758" i="28"/>
  <c r="T867" i="18" s="1"/>
  <c r="V758" i="28"/>
  <c r="W754" i="28"/>
  <c r="T863" i="18" s="1"/>
  <c r="V754" i="28"/>
  <c r="W750" i="28"/>
  <c r="T859" i="18" s="1"/>
  <c r="P146" i="32" s="1"/>
  <c r="V750" i="28"/>
  <c r="P134" i="30" s="1"/>
  <c r="W746" i="28"/>
  <c r="T850" i="18" s="1"/>
  <c r="V746" i="28"/>
  <c r="W742" i="28"/>
  <c r="T843" i="18" s="1"/>
  <c r="V742" i="28"/>
  <c r="W738" i="28"/>
  <c r="T839" i="18" s="1"/>
  <c r="V738" i="28"/>
  <c r="W734" i="28"/>
  <c r="T835" i="18" s="1"/>
  <c r="V734" i="28"/>
  <c r="W730" i="28"/>
  <c r="T826" i="18" s="1"/>
  <c r="P291" i="32" s="1"/>
  <c r="V730" i="28"/>
  <c r="P130" i="30" s="1"/>
  <c r="W726" i="28"/>
  <c r="T822" i="18" s="1"/>
  <c r="V726" i="28"/>
  <c r="W722" i="28"/>
  <c r="T818" i="18" s="1"/>
  <c r="V722" i="28"/>
  <c r="W718" i="28"/>
  <c r="T812" i="18" s="1"/>
  <c r="V718" i="28"/>
  <c r="W714" i="28"/>
  <c r="T807" i="18" s="1"/>
  <c r="V714" i="28"/>
  <c r="W710" i="28"/>
  <c r="T800" i="18" s="1"/>
  <c r="V710" i="28"/>
  <c r="W706" i="28"/>
  <c r="T796" i="18" s="1"/>
  <c r="V706" i="28"/>
  <c r="W702" i="28"/>
  <c r="T792" i="18" s="1"/>
  <c r="V702" i="28"/>
  <c r="W698" i="28"/>
  <c r="T788" i="18" s="1"/>
  <c r="V698" i="28"/>
  <c r="W694" i="28"/>
  <c r="T784" i="18" s="1"/>
  <c r="V694" i="28"/>
  <c r="W690" i="28"/>
  <c r="T780" i="18" s="1"/>
  <c r="V690" i="28"/>
  <c r="W682" i="28"/>
  <c r="T772" i="18" s="1"/>
  <c r="V682" i="28"/>
  <c r="W678" i="28"/>
  <c r="T768" i="18" s="1"/>
  <c r="P285" i="32" s="1"/>
  <c r="V678" i="28"/>
  <c r="W674" i="28"/>
  <c r="T764" i="18" s="1"/>
  <c r="V674" i="28"/>
  <c r="W670" i="28"/>
  <c r="T760" i="18" s="1"/>
  <c r="V670" i="28"/>
  <c r="W666" i="28"/>
  <c r="T756" i="18" s="1"/>
  <c r="V666" i="28"/>
  <c r="W662" i="28"/>
  <c r="T752" i="18" s="1"/>
  <c r="V662" i="28"/>
  <c r="W658" i="28"/>
  <c r="T748" i="18" s="1"/>
  <c r="V658" i="28"/>
  <c r="W654" i="28"/>
  <c r="T744" i="18" s="1"/>
  <c r="V654" i="28"/>
  <c r="W650" i="28"/>
  <c r="T740" i="18" s="1"/>
  <c r="V650" i="28"/>
  <c r="W646" i="28"/>
  <c r="T736" i="18" s="1"/>
  <c r="V646" i="28"/>
  <c r="W642" i="28"/>
  <c r="T732" i="18" s="1"/>
  <c r="V642" i="28"/>
  <c r="W638" i="28"/>
  <c r="T728" i="18" s="1"/>
  <c r="V638" i="28"/>
  <c r="W634" i="28"/>
  <c r="T724" i="18" s="1"/>
  <c r="V634" i="28"/>
  <c r="W630" i="28"/>
  <c r="T720" i="18" s="1"/>
  <c r="V630" i="28"/>
  <c r="W626" i="28"/>
  <c r="T716" i="18" s="1"/>
  <c r="P118" i="32" s="1"/>
  <c r="V626" i="28"/>
  <c r="P120" i="30" s="1"/>
  <c r="W622" i="28"/>
  <c r="T712" i="18" s="1"/>
  <c r="V622" i="28"/>
  <c r="W618" i="28"/>
  <c r="T708" i="18" s="1"/>
  <c r="V618" i="28"/>
  <c r="W614" i="28"/>
  <c r="T704" i="18" s="1"/>
  <c r="V614" i="28"/>
  <c r="W610" i="28"/>
  <c r="T700" i="18" s="1"/>
  <c r="V610" i="28"/>
  <c r="W606" i="28"/>
  <c r="T696" i="18" s="1"/>
  <c r="P114" i="32" s="1"/>
  <c r="V606" i="28"/>
  <c r="P112" i="30" s="1"/>
  <c r="W602" i="28"/>
  <c r="T692" i="18" s="1"/>
  <c r="V602" i="28"/>
  <c r="W598" i="28"/>
  <c r="T688" i="18" s="1"/>
  <c r="V598" i="28"/>
  <c r="W594" i="28"/>
  <c r="T684" i="18" s="1"/>
  <c r="V594" i="28"/>
  <c r="W590" i="28"/>
  <c r="T680" i="18" s="1"/>
  <c r="V590" i="28"/>
  <c r="W586" i="28"/>
  <c r="T676" i="18" s="1"/>
  <c r="P109" i="32" s="1"/>
  <c r="V586" i="28"/>
  <c r="P108" i="30" s="1"/>
  <c r="W582" i="28"/>
  <c r="T672" i="18" s="1"/>
  <c r="V582" i="28"/>
  <c r="W578" i="28"/>
  <c r="T668" i="18" s="1"/>
  <c r="V578" i="28"/>
  <c r="W574" i="28"/>
  <c r="T664" i="18" s="1"/>
  <c r="V574" i="28"/>
  <c r="W570" i="28"/>
  <c r="T660" i="18" s="1"/>
  <c r="P237" i="32" s="1"/>
  <c r="V570" i="28"/>
  <c r="P121" i="30" s="1"/>
  <c r="W566" i="28"/>
  <c r="T656" i="18" s="1"/>
  <c r="V566" i="28"/>
  <c r="W562" i="28"/>
  <c r="T652" i="18" s="1"/>
  <c r="V562" i="28"/>
  <c r="W558" i="28"/>
  <c r="T648" i="18" s="1"/>
  <c r="V558" i="28"/>
  <c r="W554" i="28"/>
  <c r="T644" i="18" s="1"/>
  <c r="V554" i="28"/>
  <c r="W550" i="28"/>
  <c r="T640" i="18" s="1"/>
  <c r="V550" i="28"/>
  <c r="P116" i="30" s="1"/>
  <c r="W546" i="28"/>
  <c r="T636" i="18" s="1"/>
  <c r="V546" i="28"/>
  <c r="W542" i="28"/>
  <c r="T632" i="18" s="1"/>
  <c r="V542" i="28"/>
  <c r="W538" i="28"/>
  <c r="T628" i="18" s="1"/>
  <c r="P105" i="32" s="1"/>
  <c r="V538" i="28"/>
  <c r="P101" i="30" s="1"/>
  <c r="W534" i="28"/>
  <c r="T624" i="18" s="1"/>
  <c r="V534" i="28"/>
  <c r="W530" i="28"/>
  <c r="T620" i="18" s="1"/>
  <c r="V530" i="28"/>
  <c r="W526" i="28"/>
  <c r="T616" i="18" s="1"/>
  <c r="V526" i="28"/>
  <c r="W522" i="28"/>
  <c r="T612" i="18" s="1"/>
  <c r="V522" i="28"/>
  <c r="W518" i="28"/>
  <c r="T608" i="18" s="1"/>
  <c r="V518" i="28"/>
  <c r="W514" i="28"/>
  <c r="T604" i="18" s="1"/>
  <c r="V514" i="28"/>
  <c r="W510" i="28"/>
  <c r="T600" i="18" s="1"/>
  <c r="V510" i="28"/>
  <c r="W506" i="28"/>
  <c r="T596" i="18" s="1"/>
  <c r="V506" i="28"/>
  <c r="W502" i="28"/>
  <c r="T592" i="18" s="1"/>
  <c r="V502" i="28"/>
  <c r="W498" i="28"/>
  <c r="T588" i="18" s="1"/>
  <c r="V498" i="28"/>
  <c r="W494" i="28"/>
  <c r="T584" i="18" s="1"/>
  <c r="V494" i="28"/>
  <c r="W490" i="28"/>
  <c r="T580" i="18" s="1"/>
  <c r="V490" i="28"/>
  <c r="W486" i="28"/>
  <c r="T576" i="18" s="1"/>
  <c r="V486" i="28"/>
  <c r="W482" i="28"/>
  <c r="T572" i="18" s="1"/>
  <c r="V482" i="28"/>
  <c r="W478" i="28"/>
  <c r="T568" i="18" s="1"/>
  <c r="V478" i="28"/>
  <c r="W474" i="28"/>
  <c r="T564" i="18" s="1"/>
  <c r="P233" i="32" s="1"/>
  <c r="V474" i="28"/>
  <c r="P92" i="30" s="1"/>
  <c r="W470" i="28"/>
  <c r="T560" i="18" s="1"/>
  <c r="P232" i="32" s="1"/>
  <c r="V470" i="28"/>
  <c r="P95" i="30" s="1"/>
  <c r="W466" i="28"/>
  <c r="T556" i="18" s="1"/>
  <c r="V466" i="28"/>
  <c r="W462" i="28"/>
  <c r="T552" i="18" s="1"/>
  <c r="V462" i="28"/>
  <c r="W458" i="28"/>
  <c r="T548" i="18" s="1"/>
  <c r="V458" i="28"/>
  <c r="P100" i="30" s="1"/>
  <c r="W454" i="28"/>
  <c r="T545" i="18" s="1"/>
  <c r="V454" i="28"/>
  <c r="W450" i="28"/>
  <c r="T540" i="18" s="1"/>
  <c r="V450" i="28"/>
  <c r="W446" i="28"/>
  <c r="T536" i="18" s="1"/>
  <c r="V446" i="28"/>
  <c r="W442" i="28"/>
  <c r="T532" i="18" s="1"/>
  <c r="P93" i="32" s="1"/>
  <c r="V442" i="28"/>
  <c r="P90" i="30" s="1"/>
  <c r="W438" i="28"/>
  <c r="T528" i="18" s="1"/>
  <c r="V438" i="28"/>
  <c r="W434" i="28"/>
  <c r="T524" i="18" s="1"/>
  <c r="V434" i="28"/>
  <c r="W430" i="28"/>
  <c r="T520" i="18" s="1"/>
  <c r="V430" i="28"/>
  <c r="W426" i="28"/>
  <c r="T516" i="18" s="1"/>
  <c r="V426" i="28"/>
  <c r="W422" i="28"/>
  <c r="T512" i="18" s="1"/>
  <c r="V422" i="28"/>
  <c r="W418" i="28"/>
  <c r="T508" i="18" s="1"/>
  <c r="V418" i="28"/>
  <c r="W414" i="28"/>
  <c r="T504" i="18" s="1"/>
  <c r="V414" i="28"/>
  <c r="W410" i="28"/>
  <c r="T500" i="18" s="1"/>
  <c r="P89" i="32" s="1"/>
  <c r="V410" i="28"/>
  <c r="P84" i="30" s="1"/>
  <c r="W406" i="28"/>
  <c r="T496" i="18" s="1"/>
  <c r="V406" i="28"/>
  <c r="W402" i="28"/>
  <c r="T492" i="18" s="1"/>
  <c r="P87" i="32" s="1"/>
  <c r="V402" i="28"/>
  <c r="P82" i="30" s="1"/>
  <c r="W398" i="28"/>
  <c r="T488" i="18" s="1"/>
  <c r="V398" i="28"/>
  <c r="W394" i="28"/>
  <c r="T484" i="18" s="1"/>
  <c r="V394" i="28"/>
  <c r="W390" i="28"/>
  <c r="T480" i="18" s="1"/>
  <c r="V390" i="28"/>
  <c r="W386" i="28"/>
  <c r="T474" i="18" s="1"/>
  <c r="V386" i="28"/>
  <c r="W382" i="28"/>
  <c r="T470" i="18" s="1"/>
  <c r="V382" i="28"/>
  <c r="W378" i="28"/>
  <c r="T466" i="18" s="1"/>
  <c r="V378" i="28"/>
  <c r="W374" i="28"/>
  <c r="T462" i="18" s="1"/>
  <c r="V374" i="28"/>
  <c r="W370" i="28"/>
  <c r="T458" i="18" s="1"/>
  <c r="V370" i="28"/>
  <c r="W366" i="28"/>
  <c r="T454" i="18" s="1"/>
  <c r="V366" i="28"/>
  <c r="W362" i="28"/>
  <c r="T450" i="18" s="1"/>
  <c r="V362" i="28"/>
  <c r="W358" i="28"/>
  <c r="T446" i="18" s="1"/>
  <c r="V358" i="28"/>
  <c r="P87" i="30" s="1"/>
  <c r="W354" i="28"/>
  <c r="T442" i="18" s="1"/>
  <c r="V354" i="28"/>
  <c r="W350" i="28"/>
  <c r="T438" i="18" s="1"/>
  <c r="V350" i="28"/>
  <c r="W346" i="28"/>
  <c r="T434" i="18" s="1"/>
  <c r="V346" i="28"/>
  <c r="W342" i="28"/>
  <c r="T430" i="18" s="1"/>
  <c r="P228" i="32" s="1"/>
  <c r="V342" i="28"/>
  <c r="P76" i="30" s="1"/>
  <c r="W338" i="28"/>
  <c r="T426" i="18" s="1"/>
  <c r="P80" i="32" s="1"/>
  <c r="V338" i="28"/>
  <c r="P73" i="30" s="1"/>
  <c r="W334" i="28"/>
  <c r="T422" i="18" s="1"/>
  <c r="V334" i="28"/>
  <c r="W330" i="28"/>
  <c r="T418" i="18" s="1"/>
  <c r="V330" i="28"/>
  <c r="W326" i="28"/>
  <c r="T414" i="18" s="1"/>
  <c r="P226" i="32" s="1"/>
  <c r="V326" i="28"/>
  <c r="P71" i="30" s="1"/>
  <c r="W322" i="28"/>
  <c r="T410" i="18" s="1"/>
  <c r="V322" i="28"/>
  <c r="W318" i="28"/>
  <c r="T406" i="18" s="1"/>
  <c r="V318" i="28"/>
  <c r="W314" i="28"/>
  <c r="T402" i="18" s="1"/>
  <c r="V314" i="28"/>
  <c r="W310" i="28"/>
  <c r="T398" i="18" s="1"/>
  <c r="P79" i="32" s="1"/>
  <c r="V310" i="28"/>
  <c r="P65" i="30" s="1"/>
  <c r="W306" i="28"/>
  <c r="T394" i="18" s="1"/>
  <c r="V306" i="28"/>
  <c r="W302" i="28"/>
  <c r="T390" i="18" s="1"/>
  <c r="P219" i="32" s="1"/>
  <c r="V302" i="28"/>
  <c r="P64" i="30" s="1"/>
  <c r="W298" i="28"/>
  <c r="T386" i="18" s="1"/>
  <c r="V298" i="28"/>
  <c r="W294" i="28"/>
  <c r="T382" i="18" s="1"/>
  <c r="P76" i="32" s="1"/>
  <c r="V294" i="28"/>
  <c r="P58" i="30" s="1"/>
  <c r="W290" i="28"/>
  <c r="T378" i="18" s="1"/>
  <c r="P73" i="32" s="1"/>
  <c r="V290" i="28"/>
  <c r="P55" i="30" s="1"/>
  <c r="W286" i="28"/>
  <c r="T373" i="18" s="1"/>
  <c r="P216" i="32" s="1"/>
  <c r="V286" i="28"/>
  <c r="P67" i="30" s="1"/>
  <c r="W282" i="28"/>
  <c r="T369" i="18" s="1"/>
  <c r="P71" i="32" s="1"/>
  <c r="V282" i="28"/>
  <c r="P52" i="30" s="1"/>
  <c r="W278" i="28"/>
  <c r="T365" i="18" s="1"/>
  <c r="V278" i="28"/>
  <c r="W274" i="28"/>
  <c r="T361" i="18" s="1"/>
  <c r="V274" i="28"/>
  <c r="W270" i="28"/>
  <c r="T357" i="18" s="1"/>
  <c r="V270" i="28"/>
  <c r="W266" i="28"/>
  <c r="T353" i="18" s="1"/>
  <c r="V266" i="28"/>
  <c r="W262" i="28"/>
  <c r="T349" i="18" s="1"/>
  <c r="V262" i="28"/>
  <c r="W258" i="28"/>
  <c r="T345" i="18" s="1"/>
  <c r="V258" i="28"/>
  <c r="W254" i="28"/>
  <c r="T341" i="18" s="1"/>
  <c r="V254" i="28"/>
  <c r="W246" i="28"/>
  <c r="T333" i="18" s="1"/>
  <c r="P70" i="32" s="1"/>
  <c r="V246" i="28"/>
  <c r="P47" i="30" s="1"/>
  <c r="W242" i="28"/>
  <c r="T326" i="18" s="1"/>
  <c r="V242" i="28"/>
  <c r="W238" i="28"/>
  <c r="T322" i="18" s="1"/>
  <c r="V238" i="28"/>
  <c r="W234" i="28"/>
  <c r="T318" i="18" s="1"/>
  <c r="V234" i="28"/>
  <c r="W230" i="28"/>
  <c r="T314" i="18" s="1"/>
  <c r="V230" i="28"/>
  <c r="W226" i="28"/>
  <c r="T310" i="18" s="1"/>
  <c r="V226" i="28"/>
  <c r="W222" i="28"/>
  <c r="T303" i="18" s="1"/>
  <c r="V222" i="28"/>
  <c r="W218" i="28"/>
  <c r="T292" i="18" s="1"/>
  <c r="V218" i="28"/>
  <c r="W214" i="28"/>
  <c r="T287" i="18" s="1"/>
  <c r="V214" i="28"/>
  <c r="W210" i="28"/>
  <c r="T283" i="18" s="1"/>
  <c r="P208" i="32" s="1"/>
  <c r="V210" i="28"/>
  <c r="W206" i="28"/>
  <c r="T279" i="18" s="1"/>
  <c r="V206" i="28"/>
  <c r="W202" i="28"/>
  <c r="T275" i="18" s="1"/>
  <c r="P95" i="32" s="1"/>
  <c r="V202" i="28"/>
  <c r="P28" i="30" s="1"/>
  <c r="W198" i="28"/>
  <c r="T271" i="18" s="1"/>
  <c r="V198" i="28"/>
  <c r="W194" i="28"/>
  <c r="T265" i="18" s="1"/>
  <c r="P199" i="32" s="1"/>
  <c r="V194" i="28"/>
  <c r="P38" i="30" s="1"/>
  <c r="W190" i="28"/>
  <c r="T259" i="18" s="1"/>
  <c r="P198" i="32" s="1"/>
  <c r="V190" i="28"/>
  <c r="P41" i="30" s="1"/>
  <c r="W186" i="28"/>
  <c r="T252" i="18" s="1"/>
  <c r="V186" i="28"/>
  <c r="W182" i="28"/>
  <c r="T244" i="18" s="1"/>
  <c r="V182" i="28"/>
  <c r="W178" i="28"/>
  <c r="T238" i="18" s="1"/>
  <c r="P195" i="32" s="1"/>
  <c r="V178" i="28"/>
  <c r="P43" i="30" s="1"/>
  <c r="W174" i="28"/>
  <c r="T231" i="18" s="1"/>
  <c r="V174" i="28"/>
  <c r="W170" i="28"/>
  <c r="T225" i="18" s="1"/>
  <c r="V170" i="28"/>
  <c r="W166" i="28"/>
  <c r="T218" i="18" s="1"/>
  <c r="V166" i="28"/>
  <c r="W162" i="28"/>
  <c r="T209" i="18" s="1"/>
  <c r="V162" i="28"/>
  <c r="W158" i="28"/>
  <c r="T205" i="18" s="1"/>
  <c r="V158" i="28"/>
  <c r="W154" i="28"/>
  <c r="T201" i="18" s="1"/>
  <c r="P193" i="32" s="1"/>
  <c r="V154" i="28"/>
  <c r="P22" i="30" s="1"/>
  <c r="W150" i="28"/>
  <c r="T196" i="18" s="1"/>
  <c r="V150" i="28"/>
  <c r="P137" i="30" s="1"/>
  <c r="W146" i="28"/>
  <c r="T189" i="18" s="1"/>
  <c r="V146" i="28"/>
  <c r="W142" i="28"/>
  <c r="T183" i="18" s="1"/>
  <c r="V142" i="28"/>
  <c r="W138" i="28"/>
  <c r="T177" i="18" s="1"/>
  <c r="V138" i="28"/>
  <c r="W134" i="28"/>
  <c r="T173" i="18" s="1"/>
  <c r="P191" i="32" s="1"/>
  <c r="V134" i="28"/>
  <c r="P21" i="30" s="1"/>
  <c r="W130" i="28"/>
  <c r="T168" i="18" s="1"/>
  <c r="V130" i="28"/>
  <c r="W126" i="28"/>
  <c r="T162" i="18" s="1"/>
  <c r="V126" i="28"/>
  <c r="W122" i="28"/>
  <c r="T158" i="18" s="1"/>
  <c r="V122" i="28"/>
  <c r="W118" i="28"/>
  <c r="T151" i="18" s="1"/>
  <c r="V118" i="28"/>
  <c r="W114" i="28"/>
  <c r="T146" i="18" s="1"/>
  <c r="P187" i="32" s="1"/>
  <c r="V114" i="28"/>
  <c r="P14" i="30" s="1"/>
  <c r="W110" i="28"/>
  <c r="T141" i="18" s="1"/>
  <c r="V110" i="28"/>
  <c r="W106" i="28"/>
  <c r="T137" i="18" s="1"/>
  <c r="V106" i="28"/>
  <c r="W102" i="28"/>
  <c r="T133" i="18" s="1"/>
  <c r="V102" i="28"/>
  <c r="W98" i="28"/>
  <c r="T128" i="18" s="1"/>
  <c r="P26" i="32" s="1"/>
  <c r="V98" i="28"/>
  <c r="P10" i="30" s="1"/>
  <c r="W94" i="28"/>
  <c r="T123" i="18" s="1"/>
  <c r="V94" i="28"/>
  <c r="W90" i="28"/>
  <c r="T119" i="18" s="1"/>
  <c r="V90" i="28"/>
  <c r="W86" i="28"/>
  <c r="T111" i="18" s="1"/>
  <c r="V86" i="28"/>
  <c r="W82" i="28"/>
  <c r="T98" i="18" s="1"/>
  <c r="V82" i="28"/>
  <c r="W78" i="28"/>
  <c r="T94" i="18" s="1"/>
  <c r="V78" i="28"/>
  <c r="W74" i="28"/>
  <c r="T89" i="18" s="1"/>
  <c r="V74" i="28"/>
  <c r="W70" i="28"/>
  <c r="T83" i="18" s="1"/>
  <c r="V70" i="28"/>
  <c r="W66" i="28"/>
  <c r="T79" i="18" s="1"/>
  <c r="V66" i="28"/>
  <c r="W62" i="28"/>
  <c r="T75" i="18" s="1"/>
  <c r="V62" i="28"/>
  <c r="W58" i="28"/>
  <c r="T71" i="18" s="1"/>
  <c r="P180" i="32" s="1"/>
  <c r="V58" i="28"/>
  <c r="P5" i="30" s="1"/>
  <c r="W54" i="28"/>
  <c r="T65" i="18" s="1"/>
  <c r="V54" i="28"/>
  <c r="W50" i="28"/>
  <c r="T60" i="18" s="1"/>
  <c r="V50" i="28"/>
  <c r="W46" i="28"/>
  <c r="T56" i="18" s="1"/>
  <c r="V46" i="28"/>
  <c r="W42" i="28"/>
  <c r="T52" i="18" s="1"/>
  <c r="V42" i="28"/>
  <c r="W38" i="28"/>
  <c r="T48" i="18" s="1"/>
  <c r="V38" i="28"/>
  <c r="W34" i="28"/>
  <c r="T43" i="18" s="1"/>
  <c r="V34" i="28"/>
  <c r="W30" i="28"/>
  <c r="T39" i="18" s="1"/>
  <c r="V30" i="28"/>
  <c r="W26" i="28"/>
  <c r="T34" i="18" s="1"/>
  <c r="V26" i="28"/>
  <c r="W22" i="28"/>
  <c r="T29" i="18" s="1"/>
  <c r="V22" i="28"/>
  <c r="W18" i="28"/>
  <c r="T25" i="18" s="1"/>
  <c r="V18" i="28"/>
  <c r="W14" i="28"/>
  <c r="T20" i="18" s="1"/>
  <c r="V14" i="28"/>
  <c r="W10" i="28"/>
  <c r="T12" i="18" s="1"/>
  <c r="V10" i="28"/>
  <c r="W6" i="28"/>
  <c r="T8" i="18" s="1"/>
  <c r="V6" i="28"/>
  <c r="V1808" i="28"/>
  <c r="V1804" i="28"/>
  <c r="V1800" i="28"/>
  <c r="V1796" i="28"/>
  <c r="V1792" i="28"/>
  <c r="V1788" i="28"/>
  <c r="V1784" i="28"/>
  <c r="V1780" i="28"/>
  <c r="V1776" i="28"/>
  <c r="V1772" i="28"/>
  <c r="P287" i="30" s="1"/>
  <c r="V1768" i="28"/>
  <c r="V1764" i="28"/>
  <c r="V1760" i="28"/>
  <c r="V1756" i="28"/>
  <c r="P284" i="30" s="1"/>
  <c r="V1752" i="28"/>
  <c r="V1748" i="28"/>
  <c r="V1744" i="28"/>
  <c r="P283" i="30" s="1"/>
  <c r="V1740" i="28"/>
  <c r="V1736" i="28"/>
  <c r="V1732" i="28"/>
  <c r="V1728" i="28"/>
  <c r="V1724" i="28"/>
  <c r="V1720" i="28"/>
  <c r="V1716" i="28"/>
  <c r="V1712" i="28"/>
  <c r="V1708" i="28"/>
  <c r="V1704" i="28"/>
  <c r="V1700" i="28"/>
  <c r="V1696" i="28"/>
  <c r="V1692" i="28"/>
  <c r="V1688" i="28"/>
  <c r="V1684" i="28"/>
  <c r="P274" i="30" s="1"/>
  <c r="V1680" i="28"/>
  <c r="V1676" i="28"/>
  <c r="V1672" i="28"/>
  <c r="V1668" i="28"/>
  <c r="P267" i="30" s="1"/>
  <c r="V1664" i="28"/>
  <c r="P266" i="30" s="1"/>
  <c r="V1660" i="28"/>
  <c r="V1656" i="28"/>
  <c r="V1652" i="28"/>
  <c r="V1648" i="28"/>
  <c r="V1644" i="28"/>
  <c r="V1640" i="28"/>
  <c r="V1636" i="28"/>
  <c r="V1632" i="28"/>
  <c r="V1628" i="28"/>
  <c r="P258" i="30" s="1"/>
  <c r="V1624" i="28"/>
  <c r="P260" i="30" s="1"/>
  <c r="V1620" i="28"/>
  <c r="V1616" i="28"/>
  <c r="P255" i="30" s="1"/>
  <c r="V1612" i="28"/>
  <c r="V1608" i="28"/>
  <c r="V1604" i="28"/>
  <c r="V1600" i="28"/>
  <c r="V1596" i="28"/>
  <c r="V1592" i="28"/>
  <c r="V1588" i="28"/>
  <c r="V1584" i="28"/>
  <c r="V1580" i="28"/>
  <c r="V1576" i="28"/>
  <c r="V1572" i="28"/>
  <c r="V1568" i="28"/>
  <c r="V1564" i="28"/>
  <c r="V1560" i="28"/>
  <c r="V1556" i="28"/>
  <c r="V1552" i="28"/>
  <c r="V1548" i="28"/>
  <c r="V1544" i="28"/>
  <c r="V1540" i="28"/>
  <c r="V1536" i="28"/>
  <c r="V1532" i="28"/>
  <c r="V1528" i="28"/>
  <c r="V1524" i="28"/>
  <c r="V1516" i="28"/>
  <c r="V1512" i="28"/>
  <c r="V1508" i="28"/>
  <c r="V1504" i="28"/>
  <c r="V1500" i="28"/>
  <c r="V1496" i="28"/>
  <c r="P247" i="30" s="1"/>
  <c r="V1492" i="28"/>
  <c r="V1488" i="28"/>
  <c r="V1484" i="28"/>
  <c r="V1480" i="28"/>
  <c r="V1476" i="28"/>
  <c r="V1472" i="28"/>
  <c r="P244" i="30" s="1"/>
  <c r="V1468" i="28"/>
  <c r="V1464" i="28"/>
  <c r="V1460" i="28"/>
  <c r="V1456" i="28"/>
  <c r="V1452" i="28"/>
  <c r="V1448" i="28"/>
  <c r="P241" i="30" s="1"/>
  <c r="V1444" i="28"/>
  <c r="V1440" i="28"/>
  <c r="V1436" i="28"/>
  <c r="V1432" i="28"/>
  <c r="V1428" i="28"/>
  <c r="V1424" i="28"/>
  <c r="V1420" i="28"/>
  <c r="V1416" i="28"/>
  <c r="V1412" i="28"/>
  <c r="P235" i="30" s="1"/>
  <c r="V1408" i="28"/>
  <c r="V1404" i="28"/>
  <c r="V1400" i="28"/>
  <c r="P237" i="30" s="1"/>
  <c r="V1396" i="28"/>
  <c r="V1392" i="28"/>
  <c r="V1388" i="28"/>
  <c r="V1384" i="28"/>
  <c r="P233" i="30" s="1"/>
  <c r="V1380" i="28"/>
  <c r="V1376" i="28"/>
  <c r="V1372" i="28"/>
  <c r="V1368" i="28"/>
  <c r="V1364" i="28"/>
  <c r="V1360" i="28"/>
  <c r="V1356" i="28"/>
  <c r="V1352" i="28"/>
  <c r="V1348" i="28"/>
  <c r="V1342" i="28"/>
  <c r="P240" i="30" s="1"/>
  <c r="V1334" i="28"/>
  <c r="V1326" i="28"/>
  <c r="P219" i="30" s="1"/>
  <c r="V1318" i="28"/>
  <c r="P224" i="30" s="1"/>
  <c r="V1310" i="28"/>
  <c r="V1302" i="28"/>
  <c r="V1294" i="28"/>
  <c r="V1286" i="28"/>
  <c r="P210" i="30" s="1"/>
  <c r="W1345" i="28"/>
  <c r="T1475" i="18" s="1"/>
  <c r="V1345" i="28"/>
  <c r="W1341" i="28"/>
  <c r="T1471" i="18" s="1"/>
  <c r="P311" i="32" s="1"/>
  <c r="V1341" i="28"/>
  <c r="P227" i="30" s="1"/>
  <c r="W1337" i="28"/>
  <c r="T1467" i="18" s="1"/>
  <c r="V1337" i="28"/>
  <c r="W1333" i="28"/>
  <c r="T1463" i="18" s="1"/>
  <c r="P309" i="32" s="1"/>
  <c r="V1333" i="28"/>
  <c r="P228" i="30" s="1"/>
  <c r="W1329" i="28"/>
  <c r="T1459" i="18" s="1"/>
  <c r="V1329" i="28"/>
  <c r="W1325" i="28"/>
  <c r="T1455" i="18" s="1"/>
  <c r="V1325" i="28"/>
  <c r="W1321" i="28"/>
  <c r="T1451" i="18" s="1"/>
  <c r="V1321" i="28"/>
  <c r="W1317" i="28"/>
  <c r="T1447" i="18" s="1"/>
  <c r="V1317" i="28"/>
  <c r="W1313" i="28"/>
  <c r="T1443" i="18" s="1"/>
  <c r="V1313" i="28"/>
  <c r="W1309" i="28"/>
  <c r="T1439" i="18" s="1"/>
  <c r="P302" i="32" s="1"/>
  <c r="V1309" i="28"/>
  <c r="P220" i="30" s="1"/>
  <c r="W1305" i="28"/>
  <c r="T1435" i="18" s="1"/>
  <c r="V1305" i="28"/>
  <c r="W1301" i="28"/>
  <c r="T1431" i="18" s="1"/>
  <c r="V1301" i="28"/>
  <c r="W1297" i="28"/>
  <c r="T1427" i="18" s="1"/>
  <c r="P298" i="32" s="1"/>
  <c r="V1297" i="28"/>
  <c r="P211" i="30" s="1"/>
  <c r="W1293" i="28"/>
  <c r="T1423" i="18" s="1"/>
  <c r="V1293" i="28"/>
  <c r="W1289" i="28"/>
  <c r="T1419" i="18" s="1"/>
  <c r="V1289" i="28"/>
  <c r="W1285" i="28"/>
  <c r="T1415" i="18" s="1"/>
  <c r="V1285" i="28"/>
  <c r="W1281" i="28"/>
  <c r="T1411" i="18" s="1"/>
  <c r="V1281" i="28"/>
  <c r="W1277" i="28"/>
  <c r="T1407" i="18" s="1"/>
  <c r="V1277" i="28"/>
  <c r="W1273" i="28"/>
  <c r="T1403" i="18" s="1"/>
  <c r="V1273" i="28"/>
  <c r="W1269" i="28"/>
  <c r="V1269" i="28"/>
  <c r="W1265" i="28"/>
  <c r="T1398" i="18" s="1"/>
  <c r="V1265" i="28"/>
  <c r="W1261" i="28"/>
  <c r="T1394" i="18" s="1"/>
  <c r="V1261" i="28"/>
  <c r="W1257" i="28"/>
  <c r="T1390" i="18" s="1"/>
  <c r="V1257" i="28"/>
  <c r="W1253" i="28"/>
  <c r="T1386" i="18" s="1"/>
  <c r="V1253" i="28"/>
  <c r="W1249" i="28"/>
  <c r="T1381" i="18" s="1"/>
  <c r="V1249" i="28"/>
  <c r="W1245" i="28"/>
  <c r="T1377" i="18" s="1"/>
  <c r="V1245" i="28"/>
  <c r="W1241" i="28"/>
  <c r="T1374" i="18" s="1"/>
  <c r="V1241" i="28"/>
  <c r="W1237" i="28"/>
  <c r="T1369" i="18" s="1"/>
  <c r="V1237" i="28"/>
  <c r="W1233" i="28"/>
  <c r="T1363" i="18" s="1"/>
  <c r="V1233" i="28"/>
  <c r="W1229" i="28"/>
  <c r="T1359" i="18" s="1"/>
  <c r="V1229" i="28"/>
  <c r="W1225" i="28"/>
  <c r="T1355" i="18" s="1"/>
  <c r="V1225" i="28"/>
  <c r="W1221" i="28"/>
  <c r="T1351" i="18" s="1"/>
  <c r="V1221" i="28"/>
  <c r="W1217" i="28"/>
  <c r="T1347" i="18" s="1"/>
  <c r="V1217" i="28"/>
  <c r="P221" i="30" s="1"/>
  <c r="W1213" i="28"/>
  <c r="T1343" i="18" s="1"/>
  <c r="V1213" i="28"/>
  <c r="W1209" i="28"/>
  <c r="T1339" i="18" s="1"/>
  <c r="V1209" i="28"/>
  <c r="W1205" i="28"/>
  <c r="T1335" i="18" s="1"/>
  <c r="V1205" i="28"/>
  <c r="W1201" i="28"/>
  <c r="T1331" i="18" s="1"/>
  <c r="V1201" i="28"/>
  <c r="W1197" i="28"/>
  <c r="T1328" i="18" s="1"/>
  <c r="V1197" i="28"/>
  <c r="W1193" i="28"/>
  <c r="T1323" i="18" s="1"/>
  <c r="V1193" i="28"/>
  <c r="W1189" i="28"/>
  <c r="T1319" i="18" s="1"/>
  <c r="V1189" i="28"/>
  <c r="W1185" i="28"/>
  <c r="T1315" i="18" s="1"/>
  <c r="V1185" i="28"/>
  <c r="W1181" i="28"/>
  <c r="T1311" i="18" s="1"/>
  <c r="V1181" i="28"/>
  <c r="W1177" i="28"/>
  <c r="T1307" i="18" s="1"/>
  <c r="V1177" i="28"/>
  <c r="W1173" i="28"/>
  <c r="T1303" i="18" s="1"/>
  <c r="V1173" i="28"/>
  <c r="W1169" i="28"/>
  <c r="T1299" i="18" s="1"/>
  <c r="V1169" i="28"/>
  <c r="W1165" i="28"/>
  <c r="T1295" i="18" s="1"/>
  <c r="V1165" i="28"/>
  <c r="W1161" i="28"/>
  <c r="T1291" i="18" s="1"/>
  <c r="V1161" i="28"/>
  <c r="W1157" i="28"/>
  <c r="T1287" i="18" s="1"/>
  <c r="V1157" i="28"/>
  <c r="W1153" i="28"/>
  <c r="T1283" i="18" s="1"/>
  <c r="P276" i="32" s="1"/>
  <c r="V1153" i="28"/>
  <c r="P202" i="30" s="1"/>
  <c r="W1149" i="28"/>
  <c r="T1277" i="18" s="1"/>
  <c r="P274" i="32" s="1"/>
  <c r="V1149" i="28"/>
  <c r="P198" i="30" s="1"/>
  <c r="W1145" i="28"/>
  <c r="T1273" i="18" s="1"/>
  <c r="V1145" i="28"/>
  <c r="W1141" i="28"/>
  <c r="T1269" i="18" s="1"/>
  <c r="V1141" i="28"/>
  <c r="W1137" i="28"/>
  <c r="T1265" i="18" s="1"/>
  <c r="V1137" i="28"/>
  <c r="W1133" i="28"/>
  <c r="T1261" i="18" s="1"/>
  <c r="V1133" i="28"/>
  <c r="W1129" i="28"/>
  <c r="T1257" i="18" s="1"/>
  <c r="P271" i="32" s="1"/>
  <c r="V1129" i="28"/>
  <c r="P193" i="30" s="1"/>
  <c r="W1125" i="28"/>
  <c r="T1253" i="18" s="1"/>
  <c r="V1125" i="28"/>
  <c r="W1121" i="28"/>
  <c r="T1249" i="18" s="1"/>
  <c r="V1121" i="28"/>
  <c r="W1117" i="28"/>
  <c r="T1245" i="18" s="1"/>
  <c r="V1117" i="28"/>
  <c r="W1113" i="28"/>
  <c r="T1241" i="18" s="1"/>
  <c r="V1113" i="28"/>
  <c r="W1109" i="28"/>
  <c r="T1236" i="18" s="1"/>
  <c r="P267" i="32" s="1"/>
  <c r="V1109" i="28"/>
  <c r="P190" i="30" s="1"/>
  <c r="W1105" i="28"/>
  <c r="T1233" i="18" s="1"/>
  <c r="V1105" i="28"/>
  <c r="W1101" i="28"/>
  <c r="T1229" i="18" s="1"/>
  <c r="V1101" i="28"/>
  <c r="W1097" i="28"/>
  <c r="T1225" i="18" s="1"/>
  <c r="V1097" i="28"/>
  <c r="W1093" i="28"/>
  <c r="T1221" i="18" s="1"/>
  <c r="P266" i="32" s="1"/>
  <c r="V1093" i="28"/>
  <c r="P188" i="30" s="1"/>
  <c r="W1089" i="28"/>
  <c r="T1217" i="18" s="1"/>
  <c r="V1089" i="28"/>
  <c r="W1085" i="28"/>
  <c r="T1213" i="18" s="1"/>
  <c r="V1085" i="28"/>
  <c r="W1081" i="28"/>
  <c r="T1209" i="18" s="1"/>
  <c r="V1081" i="28"/>
  <c r="W1077" i="28"/>
  <c r="T1205" i="18" s="1"/>
  <c r="V1077" i="28"/>
  <c r="W1073" i="28"/>
  <c r="T1200" i="18" s="1"/>
  <c r="V1073" i="28"/>
  <c r="W1069" i="28"/>
  <c r="T1197" i="18" s="1"/>
  <c r="V1069" i="28"/>
  <c r="W1065" i="28"/>
  <c r="T1193" i="18" s="1"/>
  <c r="V1065" i="28"/>
  <c r="W1061" i="28"/>
  <c r="T1189" i="18" s="1"/>
  <c r="V1061" i="28"/>
  <c r="W1057" i="28"/>
  <c r="T1185" i="18" s="1"/>
  <c r="V1057" i="28"/>
  <c r="W1053" i="28"/>
  <c r="T1181" i="18" s="1"/>
  <c r="P263" i="32" s="1"/>
  <c r="V1053" i="28"/>
  <c r="P180" i="30" s="1"/>
  <c r="W1049" i="28"/>
  <c r="T1177" i="18" s="1"/>
  <c r="V1049" i="28"/>
  <c r="W1045" i="28"/>
  <c r="T1173" i="18" s="1"/>
  <c r="V1045" i="28"/>
  <c r="P184" i="30" s="1"/>
  <c r="W1041" i="28"/>
  <c r="T1169" i="18" s="1"/>
  <c r="P262" i="32" s="1"/>
  <c r="V1041" i="28"/>
  <c r="P179" i="30" s="1"/>
  <c r="W1037" i="28"/>
  <c r="T1165" i="18" s="1"/>
  <c r="V1037" i="28"/>
  <c r="W1033" i="28"/>
  <c r="T1161" i="18" s="1"/>
  <c r="V1033" i="28"/>
  <c r="W1029" i="28"/>
  <c r="T1157" i="18" s="1"/>
  <c r="P261" i="32" s="1"/>
  <c r="V1029" i="28"/>
  <c r="P178" i="30" s="1"/>
  <c r="W1025" i="28"/>
  <c r="T1153" i="18" s="1"/>
  <c r="V1025" i="28"/>
  <c r="W1021" i="28"/>
  <c r="T1149" i="18" s="1"/>
  <c r="P260" i="32" s="1"/>
  <c r="V1021" i="28"/>
  <c r="P182" i="30" s="1"/>
  <c r="W1017" i="28"/>
  <c r="T1145" i="18" s="1"/>
  <c r="V1017" i="28"/>
  <c r="W1013" i="28"/>
  <c r="T1141" i="18" s="1"/>
  <c r="V1013" i="28"/>
  <c r="W1009" i="28"/>
  <c r="T1137" i="18" s="1"/>
  <c r="V1009" i="28"/>
  <c r="W1005" i="28"/>
  <c r="T1133" i="18" s="1"/>
  <c r="V1005" i="28"/>
  <c r="W1001" i="28"/>
  <c r="T1129" i="18" s="1"/>
  <c r="V1001" i="28"/>
  <c r="W997" i="28"/>
  <c r="T1125" i="18" s="1"/>
  <c r="V997" i="28"/>
  <c r="W993" i="28"/>
  <c r="T1121" i="18" s="1"/>
  <c r="V993" i="28"/>
  <c r="W989" i="28"/>
  <c r="T1117" i="18" s="1"/>
  <c r="P253" i="32" s="1"/>
  <c r="V989" i="28"/>
  <c r="P192" i="30" s="1"/>
  <c r="W985" i="28"/>
  <c r="T1113" i="18" s="1"/>
  <c r="V985" i="28"/>
  <c r="W981" i="28"/>
  <c r="T1109" i="18" s="1"/>
  <c r="V981" i="28"/>
  <c r="W977" i="28"/>
  <c r="T1105" i="18" s="1"/>
  <c r="V977" i="28"/>
  <c r="W973" i="28"/>
  <c r="T1100" i="18" s="1"/>
  <c r="V973" i="28"/>
  <c r="W969" i="28"/>
  <c r="T1096" i="18" s="1"/>
  <c r="V969" i="28"/>
  <c r="W965" i="28"/>
  <c r="T1091" i="18" s="1"/>
  <c r="V965" i="28"/>
  <c r="W961" i="28"/>
  <c r="T1087" i="18" s="1"/>
  <c r="V961" i="28"/>
  <c r="W957" i="28"/>
  <c r="T1083" i="18" s="1"/>
  <c r="V957" i="28"/>
  <c r="W953" i="28"/>
  <c r="T1079" i="18" s="1"/>
  <c r="P249" i="32" s="1"/>
  <c r="V953" i="28"/>
  <c r="P168" i="30" s="1"/>
  <c r="W949" i="28"/>
  <c r="T1075" i="18" s="1"/>
  <c r="V949" i="28"/>
  <c r="W945" i="28"/>
  <c r="T1071" i="18" s="1"/>
  <c r="P247" i="32" s="1"/>
  <c r="V945" i="28"/>
  <c r="P163" i="30" s="1"/>
  <c r="W941" i="28"/>
  <c r="T1067" i="18" s="1"/>
  <c r="V941" i="28"/>
  <c r="W937" i="28"/>
  <c r="T1063" i="18" s="1"/>
  <c r="V937" i="28"/>
  <c r="W933" i="28"/>
  <c r="T1059" i="18" s="1"/>
  <c r="V933" i="28"/>
  <c r="W929" i="28"/>
  <c r="T1055" i="18" s="1"/>
  <c r="V929" i="28"/>
  <c r="W925" i="28"/>
  <c r="T1051" i="18" s="1"/>
  <c r="V925" i="28"/>
  <c r="W921" i="28"/>
  <c r="T1047" i="18" s="1"/>
  <c r="V921" i="28"/>
  <c r="W917" i="28"/>
  <c r="T1043" i="18" s="1"/>
  <c r="V917" i="28"/>
  <c r="W913" i="28"/>
  <c r="T1039" i="18" s="1"/>
  <c r="V913" i="28"/>
  <c r="W909" i="28"/>
  <c r="T1035" i="18" s="1"/>
  <c r="V909" i="28"/>
  <c r="W905" i="28"/>
  <c r="T1031" i="18" s="1"/>
  <c r="P240" i="32" s="1"/>
  <c r="V905" i="28"/>
  <c r="P157" i="30" s="1"/>
  <c r="W901" i="28"/>
  <c r="T1027" i="18" s="1"/>
  <c r="V901" i="28"/>
  <c r="W897" i="28"/>
  <c r="T1023" i="18" s="1"/>
  <c r="V897" i="28"/>
  <c r="W893" i="28"/>
  <c r="T1019" i="18" s="1"/>
  <c r="V893" i="28"/>
  <c r="W889" i="28"/>
  <c r="T1015" i="18" s="1"/>
  <c r="V889" i="28"/>
  <c r="W885" i="28"/>
  <c r="T1011" i="18" s="1"/>
  <c r="V885" i="28"/>
  <c r="W881" i="28"/>
  <c r="T1007" i="18" s="1"/>
  <c r="P238" i="32" s="1"/>
  <c r="V881" i="28"/>
  <c r="P154" i="30" s="1"/>
  <c r="W877" i="28"/>
  <c r="T1003" i="18" s="1"/>
  <c r="V877" i="28"/>
  <c r="W873" i="28"/>
  <c r="T999" i="18" s="1"/>
  <c r="V873" i="28"/>
  <c r="W869" i="28"/>
  <c r="T995" i="18" s="1"/>
  <c r="V869" i="28"/>
  <c r="W865" i="28"/>
  <c r="T991" i="18" s="1"/>
  <c r="V865" i="28"/>
  <c r="W861" i="28"/>
  <c r="T987" i="18" s="1"/>
  <c r="P176" i="32" s="1"/>
  <c r="V861" i="28"/>
  <c r="P151" i="30" s="1"/>
  <c r="W857" i="28"/>
  <c r="T983" i="18" s="1"/>
  <c r="V857" i="28"/>
  <c r="W853" i="28"/>
  <c r="T979" i="18" s="1"/>
  <c r="V853" i="28"/>
  <c r="W849" i="28"/>
  <c r="T975" i="18" s="1"/>
  <c r="V849" i="28"/>
  <c r="W845" i="28"/>
  <c r="T971" i="18" s="1"/>
  <c r="V845" i="28"/>
  <c r="W841" i="28"/>
  <c r="T967" i="18" s="1"/>
  <c r="V841" i="28"/>
  <c r="W837" i="28"/>
  <c r="T963" i="18" s="1"/>
  <c r="V837" i="28"/>
  <c r="W833" i="28"/>
  <c r="T959" i="18" s="1"/>
  <c r="V833" i="28"/>
  <c r="W829" i="28"/>
  <c r="T955" i="18" s="1"/>
  <c r="V829" i="28"/>
  <c r="W825" i="28"/>
  <c r="T951" i="18" s="1"/>
  <c r="V825" i="28"/>
  <c r="W821" i="28"/>
  <c r="T947" i="18" s="1"/>
  <c r="V821" i="28"/>
  <c r="W817" i="28"/>
  <c r="T943" i="18" s="1"/>
  <c r="V817" i="28"/>
  <c r="W813" i="28"/>
  <c r="T938" i="18" s="1"/>
  <c r="V813" i="28"/>
  <c r="W809" i="28"/>
  <c r="T932" i="18" s="1"/>
  <c r="P292" i="32" s="1"/>
  <c r="V809" i="28"/>
  <c r="P144" i="30" s="1"/>
  <c r="W805" i="28"/>
  <c r="T922" i="18" s="1"/>
  <c r="V805" i="28"/>
  <c r="W801" i="28"/>
  <c r="T915" i="18" s="1"/>
  <c r="V801" i="28"/>
  <c r="W797" i="28"/>
  <c r="T911" i="18" s="1"/>
  <c r="V797" i="28"/>
  <c r="W793" i="28"/>
  <c r="T907" i="18" s="1"/>
  <c r="V793" i="28"/>
  <c r="W789" i="28"/>
  <c r="T902" i="18" s="1"/>
  <c r="V789" i="28"/>
  <c r="W785" i="28"/>
  <c r="T894" i="18" s="1"/>
  <c r="P158" i="32" s="1"/>
  <c r="V785" i="28"/>
  <c r="P138" i="30" s="1"/>
  <c r="W781" i="28"/>
  <c r="T890" i="18" s="1"/>
  <c r="V781" i="28"/>
  <c r="W777" i="28"/>
  <c r="T886" i="18" s="1"/>
  <c r="V777" i="28"/>
  <c r="W773" i="28"/>
  <c r="T882" i="18" s="1"/>
  <c r="V773" i="28"/>
  <c r="W769" i="28"/>
  <c r="T878" i="18" s="1"/>
  <c r="V769" i="28"/>
  <c r="W765" i="28"/>
  <c r="T874" i="18" s="1"/>
  <c r="V765" i="28"/>
  <c r="W761" i="28"/>
  <c r="T870" i="18" s="1"/>
  <c r="V761" i="28"/>
  <c r="W757" i="28"/>
  <c r="T866" i="18" s="1"/>
  <c r="V757" i="28"/>
  <c r="W753" i="28"/>
  <c r="T862" i="18" s="1"/>
  <c r="V753" i="28"/>
  <c r="W749" i="28"/>
  <c r="T858" i="18" s="1"/>
  <c r="V749" i="28"/>
  <c r="W745" i="28"/>
  <c r="T846" i="18" s="1"/>
  <c r="P144" i="32" s="1"/>
  <c r="V745" i="28"/>
  <c r="P133" i="30" s="1"/>
  <c r="W737" i="28"/>
  <c r="T838" i="18" s="1"/>
  <c r="V737" i="28"/>
  <c r="W733" i="28"/>
  <c r="T834" i="18" s="1"/>
  <c r="V733" i="28"/>
  <c r="W729" i="28"/>
  <c r="T825" i="18" s="1"/>
  <c r="V729" i="28"/>
  <c r="W725" i="28"/>
  <c r="T821" i="18" s="1"/>
  <c r="V725" i="28"/>
  <c r="W721" i="28"/>
  <c r="T817" i="18" s="1"/>
  <c r="V721" i="28"/>
  <c r="W717" i="28"/>
  <c r="T811" i="18" s="1"/>
  <c r="P290" i="32" s="1"/>
  <c r="V717" i="28"/>
  <c r="P131" i="30" s="1"/>
  <c r="W713" i="28"/>
  <c r="T805" i="18" s="1"/>
  <c r="V713" i="28"/>
  <c r="W709" i="28"/>
  <c r="T799" i="18" s="1"/>
  <c r="V709" i="28"/>
  <c r="W701" i="28"/>
  <c r="T791" i="18" s="1"/>
  <c r="V701" i="28"/>
  <c r="W697" i="28"/>
  <c r="T787" i="18" s="1"/>
  <c r="V697" i="28"/>
  <c r="W693" i="28"/>
  <c r="T783" i="18" s="1"/>
  <c r="P289" i="32" s="1"/>
  <c r="V693" i="28"/>
  <c r="P126" i="30" s="1"/>
  <c r="W689" i="28"/>
  <c r="T779" i="18" s="1"/>
  <c r="V689" i="28"/>
  <c r="W685" i="28"/>
  <c r="T775" i="18" s="1"/>
  <c r="V685" i="28"/>
  <c r="W681" i="28"/>
  <c r="T771" i="18" s="1"/>
  <c r="V681" i="28"/>
  <c r="W677" i="28"/>
  <c r="T767" i="18" s="1"/>
  <c r="V677" i="28"/>
  <c r="W669" i="28"/>
  <c r="T759" i="18" s="1"/>
  <c r="P163" i="32" s="1"/>
  <c r="V669" i="28"/>
  <c r="P124" i="30" s="1"/>
  <c r="W665" i="28"/>
  <c r="T755" i="18" s="1"/>
  <c r="V665" i="28"/>
  <c r="W661" i="28"/>
  <c r="T751" i="18" s="1"/>
  <c r="V661" i="28"/>
  <c r="W657" i="28"/>
  <c r="T747" i="18" s="1"/>
  <c r="P284" i="32" s="1"/>
  <c r="V657" i="28"/>
  <c r="P132" i="30" s="1"/>
  <c r="W653" i="28"/>
  <c r="T743" i="18" s="1"/>
  <c r="V653" i="28"/>
  <c r="W649" i="28"/>
  <c r="T739" i="18" s="1"/>
  <c r="V649" i="28"/>
  <c r="W645" i="28"/>
  <c r="T735" i="18" s="1"/>
  <c r="V645" i="28"/>
  <c r="W641" i="28"/>
  <c r="T731" i="18" s="1"/>
  <c r="V641" i="28"/>
  <c r="W637" i="28"/>
  <c r="T727" i="18" s="1"/>
  <c r="V637" i="28"/>
  <c r="W633" i="28"/>
  <c r="T723" i="18" s="1"/>
  <c r="V633" i="28"/>
  <c r="W629" i="28"/>
  <c r="T719" i="18" s="1"/>
  <c r="V629" i="28"/>
  <c r="W625" i="28"/>
  <c r="T715" i="18" s="1"/>
  <c r="V625" i="28"/>
  <c r="W621" i="28"/>
  <c r="T711" i="18" s="1"/>
  <c r="V621" i="28"/>
  <c r="W617" i="28"/>
  <c r="T707" i="18" s="1"/>
  <c r="V617" i="28"/>
  <c r="W613" i="28"/>
  <c r="T703" i="18" s="1"/>
  <c r="P115" i="32" s="1"/>
  <c r="V613" i="28"/>
  <c r="P113" i="30" s="1"/>
  <c r="W609" i="28"/>
  <c r="T699" i="18" s="1"/>
  <c r="V609" i="28"/>
  <c r="W605" i="28"/>
  <c r="T695" i="18" s="1"/>
  <c r="V605" i="28"/>
  <c r="W601" i="28"/>
  <c r="T691" i="18" s="1"/>
  <c r="P112" i="32" s="1"/>
  <c r="V601" i="28"/>
  <c r="P119" i="30" s="1"/>
  <c r="W597" i="28"/>
  <c r="T687" i="18" s="1"/>
  <c r="V597" i="28"/>
  <c r="W593" i="28"/>
  <c r="T683" i="18" s="1"/>
  <c r="V593" i="28"/>
  <c r="W589" i="28"/>
  <c r="T679" i="18" s="1"/>
  <c r="P110" i="32" s="1"/>
  <c r="V589" i="28"/>
  <c r="P110" i="30" s="1"/>
  <c r="W585" i="28"/>
  <c r="T675" i="18" s="1"/>
  <c r="V585" i="28"/>
  <c r="W581" i="28"/>
  <c r="T671" i="18" s="1"/>
  <c r="V581" i="28"/>
  <c r="W577" i="28"/>
  <c r="T667" i="18" s="1"/>
  <c r="V577" i="28"/>
  <c r="W573" i="28"/>
  <c r="T663" i="18" s="1"/>
  <c r="V573" i="28"/>
  <c r="W569" i="28"/>
  <c r="T659" i="18" s="1"/>
  <c r="V569" i="28"/>
  <c r="W565" i="28"/>
  <c r="T655" i="18" s="1"/>
  <c r="V565" i="28"/>
  <c r="W561" i="28"/>
  <c r="T651" i="18" s="1"/>
  <c r="V561" i="28"/>
  <c r="W557" i="28"/>
  <c r="T647" i="18" s="1"/>
  <c r="V557" i="28"/>
  <c r="W553" i="28"/>
  <c r="T643" i="18" s="1"/>
  <c r="V553" i="28"/>
  <c r="W549" i="28"/>
  <c r="T639" i="18" s="1"/>
  <c r="P106" i="32" s="1"/>
  <c r="V549" i="28"/>
  <c r="P98" i="30" s="1"/>
  <c r="W545" i="28"/>
  <c r="T635" i="18" s="1"/>
  <c r="V545" i="28"/>
  <c r="W541" i="28"/>
  <c r="T631" i="18" s="1"/>
  <c r="V541" i="28"/>
  <c r="W537" i="28"/>
  <c r="T627" i="18" s="1"/>
  <c r="V537" i="28"/>
  <c r="W533" i="28"/>
  <c r="T623" i="18" s="1"/>
  <c r="V533" i="28"/>
  <c r="W529" i="28"/>
  <c r="T619" i="18" s="1"/>
  <c r="V529" i="28"/>
  <c r="W525" i="28"/>
  <c r="T615" i="18" s="1"/>
  <c r="V525" i="28"/>
  <c r="W521" i="28"/>
  <c r="T611" i="18" s="1"/>
  <c r="V521" i="28"/>
  <c r="W517" i="28"/>
  <c r="T607" i="18" s="1"/>
  <c r="V517" i="28"/>
  <c r="W513" i="28"/>
  <c r="T603" i="18" s="1"/>
  <c r="P102" i="32" s="1"/>
  <c r="V513" i="28"/>
  <c r="P96" i="30" s="1"/>
  <c r="W509" i="28"/>
  <c r="T599" i="18" s="1"/>
  <c r="V509" i="28"/>
  <c r="W505" i="28"/>
  <c r="T595" i="18" s="1"/>
  <c r="V505" i="28"/>
  <c r="W501" i="28"/>
  <c r="T591" i="18" s="1"/>
  <c r="V501" i="28"/>
  <c r="W497" i="28"/>
  <c r="T587" i="18" s="1"/>
  <c r="V497" i="28"/>
  <c r="W493" i="28"/>
  <c r="T582" i="18" s="1"/>
  <c r="P97" i="32" s="1"/>
  <c r="V493" i="28"/>
  <c r="P99" i="30" s="1"/>
  <c r="W489" i="28"/>
  <c r="T579" i="18" s="1"/>
  <c r="V489" i="28"/>
  <c r="W485" i="28"/>
  <c r="T575" i="18" s="1"/>
  <c r="V485" i="28"/>
  <c r="W481" i="28"/>
  <c r="T571" i="18" s="1"/>
  <c r="P96" i="32" s="1"/>
  <c r="V481" i="28"/>
  <c r="P106" i="30" s="1"/>
  <c r="W477" i="28"/>
  <c r="T567" i="18" s="1"/>
  <c r="V477" i="28"/>
  <c r="W473" i="28"/>
  <c r="T563" i="18" s="1"/>
  <c r="V473" i="28"/>
  <c r="W469" i="28"/>
  <c r="T559" i="18" s="1"/>
  <c r="V469" i="28"/>
  <c r="W465" i="28"/>
  <c r="T555" i="18" s="1"/>
  <c r="V465" i="28"/>
  <c r="W461" i="28"/>
  <c r="T551" i="18" s="1"/>
  <c r="V461" i="28"/>
  <c r="W457" i="28"/>
  <c r="T547" i="18" s="1"/>
  <c r="V457" i="28"/>
  <c r="W453" i="28"/>
  <c r="T543" i="18" s="1"/>
  <c r="V453" i="28"/>
  <c r="W449" i="28"/>
  <c r="T539" i="18" s="1"/>
  <c r="V449" i="28"/>
  <c r="W445" i="28"/>
  <c r="T535" i="18" s="1"/>
  <c r="V445" i="28"/>
  <c r="W441" i="28"/>
  <c r="T531" i="18" s="1"/>
  <c r="V441" i="28"/>
  <c r="W437" i="28"/>
  <c r="T527" i="18" s="1"/>
  <c r="V437" i="28"/>
  <c r="W433" i="28"/>
  <c r="T523" i="18" s="1"/>
  <c r="V433" i="28"/>
  <c r="P103" i="30" s="1"/>
  <c r="W429" i="28"/>
  <c r="T519" i="18" s="1"/>
  <c r="P91" i="32" s="1"/>
  <c r="V429" i="28"/>
  <c r="P86" i="30" s="1"/>
  <c r="W425" i="28"/>
  <c r="T515" i="18" s="1"/>
  <c r="V425" i="28"/>
  <c r="W421" i="28"/>
  <c r="T511" i="18" s="1"/>
  <c r="V421" i="28"/>
  <c r="W417" i="28"/>
  <c r="T507" i="18" s="1"/>
  <c r="V417" i="28"/>
  <c r="W413" i="28"/>
  <c r="T503" i="18" s="1"/>
  <c r="V413" i="28"/>
  <c r="W409" i="28"/>
  <c r="T499" i="18" s="1"/>
  <c r="P88" i="32" s="1"/>
  <c r="V409" i="28"/>
  <c r="P85" i="30" s="1"/>
  <c r="W405" i="28"/>
  <c r="T495" i="18" s="1"/>
  <c r="V405" i="28"/>
  <c r="W401" i="28"/>
  <c r="T491" i="18" s="1"/>
  <c r="P85" i="32" s="1"/>
  <c r="V401" i="28"/>
  <c r="P80" i="30" s="1"/>
  <c r="W397" i="28"/>
  <c r="T487" i="18" s="1"/>
  <c r="V397" i="28"/>
  <c r="W393" i="28"/>
  <c r="T483" i="18" s="1"/>
  <c r="V393" i="28"/>
  <c r="W389" i="28"/>
  <c r="T479" i="18" s="1"/>
  <c r="V389" i="28"/>
  <c r="W385" i="28"/>
  <c r="T473" i="18" s="1"/>
  <c r="P231" i="32" s="1"/>
  <c r="V385" i="28"/>
  <c r="P79" i="30" s="1"/>
  <c r="W381" i="28"/>
  <c r="T469" i="18" s="1"/>
  <c r="V381" i="28"/>
  <c r="W377" i="28"/>
  <c r="T465" i="18" s="1"/>
  <c r="V377" i="28"/>
  <c r="W373" i="28"/>
  <c r="T461" i="18" s="1"/>
  <c r="V373" i="28"/>
  <c r="W369" i="28"/>
  <c r="T457" i="18" s="1"/>
  <c r="V369" i="28"/>
  <c r="W365" i="28"/>
  <c r="T453" i="18" s="1"/>
  <c r="V365" i="28"/>
  <c r="W361" i="28"/>
  <c r="T449" i="18" s="1"/>
  <c r="V361" i="28"/>
  <c r="W357" i="28"/>
  <c r="T445" i="18" s="1"/>
  <c r="V357" i="28"/>
  <c r="W353" i="28"/>
  <c r="T441" i="18" s="1"/>
  <c r="V353" i="28"/>
  <c r="W349" i="28"/>
  <c r="T437" i="18" s="1"/>
  <c r="V349" i="28"/>
  <c r="W345" i="28"/>
  <c r="T433" i="18" s="1"/>
  <c r="V345" i="28"/>
  <c r="W341" i="28"/>
  <c r="T429" i="18" s="1"/>
  <c r="V341" i="28"/>
  <c r="W337" i="28"/>
  <c r="T425" i="18" s="1"/>
  <c r="V337" i="28"/>
  <c r="W333" i="28"/>
  <c r="T421" i="18" s="1"/>
  <c r="V333" i="28"/>
  <c r="W329" i="28"/>
  <c r="T417" i="18" s="1"/>
  <c r="P227" i="32" s="1"/>
  <c r="V329" i="28"/>
  <c r="P78" i="30" s="1"/>
  <c r="W325" i="28"/>
  <c r="T413" i="18" s="1"/>
  <c r="V325" i="28"/>
  <c r="W321" i="28"/>
  <c r="T409" i="18" s="1"/>
  <c r="P225" i="32" s="1"/>
  <c r="V321" i="28"/>
  <c r="P70" i="30" s="1"/>
  <c r="W317" i="28"/>
  <c r="T405" i="18" s="1"/>
  <c r="V317" i="28"/>
  <c r="W313" i="28"/>
  <c r="T401" i="18" s="1"/>
  <c r="V313" i="28"/>
  <c r="W309" i="28"/>
  <c r="T396" i="18" s="1"/>
  <c r="V309" i="28"/>
  <c r="W305" i="28"/>
  <c r="T393" i="18" s="1"/>
  <c r="P222" i="32" s="1"/>
  <c r="V305" i="28"/>
  <c r="P62" i="30" s="1"/>
  <c r="W301" i="28"/>
  <c r="T389" i="18" s="1"/>
  <c r="V301" i="28"/>
  <c r="W297" i="28"/>
  <c r="T385" i="18" s="1"/>
  <c r="P77" i="32" s="1"/>
  <c r="V297" i="28"/>
  <c r="P60" i="30" s="1"/>
  <c r="W293" i="28"/>
  <c r="T381" i="18" s="1"/>
  <c r="V293" i="28"/>
  <c r="W289" i="28"/>
  <c r="T376" i="18" s="1"/>
  <c r="P72" i="32" s="1"/>
  <c r="V289" i="28"/>
  <c r="P54" i="30" s="1"/>
  <c r="W285" i="28"/>
  <c r="T372" i="18" s="1"/>
  <c r="V285" i="28"/>
  <c r="W281" i="28"/>
  <c r="T368" i="18" s="1"/>
  <c r="V281" i="28"/>
  <c r="W277" i="28"/>
  <c r="T364" i="18" s="1"/>
  <c r="V277" i="28"/>
  <c r="W273" i="28"/>
  <c r="T360" i="18" s="1"/>
  <c r="V273" i="28"/>
  <c r="W269" i="28"/>
  <c r="T356" i="18" s="1"/>
  <c r="V269" i="28"/>
  <c r="W265" i="28"/>
  <c r="T352" i="18" s="1"/>
  <c r="P81" i="32" s="1"/>
  <c r="V265" i="28"/>
  <c r="P50" i="30" s="1"/>
  <c r="W261" i="28"/>
  <c r="T348" i="18" s="1"/>
  <c r="V261" i="28"/>
  <c r="W257" i="28"/>
  <c r="T344" i="18" s="1"/>
  <c r="V257" i="28"/>
  <c r="W253" i="28"/>
  <c r="T340" i="18" s="1"/>
  <c r="V253" i="28"/>
  <c r="W249" i="28"/>
  <c r="T336" i="18" s="1"/>
  <c r="V249" i="28"/>
  <c r="W245" i="28"/>
  <c r="T332" i="18" s="1"/>
  <c r="V245" i="28"/>
  <c r="W241" i="28"/>
  <c r="T325" i="18" s="1"/>
  <c r="V241" i="28"/>
  <c r="W237" i="28"/>
  <c r="T321" i="18" s="1"/>
  <c r="V237" i="28"/>
  <c r="W233" i="28"/>
  <c r="T317" i="18" s="1"/>
  <c r="P69" i="32" s="1"/>
  <c r="V233" i="28"/>
  <c r="P45" i="30" s="1"/>
  <c r="W229" i="28"/>
  <c r="T313" i="18" s="1"/>
  <c r="V229" i="28"/>
  <c r="W225" i="28"/>
  <c r="T309" i="18" s="1"/>
  <c r="P212" i="32" s="1"/>
  <c r="V225" i="28"/>
  <c r="P40" i="30" s="1"/>
  <c r="W221" i="28"/>
  <c r="T297" i="18" s="1"/>
  <c r="V221" i="28"/>
  <c r="W217" i="28"/>
  <c r="T290" i="18" s="1"/>
  <c r="V217" i="28"/>
  <c r="W213" i="28"/>
  <c r="T286" i="18" s="1"/>
  <c r="V213" i="28"/>
  <c r="W209" i="28"/>
  <c r="T282" i="18" s="1"/>
  <c r="P207" i="32" s="1"/>
  <c r="V209" i="28"/>
  <c r="W205" i="28"/>
  <c r="T278" i="18" s="1"/>
  <c r="P205" i="32" s="1"/>
  <c r="V205" i="28"/>
  <c r="P37" i="30" s="1"/>
  <c r="W201" i="28"/>
  <c r="T274" i="18" s="1"/>
  <c r="V201" i="28"/>
  <c r="W197" i="28"/>
  <c r="T270" i="18" s="1"/>
  <c r="V197" i="28"/>
  <c r="W193" i="28"/>
  <c r="T264" i="18" s="1"/>
  <c r="V193" i="28"/>
  <c r="W189" i="28"/>
  <c r="T258" i="18" s="1"/>
  <c r="P197" i="32" s="1"/>
  <c r="V189" i="28"/>
  <c r="P49" i="30" s="1"/>
  <c r="W185" i="28"/>
  <c r="T251" i="18" s="1"/>
  <c r="P196" i="32" s="1"/>
  <c r="V185" i="28"/>
  <c r="P48" i="30" s="1"/>
  <c r="W181" i="28"/>
  <c r="T243" i="18" s="1"/>
  <c r="V181" i="28"/>
  <c r="W177" i="28"/>
  <c r="T237" i="18" s="1"/>
  <c r="V177" i="28"/>
  <c r="W173" i="28"/>
  <c r="T230" i="18" s="1"/>
  <c r="P194" i="32" s="1"/>
  <c r="V173" i="28"/>
  <c r="P44" i="30" s="1"/>
  <c r="W169" i="28"/>
  <c r="T221" i="18" s="1"/>
  <c r="V169" i="28"/>
  <c r="W165" i="28"/>
  <c r="T215" i="18" s="1"/>
  <c r="V165" i="28"/>
  <c r="W161" i="28"/>
  <c r="T208" i="18" s="1"/>
  <c r="V161" i="28"/>
  <c r="W157" i="28"/>
  <c r="T204" i="18" s="1"/>
  <c r="V157" i="28"/>
  <c r="W153" i="28"/>
  <c r="T199" i="18" s="1"/>
  <c r="P192" i="32" s="1"/>
  <c r="V153" i="28"/>
  <c r="P23" i="30" s="1"/>
  <c r="W149" i="28"/>
  <c r="T195" i="18" s="1"/>
  <c r="V149" i="28"/>
  <c r="W145" i="28"/>
  <c r="T186" i="18" s="1"/>
  <c r="V145" i="28"/>
  <c r="W141" i="28"/>
  <c r="T180" i="18" s="1"/>
  <c r="V141" i="28"/>
  <c r="W137" i="28"/>
  <c r="T176" i="18" s="1"/>
  <c r="V137" i="28"/>
  <c r="W133" i="28"/>
  <c r="T172" i="18" s="1"/>
  <c r="V133" i="28"/>
  <c r="W129" i="28"/>
  <c r="T166" i="18" s="1"/>
  <c r="V129" i="28"/>
  <c r="W125" i="28"/>
  <c r="T161" i="18" s="1"/>
  <c r="V125" i="28"/>
  <c r="W121" i="28"/>
  <c r="T157" i="18" s="1"/>
  <c r="V121" i="28"/>
  <c r="W117" i="28"/>
  <c r="T150" i="18" s="1"/>
  <c r="V117" i="28"/>
  <c r="W113" i="28"/>
  <c r="T145" i="18" s="1"/>
  <c r="V113" i="28"/>
  <c r="W109" i="28"/>
  <c r="T140" i="18" s="1"/>
  <c r="P186" i="32" s="1"/>
  <c r="V109" i="28"/>
  <c r="P16" i="30" s="1"/>
  <c r="W105" i="28"/>
  <c r="T136" i="18" s="1"/>
  <c r="V105" i="28"/>
  <c r="W101" i="28"/>
  <c r="T132" i="18" s="1"/>
  <c r="V101" i="28"/>
  <c r="W97" i="28"/>
  <c r="T127" i="18" s="1"/>
  <c r="P25" i="32" s="1"/>
  <c r="V97" i="28"/>
  <c r="P11" i="30" s="1"/>
  <c r="W93" i="28"/>
  <c r="T122" i="18" s="1"/>
  <c r="V93" i="28"/>
  <c r="W89" i="28"/>
  <c r="T117" i="18" s="1"/>
  <c r="P185" i="32" s="1"/>
  <c r="V89" i="28"/>
  <c r="P12" i="30" s="1"/>
  <c r="W85" i="28"/>
  <c r="T106" i="18" s="1"/>
  <c r="V85" i="28"/>
  <c r="W81" i="28"/>
  <c r="T97" i="18" s="1"/>
  <c r="V81" i="28"/>
  <c r="W77" i="28"/>
  <c r="T93" i="18" s="1"/>
  <c r="V77" i="28"/>
  <c r="W73" i="28"/>
  <c r="T88" i="18" s="1"/>
  <c r="P182" i="32" s="1"/>
  <c r="V73" i="28"/>
  <c r="P8" i="30" s="1"/>
  <c r="W69" i="28"/>
  <c r="T82" i="18" s="1"/>
  <c r="V69" i="28"/>
  <c r="W65" i="28"/>
  <c r="T78" i="18" s="1"/>
  <c r="V65" i="28"/>
  <c r="W61" i="28"/>
  <c r="T74" i="18" s="1"/>
  <c r="V61" i="28"/>
  <c r="W57" i="28"/>
  <c r="T70" i="18" s="1"/>
  <c r="V57" i="28"/>
  <c r="W53" i="28"/>
  <c r="T64" i="18" s="1"/>
  <c r="V53" i="28"/>
  <c r="W49" i="28"/>
  <c r="T59" i="18" s="1"/>
  <c r="V49" i="28"/>
  <c r="W45" i="28"/>
  <c r="T55" i="18" s="1"/>
  <c r="V45" i="28"/>
  <c r="W41" i="28"/>
  <c r="T51" i="18" s="1"/>
  <c r="V41" i="28"/>
  <c r="W37" i="28"/>
  <c r="T47" i="18" s="1"/>
  <c r="V37" i="28"/>
  <c r="W33" i="28"/>
  <c r="T42" i="18" s="1"/>
  <c r="V33" i="28"/>
  <c r="W29" i="28"/>
  <c r="T37" i="18" s="1"/>
  <c r="V29" i="28"/>
  <c r="W25" i="28"/>
  <c r="T33" i="18" s="1"/>
  <c r="V25" i="28"/>
  <c r="W21" i="28"/>
  <c r="T28" i="18" s="1"/>
  <c r="V21" i="28"/>
  <c r="W17" i="28"/>
  <c r="T24" i="18" s="1"/>
  <c r="V17" i="28"/>
  <c r="W13" i="28"/>
  <c r="T19" i="18" s="1"/>
  <c r="V13" i="28"/>
  <c r="W9" i="28"/>
  <c r="T11" i="18" s="1"/>
  <c r="V9" i="28"/>
  <c r="W5" i="28"/>
  <c r="T7" i="18" s="1"/>
  <c r="V5" i="28"/>
  <c r="V1811" i="28"/>
  <c r="V1807" i="28"/>
  <c r="V1803" i="28"/>
  <c r="V1799" i="28"/>
  <c r="V1795" i="28"/>
  <c r="P290" i="30" s="1"/>
  <c r="V1791" i="28"/>
  <c r="P289" i="30" s="1"/>
  <c r="V1787" i="28"/>
  <c r="V1783" i="28"/>
  <c r="V1779" i="28"/>
  <c r="P286" i="30" s="1"/>
  <c r="V1775" i="28"/>
  <c r="V1771" i="28"/>
  <c r="P285" i="30" s="1"/>
  <c r="V1767" i="28"/>
  <c r="V1763" i="28"/>
  <c r="V1759" i="28"/>
  <c r="V1755" i="28"/>
  <c r="V1751" i="28"/>
  <c r="V1747" i="28"/>
  <c r="V1743" i="28"/>
  <c r="V1739" i="28"/>
  <c r="V1735" i="28"/>
  <c r="V1731" i="28"/>
  <c r="P280" i="30" s="1"/>
  <c r="V1727" i="28"/>
  <c r="P281" i="30" s="1"/>
  <c r="V1723" i="28"/>
  <c r="V1719" i="28"/>
  <c r="V1715" i="28"/>
  <c r="V1711" i="28"/>
  <c r="V1707" i="28"/>
  <c r="V1703" i="28"/>
  <c r="V1699" i="28"/>
  <c r="V1695" i="28"/>
  <c r="P278" i="30" s="1"/>
  <c r="V1691" i="28"/>
  <c r="V1687" i="28"/>
  <c r="V1683" i="28"/>
  <c r="P273" i="30" s="1"/>
  <c r="V1679" i="28"/>
  <c r="V1675" i="28"/>
  <c r="V1671" i="28"/>
  <c r="V1667" i="28"/>
  <c r="P271" i="30" s="1"/>
  <c r="V1663" i="28"/>
  <c r="V1659" i="28"/>
  <c r="V1655" i="28"/>
  <c r="V1651" i="28"/>
  <c r="P270" i="30" s="1"/>
  <c r="V1647" i="28"/>
  <c r="P263" i="30" s="1"/>
  <c r="V1643" i="28"/>
  <c r="P262" i="30" s="1"/>
  <c r="V1639" i="28"/>
  <c r="V1635" i="28"/>
  <c r="V1631" i="28"/>
  <c r="V1627" i="28"/>
  <c r="V1623" i="28"/>
  <c r="P257" i="30" s="1"/>
  <c r="V1619" i="28"/>
  <c r="V1615" i="28"/>
  <c r="P256" i="30" s="1"/>
  <c r="V1611" i="28"/>
  <c r="V1607" i="28"/>
  <c r="V1603" i="28"/>
  <c r="V1599" i="28"/>
  <c r="V1595" i="28"/>
  <c r="V1591" i="28"/>
  <c r="V1587" i="28"/>
  <c r="V1583" i="28"/>
  <c r="V1579" i="28"/>
  <c r="V1575" i="28"/>
  <c r="V1571" i="28"/>
  <c r="V1567" i="28"/>
  <c r="V1563" i="28"/>
  <c r="V1559" i="28"/>
  <c r="V1555" i="28"/>
  <c r="V1551" i="28"/>
  <c r="V1547" i="28"/>
  <c r="V1543" i="28"/>
  <c r="V1539" i="28"/>
  <c r="V1535" i="28"/>
  <c r="V1531" i="28"/>
  <c r="V1527" i="28"/>
  <c r="V1523" i="28"/>
  <c r="V1515" i="28"/>
  <c r="V1511" i="28"/>
  <c r="V1507" i="28"/>
  <c r="P249" i="30" s="1"/>
  <c r="V1503" i="28"/>
  <c r="V1499" i="28"/>
  <c r="P248" i="30" s="1"/>
  <c r="V1495" i="28"/>
  <c r="V1491" i="28"/>
  <c r="V1487" i="28"/>
  <c r="V1483" i="28"/>
  <c r="V1479" i="28"/>
  <c r="V1475" i="28"/>
  <c r="V1471" i="28"/>
  <c r="V1467" i="28"/>
  <c r="V1463" i="28"/>
  <c r="V1459" i="28"/>
  <c r="V1455" i="28"/>
  <c r="V1451" i="28"/>
  <c r="P251" i="30" s="1"/>
  <c r="V1447" i="28"/>
  <c r="V1443" i="28"/>
  <c r="V1439" i="28"/>
  <c r="V1435" i="28"/>
  <c r="V1431" i="28"/>
  <c r="V1427" i="28"/>
  <c r="V1423" i="28"/>
  <c r="V1419" i="28"/>
  <c r="V1415" i="28"/>
  <c r="P238" i="30" s="1"/>
  <c r="V1411" i="28"/>
  <c r="V1407" i="28"/>
  <c r="V1403" i="28"/>
  <c r="V1399" i="28"/>
  <c r="V1391" i="28"/>
  <c r="V1387" i="28"/>
  <c r="V1383" i="28"/>
  <c r="V1379" i="28"/>
  <c r="V1371" i="28"/>
  <c r="P230" i="30" s="1"/>
  <c r="V1367" i="28"/>
  <c r="V1363" i="28"/>
  <c r="V1359" i="28"/>
  <c r="V1355" i="28"/>
  <c r="P234" i="30" s="1"/>
  <c r="V1351" i="28"/>
  <c r="V1347" i="28"/>
  <c r="V1340" i="28"/>
  <c r="V1332" i="28"/>
  <c r="P226" i="30" s="1"/>
  <c r="V1324" i="28"/>
  <c r="P218" i="30" s="1"/>
  <c r="V1316" i="28"/>
  <c r="P217" i="30" s="1"/>
  <c r="V1308" i="28"/>
  <c r="V1300" i="28"/>
  <c r="P214" i="30" s="1"/>
  <c r="V1292" i="28"/>
  <c r="V1284" i="28"/>
  <c r="W1280" i="28"/>
  <c r="T1410" i="18" s="1"/>
  <c r="V1280" i="28"/>
  <c r="W1276" i="28"/>
  <c r="T1406" i="18" s="1"/>
  <c r="V1276" i="28"/>
  <c r="W1272" i="28"/>
  <c r="T1402" i="18" s="1"/>
  <c r="V1272" i="28"/>
  <c r="W1268" i="28"/>
  <c r="V1268" i="28"/>
  <c r="W1264" i="28"/>
  <c r="T1397" i="18" s="1"/>
  <c r="V1264" i="28"/>
  <c r="P207" i="30" s="1"/>
  <c r="W1260" i="28"/>
  <c r="T1393" i="18" s="1"/>
  <c r="V1260" i="28"/>
  <c r="W1256" i="28"/>
  <c r="T1389" i="18" s="1"/>
  <c r="V1256" i="28"/>
  <c r="W1252" i="28"/>
  <c r="T1385" i="18" s="1"/>
  <c r="V1252" i="28"/>
  <c r="W1248" i="28"/>
  <c r="T1380" i="18" s="1"/>
  <c r="V1248" i="28"/>
  <c r="P209" i="30" s="1"/>
  <c r="W1244" i="28"/>
  <c r="T1376" i="18" s="1"/>
  <c r="V1244" i="28"/>
  <c r="W1240" i="28"/>
  <c r="T1372" i="18" s="1"/>
  <c r="V1240" i="28"/>
  <c r="W1236" i="28"/>
  <c r="T1368" i="18" s="1"/>
  <c r="V1236" i="28"/>
  <c r="W1232" i="28"/>
  <c r="T1362" i="18" s="1"/>
  <c r="V1232" i="28"/>
  <c r="W1228" i="28"/>
  <c r="T1358" i="18" s="1"/>
  <c r="V1228" i="28"/>
  <c r="W1224" i="28"/>
  <c r="T1354" i="18" s="1"/>
  <c r="V1224" i="28"/>
  <c r="W1220" i="28"/>
  <c r="T1350" i="18" s="1"/>
  <c r="V1220" i="28"/>
  <c r="W1216" i="28"/>
  <c r="T1346" i="18" s="1"/>
  <c r="V1216" i="28"/>
  <c r="W1212" i="28"/>
  <c r="T1342" i="18" s="1"/>
  <c r="V1212" i="28"/>
  <c r="W1208" i="28"/>
  <c r="T1338" i="18" s="1"/>
  <c r="V1208" i="28"/>
  <c r="P206" i="30" s="1"/>
  <c r="W1204" i="28"/>
  <c r="T1334" i="18" s="1"/>
  <c r="V1204" i="28"/>
  <c r="W1200" i="28"/>
  <c r="T1330" i="18" s="1"/>
  <c r="V1200" i="28"/>
  <c r="W1196" i="28"/>
  <c r="T1326" i="18" s="1"/>
  <c r="V1196" i="28"/>
  <c r="W1192" i="28"/>
  <c r="T1322" i="18" s="1"/>
  <c r="V1192" i="28"/>
  <c r="W1188" i="28"/>
  <c r="T1318" i="18" s="1"/>
  <c r="V1188" i="28"/>
  <c r="W1184" i="28"/>
  <c r="T1314" i="18" s="1"/>
  <c r="V1184" i="28"/>
  <c r="W1180" i="28"/>
  <c r="T1310" i="18" s="1"/>
  <c r="V1180" i="28"/>
  <c r="W1176" i="28"/>
  <c r="T1306" i="18" s="1"/>
  <c r="V1176" i="28"/>
  <c r="W1172" i="28"/>
  <c r="T1302" i="18" s="1"/>
  <c r="P283" i="32" s="1"/>
  <c r="V1172" i="28"/>
  <c r="P203" i="30" s="1"/>
  <c r="W1168" i="28"/>
  <c r="T1298" i="18" s="1"/>
  <c r="V1168" i="28"/>
  <c r="W1164" i="28"/>
  <c r="T1294" i="18" s="1"/>
  <c r="V1164" i="28"/>
  <c r="W1160" i="28"/>
  <c r="T1290" i="18" s="1"/>
  <c r="V1160" i="28"/>
  <c r="W1156" i="28"/>
  <c r="T1286" i="18" s="1"/>
  <c r="P277" i="32" s="1"/>
  <c r="V1156" i="28"/>
  <c r="P200" i="30" s="1"/>
  <c r="W1152" i="28"/>
  <c r="T1282" i="18" s="1"/>
  <c r="P275" i="32" s="1"/>
  <c r="V1152" i="28"/>
  <c r="P197" i="30" s="1"/>
  <c r="W1148" i="28"/>
  <c r="T1276" i="18" s="1"/>
  <c r="P273" i="32" s="1"/>
  <c r="V1148" i="28"/>
  <c r="P196" i="30" s="1"/>
  <c r="W1144" i="28"/>
  <c r="T1272" i="18" s="1"/>
  <c r="V1144" i="28"/>
  <c r="W1140" i="28"/>
  <c r="T1268" i="18" s="1"/>
  <c r="V1140" i="28"/>
  <c r="W1136" i="28"/>
  <c r="T1264" i="18" s="1"/>
  <c r="V1136" i="28"/>
  <c r="W1132" i="28"/>
  <c r="T1260" i="18" s="1"/>
  <c r="V1132" i="28"/>
  <c r="W1128" i="28"/>
  <c r="T1256" i="18" s="1"/>
  <c r="P270" i="32" s="1"/>
  <c r="V1128" i="28"/>
  <c r="P195" i="30" s="1"/>
  <c r="W1124" i="28"/>
  <c r="T1252" i="18" s="1"/>
  <c r="V1124" i="28"/>
  <c r="W1120" i="28"/>
  <c r="T1248" i="18" s="1"/>
  <c r="V1120" i="28"/>
  <c r="W1116" i="28"/>
  <c r="T1244" i="18" s="1"/>
  <c r="V1116" i="28"/>
  <c r="W1112" i="28"/>
  <c r="T1240" i="18" s="1"/>
  <c r="V1112" i="28"/>
  <c r="W1108" i="28"/>
  <c r="T1237" i="18" s="1"/>
  <c r="V1108" i="28"/>
  <c r="W1104" i="28"/>
  <c r="T1232" i="18" s="1"/>
  <c r="V1104" i="28"/>
  <c r="W1100" i="28"/>
  <c r="T1228" i="18" s="1"/>
  <c r="V1100" i="28"/>
  <c r="W1096" i="28"/>
  <c r="T1224" i="18" s="1"/>
  <c r="V1096" i="28"/>
  <c r="W1092" i="28"/>
  <c r="T1220" i="18" s="1"/>
  <c r="V1092" i="28"/>
  <c r="W1088" i="28"/>
  <c r="T1216" i="18" s="1"/>
  <c r="P264" i="32" s="1"/>
  <c r="V1088" i="28"/>
  <c r="P185" i="30" s="1"/>
  <c r="W1084" i="28"/>
  <c r="T1212" i="18" s="1"/>
  <c r="V1084" i="28"/>
  <c r="W1080" i="28"/>
  <c r="T1208" i="18" s="1"/>
  <c r="V1080" i="28"/>
  <c r="W1076" i="28"/>
  <c r="T1204" i="18" s="1"/>
  <c r="V1076" i="28"/>
  <c r="W1072" i="28"/>
  <c r="T1199" i="18" s="1"/>
  <c r="V1072" i="28"/>
  <c r="W1068" i="28"/>
  <c r="T1196" i="18" s="1"/>
  <c r="V1068" i="28"/>
  <c r="W1064" i="28"/>
  <c r="T1192" i="18" s="1"/>
  <c r="V1064" i="28"/>
  <c r="W1060" i="28"/>
  <c r="T1188" i="18" s="1"/>
  <c r="V1060" i="28"/>
  <c r="W1056" i="28"/>
  <c r="T1184" i="18" s="1"/>
  <c r="V1056" i="28"/>
  <c r="W1052" i="28"/>
  <c r="T1180" i="18" s="1"/>
  <c r="V1052" i="28"/>
  <c r="W1048" i="28"/>
  <c r="T1176" i="18" s="1"/>
  <c r="V1048" i="28"/>
  <c r="W1044" i="28"/>
  <c r="T1172" i="18" s="1"/>
  <c r="V1044" i="28"/>
  <c r="W1040" i="28"/>
  <c r="T1168" i="18" s="1"/>
  <c r="V1040" i="28"/>
  <c r="W1036" i="28"/>
  <c r="T1164" i="18" s="1"/>
  <c r="V1036" i="28"/>
  <c r="W1032" i="28"/>
  <c r="T1160" i="18" s="1"/>
  <c r="V1032" i="28"/>
  <c r="W1028" i="28"/>
  <c r="T1156" i="18" s="1"/>
  <c r="V1028" i="28"/>
  <c r="W1024" i="28"/>
  <c r="T1152" i="18" s="1"/>
  <c r="V1024" i="28"/>
  <c r="W1020" i="28"/>
  <c r="T1148" i="18" s="1"/>
  <c r="V1020" i="28"/>
  <c r="W1016" i="28"/>
  <c r="T1144" i="18" s="1"/>
  <c r="V1016" i="28"/>
  <c r="W1012" i="28"/>
  <c r="T1140" i="18" s="1"/>
  <c r="V1012" i="28"/>
  <c r="W1008" i="28"/>
  <c r="T1136" i="18" s="1"/>
  <c r="P259" i="32" s="1"/>
  <c r="V1008" i="28"/>
  <c r="P176" i="30" s="1"/>
  <c r="W1004" i="28"/>
  <c r="T1132" i="18" s="1"/>
  <c r="V1004" i="28"/>
  <c r="W1000" i="28"/>
  <c r="T1128" i="18" s="1"/>
  <c r="P256" i="32" s="1"/>
  <c r="V1000" i="28"/>
  <c r="P174" i="30" s="1"/>
  <c r="W996" i="28"/>
  <c r="T1124" i="18" s="1"/>
  <c r="V996" i="28"/>
  <c r="W992" i="28"/>
  <c r="T1120" i="18" s="1"/>
  <c r="V992" i="28"/>
  <c r="W988" i="28"/>
  <c r="T1116" i="18" s="1"/>
  <c r="V988" i="28"/>
  <c r="W984" i="28"/>
  <c r="T1112" i="18" s="1"/>
  <c r="V984" i="28"/>
  <c r="W980" i="28"/>
  <c r="T1108" i="18" s="1"/>
  <c r="V980" i="28"/>
  <c r="W976" i="28"/>
  <c r="T1104" i="18" s="1"/>
  <c r="V976" i="28"/>
  <c r="W972" i="28"/>
  <c r="T1099" i="18" s="1"/>
  <c r="V972" i="28"/>
  <c r="W968" i="28"/>
  <c r="T1095" i="18" s="1"/>
  <c r="V968" i="28"/>
  <c r="W964" i="28"/>
  <c r="T1090" i="18" s="1"/>
  <c r="P250" i="32" s="1"/>
  <c r="V964" i="28"/>
  <c r="P169" i="30" s="1"/>
  <c r="W960" i="28"/>
  <c r="T1086" i="18" s="1"/>
  <c r="V960" i="28"/>
  <c r="W956" i="28"/>
  <c r="T1082" i="18" s="1"/>
  <c r="V956" i="28"/>
  <c r="W952" i="28"/>
  <c r="T1078" i="18" s="1"/>
  <c r="V952" i="28"/>
  <c r="W948" i="28"/>
  <c r="T1074" i="18" s="1"/>
  <c r="V948" i="28"/>
  <c r="W944" i="28"/>
  <c r="T1070" i="18" s="1"/>
  <c r="V944" i="28"/>
  <c r="W940" i="28"/>
  <c r="T1066" i="18" s="1"/>
  <c r="V940" i="28"/>
  <c r="W936" i="28"/>
  <c r="T1062" i="18" s="1"/>
  <c r="V936" i="28"/>
  <c r="W932" i="28"/>
  <c r="T1058" i="18" s="1"/>
  <c r="P244" i="32" s="1"/>
  <c r="V932" i="28"/>
  <c r="P166" i="30" s="1"/>
  <c r="W928" i="28"/>
  <c r="T1054" i="18" s="1"/>
  <c r="P243" i="32" s="1"/>
  <c r="V928" i="28"/>
  <c r="P161" i="30" s="1"/>
  <c r="W924" i="28"/>
  <c r="T1050" i="18" s="1"/>
  <c r="V924" i="28"/>
  <c r="W920" i="28"/>
  <c r="T1046" i="18" s="1"/>
  <c r="V920" i="28"/>
  <c r="W916" i="28"/>
  <c r="T1042" i="18" s="1"/>
  <c r="V916" i="28"/>
  <c r="W912" i="28"/>
  <c r="T1038" i="18" s="1"/>
  <c r="P241" i="32" s="1"/>
  <c r="V912" i="28"/>
  <c r="P159" i="30" s="1"/>
  <c r="W908" i="28"/>
  <c r="T1034" i="18" s="1"/>
  <c r="V908" i="28"/>
  <c r="W904" i="28"/>
  <c r="T1030" i="18" s="1"/>
  <c r="V904" i="28"/>
  <c r="W900" i="28"/>
  <c r="T1026" i="18" s="1"/>
  <c r="V900" i="28"/>
  <c r="W896" i="28"/>
  <c r="T1022" i="18" s="1"/>
  <c r="V896" i="28"/>
  <c r="W892" i="28"/>
  <c r="T1018" i="18" s="1"/>
  <c r="V892" i="28"/>
  <c r="W888" i="28"/>
  <c r="T1014" i="18" s="1"/>
  <c r="V888" i="28"/>
  <c r="W884" i="28"/>
  <c r="T1010" i="18" s="1"/>
  <c r="P294" i="32" s="1"/>
  <c r="V884" i="28"/>
  <c r="P158" i="30" s="1"/>
  <c r="W880" i="28"/>
  <c r="T1006" i="18" s="1"/>
  <c r="V880" i="28"/>
  <c r="W876" i="28"/>
  <c r="T1002" i="18" s="1"/>
  <c r="P217" i="32" s="1"/>
  <c r="V876" i="28"/>
  <c r="P153" i="30" s="1"/>
  <c r="W872" i="28"/>
  <c r="T998" i="18" s="1"/>
  <c r="V872" i="28"/>
  <c r="W868" i="28"/>
  <c r="T994" i="18" s="1"/>
  <c r="V868" i="28"/>
  <c r="W864" i="28"/>
  <c r="T990" i="18" s="1"/>
  <c r="V864" i="28"/>
  <c r="W860" i="28"/>
  <c r="T986" i="18" s="1"/>
  <c r="V860" i="28"/>
  <c r="W856" i="28"/>
  <c r="T982" i="18" s="1"/>
  <c r="V856" i="28"/>
  <c r="W852" i="28"/>
  <c r="T978" i="18" s="1"/>
  <c r="P174" i="32" s="1"/>
  <c r="V852" i="28"/>
  <c r="P147" i="30" s="1"/>
  <c r="W848" i="28"/>
  <c r="T974" i="18" s="1"/>
  <c r="V848" i="28"/>
  <c r="W844" i="28"/>
  <c r="T970" i="18" s="1"/>
  <c r="V844" i="28"/>
  <c r="W840" i="28"/>
  <c r="T966" i="18" s="1"/>
  <c r="V840" i="28"/>
  <c r="W836" i="28"/>
  <c r="T962" i="18" s="1"/>
  <c r="V836" i="28"/>
  <c r="W832" i="28"/>
  <c r="T958" i="18" s="1"/>
  <c r="V832" i="28"/>
  <c r="W828" i="28"/>
  <c r="T954" i="18" s="1"/>
  <c r="V828" i="28"/>
  <c r="W824" i="28"/>
  <c r="T950" i="18" s="1"/>
  <c r="V824" i="28"/>
  <c r="W820" i="28"/>
  <c r="T946" i="18" s="1"/>
  <c r="V820" i="28"/>
  <c r="W816" i="28"/>
  <c r="T942" i="18" s="1"/>
  <c r="V816" i="28"/>
  <c r="W812" i="28"/>
  <c r="T937" i="18" s="1"/>
  <c r="V812" i="28"/>
  <c r="W808" i="28"/>
  <c r="T930" i="18" s="1"/>
  <c r="V808" i="28"/>
  <c r="W804" i="28"/>
  <c r="T920" i="18" s="1"/>
  <c r="P160" i="32" s="1"/>
  <c r="V804" i="28"/>
  <c r="P141" i="30" s="1"/>
  <c r="W800" i="28"/>
  <c r="T914" i="18" s="1"/>
  <c r="V800" i="28"/>
  <c r="W796" i="28"/>
  <c r="T910" i="18" s="1"/>
  <c r="V796" i="28"/>
  <c r="W792" i="28"/>
  <c r="T906" i="18" s="1"/>
  <c r="V792" i="28"/>
  <c r="W788" i="28"/>
  <c r="T897" i="18" s="1"/>
  <c r="V788" i="28"/>
  <c r="W784" i="28"/>
  <c r="T893" i="18" s="1"/>
  <c r="V784" i="28"/>
  <c r="W780" i="28"/>
  <c r="T889" i="18" s="1"/>
  <c r="V780" i="28"/>
  <c r="W776" i="28"/>
  <c r="T885" i="18" s="1"/>
  <c r="V776" i="28"/>
  <c r="W772" i="28"/>
  <c r="T881" i="18" s="1"/>
  <c r="V772" i="28"/>
  <c r="W768" i="28"/>
  <c r="T877" i="18" s="1"/>
  <c r="V768" i="28"/>
  <c r="W764" i="28"/>
  <c r="T873" i="18" s="1"/>
  <c r="V764" i="28"/>
  <c r="W760" i="28"/>
  <c r="T869" i="18" s="1"/>
  <c r="V760" i="28"/>
  <c r="W756" i="28"/>
  <c r="T865" i="18" s="1"/>
  <c r="V756" i="28"/>
  <c r="W752" i="28"/>
  <c r="T861" i="18" s="1"/>
  <c r="V752" i="28"/>
  <c r="W748" i="28"/>
  <c r="T857" i="18" s="1"/>
  <c r="P145" i="32" s="1"/>
  <c r="V748" i="28"/>
  <c r="P140" i="30" s="1"/>
  <c r="W744" i="28"/>
  <c r="T845" i="18" s="1"/>
  <c r="V744" i="28"/>
  <c r="W740" i="28"/>
  <c r="T841" i="18" s="1"/>
  <c r="V740" i="28"/>
  <c r="W736" i="28"/>
  <c r="T837" i="18" s="1"/>
  <c r="V736" i="28"/>
  <c r="W732" i="28"/>
  <c r="T833" i="18" s="1"/>
  <c r="V732" i="28"/>
  <c r="W728" i="28"/>
  <c r="T824" i="18" s="1"/>
  <c r="V728" i="28"/>
  <c r="W724" i="28"/>
  <c r="T820" i="18" s="1"/>
  <c r="V724" i="28"/>
  <c r="W720" i="28"/>
  <c r="T816" i="18" s="1"/>
  <c r="V720" i="28"/>
  <c r="W716" i="28"/>
  <c r="T810" i="18" s="1"/>
  <c r="V716" i="28"/>
  <c r="W712" i="28"/>
  <c r="T802" i="18" s="1"/>
  <c r="V712" i="28"/>
  <c r="W704" i="28"/>
  <c r="T794" i="18" s="1"/>
  <c r="V704" i="28"/>
  <c r="W700" i="28"/>
  <c r="T790" i="18" s="1"/>
  <c r="V700" i="28"/>
  <c r="W696" i="28"/>
  <c r="T786" i="18" s="1"/>
  <c r="V696" i="28"/>
  <c r="W692" i="28"/>
  <c r="T782" i="18" s="1"/>
  <c r="P288" i="32" s="1"/>
  <c r="V692" i="28"/>
  <c r="P128" i="30" s="1"/>
  <c r="W688" i="28"/>
  <c r="T778" i="18" s="1"/>
  <c r="V688" i="28"/>
  <c r="W684" i="28"/>
  <c r="T774" i="18" s="1"/>
  <c r="V684" i="28"/>
  <c r="W680" i="28"/>
  <c r="T770" i="18" s="1"/>
  <c r="V680" i="28"/>
  <c r="W676" i="28"/>
  <c r="T766" i="18" s="1"/>
  <c r="V676" i="28"/>
  <c r="W672" i="28"/>
  <c r="T762" i="18" s="1"/>
  <c r="V672" i="28"/>
  <c r="W668" i="28"/>
  <c r="T758" i="18" s="1"/>
  <c r="V668" i="28"/>
  <c r="W664" i="28"/>
  <c r="T754" i="18" s="1"/>
  <c r="V664" i="28"/>
  <c r="W660" i="28"/>
  <c r="T750" i="18" s="1"/>
  <c r="V660" i="28"/>
  <c r="W656" i="28"/>
  <c r="T746" i="18" s="1"/>
  <c r="V656" i="28"/>
  <c r="W652" i="28"/>
  <c r="T742" i="18" s="1"/>
  <c r="V652" i="28"/>
  <c r="W648" i="28"/>
  <c r="T738" i="18" s="1"/>
  <c r="V648" i="28"/>
  <c r="W644" i="28"/>
  <c r="T734" i="18" s="1"/>
  <c r="P120" i="32" s="1"/>
  <c r="V644" i="28"/>
  <c r="P123" i="30" s="1"/>
  <c r="W640" i="28"/>
  <c r="T730" i="18" s="1"/>
  <c r="V640" i="28"/>
  <c r="W636" i="28"/>
  <c r="T726" i="18" s="1"/>
  <c r="V636" i="28"/>
  <c r="W632" i="28"/>
  <c r="T722" i="18" s="1"/>
  <c r="V632" i="28"/>
  <c r="W628" i="28"/>
  <c r="T718" i="18" s="1"/>
  <c r="V628" i="28"/>
  <c r="W624" i="28"/>
  <c r="T714" i="18" s="1"/>
  <c r="V624" i="28"/>
  <c r="W620" i="28"/>
  <c r="T710" i="18" s="1"/>
  <c r="V620" i="28"/>
  <c r="W616" i="28"/>
  <c r="T706" i="18" s="1"/>
  <c r="V616" i="28"/>
  <c r="W612" i="28"/>
  <c r="T702" i="18" s="1"/>
  <c r="V612" i="28"/>
  <c r="W608" i="28"/>
  <c r="T698" i="18" s="1"/>
  <c r="V608" i="28"/>
  <c r="W604" i="28"/>
  <c r="T694" i="18" s="1"/>
  <c r="V604" i="28"/>
  <c r="W600" i="28"/>
  <c r="T690" i="18" s="1"/>
  <c r="V600" i="28"/>
  <c r="W596" i="28"/>
  <c r="T686" i="18" s="1"/>
  <c r="V596" i="28"/>
  <c r="W592" i="28"/>
  <c r="T682" i="18" s="1"/>
  <c r="V592" i="28"/>
  <c r="W584" i="28"/>
  <c r="T674" i="18" s="1"/>
  <c r="V584" i="28"/>
  <c r="W580" i="28"/>
  <c r="T670" i="18" s="1"/>
  <c r="V580" i="28"/>
  <c r="W576" i="28"/>
  <c r="T666" i="18" s="1"/>
  <c r="V576" i="28"/>
  <c r="W572" i="28"/>
  <c r="T662" i="18" s="1"/>
  <c r="V572" i="28"/>
  <c r="W568" i="28"/>
  <c r="T658" i="18" s="1"/>
  <c r="V568" i="28"/>
  <c r="W564" i="28"/>
  <c r="T654" i="18" s="1"/>
  <c r="V564" i="28"/>
  <c r="W560" i="28"/>
  <c r="T650" i="18" s="1"/>
  <c r="P107" i="32" s="1"/>
  <c r="V560" i="28"/>
  <c r="P94" i="30" s="1"/>
  <c r="W556" i="28"/>
  <c r="T646" i="18" s="1"/>
  <c r="V556" i="28"/>
  <c r="W552" i="28"/>
  <c r="T642" i="18" s="1"/>
  <c r="V552" i="28"/>
  <c r="W548" i="28"/>
  <c r="T638" i="18" s="1"/>
  <c r="V548" i="28"/>
  <c r="W544" i="28"/>
  <c r="T634" i="18" s="1"/>
  <c r="V544" i="28"/>
  <c r="W540" i="28"/>
  <c r="T630" i="18" s="1"/>
  <c r="V540" i="28"/>
  <c r="W536" i="28"/>
  <c r="T626" i="18" s="1"/>
  <c r="P104" i="32" s="1"/>
  <c r="V536" i="28"/>
  <c r="P102" i="30" s="1"/>
  <c r="W532" i="28"/>
  <c r="T622" i="18" s="1"/>
  <c r="V532" i="28"/>
  <c r="W528" i="28"/>
  <c r="T618" i="18" s="1"/>
  <c r="V528" i="28"/>
  <c r="W524" i="28"/>
  <c r="T614" i="18" s="1"/>
  <c r="V524" i="28"/>
  <c r="W520" i="28"/>
  <c r="T610" i="18" s="1"/>
  <c r="V520" i="28"/>
  <c r="W516" i="28"/>
  <c r="T606" i="18" s="1"/>
  <c r="V516" i="28"/>
  <c r="W512" i="28"/>
  <c r="T602" i="18" s="1"/>
  <c r="V512" i="28"/>
  <c r="W508" i="28"/>
  <c r="T598" i="18" s="1"/>
  <c r="P100" i="32" s="1"/>
  <c r="V508" i="28"/>
  <c r="P91" i="30" s="1"/>
  <c r="W504" i="28"/>
  <c r="T594" i="18" s="1"/>
  <c r="V504" i="28"/>
  <c r="W500" i="28"/>
  <c r="T590" i="18" s="1"/>
  <c r="V500" i="28"/>
  <c r="W496" i="28"/>
  <c r="T586" i="18" s="1"/>
  <c r="V496" i="28"/>
  <c r="W492" i="28"/>
  <c r="T583" i="18" s="1"/>
  <c r="V492" i="28"/>
  <c r="W488" i="28"/>
  <c r="T578" i="18" s="1"/>
  <c r="V488" i="28"/>
  <c r="W484" i="28"/>
  <c r="T574" i="18" s="1"/>
  <c r="V484" i="28"/>
  <c r="W480" i="28"/>
  <c r="T570" i="18" s="1"/>
  <c r="P234" i="32" s="1"/>
  <c r="V480" i="28"/>
  <c r="P97" i="30" s="1"/>
  <c r="W476" i="28"/>
  <c r="T566" i="18" s="1"/>
  <c r="V476" i="28"/>
  <c r="W472" i="28"/>
  <c r="T562" i="18" s="1"/>
  <c r="V472" i="28"/>
  <c r="W468" i="28"/>
  <c r="T558" i="18" s="1"/>
  <c r="V468" i="28"/>
  <c r="W464" i="28"/>
  <c r="T554" i="18" s="1"/>
  <c r="V464" i="28"/>
  <c r="W460" i="28"/>
  <c r="T550" i="18" s="1"/>
  <c r="V460" i="28"/>
  <c r="W456" i="28"/>
  <c r="T546" i="18" s="1"/>
  <c r="V456" i="28"/>
  <c r="W452" i="28"/>
  <c r="T542" i="18" s="1"/>
  <c r="V452" i="28"/>
  <c r="W448" i="28"/>
  <c r="T538" i="18" s="1"/>
  <c r="V448" i="28"/>
  <c r="W444" i="28"/>
  <c r="T534" i="18" s="1"/>
  <c r="V444" i="28"/>
  <c r="W440" i="28"/>
  <c r="T530" i="18" s="1"/>
  <c r="V440" i="28"/>
  <c r="W436" i="28"/>
  <c r="T526" i="18" s="1"/>
  <c r="V436" i="28"/>
  <c r="W432" i="28"/>
  <c r="T522" i="18" s="1"/>
  <c r="V432" i="28"/>
  <c r="W428" i="28"/>
  <c r="T518" i="18" s="1"/>
  <c r="V428" i="28"/>
  <c r="W424" i="28"/>
  <c r="T514" i="18" s="1"/>
  <c r="V424" i="28"/>
  <c r="W420" i="28"/>
  <c r="T510" i="18" s="1"/>
  <c r="V420" i="28"/>
  <c r="W416" i="28"/>
  <c r="T506" i="18" s="1"/>
  <c r="V416" i="28"/>
  <c r="W412" i="28"/>
  <c r="T502" i="18" s="1"/>
  <c r="V412" i="28"/>
  <c r="W408" i="28"/>
  <c r="T498" i="18" s="1"/>
  <c r="V408" i="28"/>
  <c r="W404" i="28"/>
  <c r="T494" i="18" s="1"/>
  <c r="V404" i="28"/>
  <c r="W400" i="28"/>
  <c r="T490" i="18" s="1"/>
  <c r="P84" i="32" s="1"/>
  <c r="V400" i="28"/>
  <c r="P81" i="30" s="1"/>
  <c r="W396" i="28"/>
  <c r="T486" i="18" s="1"/>
  <c r="V396" i="28"/>
  <c r="W392" i="28"/>
  <c r="T482" i="18" s="1"/>
  <c r="V392" i="28"/>
  <c r="W388" i="28"/>
  <c r="T476" i="18" s="1"/>
  <c r="V388" i="28"/>
  <c r="W384" i="28"/>
  <c r="T472" i="18" s="1"/>
  <c r="V384" i="28"/>
  <c r="W380" i="28"/>
  <c r="T468" i="18" s="1"/>
  <c r="V380" i="28"/>
  <c r="W376" i="28"/>
  <c r="T464" i="18" s="1"/>
  <c r="V376" i="28"/>
  <c r="W372" i="28"/>
  <c r="T460" i="18" s="1"/>
  <c r="P230" i="32" s="1"/>
  <c r="V372" i="28"/>
  <c r="P77" i="30" s="1"/>
  <c r="W368" i="28"/>
  <c r="T456" i="18" s="1"/>
  <c r="V368" i="28"/>
  <c r="W364" i="28"/>
  <c r="T452" i="18" s="1"/>
  <c r="V364" i="28"/>
  <c r="W360" i="28"/>
  <c r="T448" i="18" s="1"/>
  <c r="V360" i="28"/>
  <c r="W356" i="28"/>
  <c r="T444" i="18" s="1"/>
  <c r="V356" i="28"/>
  <c r="W352" i="28"/>
  <c r="T440" i="18" s="1"/>
  <c r="P229" i="32" s="1"/>
  <c r="V352" i="28"/>
  <c r="P75" i="30" s="1"/>
  <c r="W348" i="28"/>
  <c r="T436" i="18" s="1"/>
  <c r="V348" i="28"/>
  <c r="W344" i="28"/>
  <c r="T432" i="18" s="1"/>
  <c r="V344" i="28"/>
  <c r="W340" i="28"/>
  <c r="T428" i="18" s="1"/>
  <c r="V340" i="28"/>
  <c r="W336" i="28"/>
  <c r="T424" i="18" s="1"/>
  <c r="V336" i="28"/>
  <c r="W332" i="28"/>
  <c r="T420" i="18" s="1"/>
  <c r="V332" i="28"/>
  <c r="W328" i="28"/>
  <c r="T416" i="18" s="1"/>
  <c r="V328" i="28"/>
  <c r="W324" i="28"/>
  <c r="T412" i="18" s="1"/>
  <c r="V324" i="28"/>
  <c r="W320" i="28"/>
  <c r="T408" i="18" s="1"/>
  <c r="V320" i="28"/>
  <c r="W316" i="28"/>
  <c r="T404" i="18" s="1"/>
  <c r="V316" i="28"/>
  <c r="W312" i="28"/>
  <c r="T400" i="18" s="1"/>
  <c r="P224" i="32" s="1"/>
  <c r="V312" i="28"/>
  <c r="P74" i="30" s="1"/>
  <c r="W308" i="28"/>
  <c r="T397" i="18" s="1"/>
  <c r="V308" i="28"/>
  <c r="W304" i="28"/>
  <c r="T392" i="18" s="1"/>
  <c r="P221" i="32" s="1"/>
  <c r="V304" i="28"/>
  <c r="W300" i="28"/>
  <c r="T388" i="18" s="1"/>
  <c r="V300" i="28"/>
  <c r="W296" i="28"/>
  <c r="T384" i="18" s="1"/>
  <c r="P78" i="32" s="1"/>
  <c r="V296" i="28"/>
  <c r="P59" i="30" s="1"/>
  <c r="W292" i="28"/>
  <c r="T380" i="18" s="1"/>
  <c r="P74" i="32" s="1"/>
  <c r="V292" i="28"/>
  <c r="P57" i="30" s="1"/>
  <c r="W288" i="28"/>
  <c r="T375" i="18" s="1"/>
  <c r="V288" i="28"/>
  <c r="W284" i="28"/>
  <c r="T371" i="18" s="1"/>
  <c r="V284" i="28"/>
  <c r="W280" i="28"/>
  <c r="T367" i="18" s="1"/>
  <c r="P215" i="32" s="1"/>
  <c r="V280" i="28"/>
  <c r="P69" i="30" s="1"/>
  <c r="W276" i="28"/>
  <c r="T363" i="18" s="1"/>
  <c r="V276" i="28"/>
  <c r="W272" i="28"/>
  <c r="T359" i="18" s="1"/>
  <c r="V272" i="28"/>
  <c r="W268" i="28"/>
  <c r="T355" i="18" s="1"/>
  <c r="V268" i="28"/>
  <c r="W264" i="28"/>
  <c r="T351" i="18" s="1"/>
  <c r="V264" i="28"/>
  <c r="W260" i="28"/>
  <c r="T347" i="18" s="1"/>
  <c r="V260" i="28"/>
  <c r="W256" i="28"/>
  <c r="T343" i="18" s="1"/>
  <c r="V256" i="28"/>
  <c r="W252" i="28"/>
  <c r="T339" i="18" s="1"/>
  <c r="V252" i="28"/>
  <c r="W248" i="28"/>
  <c r="T335" i="18" s="1"/>
  <c r="V248" i="28"/>
  <c r="W244" i="28"/>
  <c r="T331" i="18" s="1"/>
  <c r="V244" i="28"/>
  <c r="W240" i="28"/>
  <c r="T324" i="18" s="1"/>
  <c r="V240" i="28"/>
  <c r="W236" i="28"/>
  <c r="T320" i="18" s="1"/>
  <c r="V236" i="28"/>
  <c r="W232" i="28"/>
  <c r="T316" i="18" s="1"/>
  <c r="V232" i="28"/>
  <c r="W228" i="28"/>
  <c r="T312" i="18" s="1"/>
  <c r="V228" i="28"/>
  <c r="W224" i="28"/>
  <c r="T305" i="18" s="1"/>
  <c r="V224" i="28"/>
  <c r="W220" i="28"/>
  <c r="T296" i="18" s="1"/>
  <c r="V220" i="28"/>
  <c r="W216" i="28"/>
  <c r="T289" i="18" s="1"/>
  <c r="P211" i="32" s="1"/>
  <c r="V216" i="28"/>
  <c r="P36" i="30" s="1"/>
  <c r="W212" i="28"/>
  <c r="T285" i="18" s="1"/>
  <c r="V212" i="28"/>
  <c r="W208" i="28"/>
  <c r="T281" i="18" s="1"/>
  <c r="P206" i="32" s="1"/>
  <c r="V208" i="28"/>
  <c r="P33" i="30" s="1"/>
  <c r="W204" i="28"/>
  <c r="T277" i="18" s="1"/>
  <c r="P204" i="32" s="1"/>
  <c r="V204" i="28"/>
  <c r="P53" i="30" s="1"/>
  <c r="W200" i="28"/>
  <c r="T273" i="18" s="1"/>
  <c r="V200" i="28"/>
  <c r="W196" i="28"/>
  <c r="T267" i="18" s="1"/>
  <c r="P201" i="32" s="1"/>
  <c r="V196" i="28"/>
  <c r="P30" i="30" s="1"/>
  <c r="W192" i="28"/>
  <c r="T261" i="18" s="1"/>
  <c r="V192" i="28"/>
  <c r="W188" i="28"/>
  <c r="T254" i="18" s="1"/>
  <c r="V188" i="28"/>
  <c r="W184" i="28"/>
  <c r="T250" i="18" s="1"/>
  <c r="V184" i="28"/>
  <c r="W180" i="28"/>
  <c r="T242" i="18" s="1"/>
  <c r="V180" i="28"/>
  <c r="W176" i="28"/>
  <c r="T233" i="18" s="1"/>
  <c r="V176" i="28"/>
  <c r="W172" i="28"/>
  <c r="T229" i="18" s="1"/>
  <c r="P36" i="32" s="1"/>
  <c r="V172" i="28"/>
  <c r="P26" i="30" s="1"/>
  <c r="W168" i="28"/>
  <c r="T220" i="18" s="1"/>
  <c r="V168" i="28"/>
  <c r="W164" i="28"/>
  <c r="T212" i="18" s="1"/>
  <c r="V164" i="28"/>
  <c r="W160" i="28"/>
  <c r="T207" i="18" s="1"/>
  <c r="P94" i="32" s="1"/>
  <c r="V160" i="28"/>
  <c r="P24" i="30" s="1"/>
  <c r="W156" i="28"/>
  <c r="T203" i="18" s="1"/>
  <c r="V156" i="28"/>
  <c r="W152" i="28"/>
  <c r="T198" i="18" s="1"/>
  <c r="V152" i="28"/>
  <c r="W148" i="28"/>
  <c r="T194" i="18" s="1"/>
  <c r="V148" i="28"/>
  <c r="W144" i="28"/>
  <c r="T185" i="18" s="1"/>
  <c r="V144" i="28"/>
  <c r="W140" i="28"/>
  <c r="T179" i="18" s="1"/>
  <c r="V140" i="28"/>
  <c r="W136" i="28"/>
  <c r="T175" i="18" s="1"/>
  <c r="V136" i="28"/>
  <c r="W132" i="28"/>
  <c r="T170" i="18" s="1"/>
  <c r="V132" i="28"/>
  <c r="W128" i="28"/>
  <c r="T164" i="18" s="1"/>
  <c r="V128" i="28"/>
  <c r="W124" i="28"/>
  <c r="T160" i="18" s="1"/>
  <c r="V124" i="28"/>
  <c r="W120" i="28"/>
  <c r="T153" i="18" s="1"/>
  <c r="V120" i="28"/>
  <c r="W116" i="28"/>
  <c r="T149" i="18" s="1"/>
  <c r="P189" i="32" s="1"/>
  <c r="V116" i="28"/>
  <c r="W112" i="28"/>
  <c r="T144" i="18" s="1"/>
  <c r="V112" i="28"/>
  <c r="W108" i="28"/>
  <c r="T139" i="18" s="1"/>
  <c r="V108" i="28"/>
  <c r="W104" i="28"/>
  <c r="T135" i="18" s="1"/>
  <c r="V104" i="28"/>
  <c r="W100" i="28"/>
  <c r="T131" i="18" s="1"/>
  <c r="V100" i="28"/>
  <c r="W96" i="28"/>
  <c r="T126" i="18" s="1"/>
  <c r="V96" i="28"/>
  <c r="W92" i="28"/>
  <c r="T121" i="18" s="1"/>
  <c r="V92" i="28"/>
  <c r="W88" i="28"/>
  <c r="T116" i="18" s="1"/>
  <c r="V88" i="28"/>
  <c r="W84" i="28"/>
  <c r="T105" i="18" s="1"/>
  <c r="P184" i="32" s="1"/>
  <c r="V84" i="28"/>
  <c r="P13" i="30" s="1"/>
  <c r="W80" i="28"/>
  <c r="T96" i="18" s="1"/>
  <c r="P183" i="32" s="1"/>
  <c r="V80" i="28"/>
  <c r="P9" i="30" s="1"/>
  <c r="W76" i="28"/>
  <c r="T91" i="18" s="1"/>
  <c r="V76" i="28"/>
  <c r="W72" i="28"/>
  <c r="T87" i="18" s="1"/>
  <c r="V72" i="28"/>
  <c r="W68" i="28"/>
  <c r="T81" i="18" s="1"/>
  <c r="V68" i="28"/>
  <c r="W64" i="28"/>
  <c r="T77" i="18" s="1"/>
  <c r="V64" i="28"/>
  <c r="W60" i="28"/>
  <c r="T73" i="18" s="1"/>
  <c r="V60" i="28"/>
  <c r="W56" i="28"/>
  <c r="T67" i="18" s="1"/>
  <c r="V56" i="28"/>
  <c r="P7" i="30" s="1"/>
  <c r="W52" i="28"/>
  <c r="T62" i="18" s="1"/>
  <c r="V52" i="28"/>
  <c r="W48" i="28"/>
  <c r="T58" i="18" s="1"/>
  <c r="P179" i="32" s="1"/>
  <c r="V48" i="28"/>
  <c r="P4" i="30" s="1"/>
  <c r="W44" i="28"/>
  <c r="T54" i="18" s="1"/>
  <c r="V44" i="28"/>
  <c r="W40" i="28"/>
  <c r="T50" i="18" s="1"/>
  <c r="V40" i="28"/>
  <c r="W36" i="28"/>
  <c r="T46" i="18" s="1"/>
  <c r="V36" i="28"/>
  <c r="W32" i="28"/>
  <c r="T41" i="18" s="1"/>
  <c r="V32" i="28"/>
  <c r="W28" i="28"/>
  <c r="T36" i="18" s="1"/>
  <c r="P178" i="32" s="1"/>
  <c r="V28" i="28"/>
  <c r="P3" i="30" s="1"/>
  <c r="W24" i="28"/>
  <c r="T32" i="18" s="1"/>
  <c r="V24" i="28"/>
  <c r="W20" i="28"/>
  <c r="T27" i="18" s="1"/>
  <c r="V20" i="28"/>
  <c r="W16" i="28"/>
  <c r="T22" i="18" s="1"/>
  <c r="V16" i="28"/>
  <c r="W12" i="28"/>
  <c r="T14" i="18" s="1"/>
  <c r="V12" i="28"/>
  <c r="W8" i="28"/>
  <c r="T10" i="18" s="1"/>
  <c r="V8" i="28"/>
  <c r="W4" i="28"/>
  <c r="T5" i="18" s="1"/>
  <c r="V4" i="28"/>
  <c r="V1810" i="28"/>
  <c r="V1806" i="28"/>
  <c r="V1802" i="28"/>
  <c r="V1798" i="28"/>
  <c r="V1794" i="28"/>
  <c r="V1790" i="28"/>
  <c r="V1786" i="28"/>
  <c r="V1782" i="28"/>
  <c r="V1778" i="28"/>
  <c r="V1774" i="28"/>
  <c r="V1770" i="28"/>
  <c r="V1766" i="28"/>
  <c r="V1762" i="28"/>
  <c r="V1758" i="28"/>
  <c r="V1754" i="28"/>
  <c r="V1750" i="28"/>
  <c r="V1746" i="28"/>
  <c r="V1742" i="28"/>
  <c r="V1738" i="28"/>
  <c r="V1734" i="28"/>
  <c r="V1730" i="28"/>
  <c r="V1726" i="28"/>
  <c r="V1722" i="28"/>
  <c r="V1718" i="28"/>
  <c r="V1714" i="28"/>
  <c r="V1710" i="28"/>
  <c r="V1706" i="28"/>
  <c r="V1702" i="28"/>
  <c r="V1698" i="28"/>
  <c r="V1694" i="28"/>
  <c r="P279" i="30" s="1"/>
  <c r="V1690" i="28"/>
  <c r="V1686" i="28"/>
  <c r="V1682" i="28"/>
  <c r="P272" i="30" s="1"/>
  <c r="V1678" i="28"/>
  <c r="V1674" i="28"/>
  <c r="P275" i="30" s="1"/>
  <c r="V1670" i="28"/>
  <c r="V1666" i="28"/>
  <c r="V1662" i="28"/>
  <c r="P269" i="30" s="1"/>
  <c r="V1658" i="28"/>
  <c r="V1650" i="28"/>
  <c r="V1646" i="28"/>
  <c r="P264" i="30" s="1"/>
  <c r="V1642" i="28"/>
  <c r="V1638" i="28"/>
  <c r="V1634" i="28"/>
  <c r="V1626" i="28"/>
  <c r="V1622" i="28"/>
  <c r="V1618" i="28"/>
  <c r="V1614" i="28"/>
  <c r="V1610" i="28"/>
  <c r="V1606" i="28"/>
  <c r="V1602" i="28"/>
  <c r="V1598" i="28"/>
  <c r="V1594" i="28"/>
  <c r="V1590" i="28"/>
  <c r="V1586" i="28"/>
  <c r="V1582" i="28"/>
  <c r="V1578" i="28"/>
  <c r="V1574" i="28"/>
  <c r="V1570" i="28"/>
  <c r="V1566" i="28"/>
  <c r="V1562" i="28"/>
  <c r="V1558" i="28"/>
  <c r="V1554" i="28"/>
  <c r="V1550" i="28"/>
  <c r="V1546" i="28"/>
  <c r="P253" i="30" s="1"/>
  <c r="V1542" i="28"/>
  <c r="V1538" i="28"/>
  <c r="V1534" i="28"/>
  <c r="V1530" i="28"/>
  <c r="V1526" i="28"/>
  <c r="V1522" i="28"/>
  <c r="P252" i="30" s="1"/>
  <c r="V1518" i="28"/>
  <c r="V1514" i="28"/>
  <c r="V1510" i="28"/>
  <c r="V1506" i="28"/>
  <c r="V1502" i="28"/>
  <c r="V1498" i="28"/>
  <c r="V1494" i="28"/>
  <c r="P246" i="30" s="1"/>
  <c r="V1490" i="28"/>
  <c r="V1486" i="28"/>
  <c r="P245" i="30" s="1"/>
  <c r="V1482" i="28"/>
  <c r="V1478" i="28"/>
  <c r="V1474" i="28"/>
  <c r="V1470" i="28"/>
  <c r="P243" i="30" s="1"/>
  <c r="V1466" i="28"/>
  <c r="V1462" i="28"/>
  <c r="V1458" i="28"/>
  <c r="V1454" i="28"/>
  <c r="V1450" i="28"/>
  <c r="V1446" i="28"/>
  <c r="V1442" i="28"/>
  <c r="V1438" i="28"/>
  <c r="P242" i="30" s="1"/>
  <c r="V1434" i="28"/>
  <c r="V1430" i="28"/>
  <c r="V1426" i="28"/>
  <c r="V1422" i="28"/>
  <c r="V1418" i="28"/>
  <c r="V1414" i="28"/>
  <c r="V1410" i="28"/>
  <c r="V1406" i="28"/>
  <c r="V1402" i="28"/>
  <c r="V1398" i="28"/>
  <c r="V1390" i="28"/>
  <c r="V1386" i="28"/>
  <c r="V1382" i="28"/>
  <c r="V1378" i="28"/>
  <c r="V1374" i="28"/>
  <c r="V1370" i="28"/>
  <c r="V1366" i="28"/>
  <c r="V1362" i="28"/>
  <c r="V1358" i="28"/>
  <c r="V1354" i="28"/>
  <c r="V1350" i="28"/>
  <c r="V1346" i="28"/>
  <c r="V1338" i="28"/>
  <c r="V1330" i="28"/>
  <c r="V1322" i="28"/>
  <c r="V1314" i="28"/>
  <c r="V1306" i="28"/>
  <c r="V1298" i="28"/>
  <c r="V1290" i="28"/>
  <c r="V1282" i="28"/>
  <c r="W1343" i="28"/>
  <c r="T1473" i="18" s="1"/>
  <c r="V1343" i="28"/>
  <c r="W1339" i="28"/>
  <c r="T1469" i="18" s="1"/>
  <c r="V1339" i="28"/>
  <c r="W1335" i="28"/>
  <c r="T1465" i="18" s="1"/>
  <c r="V1335" i="28"/>
  <c r="W1331" i="28"/>
  <c r="T1461" i="18" s="1"/>
  <c r="V1331" i="28"/>
  <c r="W1327" i="28"/>
  <c r="T1457" i="18" s="1"/>
  <c r="V1327" i="28"/>
  <c r="W1323" i="28"/>
  <c r="T1453" i="18" s="1"/>
  <c r="V1323" i="28"/>
  <c r="W1319" i="28"/>
  <c r="T1449" i="18" s="1"/>
  <c r="V1319" i="28"/>
  <c r="W1315" i="28"/>
  <c r="T1445" i="18" s="1"/>
  <c r="P303" i="32" s="1"/>
  <c r="V1315" i="28"/>
  <c r="P216" i="30" s="1"/>
  <c r="W1311" i="28"/>
  <c r="T1441" i="18" s="1"/>
  <c r="V1311" i="28"/>
  <c r="W1307" i="28"/>
  <c r="T1437" i="18" s="1"/>
  <c r="V1307" i="28"/>
  <c r="W1303" i="28"/>
  <c r="T1433" i="18" s="1"/>
  <c r="P300" i="32" s="1"/>
  <c r="V1303" i="28"/>
  <c r="P215" i="30" s="1"/>
  <c r="W1299" i="28"/>
  <c r="T1429" i="18" s="1"/>
  <c r="V1299" i="28"/>
  <c r="W1295" i="28"/>
  <c r="T1425" i="18" s="1"/>
  <c r="P297" i="32" s="1"/>
  <c r="V1295" i="28"/>
  <c r="P212" i="30" s="1"/>
  <c r="W1291" i="28"/>
  <c r="T1421" i="18" s="1"/>
  <c r="V1291" i="28"/>
  <c r="W1287" i="28"/>
  <c r="T1417" i="18" s="1"/>
  <c r="V1287" i="28"/>
  <c r="W1283" i="28"/>
  <c r="T1413" i="18" s="1"/>
  <c r="V1283" i="28"/>
  <c r="W1279" i="28"/>
  <c r="T1409" i="18" s="1"/>
  <c r="V1279" i="28"/>
  <c r="W1275" i="28"/>
  <c r="T1405" i="18" s="1"/>
  <c r="V1275" i="28"/>
  <c r="W1271" i="28"/>
  <c r="T1401" i="18" s="1"/>
  <c r="V1271" i="28"/>
  <c r="W1267" i="28"/>
  <c r="T1400" i="18" s="1"/>
  <c r="V1267" i="28"/>
  <c r="W1263" i="28"/>
  <c r="T1396" i="18" s="1"/>
  <c r="V1263" i="28"/>
  <c r="W1259" i="28"/>
  <c r="T1392" i="18" s="1"/>
  <c r="V1259" i="28"/>
  <c r="W1255" i="28"/>
  <c r="T1388" i="18" s="1"/>
  <c r="V1255" i="28"/>
  <c r="W1251" i="28"/>
  <c r="T1384" i="18" s="1"/>
  <c r="V1251" i="28"/>
  <c r="W1247" i="28"/>
  <c r="T1379" i="18" s="1"/>
  <c r="V1247" i="28"/>
  <c r="W1243" i="28"/>
  <c r="T1375" i="18" s="1"/>
  <c r="V1243" i="28"/>
  <c r="W1239" i="28"/>
  <c r="T1371" i="18" s="1"/>
  <c r="V1239" i="28"/>
  <c r="W1235" i="28"/>
  <c r="T1367" i="18" s="1"/>
  <c r="V1235" i="28"/>
  <c r="W1231" i="28"/>
  <c r="T1361" i="18" s="1"/>
  <c r="V1231" i="28"/>
  <c r="W1227" i="28"/>
  <c r="T1357" i="18" s="1"/>
  <c r="V1227" i="28"/>
  <c r="W1223" i="28"/>
  <c r="T1353" i="18" s="1"/>
  <c r="V1223" i="28"/>
  <c r="P205" i="30" s="1"/>
  <c r="W1219" i="28"/>
  <c r="T1349" i="18" s="1"/>
  <c r="V1219" i="28"/>
  <c r="W1215" i="28"/>
  <c r="T1345" i="18" s="1"/>
  <c r="V1215" i="28"/>
  <c r="W1211" i="28"/>
  <c r="T1341" i="18" s="1"/>
  <c r="V1211" i="28"/>
  <c r="W1207" i="28"/>
  <c r="T1337" i="18" s="1"/>
  <c r="V1207" i="28"/>
  <c r="W1203" i="28"/>
  <c r="T1333" i="18" s="1"/>
  <c r="V1203" i="28"/>
  <c r="W1199" i="28"/>
  <c r="T1329" i="18" s="1"/>
  <c r="V1199" i="28"/>
  <c r="W1195" i="28"/>
  <c r="T1325" i="18" s="1"/>
  <c r="V1195" i="28"/>
  <c r="W1191" i="28"/>
  <c r="T1321" i="18" s="1"/>
  <c r="V1191" i="28"/>
  <c r="P208" i="30" s="1"/>
  <c r="W1187" i="28"/>
  <c r="T1317" i="18" s="1"/>
  <c r="V1187" i="28"/>
  <c r="W1183" i="28"/>
  <c r="T1313" i="18" s="1"/>
  <c r="V1183" i="28"/>
  <c r="W1179" i="28"/>
  <c r="T1309" i="18" s="1"/>
  <c r="V1179" i="28"/>
  <c r="W1175" i="28"/>
  <c r="T1305" i="18" s="1"/>
  <c r="V1175" i="28"/>
  <c r="W1171" i="28"/>
  <c r="T1301" i="18" s="1"/>
  <c r="P282" i="32" s="1"/>
  <c r="V1171" i="28"/>
  <c r="P204" i="30" s="1"/>
  <c r="W1167" i="28"/>
  <c r="T1297" i="18" s="1"/>
  <c r="V1167" i="28"/>
  <c r="W1163" i="28"/>
  <c r="T1293" i="18" s="1"/>
  <c r="P280" i="32" s="1"/>
  <c r="V1163" i="28"/>
  <c r="P199" i="30" s="1"/>
  <c r="W1159" i="28"/>
  <c r="T1289" i="18" s="1"/>
  <c r="V1159" i="28"/>
  <c r="W1155" i="28"/>
  <c r="T1285" i="18" s="1"/>
  <c r="V1155" i="28"/>
  <c r="W1151" i="28"/>
  <c r="T1281" i="18" s="1"/>
  <c r="V1151" i="28"/>
  <c r="W1147" i="28"/>
  <c r="T1275" i="18" s="1"/>
  <c r="V1147" i="28"/>
  <c r="W1143" i="28"/>
  <c r="T1271" i="18" s="1"/>
  <c r="V1143" i="28"/>
  <c r="W1139" i="28"/>
  <c r="T1267" i="18" s="1"/>
  <c r="V1139" i="28"/>
  <c r="W1135" i="28"/>
  <c r="T1263" i="18" s="1"/>
  <c r="V1135" i="28"/>
  <c r="W1131" i="28"/>
  <c r="T1259" i="18" s="1"/>
  <c r="V1131" i="28"/>
  <c r="W1127" i="28"/>
  <c r="T1255" i="18" s="1"/>
  <c r="V1127" i="28"/>
  <c r="W1123" i="28"/>
  <c r="T1251" i="18" s="1"/>
  <c r="V1123" i="28"/>
  <c r="W1119" i="28"/>
  <c r="T1247" i="18" s="1"/>
  <c r="P269" i="32" s="1"/>
  <c r="V1119" i="28"/>
  <c r="P194" i="30" s="1"/>
  <c r="W1115" i="28"/>
  <c r="T1243" i="18" s="1"/>
  <c r="V1115" i="28"/>
  <c r="W1111" i="28"/>
  <c r="T1239" i="18" s="1"/>
  <c r="V1111" i="28"/>
  <c r="W1107" i="28"/>
  <c r="T1235" i="18" s="1"/>
  <c r="V1107" i="28"/>
  <c r="W1103" i="28"/>
  <c r="T1231" i="18" s="1"/>
  <c r="V1103" i="28"/>
  <c r="W1099" i="28"/>
  <c r="T1227" i="18" s="1"/>
  <c r="V1099" i="28"/>
  <c r="W1095" i="28"/>
  <c r="T1223" i="18" s="1"/>
  <c r="V1095" i="28"/>
  <c r="P213" i="30" s="1"/>
  <c r="W1091" i="28"/>
  <c r="T1219" i="18" s="1"/>
  <c r="P265" i="32" s="1"/>
  <c r="V1091" i="28"/>
  <c r="P186" i="30" s="1"/>
  <c r="W1087" i="28"/>
  <c r="T1215" i="18" s="1"/>
  <c r="V1087" i="28"/>
  <c r="W1083" i="28"/>
  <c r="T1211" i="18" s="1"/>
  <c r="V1083" i="28"/>
  <c r="P187" i="30" s="1"/>
  <c r="W1079" i="28"/>
  <c r="T1207" i="18" s="1"/>
  <c r="V1079" i="28"/>
  <c r="P189" i="30" s="1"/>
  <c r="W1075" i="28"/>
  <c r="T1203" i="18" s="1"/>
  <c r="V1075" i="28"/>
  <c r="W1071" i="28"/>
  <c r="T1198" i="18" s="1"/>
  <c r="V1071" i="28"/>
  <c r="W1067" i="28"/>
  <c r="T1195" i="18" s="1"/>
  <c r="V1067" i="28"/>
  <c r="W1063" i="28"/>
  <c r="T1191" i="18" s="1"/>
  <c r="V1063" i="28"/>
  <c r="W1059" i="28"/>
  <c r="T1187" i="18" s="1"/>
  <c r="V1059" i="28"/>
  <c r="W1055" i="28"/>
  <c r="T1183" i="18" s="1"/>
  <c r="V1055" i="28"/>
  <c r="W1051" i="28"/>
  <c r="T1179" i="18" s="1"/>
  <c r="V1051" i="28"/>
  <c r="W1047" i="28"/>
  <c r="T1175" i="18" s="1"/>
  <c r="V1047" i="28"/>
  <c r="W1043" i="28"/>
  <c r="T1171" i="18" s="1"/>
  <c r="V1043" i="28"/>
  <c r="W1039" i="28"/>
  <c r="T1167" i="18" s="1"/>
  <c r="V1039" i="28"/>
  <c r="W1035" i="28"/>
  <c r="T1163" i="18" s="1"/>
  <c r="V1035" i="28"/>
  <c r="W1031" i="28"/>
  <c r="T1159" i="18" s="1"/>
  <c r="V1031" i="28"/>
  <c r="P183" i="30" s="1"/>
  <c r="W1027" i="28"/>
  <c r="T1155" i="18" s="1"/>
  <c r="V1027" i="28"/>
  <c r="W1023" i="28"/>
  <c r="T1151" i="18" s="1"/>
  <c r="V1023" i="28"/>
  <c r="W1015" i="28"/>
  <c r="T1143" i="18" s="1"/>
  <c r="V1015" i="28"/>
  <c r="W1011" i="28"/>
  <c r="T1139" i="18" s="1"/>
  <c r="V1011" i="28"/>
  <c r="W1007" i="28"/>
  <c r="T1135" i="18" s="1"/>
  <c r="V1007" i="28"/>
  <c r="W1003" i="28"/>
  <c r="T1131" i="18" s="1"/>
  <c r="V1003" i="28"/>
  <c r="W999" i="28"/>
  <c r="T1127" i="18" s="1"/>
  <c r="V999" i="28"/>
  <c r="W995" i="28"/>
  <c r="T1123" i="18" s="1"/>
  <c r="P255" i="32" s="1"/>
  <c r="V995" i="28"/>
  <c r="P173" i="30" s="1"/>
  <c r="W991" i="28"/>
  <c r="T1119" i="18" s="1"/>
  <c r="P254" i="32" s="1"/>
  <c r="V991" i="28"/>
  <c r="P175" i="30" s="1"/>
  <c r="W987" i="28"/>
  <c r="T1115" i="18" s="1"/>
  <c r="V987" i="28"/>
  <c r="W983" i="28"/>
  <c r="T1111" i="18" s="1"/>
  <c r="V983" i="28"/>
  <c r="W979" i="28"/>
  <c r="T1107" i="18" s="1"/>
  <c r="P252" i="32" s="1"/>
  <c r="V979" i="28"/>
  <c r="P171" i="30" s="1"/>
  <c r="W975" i="28"/>
  <c r="T1103" i="18" s="1"/>
  <c r="V975" i="28"/>
  <c r="W971" i="28"/>
  <c r="T1098" i="18" s="1"/>
  <c r="V971" i="28"/>
  <c r="W967" i="28"/>
  <c r="T1094" i="18" s="1"/>
  <c r="V967" i="28"/>
  <c r="W963" i="28"/>
  <c r="T1089" i="18" s="1"/>
  <c r="V963" i="28"/>
  <c r="W959" i="28"/>
  <c r="T1085" i="18" s="1"/>
  <c r="V959" i="28"/>
  <c r="W955" i="28"/>
  <c r="T1081" i="18" s="1"/>
  <c r="V955" i="28"/>
  <c r="W951" i="28"/>
  <c r="T1077" i="18" s="1"/>
  <c r="V951" i="28"/>
  <c r="W947" i="28"/>
  <c r="T1073" i="18" s="1"/>
  <c r="V947" i="28"/>
  <c r="W943" i="28"/>
  <c r="T1069" i="18" s="1"/>
  <c r="V943" i="28"/>
  <c r="W939" i="28"/>
  <c r="T1065" i="18" s="1"/>
  <c r="V939" i="28"/>
  <c r="W935" i="28"/>
  <c r="T1061" i="18" s="1"/>
  <c r="V935" i="28"/>
  <c r="W931" i="28"/>
  <c r="T1057" i="18" s="1"/>
  <c r="P245" i="32" s="1"/>
  <c r="V931" i="28"/>
  <c r="P165" i="30" s="1"/>
  <c r="W927" i="28"/>
  <c r="T1053" i="18" s="1"/>
  <c r="V927" i="28"/>
  <c r="W923" i="28"/>
  <c r="T1049" i="18" s="1"/>
  <c r="V923" i="28"/>
  <c r="W919" i="28"/>
  <c r="T1045" i="18" s="1"/>
  <c r="V919" i="28"/>
  <c r="W915" i="28"/>
  <c r="T1041" i="18" s="1"/>
  <c r="V915" i="28"/>
  <c r="W911" i="28"/>
  <c r="T1037" i="18" s="1"/>
  <c r="V911" i="28"/>
  <c r="W907" i="28"/>
  <c r="T1033" i="18" s="1"/>
  <c r="V907" i="28"/>
  <c r="W903" i="28"/>
  <c r="T1029" i="18" s="1"/>
  <c r="V903" i="28"/>
  <c r="W899" i="28"/>
  <c r="T1025" i="18" s="1"/>
  <c r="V899" i="28"/>
  <c r="W895" i="28"/>
  <c r="T1021" i="18" s="1"/>
  <c r="V895" i="28"/>
  <c r="W891" i="28"/>
  <c r="T1017" i="18" s="1"/>
  <c r="V891" i="28"/>
  <c r="W887" i="28"/>
  <c r="T1013" i="18" s="1"/>
  <c r="V887" i="28"/>
  <c r="W883" i="28"/>
  <c r="T1009" i="18" s="1"/>
  <c r="V883" i="28"/>
  <c r="W879" i="28"/>
  <c r="T1005" i="18" s="1"/>
  <c r="V879" i="28"/>
  <c r="W871" i="28"/>
  <c r="T997" i="18" s="1"/>
  <c r="V871" i="28"/>
  <c r="W867" i="28"/>
  <c r="T993" i="18" s="1"/>
  <c r="V867" i="28"/>
  <c r="W863" i="28"/>
  <c r="T989" i="18" s="1"/>
  <c r="P177" i="32" s="1"/>
  <c r="V863" i="28"/>
  <c r="P152" i="30" s="1"/>
  <c r="W859" i="28"/>
  <c r="T985" i="18" s="1"/>
  <c r="V859" i="28"/>
  <c r="W855" i="28"/>
  <c r="T981" i="18" s="1"/>
  <c r="V855" i="28"/>
  <c r="W851" i="28"/>
  <c r="T977" i="18" s="1"/>
  <c r="V851" i="28"/>
  <c r="W847" i="28"/>
  <c r="T973" i="18" s="1"/>
  <c r="V847" i="28"/>
  <c r="W843" i="28"/>
  <c r="T969" i="18" s="1"/>
  <c r="V843" i="28"/>
  <c r="W839" i="28"/>
  <c r="T965" i="18" s="1"/>
  <c r="P173" i="32" s="1"/>
  <c r="V839" i="28"/>
  <c r="P146" i="30" s="1"/>
  <c r="W835" i="28"/>
  <c r="T961" i="18" s="1"/>
  <c r="V835" i="28"/>
  <c r="W831" i="28"/>
  <c r="T957" i="18" s="1"/>
  <c r="V831" i="28"/>
  <c r="W827" i="28"/>
  <c r="T953" i="18" s="1"/>
  <c r="P169" i="32" s="1"/>
  <c r="V827" i="28"/>
  <c r="W823" i="28"/>
  <c r="T949" i="18" s="1"/>
  <c r="V823" i="28"/>
  <c r="W819" i="28"/>
  <c r="T945" i="18" s="1"/>
  <c r="V819" i="28"/>
  <c r="W815" i="28"/>
  <c r="T941" i="18" s="1"/>
  <c r="V815" i="28"/>
  <c r="W811" i="28"/>
  <c r="V811" i="28"/>
  <c r="W807" i="28"/>
  <c r="T924" i="18" s="1"/>
  <c r="P161" i="32" s="1"/>
  <c r="V807" i="28"/>
  <c r="P143" i="30" s="1"/>
  <c r="W803" i="28"/>
  <c r="T919" i="18" s="1"/>
  <c r="V803" i="28"/>
  <c r="W799" i="28"/>
  <c r="T913" i="18" s="1"/>
  <c r="V799" i="28"/>
  <c r="W795" i="28"/>
  <c r="T909" i="18" s="1"/>
  <c r="V795" i="28"/>
  <c r="W791" i="28"/>
  <c r="T905" i="18" s="1"/>
  <c r="V791" i="28"/>
  <c r="W787" i="28"/>
  <c r="T896" i="18" s="1"/>
  <c r="V787" i="28"/>
  <c r="W783" i="28"/>
  <c r="T892" i="18" s="1"/>
  <c r="V783" i="28"/>
  <c r="W779" i="28"/>
  <c r="T888" i="18" s="1"/>
  <c r="V779" i="28"/>
  <c r="W775" i="28"/>
  <c r="T884" i="18" s="1"/>
  <c r="V775" i="28"/>
  <c r="W771" i="28"/>
  <c r="T880" i="18" s="1"/>
  <c r="V771" i="28"/>
  <c r="W767" i="28"/>
  <c r="T876" i="18" s="1"/>
  <c r="V767" i="28"/>
  <c r="W763" i="28"/>
  <c r="T872" i="18" s="1"/>
  <c r="V763" i="28"/>
  <c r="W759" i="28"/>
  <c r="T868" i="18" s="1"/>
  <c r="P153" i="32" s="1"/>
  <c r="V759" i="28"/>
  <c r="P135" i="30" s="1"/>
  <c r="W755" i="28"/>
  <c r="T864" i="18" s="1"/>
  <c r="V755" i="28"/>
  <c r="W751" i="28"/>
  <c r="T860" i="18" s="1"/>
  <c r="V751" i="28"/>
  <c r="W747" i="28"/>
  <c r="T855" i="18" s="1"/>
  <c r="V747" i="28"/>
  <c r="W743" i="28"/>
  <c r="T844" i="18" s="1"/>
  <c r="V743" i="28"/>
  <c r="W739" i="28"/>
  <c r="T840" i="18" s="1"/>
  <c r="V739" i="28"/>
  <c r="W735" i="28"/>
  <c r="T836" i="18" s="1"/>
  <c r="V735" i="28"/>
  <c r="W731" i="28"/>
  <c r="T832" i="18" s="1"/>
  <c r="V731" i="28"/>
  <c r="W727" i="28"/>
  <c r="T823" i="18" s="1"/>
  <c r="V727" i="28"/>
  <c r="W723" i="28"/>
  <c r="T819" i="18" s="1"/>
  <c r="V723" i="28"/>
  <c r="W719" i="28"/>
  <c r="T815" i="18" s="1"/>
  <c r="V719" i="28"/>
  <c r="W715" i="28"/>
  <c r="T808" i="18" s="1"/>
  <c r="V715" i="28"/>
  <c r="W711" i="28"/>
  <c r="T801" i="18" s="1"/>
  <c r="V711" i="28"/>
  <c r="W707" i="28"/>
  <c r="T797" i="18" s="1"/>
  <c r="V707" i="28"/>
  <c r="W703" i="28"/>
  <c r="T793" i="18" s="1"/>
  <c r="V703" i="28"/>
  <c r="W699" i="28"/>
  <c r="T789" i="18" s="1"/>
  <c r="V699" i="28"/>
  <c r="W695" i="28"/>
  <c r="T785" i="18" s="1"/>
  <c r="V695" i="28"/>
  <c r="W691" i="28"/>
  <c r="T781" i="18" s="1"/>
  <c r="V691" i="28"/>
  <c r="W687" i="28"/>
  <c r="T777" i="18" s="1"/>
  <c r="P287" i="32" s="1"/>
  <c r="V687" i="28"/>
  <c r="P125" i="30" s="1"/>
  <c r="W683" i="28"/>
  <c r="T773" i="18" s="1"/>
  <c r="P286" i="32" s="1"/>
  <c r="V683" i="28"/>
  <c r="P127" i="30" s="1"/>
  <c r="W679" i="28"/>
  <c r="T769" i="18" s="1"/>
  <c r="V679" i="28"/>
  <c r="W675" i="28"/>
  <c r="T765" i="18" s="1"/>
  <c r="V675" i="28"/>
  <c r="W671" i="28"/>
  <c r="T761" i="18" s="1"/>
  <c r="V671" i="28"/>
  <c r="W667" i="28"/>
  <c r="T757" i="18" s="1"/>
  <c r="V667" i="28"/>
  <c r="W663" i="28"/>
  <c r="T753" i="18" s="1"/>
  <c r="V663" i="28"/>
  <c r="W659" i="28"/>
  <c r="T749" i="18" s="1"/>
  <c r="V659" i="28"/>
  <c r="W655" i="28"/>
  <c r="T745" i="18" s="1"/>
  <c r="V655" i="28"/>
  <c r="W651" i="28"/>
  <c r="T741" i="18" s="1"/>
  <c r="V651" i="28"/>
  <c r="W647" i="28"/>
  <c r="T737" i="18" s="1"/>
  <c r="V647" i="28"/>
  <c r="W643" i="28"/>
  <c r="T733" i="18" s="1"/>
  <c r="V643" i="28"/>
  <c r="W639" i="28"/>
  <c r="T729" i="18" s="1"/>
  <c r="V639" i="28"/>
  <c r="W635" i="28"/>
  <c r="T725" i="18" s="1"/>
  <c r="V635" i="28"/>
  <c r="W631" i="28"/>
  <c r="T721" i="18" s="1"/>
  <c r="V631" i="28"/>
  <c r="W627" i="28"/>
  <c r="T717" i="18" s="1"/>
  <c r="P119" i="32" s="1"/>
  <c r="V627" i="28"/>
  <c r="P122" i="30" s="1"/>
  <c r="W623" i="28"/>
  <c r="T713" i="18" s="1"/>
  <c r="P117" i="32" s="1"/>
  <c r="V623" i="28"/>
  <c r="P118" i="30" s="1"/>
  <c r="W619" i="28"/>
  <c r="T709" i="18" s="1"/>
  <c r="P116" i="32" s="1"/>
  <c r="V619" i="28"/>
  <c r="P115" i="30" s="1"/>
  <c r="W615" i="28"/>
  <c r="T705" i="18" s="1"/>
  <c r="V615" i="28"/>
  <c r="W611" i="28"/>
  <c r="T701" i="18" s="1"/>
  <c r="V611" i="28"/>
  <c r="W607" i="28"/>
  <c r="T697" i="18" s="1"/>
  <c r="P113" i="32" s="1"/>
  <c r="V607" i="28"/>
  <c r="P114" i="30" s="1"/>
  <c r="W603" i="28"/>
  <c r="T693" i="18" s="1"/>
  <c r="V603" i="28"/>
  <c r="W599" i="28"/>
  <c r="T689" i="18" s="1"/>
  <c r="P111" i="32" s="1"/>
  <c r="V599" i="28"/>
  <c r="P111" i="30" s="1"/>
  <c r="W595" i="28"/>
  <c r="T685" i="18" s="1"/>
  <c r="V595" i="28"/>
  <c r="W591" i="28"/>
  <c r="T681" i="18" s="1"/>
  <c r="V591" i="28"/>
  <c r="W583" i="28"/>
  <c r="T673" i="18" s="1"/>
  <c r="V583" i="28"/>
  <c r="W579" i="28"/>
  <c r="T669" i="18" s="1"/>
  <c r="V579" i="28"/>
  <c r="W575" i="28"/>
  <c r="T665" i="18" s="1"/>
  <c r="P108" i="32" s="1"/>
  <c r="V575" i="28"/>
  <c r="P107" i="30" s="1"/>
  <c r="W571" i="28"/>
  <c r="T661" i="18" s="1"/>
  <c r="V571" i="28"/>
  <c r="W567" i="28"/>
  <c r="T657" i="18" s="1"/>
  <c r="V567" i="28"/>
  <c r="W563" i="28"/>
  <c r="T653" i="18" s="1"/>
  <c r="V563" i="28"/>
  <c r="W559" i="28"/>
  <c r="T649" i="18" s="1"/>
  <c r="V559" i="28"/>
  <c r="W555" i="28"/>
  <c r="T645" i="18" s="1"/>
  <c r="P236" i="32" s="1"/>
  <c r="V555" i="28"/>
  <c r="P109" i="30" s="1"/>
  <c r="W551" i="28"/>
  <c r="T641" i="18" s="1"/>
  <c r="V551" i="28"/>
  <c r="W547" i="28"/>
  <c r="T637" i="18" s="1"/>
  <c r="V547" i="28"/>
  <c r="W543" i="28"/>
  <c r="T633" i="18" s="1"/>
  <c r="V543" i="28"/>
  <c r="W539" i="28"/>
  <c r="T629" i="18" s="1"/>
  <c r="P235" i="32" s="1"/>
  <c r="V539" i="28"/>
  <c r="P117" i="30" s="1"/>
  <c r="W535" i="28"/>
  <c r="T625" i="18" s="1"/>
  <c r="V535" i="28"/>
  <c r="W531" i="28"/>
  <c r="T621" i="18" s="1"/>
  <c r="V531" i="28"/>
  <c r="W527" i="28"/>
  <c r="T617" i="18" s="1"/>
  <c r="V527" i="28"/>
  <c r="W523" i="28"/>
  <c r="T613" i="18" s="1"/>
  <c r="V523" i="28"/>
  <c r="W519" i="28"/>
  <c r="T609" i="18" s="1"/>
  <c r="P103" i="32" s="1"/>
  <c r="V519" i="28"/>
  <c r="P93" i="30" s="1"/>
  <c r="W515" i="28"/>
  <c r="T605" i="18" s="1"/>
  <c r="V515" i="28"/>
  <c r="W511" i="28"/>
  <c r="T601" i="18" s="1"/>
  <c r="P101" i="32" s="1"/>
  <c r="V511" i="28"/>
  <c r="P104" i="30" s="1"/>
  <c r="W507" i="28"/>
  <c r="T597" i="18" s="1"/>
  <c r="V507" i="28"/>
  <c r="W503" i="28"/>
  <c r="T593" i="18" s="1"/>
  <c r="P98" i="32" s="1"/>
  <c r="V503" i="28"/>
  <c r="P105" i="30" s="1"/>
  <c r="W499" i="28"/>
  <c r="T589" i="18" s="1"/>
  <c r="V499" i="28"/>
  <c r="W495" i="28"/>
  <c r="T585" i="18" s="1"/>
  <c r="V495" i="28"/>
  <c r="W491" i="28"/>
  <c r="T581" i="18" s="1"/>
  <c r="V491" i="28"/>
  <c r="W487" i="28"/>
  <c r="T577" i="18" s="1"/>
  <c r="V487" i="28"/>
  <c r="W483" i="28"/>
  <c r="T573" i="18" s="1"/>
  <c r="V483" i="28"/>
  <c r="W479" i="28"/>
  <c r="T569" i="18" s="1"/>
  <c r="V479" i="28"/>
  <c r="W475" i="28"/>
  <c r="T565" i="18" s="1"/>
  <c r="V475" i="28"/>
  <c r="W471" i="28"/>
  <c r="T561" i="18" s="1"/>
  <c r="V471" i="28"/>
  <c r="W467" i="28"/>
  <c r="T557" i="18" s="1"/>
  <c r="V467" i="28"/>
  <c r="W463" i="28"/>
  <c r="T553" i="18" s="1"/>
  <c r="V463" i="28"/>
  <c r="W459" i="28"/>
  <c r="T549" i="18" s="1"/>
  <c r="V459" i="28"/>
  <c r="W455" i="28"/>
  <c r="T544" i="18" s="1"/>
  <c r="V455" i="28"/>
  <c r="W451" i="28"/>
  <c r="T541" i="18" s="1"/>
  <c r="V451" i="28"/>
  <c r="W447" i="28"/>
  <c r="T537" i="18" s="1"/>
  <c r="V447" i="28"/>
  <c r="W443" i="28"/>
  <c r="T533" i="18" s="1"/>
  <c r="V443" i="28"/>
  <c r="W439" i="28"/>
  <c r="T529" i="18" s="1"/>
  <c r="P92" i="32" s="1"/>
  <c r="V439" i="28"/>
  <c r="P89" i="30" s="1"/>
  <c r="W435" i="28"/>
  <c r="T525" i="18" s="1"/>
  <c r="V435" i="28"/>
  <c r="W431" i="28"/>
  <c r="T521" i="18" s="1"/>
  <c r="V431" i="28"/>
  <c r="W427" i="28"/>
  <c r="T517" i="18" s="1"/>
  <c r="V427" i="28"/>
  <c r="W423" i="28"/>
  <c r="T513" i="18" s="1"/>
  <c r="V423" i="28"/>
  <c r="W419" i="28"/>
  <c r="T509" i="18" s="1"/>
  <c r="V419" i="28"/>
  <c r="W415" i="28"/>
  <c r="T505" i="18" s="1"/>
  <c r="V415" i="28"/>
  <c r="W411" i="28"/>
  <c r="T501" i="18" s="1"/>
  <c r="P90" i="32" s="1"/>
  <c r="V411" i="28"/>
  <c r="P83" i="30" s="1"/>
  <c r="W407" i="28"/>
  <c r="T497" i="18" s="1"/>
  <c r="V407" i="28"/>
  <c r="W403" i="28"/>
  <c r="T493" i="18" s="1"/>
  <c r="P86" i="32" s="1"/>
  <c r="V403" i="28"/>
  <c r="P88" i="30" s="1"/>
  <c r="W399" i="28"/>
  <c r="T489" i="18" s="1"/>
  <c r="V399" i="28"/>
  <c r="W395" i="28"/>
  <c r="T485" i="18" s="1"/>
  <c r="V395" i="28"/>
  <c r="W391" i="28"/>
  <c r="T481" i="18" s="1"/>
  <c r="V391" i="28"/>
  <c r="W387" i="28"/>
  <c r="T475" i="18" s="1"/>
  <c r="V387" i="28"/>
  <c r="W383" i="28"/>
  <c r="T471" i="18" s="1"/>
  <c r="V383" i="28"/>
  <c r="W379" i="28"/>
  <c r="T467" i="18" s="1"/>
  <c r="V379" i="28"/>
  <c r="W375" i="28"/>
  <c r="T463" i="18" s="1"/>
  <c r="V375" i="28"/>
  <c r="W371" i="28"/>
  <c r="T459" i="18" s="1"/>
  <c r="V371" i="28"/>
  <c r="W367" i="28"/>
  <c r="T455" i="18" s="1"/>
  <c r="V367" i="28"/>
  <c r="W363" i="28"/>
  <c r="T451" i="18" s="1"/>
  <c r="V363" i="28"/>
  <c r="W359" i="28"/>
  <c r="T447" i="18" s="1"/>
  <c r="V359" i="28"/>
  <c r="W355" i="28"/>
  <c r="T443" i="18" s="1"/>
  <c r="V355" i="28"/>
  <c r="W351" i="28"/>
  <c r="T439" i="18" s="1"/>
  <c r="V351" i="28"/>
  <c r="W347" i="28"/>
  <c r="T435" i="18" s="1"/>
  <c r="V347" i="28"/>
  <c r="W343" i="28"/>
  <c r="T431" i="18" s="1"/>
  <c r="V343" i="28"/>
  <c r="W339" i="28"/>
  <c r="T427" i="18" s="1"/>
  <c r="V339" i="28"/>
  <c r="W335" i="28"/>
  <c r="T423" i="18" s="1"/>
  <c r="V335" i="28"/>
  <c r="W331" i="28"/>
  <c r="T419" i="18" s="1"/>
  <c r="V331" i="28"/>
  <c r="W327" i="28"/>
  <c r="T415" i="18" s="1"/>
  <c r="V327" i="28"/>
  <c r="W323" i="28"/>
  <c r="T411" i="18" s="1"/>
  <c r="V323" i="28"/>
  <c r="W319" i="28"/>
  <c r="T407" i="18" s="1"/>
  <c r="V319" i="28"/>
  <c r="W315" i="28"/>
  <c r="T403" i="18" s="1"/>
  <c r="V315" i="28"/>
  <c r="W311" i="28"/>
  <c r="T399" i="18" s="1"/>
  <c r="V311" i="28"/>
  <c r="W307" i="28"/>
  <c r="T395" i="18" s="1"/>
  <c r="P223" i="32" s="1"/>
  <c r="V307" i="28"/>
  <c r="P66" i="30" s="1"/>
  <c r="W303" i="28"/>
  <c r="T391" i="18" s="1"/>
  <c r="P220" i="32" s="1"/>
  <c r="V303" i="28"/>
  <c r="P61" i="30" s="1"/>
  <c r="W299" i="28"/>
  <c r="T387" i="18" s="1"/>
  <c r="V299" i="28"/>
  <c r="W295" i="28"/>
  <c r="T383" i="18" s="1"/>
  <c r="P218" i="32" s="1"/>
  <c r="V295" i="28"/>
  <c r="P68" i="30" s="1"/>
  <c r="W291" i="28"/>
  <c r="T379" i="18" s="1"/>
  <c r="P75" i="32" s="1"/>
  <c r="V291" i="28"/>
  <c r="P56" i="30" s="1"/>
  <c r="W287" i="28"/>
  <c r="T374" i="18" s="1"/>
  <c r="V287" i="28"/>
  <c r="W283" i="28"/>
  <c r="T370" i="18" s="1"/>
  <c r="V283" i="28"/>
  <c r="W279" i="28"/>
  <c r="T366" i="18" s="1"/>
  <c r="V279" i="28"/>
  <c r="W275" i="28"/>
  <c r="T362" i="18" s="1"/>
  <c r="P214" i="32" s="1"/>
  <c r="V275" i="28"/>
  <c r="P51" i="30" s="1"/>
  <c r="W271" i="28"/>
  <c r="T358" i="18" s="1"/>
  <c r="V271" i="28"/>
  <c r="W267" i="28"/>
  <c r="T354" i="18" s="1"/>
  <c r="V267" i="28"/>
  <c r="W263" i="28"/>
  <c r="T350" i="18" s="1"/>
  <c r="V263" i="28"/>
  <c r="W259" i="28"/>
  <c r="T346" i="18" s="1"/>
  <c r="V259" i="28"/>
  <c r="W255" i="28"/>
  <c r="T342" i="18" s="1"/>
  <c r="V255" i="28"/>
  <c r="W251" i="28"/>
  <c r="T338" i="18" s="1"/>
  <c r="V251" i="28"/>
  <c r="W247" i="28"/>
  <c r="T334" i="18" s="1"/>
  <c r="V247" i="28"/>
  <c r="W239" i="28"/>
  <c r="T323" i="18" s="1"/>
  <c r="V239" i="28"/>
  <c r="W235" i="28"/>
  <c r="T319" i="18" s="1"/>
  <c r="P168" i="32" s="1"/>
  <c r="V235" i="28"/>
  <c r="P72" i="30" s="1"/>
  <c r="W231" i="28"/>
  <c r="T315" i="18" s="1"/>
  <c r="P213" i="32" s="1"/>
  <c r="V231" i="28"/>
  <c r="P46" i="30" s="1"/>
  <c r="W227" i="28"/>
  <c r="T311" i="18" s="1"/>
  <c r="V227" i="28"/>
  <c r="W223" i="28"/>
  <c r="T304" i="18" s="1"/>
  <c r="V223" i="28"/>
  <c r="W219" i="28"/>
  <c r="T295" i="18" s="1"/>
  <c r="V219" i="28"/>
  <c r="W215" i="28"/>
  <c r="T288" i="18" s="1"/>
  <c r="P210" i="32" s="1"/>
  <c r="V215" i="28"/>
  <c r="P35" i="30" s="1"/>
  <c r="W211" i="28"/>
  <c r="T284" i="18" s="1"/>
  <c r="P209" i="32" s="1"/>
  <c r="V211" i="28"/>
  <c r="W207" i="28"/>
  <c r="T280" i="18" s="1"/>
  <c r="V207" i="28"/>
  <c r="W203" i="28"/>
  <c r="T276" i="18" s="1"/>
  <c r="P203" i="32" s="1"/>
  <c r="V203" i="28"/>
  <c r="P29" i="30" s="1"/>
  <c r="W199" i="28"/>
  <c r="T272" i="18" s="1"/>
  <c r="P202" i="32" s="1"/>
  <c r="V199" i="28"/>
  <c r="P42" i="30" s="1"/>
  <c r="W195" i="28"/>
  <c r="T266" i="18" s="1"/>
  <c r="P200" i="32" s="1"/>
  <c r="V195" i="28"/>
  <c r="W191" i="28"/>
  <c r="T260" i="18" s="1"/>
  <c r="V191" i="28"/>
  <c r="W187" i="28"/>
  <c r="T253" i="18" s="1"/>
  <c r="V187" i="28"/>
  <c r="W183" i="28"/>
  <c r="T249" i="18" s="1"/>
  <c r="V183" i="28"/>
  <c r="W179" i="28"/>
  <c r="T239" i="18" s="1"/>
  <c r="V179" i="28"/>
  <c r="W175" i="28"/>
  <c r="T232" i="18" s="1"/>
  <c r="P162" i="32" s="1"/>
  <c r="V175" i="28"/>
  <c r="P27" i="30" s="1"/>
  <c r="W171" i="28"/>
  <c r="T227" i="18" s="1"/>
  <c r="V171" i="28"/>
  <c r="W167" i="28"/>
  <c r="T219" i="18" s="1"/>
  <c r="V167" i="28"/>
  <c r="W163" i="28"/>
  <c r="T210" i="18" s="1"/>
  <c r="V163" i="28"/>
  <c r="W159" i="28"/>
  <c r="T206" i="18" s="1"/>
  <c r="V159" i="28"/>
  <c r="W155" i="28"/>
  <c r="T202" i="18" s="1"/>
  <c r="V155" i="28"/>
  <c r="W151" i="28"/>
  <c r="T197" i="18" s="1"/>
  <c r="V151" i="28"/>
  <c r="W147" i="28"/>
  <c r="T190" i="18" s="1"/>
  <c r="V147" i="28"/>
  <c r="W143" i="28"/>
  <c r="T184" i="18" s="1"/>
  <c r="V143" i="28"/>
  <c r="W139" i="28"/>
  <c r="T178" i="18" s="1"/>
  <c r="V139" i="28"/>
  <c r="W135" i="28"/>
  <c r="T174" i="18" s="1"/>
  <c r="V135" i="28"/>
  <c r="W131" i="28"/>
  <c r="T169" i="18" s="1"/>
  <c r="V131" i="28"/>
  <c r="W127" i="28"/>
  <c r="T163" i="18" s="1"/>
  <c r="P190" i="32" s="1"/>
  <c r="V127" i="28"/>
  <c r="P19" i="30" s="1"/>
  <c r="W123" i="28"/>
  <c r="T159" i="18" s="1"/>
  <c r="P171" i="32" s="1"/>
  <c r="V123" i="28"/>
  <c r="P20" i="30" s="1"/>
  <c r="W119" i="28"/>
  <c r="T152" i="18" s="1"/>
  <c r="V119" i="28"/>
  <c r="W115" i="28"/>
  <c r="T148" i="18" s="1"/>
  <c r="P188" i="32" s="1"/>
  <c r="V115" i="28"/>
  <c r="P17" i="30" s="1"/>
  <c r="W111" i="28"/>
  <c r="T142" i="18" s="1"/>
  <c r="V111" i="28"/>
  <c r="W107" i="28"/>
  <c r="T138" i="18" s="1"/>
  <c r="V107" i="28"/>
  <c r="W103" i="28"/>
  <c r="T134" i="18" s="1"/>
  <c r="V103" i="28"/>
  <c r="W99" i="28"/>
  <c r="T130" i="18" s="1"/>
  <c r="V99" i="28"/>
  <c r="P25" i="30" s="1"/>
  <c r="W95" i="28"/>
  <c r="T125" i="18" s="1"/>
  <c r="V95" i="28"/>
  <c r="W91" i="28"/>
  <c r="T120" i="18" s="1"/>
  <c r="V91" i="28"/>
  <c r="W87" i="28"/>
  <c r="T115" i="18" s="1"/>
  <c r="V87" i="28"/>
  <c r="W83" i="28"/>
  <c r="T100" i="18" s="1"/>
  <c r="V83" i="28"/>
  <c r="W79" i="28"/>
  <c r="T95" i="18" s="1"/>
  <c r="V79" i="28"/>
  <c r="W75" i="28"/>
  <c r="T90" i="18" s="1"/>
  <c r="V75" i="28"/>
  <c r="W71" i="28"/>
  <c r="T84" i="18" s="1"/>
  <c r="P181" i="32" s="1"/>
  <c r="V71" i="28"/>
  <c r="P6" i="30" s="1"/>
  <c r="W67" i="28"/>
  <c r="T80" i="18" s="1"/>
  <c r="V67" i="28"/>
  <c r="W63" i="28"/>
  <c r="T76" i="18" s="1"/>
  <c r="V63" i="28"/>
  <c r="P18" i="30" s="1"/>
  <c r="W59" i="28"/>
  <c r="T72" i="18" s="1"/>
  <c r="V59" i="28"/>
  <c r="W55" i="28"/>
  <c r="T66" i="18" s="1"/>
  <c r="V55" i="28"/>
  <c r="W51" i="28"/>
  <c r="T61" i="18" s="1"/>
  <c r="V51" i="28"/>
  <c r="W47" i="28"/>
  <c r="T57" i="18" s="1"/>
  <c r="V47" i="28"/>
  <c r="W43" i="28"/>
  <c r="T53" i="18" s="1"/>
  <c r="V43" i="28"/>
  <c r="W39" i="28"/>
  <c r="T49" i="18" s="1"/>
  <c r="V39" i="28"/>
  <c r="W35" i="28"/>
  <c r="T44" i="18" s="1"/>
  <c r="V35" i="28"/>
  <c r="W31" i="28"/>
  <c r="T40" i="18" s="1"/>
  <c r="V31" i="28"/>
  <c r="W27" i="28"/>
  <c r="T35" i="18" s="1"/>
  <c r="V27" i="28"/>
  <c r="W23" i="28"/>
  <c r="T31" i="18" s="1"/>
  <c r="V23" i="28"/>
  <c r="W19" i="28"/>
  <c r="T26" i="18" s="1"/>
  <c r="P121" i="32" s="1"/>
  <c r="V19" i="28"/>
  <c r="P2" i="30" s="1"/>
  <c r="W15" i="28"/>
  <c r="T21" i="18" s="1"/>
  <c r="V15" i="28"/>
  <c r="W11" i="28"/>
  <c r="T13" i="18" s="1"/>
  <c r="V11" i="28"/>
  <c r="W7" i="28"/>
  <c r="T9" i="18" s="1"/>
  <c r="V7" i="28"/>
  <c r="W3" i="28"/>
  <c r="T4" i="18" s="1"/>
  <c r="V3" i="28"/>
  <c r="V2" i="28"/>
  <c r="V1809" i="28"/>
  <c r="V1805" i="28"/>
  <c r="V1801" i="28"/>
  <c r="V1797" i="28"/>
  <c r="P291" i="30" s="1"/>
  <c r="V1793" i="28"/>
  <c r="V1789" i="28"/>
  <c r="V1785" i="28"/>
  <c r="V1781" i="28"/>
  <c r="V1777" i="28"/>
  <c r="P288" i="30" s="1"/>
  <c r="V1773" i="28"/>
  <c r="V1769" i="28"/>
  <c r="V1765" i="28"/>
  <c r="V1761" i="28"/>
  <c r="V1757" i="28"/>
  <c r="V1753" i="28"/>
  <c r="P282" i="30" s="1"/>
  <c r="V1749" i="28"/>
  <c r="V1745" i="28"/>
  <c r="V1741" i="28"/>
  <c r="V1733" i="28"/>
  <c r="V1729" i="28"/>
  <c r="V1725" i="28"/>
  <c r="V1721" i="28"/>
  <c r="V1717" i="28"/>
  <c r="V1713" i="28"/>
  <c r="V1709" i="28"/>
  <c r="V1705" i="28"/>
  <c r="V1701" i="28"/>
  <c r="V1697" i="28"/>
  <c r="V1693" i="28"/>
  <c r="V1689" i="28"/>
  <c r="P276" i="30" s="1"/>
  <c r="V1685" i="28"/>
  <c r="V1681" i="28"/>
  <c r="V1677" i="28"/>
  <c r="V1673" i="28"/>
  <c r="V1669" i="28"/>
  <c r="V1665" i="28"/>
  <c r="P277" i="30" s="1"/>
  <c r="V1661" i="28"/>
  <c r="V1657" i="28"/>
  <c r="V1653" i="28"/>
  <c r="V1649" i="28"/>
  <c r="V1645" i="28"/>
  <c r="V1641" i="28"/>
  <c r="V1637" i="28"/>
  <c r="V1633" i="28"/>
  <c r="V1629" i="28"/>
  <c r="V1625" i="28"/>
  <c r="P261" i="30" s="1"/>
  <c r="V1621" i="28"/>
  <c r="V1617" i="28"/>
  <c r="P254" i="30" s="1"/>
  <c r="V1613" i="28"/>
  <c r="V1609" i="28"/>
  <c r="V1605" i="28"/>
  <c r="V1601" i="28"/>
  <c r="V1597" i="28"/>
  <c r="V1593" i="28"/>
  <c r="V1589" i="28"/>
  <c r="V1585" i="28"/>
  <c r="V1581" i="28"/>
  <c r="V1577" i="28"/>
  <c r="V1573" i="28"/>
  <c r="V1569" i="28"/>
  <c r="V1565" i="28"/>
  <c r="V1561" i="28"/>
  <c r="V1557" i="28"/>
  <c r="V1553" i="28"/>
  <c r="V1549" i="28"/>
  <c r="V1545" i="28"/>
  <c r="V1541" i="28"/>
  <c r="V1537" i="28"/>
  <c r="V1533" i="28"/>
  <c r="V1529" i="28"/>
  <c r="V1525" i="28"/>
  <c r="V1521" i="28"/>
  <c r="V1517" i="28"/>
  <c r="V1513" i="28"/>
  <c r="V1509" i="28"/>
  <c r="V1505" i="28"/>
  <c r="V1501" i="28"/>
  <c r="P265" i="30" s="1"/>
  <c r="V1497" i="28"/>
  <c r="V1493" i="28"/>
  <c r="P259" i="30" s="1"/>
  <c r="V1489" i="28"/>
  <c r="V1485" i="28"/>
  <c r="V1481" i="28"/>
  <c r="V1477" i="28"/>
  <c r="V1473" i="28"/>
  <c r="V1469" i="28"/>
  <c r="V1465" i="28"/>
  <c r="V1461" i="28"/>
  <c r="V1457" i="28"/>
  <c r="V1453" i="28"/>
  <c r="V1449" i="28"/>
  <c r="V1445" i="28"/>
  <c r="P250" i="30" s="1"/>
  <c r="V1441" i="28"/>
  <c r="V1437" i="28"/>
  <c r="V1433" i="28"/>
  <c r="V1429" i="28"/>
  <c r="V1425" i="28"/>
  <c r="V1421" i="28"/>
  <c r="V1417" i="28"/>
  <c r="V1413" i="28"/>
  <c r="V1409" i="28"/>
  <c r="P239" i="30" s="1"/>
  <c r="V1405" i="28"/>
  <c r="V1401" i="28"/>
  <c r="V1397" i="28"/>
  <c r="V1389" i="28"/>
  <c r="V1385" i="28"/>
  <c r="V1381" i="28"/>
  <c r="V1377" i="28"/>
  <c r="V1373" i="28"/>
  <c r="P232" i="30" s="1"/>
  <c r="V1369" i="28"/>
  <c r="V1365" i="28"/>
  <c r="V1361" i="28"/>
  <c r="V1357" i="28"/>
  <c r="V1353" i="28"/>
  <c r="V1349" i="28"/>
  <c r="P231" i="30" s="1"/>
  <c r="V1344" i="28"/>
  <c r="V1336" i="28"/>
  <c r="P225" i="30" s="1"/>
  <c r="V1328" i="28"/>
  <c r="P236" i="30" s="1"/>
  <c r="V1320" i="28"/>
  <c r="V1312" i="28"/>
  <c r="V1304" i="28"/>
  <c r="P223" i="30" s="1"/>
  <c r="V1296" i="28"/>
  <c r="V1288" i="28"/>
  <c r="E354" i="9"/>
  <c r="B354" i="9"/>
  <c r="E343" i="9"/>
  <c r="B343" i="9"/>
  <c r="E332" i="9"/>
  <c r="B332" i="9"/>
  <c r="E321" i="9"/>
  <c r="B321" i="9"/>
  <c r="E310" i="9"/>
  <c r="B310" i="9"/>
  <c r="E299" i="9"/>
  <c r="B299" i="9"/>
  <c r="E288" i="9"/>
  <c r="B288" i="9"/>
  <c r="E277" i="9"/>
  <c r="B277" i="9"/>
  <c r="E266" i="9"/>
  <c r="B266" i="9"/>
  <c r="E255" i="9"/>
  <c r="B255" i="9"/>
  <c r="E244" i="9"/>
  <c r="B244" i="9"/>
  <c r="E231" i="9"/>
  <c r="B231" i="9"/>
  <c r="E218" i="9"/>
  <c r="B218" i="9"/>
  <c r="E205" i="9"/>
  <c r="B205" i="9"/>
  <c r="E192" i="9"/>
  <c r="B192" i="9"/>
  <c r="E179" i="9"/>
  <c r="B179" i="9"/>
  <c r="E166" i="9"/>
  <c r="B166" i="9"/>
  <c r="E153" i="9"/>
  <c r="B153" i="9"/>
  <c r="E140" i="9"/>
  <c r="B140" i="9"/>
  <c r="E127" i="9"/>
  <c r="B127" i="9"/>
  <c r="E114" i="9"/>
  <c r="B114" i="9"/>
  <c r="B101" i="9"/>
  <c r="E88" i="9"/>
  <c r="B88" i="9"/>
  <c r="E75" i="9"/>
  <c r="B75" i="9"/>
  <c r="E62" i="9"/>
  <c r="B62" i="9"/>
  <c r="E49" i="9"/>
  <c r="B49" i="9"/>
  <c r="E36" i="9"/>
  <c r="B36" i="9"/>
  <c r="E23" i="9"/>
  <c r="B23" i="9"/>
  <c r="E10" i="9"/>
  <c r="B10" i="9"/>
  <c r="I36" i="9" l="1"/>
  <c r="P34" i="30"/>
  <c r="P15" i="30"/>
  <c r="P31" i="30"/>
  <c r="P63" i="30"/>
  <c r="P32" i="30"/>
  <c r="P172" i="30"/>
  <c r="P39" i="30"/>
  <c r="I354" i="9"/>
  <c r="I23" i="9"/>
  <c r="I343" i="9"/>
  <c r="I218" i="9"/>
  <c r="I332" i="9"/>
  <c r="I321" i="9"/>
  <c r="I310" i="9"/>
  <c r="I288" i="9"/>
  <c r="I266" i="9"/>
  <c r="I244" i="9"/>
  <c r="I192" i="9"/>
  <c r="I166" i="9"/>
  <c r="I140" i="9"/>
  <c r="I114" i="9"/>
  <c r="I299" i="9"/>
  <c r="I277" i="9"/>
  <c r="I255" i="9"/>
  <c r="I231" i="9"/>
  <c r="I205" i="9"/>
  <c r="I179" i="9"/>
  <c r="I153" i="9"/>
  <c r="I127" i="9"/>
  <c r="I101" i="9"/>
  <c r="I88" i="9"/>
  <c r="I75" i="9"/>
  <c r="I62" i="9"/>
  <c r="I49" i="9"/>
  <c r="I10" i="9" l="1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921" i="18"/>
  <c r="R922" i="18"/>
  <c r="R923" i="18"/>
  <c r="R924" i="18"/>
  <c r="R925" i="18"/>
  <c r="R926" i="18"/>
  <c r="R927" i="18"/>
  <c r="R928" i="18"/>
  <c r="R929" i="18"/>
  <c r="R930" i="18"/>
  <c r="R931" i="18"/>
  <c r="R932" i="18"/>
  <c r="R933" i="18"/>
  <c r="R934" i="18"/>
  <c r="R935" i="18"/>
  <c r="R936" i="18"/>
  <c r="R937" i="18"/>
  <c r="R938" i="18"/>
  <c r="R939" i="18"/>
  <c r="R940" i="18"/>
  <c r="R941" i="18"/>
  <c r="R942" i="18"/>
  <c r="R943" i="18"/>
  <c r="R944" i="18"/>
  <c r="R945" i="18"/>
  <c r="R946" i="18"/>
  <c r="R947" i="18"/>
  <c r="R948" i="18"/>
  <c r="R949" i="18"/>
  <c r="R950" i="18"/>
  <c r="R951" i="18"/>
  <c r="R952" i="18"/>
  <c r="R953" i="18"/>
  <c r="R954" i="18"/>
  <c r="R955" i="18"/>
  <c r="R956" i="18"/>
  <c r="R957" i="18"/>
  <c r="R958" i="18"/>
  <c r="R959" i="18"/>
  <c r="R960" i="18"/>
  <c r="R961" i="18"/>
  <c r="R962" i="18"/>
  <c r="R963" i="18"/>
  <c r="R964" i="18"/>
  <c r="R965" i="18"/>
  <c r="R966" i="18"/>
  <c r="R967" i="18"/>
  <c r="R968" i="18"/>
  <c r="R969" i="18"/>
  <c r="R970" i="18"/>
  <c r="R971" i="18"/>
  <c r="R972" i="18"/>
  <c r="R973" i="18"/>
  <c r="R974" i="18"/>
  <c r="R975" i="18"/>
  <c r="R976" i="18"/>
  <c r="R977" i="18"/>
  <c r="R978" i="18"/>
  <c r="R979" i="18"/>
  <c r="R980" i="18"/>
  <c r="R981" i="18"/>
  <c r="R982" i="18"/>
  <c r="R983" i="18"/>
  <c r="R984" i="18"/>
  <c r="R985" i="18"/>
  <c r="R986" i="18"/>
  <c r="R987" i="18"/>
  <c r="R988" i="18"/>
  <c r="R989" i="18"/>
  <c r="R990" i="18"/>
  <c r="R991" i="18"/>
  <c r="R992" i="18"/>
  <c r="R993" i="18"/>
  <c r="R994" i="18"/>
  <c r="R995" i="18"/>
  <c r="R996" i="18"/>
  <c r="R997" i="18"/>
  <c r="R998" i="18"/>
  <c r="R999" i="18"/>
  <c r="R1000" i="18"/>
  <c r="R1001" i="18"/>
  <c r="R1002" i="18"/>
  <c r="R1003" i="18"/>
  <c r="R1004" i="18"/>
  <c r="R1005" i="18"/>
  <c r="R1006" i="18"/>
  <c r="R1007" i="18"/>
  <c r="R1008" i="18"/>
  <c r="R1009" i="18"/>
  <c r="R1010" i="18"/>
  <c r="R1011" i="18"/>
  <c r="R1012" i="18"/>
  <c r="R1013" i="18"/>
  <c r="R1014" i="18"/>
  <c r="R1015" i="18"/>
  <c r="R1016" i="18"/>
  <c r="R1017" i="18"/>
  <c r="R1018" i="18"/>
  <c r="R1019" i="18"/>
  <c r="R1020" i="18"/>
  <c r="R1021" i="18"/>
  <c r="R1022" i="18"/>
  <c r="R1023" i="18"/>
  <c r="R1024" i="18"/>
  <c r="R1025" i="18"/>
  <c r="R1026" i="18"/>
  <c r="R1027" i="18"/>
  <c r="R1028" i="18"/>
  <c r="R1029" i="18"/>
  <c r="R1030" i="18"/>
  <c r="R1031" i="18"/>
  <c r="R1032" i="18"/>
  <c r="R1033" i="18"/>
  <c r="R1034" i="18"/>
  <c r="R1035" i="18"/>
  <c r="R1036" i="18"/>
  <c r="R1037" i="18"/>
  <c r="R1038" i="18"/>
  <c r="R1039" i="18"/>
  <c r="R1040" i="18"/>
  <c r="R1041" i="18"/>
  <c r="R1042" i="18"/>
  <c r="R1043" i="18"/>
  <c r="R1044" i="18"/>
  <c r="R1045" i="18"/>
  <c r="R1046" i="18"/>
  <c r="R1047" i="18"/>
  <c r="R1048" i="18"/>
  <c r="R1049" i="18"/>
  <c r="R1050" i="18"/>
  <c r="R1051" i="18"/>
  <c r="R1052" i="18"/>
  <c r="R1053" i="18"/>
  <c r="R1054" i="18"/>
  <c r="R1055" i="18"/>
  <c r="R1056" i="18"/>
  <c r="R1057" i="18"/>
  <c r="R1058" i="18"/>
  <c r="R1059" i="18"/>
  <c r="R1060" i="18"/>
  <c r="R1061" i="18"/>
  <c r="R1062" i="18"/>
  <c r="R1063" i="18"/>
  <c r="R1064" i="18"/>
  <c r="R1065" i="18"/>
  <c r="R1066" i="18"/>
  <c r="R1067" i="18"/>
  <c r="R1068" i="18"/>
  <c r="R1069" i="18"/>
  <c r="R1070" i="18"/>
  <c r="R1071" i="18"/>
  <c r="R1072" i="18"/>
  <c r="R1073" i="18"/>
  <c r="R1074" i="18"/>
  <c r="R1075" i="18"/>
  <c r="R1076" i="18"/>
  <c r="R1077" i="18"/>
  <c r="R1078" i="18"/>
  <c r="R1079" i="18"/>
  <c r="R1080" i="18"/>
  <c r="R1081" i="18"/>
  <c r="R1082" i="18"/>
  <c r="R1083" i="18"/>
  <c r="R1084" i="18"/>
  <c r="R1085" i="18"/>
  <c r="R1086" i="18"/>
  <c r="R1087" i="18"/>
  <c r="R1088" i="18"/>
  <c r="R1089" i="18"/>
  <c r="R1090" i="18"/>
  <c r="R1091" i="18"/>
  <c r="R1092" i="18"/>
  <c r="R1093" i="18"/>
  <c r="R1094" i="18"/>
  <c r="R1095" i="18"/>
  <c r="R1096" i="18"/>
  <c r="R1097" i="18"/>
  <c r="R1098" i="18"/>
  <c r="R1099" i="18"/>
  <c r="R1100" i="18"/>
  <c r="R1101" i="18"/>
  <c r="R1102" i="18"/>
  <c r="R1103" i="18"/>
  <c r="R1104" i="18"/>
  <c r="R1105" i="18"/>
  <c r="R1106" i="18"/>
  <c r="R1107" i="18"/>
  <c r="R1108" i="18"/>
  <c r="R1109" i="18"/>
  <c r="R1110" i="18"/>
  <c r="R1111" i="18"/>
  <c r="R1112" i="18"/>
  <c r="R1113" i="18"/>
  <c r="R1114" i="18"/>
  <c r="R1115" i="18"/>
  <c r="R1116" i="18"/>
  <c r="R1117" i="18"/>
  <c r="R1118" i="18"/>
  <c r="R1119" i="18"/>
  <c r="R1120" i="18"/>
  <c r="R1121" i="18"/>
  <c r="R1122" i="18"/>
  <c r="R1123" i="18"/>
  <c r="R1124" i="18"/>
  <c r="R1125" i="18"/>
  <c r="R1126" i="18"/>
  <c r="R1127" i="18"/>
  <c r="R1128" i="18"/>
  <c r="R1129" i="18"/>
  <c r="R1130" i="18"/>
  <c r="R1131" i="18"/>
  <c r="R1132" i="18"/>
  <c r="R1133" i="18"/>
  <c r="R1134" i="18"/>
  <c r="R1135" i="18"/>
  <c r="R1136" i="18"/>
  <c r="R1137" i="18"/>
  <c r="R1138" i="18"/>
  <c r="R1139" i="18"/>
  <c r="R1140" i="18"/>
  <c r="R1141" i="18"/>
  <c r="R1142" i="18"/>
  <c r="R1143" i="18"/>
  <c r="R1144" i="18"/>
  <c r="R1145" i="18"/>
  <c r="R1146" i="18"/>
  <c r="R1147" i="18"/>
  <c r="R1148" i="18"/>
  <c r="R1149" i="18"/>
  <c r="R1150" i="18"/>
  <c r="R1151" i="18"/>
  <c r="R1152" i="18"/>
  <c r="R1153" i="18"/>
  <c r="R1154" i="18"/>
  <c r="R1155" i="18"/>
  <c r="R1156" i="18"/>
  <c r="R1157" i="18"/>
  <c r="R1158" i="18"/>
  <c r="R1159" i="18"/>
  <c r="R1160" i="18"/>
  <c r="R1161" i="18"/>
  <c r="R1162" i="18"/>
  <c r="R1163" i="18"/>
  <c r="R1164" i="18"/>
  <c r="R1165" i="18"/>
  <c r="R1166" i="18"/>
  <c r="R1167" i="18"/>
  <c r="R1168" i="18"/>
  <c r="R1169" i="18"/>
  <c r="R1170" i="18"/>
  <c r="R1171" i="18"/>
  <c r="R1172" i="18"/>
  <c r="R1173" i="18"/>
  <c r="R1174" i="18"/>
  <c r="R1175" i="18"/>
  <c r="R1176" i="18"/>
  <c r="R1177" i="18"/>
  <c r="R1178" i="18"/>
  <c r="R1179" i="18"/>
  <c r="R1180" i="18"/>
  <c r="R1181" i="18"/>
  <c r="R1182" i="18"/>
  <c r="R1183" i="18"/>
  <c r="R1184" i="18"/>
  <c r="R1185" i="18"/>
  <c r="R1186" i="18"/>
  <c r="R1187" i="18"/>
  <c r="R1188" i="18"/>
  <c r="R1189" i="18"/>
  <c r="R1190" i="18"/>
  <c r="R1191" i="18"/>
  <c r="R1192" i="18"/>
  <c r="R1193" i="18"/>
  <c r="R1194" i="18"/>
  <c r="R1195" i="18"/>
  <c r="R1196" i="18"/>
  <c r="R1197" i="18"/>
  <c r="R1198" i="18"/>
  <c r="R1199" i="18"/>
  <c r="R1200" i="18"/>
  <c r="R1201" i="18"/>
  <c r="R1202" i="18"/>
  <c r="R1203" i="18"/>
  <c r="R1204" i="18"/>
  <c r="R1205" i="18"/>
  <c r="R1206" i="18"/>
  <c r="R1207" i="18"/>
  <c r="R1208" i="18"/>
  <c r="R1209" i="18"/>
  <c r="R1210" i="18"/>
  <c r="R1211" i="18"/>
  <c r="R1212" i="18"/>
  <c r="R1213" i="18"/>
  <c r="R1214" i="18"/>
  <c r="R1215" i="18"/>
  <c r="R1216" i="18"/>
  <c r="R1217" i="18"/>
  <c r="R1218" i="18"/>
  <c r="R1219" i="18"/>
  <c r="R1220" i="18"/>
  <c r="R1221" i="18"/>
  <c r="R1222" i="18"/>
  <c r="R1223" i="18"/>
  <c r="R1224" i="18"/>
  <c r="R1225" i="18"/>
  <c r="R1226" i="18"/>
  <c r="R1227" i="18"/>
  <c r="R1228" i="18"/>
  <c r="R1229" i="18"/>
  <c r="R1230" i="18"/>
  <c r="R1231" i="18"/>
  <c r="R1232" i="18"/>
  <c r="R1233" i="18"/>
  <c r="R1234" i="18"/>
  <c r="R1235" i="18"/>
  <c r="R1236" i="18"/>
  <c r="R1237" i="18"/>
  <c r="R1238" i="18"/>
  <c r="R1239" i="18"/>
  <c r="R1240" i="18"/>
  <c r="R1241" i="18"/>
  <c r="R1242" i="18"/>
  <c r="R1243" i="18"/>
  <c r="R1244" i="18"/>
  <c r="R1245" i="18"/>
  <c r="R1246" i="18"/>
  <c r="R1247" i="18"/>
  <c r="R1248" i="18"/>
  <c r="R1249" i="18"/>
  <c r="R1250" i="18"/>
  <c r="R1251" i="18"/>
  <c r="R1252" i="18"/>
  <c r="R1253" i="18"/>
  <c r="R1254" i="18"/>
  <c r="R1255" i="18"/>
  <c r="R1256" i="18"/>
  <c r="R1257" i="18"/>
  <c r="R1258" i="18"/>
  <c r="R1259" i="18"/>
  <c r="R1260" i="18"/>
  <c r="R1261" i="18"/>
  <c r="R1262" i="18"/>
  <c r="R1263" i="18"/>
  <c r="R1264" i="18"/>
  <c r="R1265" i="18"/>
  <c r="R1266" i="18"/>
  <c r="R1267" i="18"/>
  <c r="R1268" i="18"/>
  <c r="R1269" i="18"/>
  <c r="R1270" i="18"/>
  <c r="R1271" i="18"/>
  <c r="R1272" i="18"/>
  <c r="R1273" i="18"/>
  <c r="R1274" i="18"/>
  <c r="R1275" i="18"/>
  <c r="R1276" i="18"/>
  <c r="R1277" i="18"/>
  <c r="R1278" i="18"/>
  <c r="R1279" i="18"/>
  <c r="R1280" i="18"/>
  <c r="R1281" i="18"/>
  <c r="R1282" i="18"/>
  <c r="R1283" i="18"/>
  <c r="R1284" i="18"/>
  <c r="R1285" i="18"/>
  <c r="R1286" i="18"/>
  <c r="R1287" i="18"/>
  <c r="R1288" i="18"/>
  <c r="R1289" i="18"/>
  <c r="R1290" i="18"/>
  <c r="R1291" i="18"/>
  <c r="R1292" i="18"/>
  <c r="R1293" i="18"/>
  <c r="R1294" i="18"/>
  <c r="R1295" i="18"/>
  <c r="R1296" i="18"/>
  <c r="R1297" i="18"/>
  <c r="R1298" i="18"/>
  <c r="R1299" i="18"/>
  <c r="R1300" i="18"/>
  <c r="R1301" i="18"/>
  <c r="R1302" i="18"/>
  <c r="R1303" i="18"/>
  <c r="R1304" i="18"/>
  <c r="R1305" i="18"/>
  <c r="R1306" i="18"/>
  <c r="R1307" i="18"/>
  <c r="R1308" i="18"/>
  <c r="R1309" i="18"/>
  <c r="R1310" i="18"/>
  <c r="R1311" i="18"/>
  <c r="R1312" i="18"/>
  <c r="R1313" i="18"/>
  <c r="R1314" i="18"/>
  <c r="R1315" i="18"/>
  <c r="R1316" i="18"/>
  <c r="R1317" i="18"/>
  <c r="R1318" i="18"/>
  <c r="R1319" i="18"/>
  <c r="R1320" i="18"/>
  <c r="R1321" i="18"/>
  <c r="R1322" i="18"/>
  <c r="R1323" i="18"/>
  <c r="R1324" i="18"/>
  <c r="R1325" i="18"/>
  <c r="R1326" i="18"/>
  <c r="R1327" i="18"/>
  <c r="R1328" i="18"/>
  <c r="R1329" i="18"/>
  <c r="R1330" i="18"/>
  <c r="R1331" i="18"/>
  <c r="R1332" i="18"/>
  <c r="R1333" i="18"/>
  <c r="R1334" i="18"/>
  <c r="R1335" i="18"/>
  <c r="R1336" i="18"/>
  <c r="R1337" i="18"/>
  <c r="R1338" i="18"/>
  <c r="R1339" i="18"/>
  <c r="R1340" i="18"/>
  <c r="R1341" i="18"/>
  <c r="R1342" i="18"/>
  <c r="R1343" i="18"/>
  <c r="R1344" i="18"/>
  <c r="R1345" i="18"/>
  <c r="R1346" i="18"/>
  <c r="R1347" i="18"/>
  <c r="R1348" i="18"/>
  <c r="R1349" i="18"/>
  <c r="R1350" i="18"/>
  <c r="R1351" i="18"/>
  <c r="R1352" i="18"/>
  <c r="R1353" i="18"/>
  <c r="R1354" i="18"/>
  <c r="R1355" i="18"/>
  <c r="R1356" i="18"/>
  <c r="R1357" i="18"/>
  <c r="R1358" i="18"/>
  <c r="R1359" i="18"/>
  <c r="R1360" i="18"/>
  <c r="R1361" i="18"/>
  <c r="R1362" i="18"/>
  <c r="R1363" i="18"/>
  <c r="R1364" i="18"/>
  <c r="R1365" i="18"/>
  <c r="R1366" i="18"/>
  <c r="R1367" i="18"/>
  <c r="R1368" i="18"/>
  <c r="R1369" i="18"/>
  <c r="R1370" i="18"/>
  <c r="R1371" i="18"/>
  <c r="R1372" i="18"/>
  <c r="R1373" i="18"/>
  <c r="R1374" i="18"/>
  <c r="R1375" i="18"/>
  <c r="R1376" i="18"/>
  <c r="R1377" i="18"/>
  <c r="R2" i="18"/>
  <c r="O3" i="18"/>
  <c r="P3" i="18" s="1"/>
  <c r="O4" i="18"/>
  <c r="P4" i="18" s="1"/>
  <c r="O5" i="18"/>
  <c r="P5" i="18" s="1"/>
  <c r="O6" i="18"/>
  <c r="P6" i="18" s="1"/>
  <c r="O7" i="18"/>
  <c r="P7" i="18" s="1"/>
  <c r="O8" i="18"/>
  <c r="P8" i="18" s="1"/>
  <c r="O9" i="18"/>
  <c r="P9" i="18" s="1"/>
  <c r="O10" i="18"/>
  <c r="P10" i="18" s="1"/>
  <c r="O11" i="18"/>
  <c r="P11" i="18" s="1"/>
  <c r="O12" i="18"/>
  <c r="P12" i="18" s="1"/>
  <c r="O13" i="18"/>
  <c r="P13" i="18" s="1"/>
  <c r="O14" i="18"/>
  <c r="P14" i="18" s="1"/>
  <c r="O15" i="18"/>
  <c r="P15" i="18" s="1"/>
  <c r="O16" i="18"/>
  <c r="P16" i="18" s="1"/>
  <c r="O17" i="18"/>
  <c r="P17" i="18" s="1"/>
  <c r="O18" i="18"/>
  <c r="P18" i="18" s="1"/>
  <c r="O19" i="18"/>
  <c r="P19" i="18" s="1"/>
  <c r="O20" i="18"/>
  <c r="P20" i="18" s="1"/>
  <c r="O21" i="18"/>
  <c r="P21" i="18" s="1"/>
  <c r="O22" i="18"/>
  <c r="P22" i="18" s="1"/>
  <c r="O23" i="18"/>
  <c r="P23" i="18" s="1"/>
  <c r="O24" i="18"/>
  <c r="P24" i="18" s="1"/>
  <c r="O25" i="18"/>
  <c r="P25" i="18" s="1"/>
  <c r="O26" i="18"/>
  <c r="P26" i="18" s="1"/>
  <c r="O27" i="18"/>
  <c r="P27" i="18" s="1"/>
  <c r="O28" i="18"/>
  <c r="P28" i="18" s="1"/>
  <c r="O29" i="18"/>
  <c r="P29" i="18" s="1"/>
  <c r="O30" i="18"/>
  <c r="P30" i="18" s="1"/>
  <c r="O31" i="18"/>
  <c r="P31" i="18" s="1"/>
  <c r="O32" i="18"/>
  <c r="P32" i="18" s="1"/>
  <c r="O33" i="18"/>
  <c r="P33" i="18" s="1"/>
  <c r="O34" i="18"/>
  <c r="P34" i="18" s="1"/>
  <c r="O35" i="18"/>
  <c r="P35" i="18" s="1"/>
  <c r="O36" i="18"/>
  <c r="P36" i="18" s="1"/>
  <c r="O37" i="18"/>
  <c r="P37" i="18" s="1"/>
  <c r="O38" i="18"/>
  <c r="P38" i="18" s="1"/>
  <c r="O39" i="18"/>
  <c r="P39" i="18" s="1"/>
  <c r="O40" i="18"/>
  <c r="P40" i="18" s="1"/>
  <c r="O41" i="18"/>
  <c r="P41" i="18" s="1"/>
  <c r="O42" i="18"/>
  <c r="P42" i="18" s="1"/>
  <c r="O43" i="18"/>
  <c r="P43" i="18" s="1"/>
  <c r="O44" i="18"/>
  <c r="P44" i="18" s="1"/>
  <c r="O45" i="18"/>
  <c r="P45" i="18" s="1"/>
  <c r="O46" i="18"/>
  <c r="P46" i="18" s="1"/>
  <c r="O47" i="18"/>
  <c r="P47" i="18" s="1"/>
  <c r="O48" i="18"/>
  <c r="P48" i="18" s="1"/>
  <c r="O49" i="18"/>
  <c r="P49" i="18" s="1"/>
  <c r="O50" i="18"/>
  <c r="P50" i="18" s="1"/>
  <c r="O51" i="18"/>
  <c r="P51" i="18" s="1"/>
  <c r="O52" i="18"/>
  <c r="P52" i="18" s="1"/>
  <c r="O53" i="18"/>
  <c r="P53" i="18" s="1"/>
  <c r="O54" i="18"/>
  <c r="P54" i="18" s="1"/>
  <c r="O55" i="18"/>
  <c r="P55" i="18" s="1"/>
  <c r="O56" i="18"/>
  <c r="P56" i="18" s="1"/>
  <c r="O57" i="18"/>
  <c r="P57" i="18" s="1"/>
  <c r="O58" i="18"/>
  <c r="P58" i="18" s="1"/>
  <c r="O59" i="18"/>
  <c r="P59" i="18" s="1"/>
  <c r="O60" i="18"/>
  <c r="P60" i="18" s="1"/>
  <c r="O61" i="18"/>
  <c r="P61" i="18" s="1"/>
  <c r="O62" i="18"/>
  <c r="P62" i="18" s="1"/>
  <c r="O63" i="18"/>
  <c r="P63" i="18" s="1"/>
  <c r="O64" i="18"/>
  <c r="P64" i="18" s="1"/>
  <c r="O65" i="18"/>
  <c r="P65" i="18" s="1"/>
  <c r="O66" i="18"/>
  <c r="P66" i="18" s="1"/>
  <c r="O67" i="18"/>
  <c r="P67" i="18" s="1"/>
  <c r="O68" i="18"/>
  <c r="P68" i="18" s="1"/>
  <c r="O69" i="18"/>
  <c r="P69" i="18" s="1"/>
  <c r="O70" i="18"/>
  <c r="P70" i="18" s="1"/>
  <c r="O71" i="18"/>
  <c r="P71" i="18" s="1"/>
  <c r="O72" i="18"/>
  <c r="P72" i="18" s="1"/>
  <c r="O73" i="18"/>
  <c r="P73" i="18" s="1"/>
  <c r="O74" i="18"/>
  <c r="P74" i="18" s="1"/>
  <c r="O75" i="18"/>
  <c r="P75" i="18" s="1"/>
  <c r="O76" i="18"/>
  <c r="P76" i="18" s="1"/>
  <c r="O77" i="18"/>
  <c r="P77" i="18" s="1"/>
  <c r="O78" i="18"/>
  <c r="P78" i="18" s="1"/>
  <c r="O79" i="18"/>
  <c r="P79" i="18" s="1"/>
  <c r="O80" i="18"/>
  <c r="P80" i="18" s="1"/>
  <c r="O81" i="18"/>
  <c r="P81" i="18" s="1"/>
  <c r="O82" i="18"/>
  <c r="P82" i="18" s="1"/>
  <c r="O83" i="18"/>
  <c r="P83" i="18" s="1"/>
  <c r="O84" i="18"/>
  <c r="P84" i="18" s="1"/>
  <c r="O85" i="18"/>
  <c r="P85" i="18" s="1"/>
  <c r="O86" i="18"/>
  <c r="P86" i="18" s="1"/>
  <c r="O87" i="18"/>
  <c r="P87" i="18" s="1"/>
  <c r="O88" i="18"/>
  <c r="P88" i="18" s="1"/>
  <c r="O89" i="18"/>
  <c r="P89" i="18" s="1"/>
  <c r="O90" i="18"/>
  <c r="P90" i="18" s="1"/>
  <c r="O91" i="18"/>
  <c r="P91" i="18" s="1"/>
  <c r="O92" i="18"/>
  <c r="P92" i="18" s="1"/>
  <c r="O93" i="18"/>
  <c r="P93" i="18" s="1"/>
  <c r="O94" i="18"/>
  <c r="P94" i="18" s="1"/>
  <c r="O95" i="18"/>
  <c r="P95" i="18" s="1"/>
  <c r="O96" i="18"/>
  <c r="P96" i="18" s="1"/>
  <c r="O97" i="18"/>
  <c r="P97" i="18" s="1"/>
  <c r="O98" i="18"/>
  <c r="P98" i="18" s="1"/>
  <c r="O99" i="18"/>
  <c r="P99" i="18" s="1"/>
  <c r="O100" i="18"/>
  <c r="P100" i="18" s="1"/>
  <c r="O101" i="18"/>
  <c r="P101" i="18" s="1"/>
  <c r="O102" i="18"/>
  <c r="P102" i="18" s="1"/>
  <c r="O103" i="18"/>
  <c r="P103" i="18" s="1"/>
  <c r="O104" i="18"/>
  <c r="P104" i="18" s="1"/>
  <c r="O105" i="18"/>
  <c r="P105" i="18" s="1"/>
  <c r="O106" i="18"/>
  <c r="P106" i="18" s="1"/>
  <c r="O107" i="18"/>
  <c r="P107" i="18" s="1"/>
  <c r="O108" i="18"/>
  <c r="P108" i="18" s="1"/>
  <c r="O109" i="18"/>
  <c r="P109" i="18" s="1"/>
  <c r="O110" i="18"/>
  <c r="P110" i="18" s="1"/>
  <c r="O111" i="18"/>
  <c r="P111" i="18" s="1"/>
  <c r="O112" i="18"/>
  <c r="P112" i="18" s="1"/>
  <c r="O113" i="18"/>
  <c r="P113" i="18" s="1"/>
  <c r="O114" i="18"/>
  <c r="P114" i="18" s="1"/>
  <c r="O115" i="18"/>
  <c r="P115" i="18" s="1"/>
  <c r="O116" i="18"/>
  <c r="P116" i="18" s="1"/>
  <c r="O117" i="18"/>
  <c r="P117" i="18" s="1"/>
  <c r="O118" i="18"/>
  <c r="P118" i="18" s="1"/>
  <c r="O119" i="18"/>
  <c r="P119" i="18" s="1"/>
  <c r="O120" i="18"/>
  <c r="P120" i="18" s="1"/>
  <c r="O121" i="18"/>
  <c r="P121" i="18" s="1"/>
  <c r="O122" i="18"/>
  <c r="P122" i="18" s="1"/>
  <c r="O123" i="18"/>
  <c r="P123" i="18" s="1"/>
  <c r="O124" i="18"/>
  <c r="P124" i="18" s="1"/>
  <c r="O125" i="18"/>
  <c r="P125" i="18" s="1"/>
  <c r="O126" i="18"/>
  <c r="P126" i="18" s="1"/>
  <c r="O127" i="18"/>
  <c r="P127" i="18" s="1"/>
  <c r="O128" i="18"/>
  <c r="P128" i="18" s="1"/>
  <c r="O129" i="18"/>
  <c r="P129" i="18" s="1"/>
  <c r="O130" i="18"/>
  <c r="P130" i="18" s="1"/>
  <c r="O131" i="18"/>
  <c r="P131" i="18" s="1"/>
  <c r="O132" i="18"/>
  <c r="P132" i="18" s="1"/>
  <c r="O133" i="18"/>
  <c r="P133" i="18" s="1"/>
  <c r="O134" i="18"/>
  <c r="P134" i="18" s="1"/>
  <c r="O135" i="18"/>
  <c r="P135" i="18" s="1"/>
  <c r="O136" i="18"/>
  <c r="P136" i="18" s="1"/>
  <c r="O137" i="18"/>
  <c r="P137" i="18" s="1"/>
  <c r="O138" i="18"/>
  <c r="P138" i="18" s="1"/>
  <c r="O139" i="18"/>
  <c r="P139" i="18" s="1"/>
  <c r="O140" i="18"/>
  <c r="P140" i="18" s="1"/>
  <c r="O141" i="18"/>
  <c r="P141" i="18" s="1"/>
  <c r="O142" i="18"/>
  <c r="P142" i="18" s="1"/>
  <c r="O143" i="18"/>
  <c r="P143" i="18" s="1"/>
  <c r="O144" i="18"/>
  <c r="P144" i="18" s="1"/>
  <c r="O145" i="18"/>
  <c r="P145" i="18" s="1"/>
  <c r="O146" i="18"/>
  <c r="P146" i="18" s="1"/>
  <c r="O147" i="18"/>
  <c r="P147" i="18" s="1"/>
  <c r="O148" i="18"/>
  <c r="P148" i="18" s="1"/>
  <c r="O149" i="18"/>
  <c r="P149" i="18" s="1"/>
  <c r="O150" i="18"/>
  <c r="P150" i="18" s="1"/>
  <c r="O151" i="18"/>
  <c r="P151" i="18" s="1"/>
  <c r="O152" i="18"/>
  <c r="P152" i="18" s="1"/>
  <c r="O153" i="18"/>
  <c r="P153" i="18" s="1"/>
  <c r="O154" i="18"/>
  <c r="P154" i="18" s="1"/>
  <c r="O155" i="18"/>
  <c r="P155" i="18" s="1"/>
  <c r="O156" i="18"/>
  <c r="P156" i="18" s="1"/>
  <c r="O157" i="18"/>
  <c r="P157" i="18" s="1"/>
  <c r="O158" i="18"/>
  <c r="P158" i="18" s="1"/>
  <c r="O159" i="18"/>
  <c r="P159" i="18" s="1"/>
  <c r="O160" i="18"/>
  <c r="P160" i="18" s="1"/>
  <c r="O161" i="18"/>
  <c r="P161" i="18" s="1"/>
  <c r="O162" i="18"/>
  <c r="P162" i="18" s="1"/>
  <c r="O163" i="18"/>
  <c r="P163" i="18" s="1"/>
  <c r="O164" i="18"/>
  <c r="P164" i="18" s="1"/>
  <c r="O165" i="18"/>
  <c r="P165" i="18" s="1"/>
  <c r="O166" i="18"/>
  <c r="P166" i="18" s="1"/>
  <c r="O167" i="18"/>
  <c r="P167" i="18" s="1"/>
  <c r="O168" i="18"/>
  <c r="P168" i="18" s="1"/>
  <c r="O169" i="18"/>
  <c r="P169" i="18" s="1"/>
  <c r="O170" i="18"/>
  <c r="P170" i="18" s="1"/>
  <c r="O171" i="18"/>
  <c r="P171" i="18" s="1"/>
  <c r="O172" i="18"/>
  <c r="P172" i="18" s="1"/>
  <c r="O173" i="18"/>
  <c r="P173" i="18" s="1"/>
  <c r="O174" i="18"/>
  <c r="P174" i="18" s="1"/>
  <c r="O175" i="18"/>
  <c r="P175" i="18" s="1"/>
  <c r="O176" i="18"/>
  <c r="P176" i="18" s="1"/>
  <c r="O177" i="18"/>
  <c r="P177" i="18" s="1"/>
  <c r="O178" i="18"/>
  <c r="P178" i="18" s="1"/>
  <c r="O179" i="18"/>
  <c r="P179" i="18" s="1"/>
  <c r="O180" i="18"/>
  <c r="P180" i="18" s="1"/>
  <c r="O181" i="18"/>
  <c r="P181" i="18" s="1"/>
  <c r="O182" i="18"/>
  <c r="P182" i="18" s="1"/>
  <c r="O183" i="18"/>
  <c r="P183" i="18" s="1"/>
  <c r="O184" i="18"/>
  <c r="P184" i="18" s="1"/>
  <c r="O185" i="18"/>
  <c r="P185" i="18" s="1"/>
  <c r="O186" i="18"/>
  <c r="P186" i="18" s="1"/>
  <c r="O187" i="18"/>
  <c r="P187" i="18" s="1"/>
  <c r="O188" i="18"/>
  <c r="P188" i="18" s="1"/>
  <c r="O189" i="18"/>
  <c r="P189" i="18" s="1"/>
  <c r="O190" i="18"/>
  <c r="P190" i="18" s="1"/>
  <c r="O191" i="18"/>
  <c r="P191" i="18" s="1"/>
  <c r="O192" i="18"/>
  <c r="P192" i="18" s="1"/>
  <c r="O193" i="18"/>
  <c r="P193" i="18" s="1"/>
  <c r="O194" i="18"/>
  <c r="P194" i="18" s="1"/>
  <c r="O195" i="18"/>
  <c r="P195" i="18" s="1"/>
  <c r="O196" i="18"/>
  <c r="P196" i="18" s="1"/>
  <c r="O197" i="18"/>
  <c r="P197" i="18" s="1"/>
  <c r="O198" i="18"/>
  <c r="P198" i="18" s="1"/>
  <c r="O199" i="18"/>
  <c r="P199" i="18" s="1"/>
  <c r="O200" i="18"/>
  <c r="P200" i="18" s="1"/>
  <c r="O201" i="18"/>
  <c r="P201" i="18" s="1"/>
  <c r="O202" i="18"/>
  <c r="P202" i="18" s="1"/>
  <c r="O203" i="18"/>
  <c r="P203" i="18" s="1"/>
  <c r="O204" i="18"/>
  <c r="P204" i="18" s="1"/>
  <c r="O205" i="18"/>
  <c r="P205" i="18" s="1"/>
  <c r="O206" i="18"/>
  <c r="P206" i="18" s="1"/>
  <c r="O207" i="18"/>
  <c r="P207" i="18" s="1"/>
  <c r="O208" i="18"/>
  <c r="P208" i="18" s="1"/>
  <c r="O209" i="18"/>
  <c r="P209" i="18" s="1"/>
  <c r="O210" i="18"/>
  <c r="P210" i="18" s="1"/>
  <c r="O211" i="18"/>
  <c r="P211" i="18" s="1"/>
  <c r="O212" i="18"/>
  <c r="P212" i="18" s="1"/>
  <c r="O213" i="18"/>
  <c r="P213" i="18" s="1"/>
  <c r="O214" i="18"/>
  <c r="P214" i="18" s="1"/>
  <c r="O215" i="18"/>
  <c r="P215" i="18" s="1"/>
  <c r="O216" i="18"/>
  <c r="P216" i="18" s="1"/>
  <c r="O217" i="18"/>
  <c r="P217" i="18" s="1"/>
  <c r="O218" i="18"/>
  <c r="P218" i="18" s="1"/>
  <c r="O219" i="18"/>
  <c r="P219" i="18" s="1"/>
  <c r="O220" i="18"/>
  <c r="P220" i="18" s="1"/>
  <c r="O221" i="18"/>
  <c r="P221" i="18" s="1"/>
  <c r="O222" i="18"/>
  <c r="P222" i="18" s="1"/>
  <c r="O223" i="18"/>
  <c r="P223" i="18" s="1"/>
  <c r="O224" i="18"/>
  <c r="P224" i="18" s="1"/>
  <c r="O225" i="18"/>
  <c r="P225" i="18" s="1"/>
  <c r="O226" i="18"/>
  <c r="P226" i="18" s="1"/>
  <c r="O227" i="18"/>
  <c r="P227" i="18" s="1"/>
  <c r="O228" i="18"/>
  <c r="P228" i="18" s="1"/>
  <c r="O229" i="18"/>
  <c r="P229" i="18" s="1"/>
  <c r="O230" i="18"/>
  <c r="P230" i="18" s="1"/>
  <c r="O231" i="18"/>
  <c r="P231" i="18" s="1"/>
  <c r="O232" i="18"/>
  <c r="P232" i="18" s="1"/>
  <c r="O233" i="18"/>
  <c r="P233" i="18" s="1"/>
  <c r="O234" i="18"/>
  <c r="P234" i="18" s="1"/>
  <c r="O235" i="18"/>
  <c r="P235" i="18" s="1"/>
  <c r="O236" i="18"/>
  <c r="P236" i="18" s="1"/>
  <c r="O237" i="18"/>
  <c r="P237" i="18" s="1"/>
  <c r="O238" i="18"/>
  <c r="P238" i="18" s="1"/>
  <c r="O239" i="18"/>
  <c r="P239" i="18" s="1"/>
  <c r="O240" i="18"/>
  <c r="P240" i="18" s="1"/>
  <c r="O241" i="18"/>
  <c r="P241" i="18" s="1"/>
  <c r="O242" i="18"/>
  <c r="P242" i="18" s="1"/>
  <c r="O243" i="18"/>
  <c r="P243" i="18" s="1"/>
  <c r="O244" i="18"/>
  <c r="P244" i="18" s="1"/>
  <c r="O245" i="18"/>
  <c r="P245" i="18" s="1"/>
  <c r="O246" i="18"/>
  <c r="P246" i="18" s="1"/>
  <c r="O247" i="18"/>
  <c r="P247" i="18" s="1"/>
  <c r="O248" i="18"/>
  <c r="P248" i="18" s="1"/>
  <c r="O249" i="18"/>
  <c r="P249" i="18" s="1"/>
  <c r="O250" i="18"/>
  <c r="P250" i="18" s="1"/>
  <c r="O251" i="18"/>
  <c r="P251" i="18" s="1"/>
  <c r="O252" i="18"/>
  <c r="P252" i="18" s="1"/>
  <c r="O253" i="18"/>
  <c r="P253" i="18" s="1"/>
  <c r="O254" i="18"/>
  <c r="P254" i="18" s="1"/>
  <c r="O255" i="18"/>
  <c r="P255" i="18" s="1"/>
  <c r="O256" i="18"/>
  <c r="P256" i="18" s="1"/>
  <c r="O257" i="18"/>
  <c r="P257" i="18" s="1"/>
  <c r="O258" i="18"/>
  <c r="P258" i="18" s="1"/>
  <c r="O259" i="18"/>
  <c r="P259" i="18" s="1"/>
  <c r="O260" i="18"/>
  <c r="P260" i="18" s="1"/>
  <c r="O261" i="18"/>
  <c r="P261" i="18" s="1"/>
  <c r="O262" i="18"/>
  <c r="P262" i="18" s="1"/>
  <c r="O263" i="18"/>
  <c r="P263" i="18" s="1"/>
  <c r="O264" i="18"/>
  <c r="P264" i="18" s="1"/>
  <c r="O265" i="18"/>
  <c r="P265" i="18" s="1"/>
  <c r="O266" i="18"/>
  <c r="P266" i="18" s="1"/>
  <c r="O267" i="18"/>
  <c r="P267" i="18" s="1"/>
  <c r="O268" i="18"/>
  <c r="P268" i="18" s="1"/>
  <c r="O269" i="18"/>
  <c r="P269" i="18" s="1"/>
  <c r="O270" i="18"/>
  <c r="P270" i="18" s="1"/>
  <c r="O271" i="18"/>
  <c r="P271" i="18" s="1"/>
  <c r="O272" i="18"/>
  <c r="P272" i="18" s="1"/>
  <c r="O273" i="18"/>
  <c r="P273" i="18" s="1"/>
  <c r="O274" i="18"/>
  <c r="P274" i="18" s="1"/>
  <c r="O275" i="18"/>
  <c r="P275" i="18" s="1"/>
  <c r="O276" i="18"/>
  <c r="P276" i="18" s="1"/>
  <c r="O277" i="18"/>
  <c r="P277" i="18" s="1"/>
  <c r="O278" i="18"/>
  <c r="P278" i="18" s="1"/>
  <c r="O279" i="18"/>
  <c r="P279" i="18" s="1"/>
  <c r="O280" i="18"/>
  <c r="P280" i="18" s="1"/>
  <c r="O281" i="18"/>
  <c r="P281" i="18" s="1"/>
  <c r="O282" i="18"/>
  <c r="P282" i="18" s="1"/>
  <c r="O283" i="18"/>
  <c r="P283" i="18" s="1"/>
  <c r="O284" i="18"/>
  <c r="P284" i="18" s="1"/>
  <c r="O285" i="18"/>
  <c r="P285" i="18" s="1"/>
  <c r="O286" i="18"/>
  <c r="P286" i="18" s="1"/>
  <c r="O287" i="18"/>
  <c r="P287" i="18" s="1"/>
  <c r="O288" i="18"/>
  <c r="P288" i="18" s="1"/>
  <c r="O289" i="18"/>
  <c r="P289" i="18" s="1"/>
  <c r="O290" i="18"/>
  <c r="P290" i="18" s="1"/>
  <c r="O291" i="18"/>
  <c r="P291" i="18" s="1"/>
  <c r="O292" i="18"/>
  <c r="P292" i="18" s="1"/>
  <c r="O293" i="18"/>
  <c r="P293" i="18" s="1"/>
  <c r="O294" i="18"/>
  <c r="P294" i="18" s="1"/>
  <c r="O295" i="18"/>
  <c r="P295" i="18" s="1"/>
  <c r="O296" i="18"/>
  <c r="P296" i="18" s="1"/>
  <c r="O297" i="18"/>
  <c r="P297" i="18" s="1"/>
  <c r="O298" i="18"/>
  <c r="P298" i="18" s="1"/>
  <c r="O299" i="18"/>
  <c r="P299" i="18" s="1"/>
  <c r="O300" i="18"/>
  <c r="P300" i="18" s="1"/>
  <c r="O301" i="18"/>
  <c r="P301" i="18" s="1"/>
  <c r="O302" i="18"/>
  <c r="P302" i="18" s="1"/>
  <c r="O303" i="18"/>
  <c r="P303" i="18" s="1"/>
  <c r="O304" i="18"/>
  <c r="P304" i="18" s="1"/>
  <c r="O305" i="18"/>
  <c r="P305" i="18" s="1"/>
  <c r="O306" i="18"/>
  <c r="P306" i="18" s="1"/>
  <c r="O307" i="18"/>
  <c r="P307" i="18" s="1"/>
  <c r="O308" i="18"/>
  <c r="P308" i="18" s="1"/>
  <c r="O309" i="18"/>
  <c r="P309" i="18" s="1"/>
  <c r="O310" i="18"/>
  <c r="P310" i="18" s="1"/>
  <c r="O311" i="18"/>
  <c r="P311" i="18" s="1"/>
  <c r="O312" i="18"/>
  <c r="P312" i="18" s="1"/>
  <c r="O313" i="18"/>
  <c r="P313" i="18" s="1"/>
  <c r="O314" i="18"/>
  <c r="P314" i="18" s="1"/>
  <c r="O315" i="18"/>
  <c r="P315" i="18" s="1"/>
  <c r="O316" i="18"/>
  <c r="P316" i="18" s="1"/>
  <c r="O317" i="18"/>
  <c r="P317" i="18" s="1"/>
  <c r="O318" i="18"/>
  <c r="P318" i="18" s="1"/>
  <c r="O319" i="18"/>
  <c r="P319" i="18" s="1"/>
  <c r="O320" i="18"/>
  <c r="P320" i="18" s="1"/>
  <c r="O321" i="18"/>
  <c r="P321" i="18" s="1"/>
  <c r="O322" i="18"/>
  <c r="P322" i="18" s="1"/>
  <c r="O323" i="18"/>
  <c r="P323" i="18" s="1"/>
  <c r="O324" i="18"/>
  <c r="P324" i="18" s="1"/>
  <c r="O325" i="18"/>
  <c r="P325" i="18" s="1"/>
  <c r="O326" i="18"/>
  <c r="P326" i="18" s="1"/>
  <c r="O327" i="18"/>
  <c r="P327" i="18" s="1"/>
  <c r="O328" i="18"/>
  <c r="P328" i="18" s="1"/>
  <c r="O329" i="18"/>
  <c r="P329" i="18" s="1"/>
  <c r="O330" i="18"/>
  <c r="P330" i="18" s="1"/>
  <c r="O331" i="18"/>
  <c r="P331" i="18" s="1"/>
  <c r="O332" i="18"/>
  <c r="P332" i="18" s="1"/>
  <c r="O333" i="18"/>
  <c r="P333" i="18" s="1"/>
  <c r="O334" i="18"/>
  <c r="P334" i="18" s="1"/>
  <c r="O335" i="18"/>
  <c r="P335" i="18" s="1"/>
  <c r="O336" i="18"/>
  <c r="P336" i="18" s="1"/>
  <c r="O337" i="18"/>
  <c r="P337" i="18" s="1"/>
  <c r="O338" i="18"/>
  <c r="P338" i="18" s="1"/>
  <c r="O339" i="18"/>
  <c r="P339" i="18" s="1"/>
  <c r="O340" i="18"/>
  <c r="P340" i="18" s="1"/>
  <c r="O341" i="18"/>
  <c r="P341" i="18" s="1"/>
  <c r="O342" i="18"/>
  <c r="P342" i="18" s="1"/>
  <c r="O343" i="18"/>
  <c r="P343" i="18" s="1"/>
  <c r="O344" i="18"/>
  <c r="P344" i="18" s="1"/>
  <c r="O345" i="18"/>
  <c r="P345" i="18" s="1"/>
  <c r="O346" i="18"/>
  <c r="P346" i="18" s="1"/>
  <c r="O347" i="18"/>
  <c r="P347" i="18" s="1"/>
  <c r="O348" i="18"/>
  <c r="P348" i="18" s="1"/>
  <c r="O349" i="18"/>
  <c r="P349" i="18" s="1"/>
  <c r="O350" i="18"/>
  <c r="P350" i="18" s="1"/>
  <c r="O351" i="18"/>
  <c r="P351" i="18" s="1"/>
  <c r="O352" i="18"/>
  <c r="P352" i="18" s="1"/>
  <c r="O353" i="18"/>
  <c r="P353" i="18" s="1"/>
  <c r="O354" i="18"/>
  <c r="P354" i="18" s="1"/>
  <c r="O355" i="18"/>
  <c r="P355" i="18" s="1"/>
  <c r="O356" i="18"/>
  <c r="P356" i="18" s="1"/>
  <c r="O357" i="18"/>
  <c r="P357" i="18" s="1"/>
  <c r="O358" i="18"/>
  <c r="P358" i="18" s="1"/>
  <c r="O359" i="18"/>
  <c r="P359" i="18" s="1"/>
  <c r="O360" i="18"/>
  <c r="P360" i="18" s="1"/>
  <c r="O361" i="18"/>
  <c r="P361" i="18" s="1"/>
  <c r="O362" i="18"/>
  <c r="P362" i="18" s="1"/>
  <c r="O363" i="18"/>
  <c r="P363" i="18" s="1"/>
  <c r="O364" i="18"/>
  <c r="P364" i="18" s="1"/>
  <c r="O365" i="18"/>
  <c r="P365" i="18" s="1"/>
  <c r="O366" i="18"/>
  <c r="P366" i="18" s="1"/>
  <c r="O367" i="18"/>
  <c r="P367" i="18" s="1"/>
  <c r="O368" i="18"/>
  <c r="P368" i="18" s="1"/>
  <c r="O369" i="18"/>
  <c r="P369" i="18" s="1"/>
  <c r="O370" i="18"/>
  <c r="P370" i="18" s="1"/>
  <c r="O371" i="18"/>
  <c r="P371" i="18" s="1"/>
  <c r="O372" i="18"/>
  <c r="P372" i="18" s="1"/>
  <c r="O373" i="18"/>
  <c r="P373" i="18" s="1"/>
  <c r="O374" i="18"/>
  <c r="P374" i="18" s="1"/>
  <c r="O375" i="18"/>
  <c r="P375" i="18" s="1"/>
  <c r="O376" i="18"/>
  <c r="P376" i="18" s="1"/>
  <c r="O377" i="18"/>
  <c r="P377" i="18" s="1"/>
  <c r="O378" i="18"/>
  <c r="P378" i="18" s="1"/>
  <c r="O379" i="18"/>
  <c r="P379" i="18" s="1"/>
  <c r="O380" i="18"/>
  <c r="P380" i="18" s="1"/>
  <c r="O381" i="18"/>
  <c r="P381" i="18" s="1"/>
  <c r="O382" i="18"/>
  <c r="P382" i="18" s="1"/>
  <c r="O383" i="18"/>
  <c r="P383" i="18" s="1"/>
  <c r="O384" i="18"/>
  <c r="P384" i="18" s="1"/>
  <c r="O385" i="18"/>
  <c r="P385" i="18" s="1"/>
  <c r="O386" i="18"/>
  <c r="P386" i="18" s="1"/>
  <c r="O387" i="18"/>
  <c r="P387" i="18" s="1"/>
  <c r="O388" i="18"/>
  <c r="P388" i="18" s="1"/>
  <c r="O389" i="18"/>
  <c r="P389" i="18" s="1"/>
  <c r="O390" i="18"/>
  <c r="P390" i="18" s="1"/>
  <c r="O391" i="18"/>
  <c r="P391" i="18" s="1"/>
  <c r="O392" i="18"/>
  <c r="P392" i="18" s="1"/>
  <c r="O393" i="18"/>
  <c r="P393" i="18" s="1"/>
  <c r="O394" i="18"/>
  <c r="P394" i="18" s="1"/>
  <c r="O395" i="18"/>
  <c r="P395" i="18" s="1"/>
  <c r="O396" i="18"/>
  <c r="P396" i="18" s="1"/>
  <c r="O397" i="18"/>
  <c r="P397" i="18" s="1"/>
  <c r="O398" i="18"/>
  <c r="P398" i="18" s="1"/>
  <c r="O399" i="18"/>
  <c r="P399" i="18" s="1"/>
  <c r="O400" i="18"/>
  <c r="P400" i="18" s="1"/>
  <c r="O401" i="18"/>
  <c r="P401" i="18" s="1"/>
  <c r="O402" i="18"/>
  <c r="P402" i="18" s="1"/>
  <c r="O403" i="18"/>
  <c r="P403" i="18" s="1"/>
  <c r="O404" i="18"/>
  <c r="P404" i="18" s="1"/>
  <c r="O405" i="18"/>
  <c r="P405" i="18" s="1"/>
  <c r="O406" i="18"/>
  <c r="P406" i="18" s="1"/>
  <c r="O407" i="18"/>
  <c r="P407" i="18" s="1"/>
  <c r="O408" i="18"/>
  <c r="P408" i="18" s="1"/>
  <c r="O409" i="18"/>
  <c r="P409" i="18" s="1"/>
  <c r="O410" i="18"/>
  <c r="P410" i="18" s="1"/>
  <c r="O411" i="18"/>
  <c r="P411" i="18" s="1"/>
  <c r="O412" i="18"/>
  <c r="P412" i="18" s="1"/>
  <c r="O413" i="18"/>
  <c r="P413" i="18" s="1"/>
  <c r="O414" i="18"/>
  <c r="P414" i="18" s="1"/>
  <c r="O415" i="18"/>
  <c r="P415" i="18" s="1"/>
  <c r="O416" i="18"/>
  <c r="P416" i="18" s="1"/>
  <c r="O417" i="18"/>
  <c r="P417" i="18" s="1"/>
  <c r="O418" i="18"/>
  <c r="P418" i="18" s="1"/>
  <c r="O419" i="18"/>
  <c r="P419" i="18" s="1"/>
  <c r="O420" i="18"/>
  <c r="P420" i="18" s="1"/>
  <c r="O421" i="18"/>
  <c r="P421" i="18" s="1"/>
  <c r="O422" i="18"/>
  <c r="P422" i="18" s="1"/>
  <c r="O423" i="18"/>
  <c r="P423" i="18" s="1"/>
  <c r="O424" i="18"/>
  <c r="P424" i="18" s="1"/>
  <c r="O425" i="18"/>
  <c r="P425" i="18" s="1"/>
  <c r="O426" i="18"/>
  <c r="P426" i="18" s="1"/>
  <c r="O427" i="18"/>
  <c r="P427" i="18" s="1"/>
  <c r="O428" i="18"/>
  <c r="P428" i="18" s="1"/>
  <c r="O429" i="18"/>
  <c r="P429" i="18" s="1"/>
  <c r="O430" i="18"/>
  <c r="P430" i="18" s="1"/>
  <c r="O431" i="18"/>
  <c r="P431" i="18" s="1"/>
  <c r="O432" i="18"/>
  <c r="P432" i="18" s="1"/>
  <c r="O433" i="18"/>
  <c r="P433" i="18" s="1"/>
  <c r="O434" i="18"/>
  <c r="P434" i="18" s="1"/>
  <c r="O435" i="18"/>
  <c r="P435" i="18" s="1"/>
  <c r="O436" i="18"/>
  <c r="P436" i="18" s="1"/>
  <c r="O437" i="18"/>
  <c r="P437" i="18" s="1"/>
  <c r="O438" i="18"/>
  <c r="P438" i="18" s="1"/>
  <c r="O439" i="18"/>
  <c r="P439" i="18" s="1"/>
  <c r="O440" i="18"/>
  <c r="P440" i="18" s="1"/>
  <c r="O441" i="18"/>
  <c r="P441" i="18" s="1"/>
  <c r="O442" i="18"/>
  <c r="P442" i="18" s="1"/>
  <c r="O443" i="18"/>
  <c r="P443" i="18" s="1"/>
  <c r="O444" i="18"/>
  <c r="P444" i="18" s="1"/>
  <c r="O445" i="18"/>
  <c r="P445" i="18" s="1"/>
  <c r="O446" i="18"/>
  <c r="P446" i="18" s="1"/>
  <c r="O447" i="18"/>
  <c r="P447" i="18" s="1"/>
  <c r="O448" i="18"/>
  <c r="P448" i="18" s="1"/>
  <c r="O449" i="18"/>
  <c r="P449" i="18" s="1"/>
  <c r="O450" i="18"/>
  <c r="P450" i="18" s="1"/>
  <c r="O451" i="18"/>
  <c r="P451" i="18" s="1"/>
  <c r="O452" i="18"/>
  <c r="P452" i="18" s="1"/>
  <c r="O453" i="18"/>
  <c r="P453" i="18" s="1"/>
  <c r="O454" i="18"/>
  <c r="P454" i="18" s="1"/>
  <c r="O455" i="18"/>
  <c r="P455" i="18" s="1"/>
  <c r="O456" i="18"/>
  <c r="P456" i="18" s="1"/>
  <c r="O457" i="18"/>
  <c r="P457" i="18" s="1"/>
  <c r="O458" i="18"/>
  <c r="P458" i="18" s="1"/>
  <c r="O459" i="18"/>
  <c r="P459" i="18" s="1"/>
  <c r="O460" i="18"/>
  <c r="P460" i="18" s="1"/>
  <c r="O461" i="18"/>
  <c r="P461" i="18" s="1"/>
  <c r="O462" i="18"/>
  <c r="P462" i="18" s="1"/>
  <c r="O463" i="18"/>
  <c r="P463" i="18" s="1"/>
  <c r="O464" i="18"/>
  <c r="P464" i="18" s="1"/>
  <c r="O465" i="18"/>
  <c r="P465" i="18" s="1"/>
  <c r="O466" i="18"/>
  <c r="P466" i="18" s="1"/>
  <c r="O467" i="18"/>
  <c r="P467" i="18" s="1"/>
  <c r="O468" i="18"/>
  <c r="P468" i="18" s="1"/>
  <c r="O469" i="18"/>
  <c r="P469" i="18" s="1"/>
  <c r="O470" i="18"/>
  <c r="P470" i="18" s="1"/>
  <c r="O471" i="18"/>
  <c r="P471" i="18" s="1"/>
  <c r="O472" i="18"/>
  <c r="P472" i="18" s="1"/>
  <c r="O473" i="18"/>
  <c r="P473" i="18" s="1"/>
  <c r="O474" i="18"/>
  <c r="P474" i="18" s="1"/>
  <c r="O475" i="18"/>
  <c r="P475" i="18" s="1"/>
  <c r="O476" i="18"/>
  <c r="P476" i="18" s="1"/>
  <c r="O477" i="18"/>
  <c r="P477" i="18" s="1"/>
  <c r="O478" i="18"/>
  <c r="P478" i="18" s="1"/>
  <c r="O479" i="18"/>
  <c r="P479" i="18" s="1"/>
  <c r="O480" i="18"/>
  <c r="P480" i="18" s="1"/>
  <c r="O481" i="18"/>
  <c r="P481" i="18" s="1"/>
  <c r="O482" i="18"/>
  <c r="P482" i="18" s="1"/>
  <c r="O483" i="18"/>
  <c r="P483" i="18" s="1"/>
  <c r="O484" i="18"/>
  <c r="P484" i="18" s="1"/>
  <c r="O485" i="18"/>
  <c r="P485" i="18" s="1"/>
  <c r="O486" i="18"/>
  <c r="P486" i="18" s="1"/>
  <c r="O487" i="18"/>
  <c r="P487" i="18" s="1"/>
  <c r="O488" i="18"/>
  <c r="P488" i="18" s="1"/>
  <c r="O489" i="18"/>
  <c r="P489" i="18" s="1"/>
  <c r="O490" i="18"/>
  <c r="P490" i="18" s="1"/>
  <c r="O491" i="18"/>
  <c r="P491" i="18" s="1"/>
  <c r="O492" i="18"/>
  <c r="P492" i="18" s="1"/>
  <c r="O493" i="18"/>
  <c r="P493" i="18" s="1"/>
  <c r="O494" i="18"/>
  <c r="P494" i="18" s="1"/>
  <c r="O495" i="18"/>
  <c r="P495" i="18" s="1"/>
  <c r="O496" i="18"/>
  <c r="P496" i="18" s="1"/>
  <c r="O497" i="18"/>
  <c r="P497" i="18" s="1"/>
  <c r="O498" i="18"/>
  <c r="P498" i="18" s="1"/>
  <c r="O499" i="18"/>
  <c r="P499" i="18" s="1"/>
  <c r="O500" i="18"/>
  <c r="P500" i="18" s="1"/>
  <c r="O501" i="18"/>
  <c r="P501" i="18" s="1"/>
  <c r="O502" i="18"/>
  <c r="P502" i="18" s="1"/>
  <c r="O503" i="18"/>
  <c r="P503" i="18" s="1"/>
  <c r="O504" i="18"/>
  <c r="P504" i="18" s="1"/>
  <c r="O505" i="18"/>
  <c r="P505" i="18" s="1"/>
  <c r="O506" i="18"/>
  <c r="P506" i="18" s="1"/>
  <c r="O507" i="18"/>
  <c r="P507" i="18" s="1"/>
  <c r="O508" i="18"/>
  <c r="P508" i="18" s="1"/>
  <c r="O509" i="18"/>
  <c r="P509" i="18" s="1"/>
  <c r="O510" i="18"/>
  <c r="P510" i="18" s="1"/>
  <c r="O511" i="18"/>
  <c r="P511" i="18" s="1"/>
  <c r="O512" i="18"/>
  <c r="P512" i="18" s="1"/>
  <c r="O513" i="18"/>
  <c r="P513" i="18" s="1"/>
  <c r="O514" i="18"/>
  <c r="P514" i="18" s="1"/>
  <c r="O515" i="18"/>
  <c r="P515" i="18" s="1"/>
  <c r="O516" i="18"/>
  <c r="P516" i="18" s="1"/>
  <c r="O517" i="18"/>
  <c r="P517" i="18" s="1"/>
  <c r="O518" i="18"/>
  <c r="P518" i="18" s="1"/>
  <c r="O519" i="18"/>
  <c r="P519" i="18" s="1"/>
  <c r="O520" i="18"/>
  <c r="P520" i="18" s="1"/>
  <c r="O521" i="18"/>
  <c r="P521" i="18" s="1"/>
  <c r="O522" i="18"/>
  <c r="P522" i="18" s="1"/>
  <c r="O523" i="18"/>
  <c r="P523" i="18" s="1"/>
  <c r="O524" i="18"/>
  <c r="P524" i="18" s="1"/>
  <c r="O525" i="18"/>
  <c r="P525" i="18" s="1"/>
  <c r="O526" i="18"/>
  <c r="P526" i="18" s="1"/>
  <c r="O527" i="18"/>
  <c r="P527" i="18" s="1"/>
  <c r="O528" i="18"/>
  <c r="P528" i="18" s="1"/>
  <c r="O529" i="18"/>
  <c r="P529" i="18" s="1"/>
  <c r="O530" i="18"/>
  <c r="P530" i="18" s="1"/>
  <c r="O531" i="18"/>
  <c r="P531" i="18" s="1"/>
  <c r="O532" i="18"/>
  <c r="P532" i="18" s="1"/>
  <c r="O533" i="18"/>
  <c r="P533" i="18" s="1"/>
  <c r="O534" i="18"/>
  <c r="P534" i="18" s="1"/>
  <c r="O535" i="18"/>
  <c r="P535" i="18" s="1"/>
  <c r="O536" i="18"/>
  <c r="P536" i="18" s="1"/>
  <c r="O537" i="18"/>
  <c r="P537" i="18" s="1"/>
  <c r="O538" i="18"/>
  <c r="P538" i="18" s="1"/>
  <c r="O539" i="18"/>
  <c r="P539" i="18" s="1"/>
  <c r="O540" i="18"/>
  <c r="P540" i="18" s="1"/>
  <c r="O541" i="18"/>
  <c r="P541" i="18" s="1"/>
  <c r="O542" i="18"/>
  <c r="P542" i="18" s="1"/>
  <c r="O543" i="18"/>
  <c r="P543" i="18" s="1"/>
  <c r="O544" i="18"/>
  <c r="P544" i="18" s="1"/>
  <c r="O545" i="18"/>
  <c r="P545" i="18" s="1"/>
  <c r="O546" i="18"/>
  <c r="P546" i="18" s="1"/>
  <c r="O547" i="18"/>
  <c r="P547" i="18" s="1"/>
  <c r="O548" i="18"/>
  <c r="P548" i="18" s="1"/>
  <c r="O549" i="18"/>
  <c r="P549" i="18" s="1"/>
  <c r="O550" i="18"/>
  <c r="P550" i="18" s="1"/>
  <c r="O551" i="18"/>
  <c r="P551" i="18" s="1"/>
  <c r="O552" i="18"/>
  <c r="P552" i="18" s="1"/>
  <c r="O553" i="18"/>
  <c r="P553" i="18" s="1"/>
  <c r="O554" i="18"/>
  <c r="P554" i="18" s="1"/>
  <c r="O555" i="18"/>
  <c r="P555" i="18" s="1"/>
  <c r="O556" i="18"/>
  <c r="P556" i="18" s="1"/>
  <c r="O557" i="18"/>
  <c r="P557" i="18" s="1"/>
  <c r="O558" i="18"/>
  <c r="P558" i="18" s="1"/>
  <c r="O559" i="18"/>
  <c r="P559" i="18" s="1"/>
  <c r="O560" i="18"/>
  <c r="P560" i="18" s="1"/>
  <c r="O561" i="18"/>
  <c r="P561" i="18" s="1"/>
  <c r="O562" i="18"/>
  <c r="P562" i="18" s="1"/>
  <c r="O563" i="18"/>
  <c r="P563" i="18" s="1"/>
  <c r="O564" i="18"/>
  <c r="P564" i="18" s="1"/>
  <c r="O565" i="18"/>
  <c r="P565" i="18" s="1"/>
  <c r="O566" i="18"/>
  <c r="P566" i="18" s="1"/>
  <c r="O567" i="18"/>
  <c r="P567" i="18" s="1"/>
  <c r="O568" i="18"/>
  <c r="P568" i="18" s="1"/>
  <c r="O569" i="18"/>
  <c r="P569" i="18" s="1"/>
  <c r="O570" i="18"/>
  <c r="P570" i="18" s="1"/>
  <c r="O571" i="18"/>
  <c r="P571" i="18" s="1"/>
  <c r="O572" i="18"/>
  <c r="P572" i="18" s="1"/>
  <c r="O573" i="18"/>
  <c r="P573" i="18" s="1"/>
  <c r="O574" i="18"/>
  <c r="P574" i="18" s="1"/>
  <c r="O575" i="18"/>
  <c r="P575" i="18" s="1"/>
  <c r="O576" i="18"/>
  <c r="P576" i="18" s="1"/>
  <c r="O577" i="18"/>
  <c r="P577" i="18" s="1"/>
  <c r="O578" i="18"/>
  <c r="P578" i="18" s="1"/>
  <c r="O579" i="18"/>
  <c r="P579" i="18" s="1"/>
  <c r="O580" i="18"/>
  <c r="P580" i="18" s="1"/>
  <c r="O581" i="18"/>
  <c r="P581" i="18" s="1"/>
  <c r="O582" i="18"/>
  <c r="P582" i="18" s="1"/>
  <c r="O583" i="18"/>
  <c r="P583" i="18" s="1"/>
  <c r="O584" i="18"/>
  <c r="P584" i="18" s="1"/>
  <c r="O585" i="18"/>
  <c r="P585" i="18" s="1"/>
  <c r="O586" i="18"/>
  <c r="P586" i="18" s="1"/>
  <c r="O587" i="18"/>
  <c r="P587" i="18" s="1"/>
  <c r="O588" i="18"/>
  <c r="P588" i="18" s="1"/>
  <c r="O589" i="18"/>
  <c r="P589" i="18" s="1"/>
  <c r="O590" i="18"/>
  <c r="P590" i="18" s="1"/>
  <c r="O591" i="18"/>
  <c r="P591" i="18" s="1"/>
  <c r="O592" i="18"/>
  <c r="P592" i="18" s="1"/>
  <c r="O593" i="18"/>
  <c r="P593" i="18" s="1"/>
  <c r="O594" i="18"/>
  <c r="P594" i="18" s="1"/>
  <c r="O595" i="18"/>
  <c r="P595" i="18" s="1"/>
  <c r="O596" i="18"/>
  <c r="P596" i="18" s="1"/>
  <c r="O597" i="18"/>
  <c r="P597" i="18" s="1"/>
  <c r="O598" i="18"/>
  <c r="P598" i="18" s="1"/>
  <c r="O599" i="18"/>
  <c r="P599" i="18" s="1"/>
  <c r="O600" i="18"/>
  <c r="P600" i="18" s="1"/>
  <c r="O601" i="18"/>
  <c r="P601" i="18" s="1"/>
  <c r="O602" i="18"/>
  <c r="P602" i="18" s="1"/>
  <c r="O603" i="18"/>
  <c r="P603" i="18" s="1"/>
  <c r="O604" i="18"/>
  <c r="P604" i="18" s="1"/>
  <c r="O605" i="18"/>
  <c r="P605" i="18" s="1"/>
  <c r="O606" i="18"/>
  <c r="P606" i="18" s="1"/>
  <c r="O607" i="18"/>
  <c r="P607" i="18" s="1"/>
  <c r="O608" i="18"/>
  <c r="P608" i="18" s="1"/>
  <c r="O609" i="18"/>
  <c r="P609" i="18" s="1"/>
  <c r="O610" i="18"/>
  <c r="P610" i="18" s="1"/>
  <c r="O611" i="18"/>
  <c r="P611" i="18" s="1"/>
  <c r="O612" i="18"/>
  <c r="P612" i="18" s="1"/>
  <c r="O613" i="18"/>
  <c r="P613" i="18" s="1"/>
  <c r="O614" i="18"/>
  <c r="P614" i="18" s="1"/>
  <c r="O615" i="18"/>
  <c r="P615" i="18" s="1"/>
  <c r="O616" i="18"/>
  <c r="P616" i="18" s="1"/>
  <c r="O617" i="18"/>
  <c r="P617" i="18" s="1"/>
  <c r="O618" i="18"/>
  <c r="P618" i="18" s="1"/>
  <c r="O619" i="18"/>
  <c r="P619" i="18" s="1"/>
  <c r="O620" i="18"/>
  <c r="P620" i="18" s="1"/>
  <c r="O621" i="18"/>
  <c r="P621" i="18" s="1"/>
  <c r="O622" i="18"/>
  <c r="P622" i="18" s="1"/>
  <c r="O623" i="18"/>
  <c r="P623" i="18" s="1"/>
  <c r="O624" i="18"/>
  <c r="P624" i="18" s="1"/>
  <c r="O625" i="18"/>
  <c r="P625" i="18" s="1"/>
  <c r="O626" i="18"/>
  <c r="P626" i="18" s="1"/>
  <c r="O627" i="18"/>
  <c r="P627" i="18" s="1"/>
  <c r="O628" i="18"/>
  <c r="P628" i="18" s="1"/>
  <c r="O629" i="18"/>
  <c r="P629" i="18" s="1"/>
  <c r="O630" i="18"/>
  <c r="P630" i="18" s="1"/>
  <c r="O631" i="18"/>
  <c r="P631" i="18" s="1"/>
  <c r="O632" i="18"/>
  <c r="P632" i="18" s="1"/>
  <c r="O633" i="18"/>
  <c r="P633" i="18" s="1"/>
  <c r="O634" i="18"/>
  <c r="P634" i="18" s="1"/>
  <c r="O635" i="18"/>
  <c r="P635" i="18" s="1"/>
  <c r="O636" i="18"/>
  <c r="P636" i="18" s="1"/>
  <c r="O637" i="18"/>
  <c r="P637" i="18" s="1"/>
  <c r="O638" i="18"/>
  <c r="P638" i="18" s="1"/>
  <c r="O639" i="18"/>
  <c r="P639" i="18" s="1"/>
  <c r="O640" i="18"/>
  <c r="P640" i="18" s="1"/>
  <c r="O641" i="18"/>
  <c r="P641" i="18" s="1"/>
  <c r="O642" i="18"/>
  <c r="P642" i="18" s="1"/>
  <c r="O643" i="18"/>
  <c r="P643" i="18" s="1"/>
  <c r="O644" i="18"/>
  <c r="P644" i="18" s="1"/>
  <c r="O645" i="18"/>
  <c r="P645" i="18" s="1"/>
  <c r="O646" i="18"/>
  <c r="P646" i="18" s="1"/>
  <c r="O647" i="18"/>
  <c r="P647" i="18" s="1"/>
  <c r="O648" i="18"/>
  <c r="P648" i="18" s="1"/>
  <c r="O649" i="18"/>
  <c r="P649" i="18" s="1"/>
  <c r="O650" i="18"/>
  <c r="P650" i="18" s="1"/>
  <c r="O651" i="18"/>
  <c r="P651" i="18" s="1"/>
  <c r="O652" i="18"/>
  <c r="P652" i="18" s="1"/>
  <c r="O653" i="18"/>
  <c r="P653" i="18" s="1"/>
  <c r="O654" i="18"/>
  <c r="P654" i="18" s="1"/>
  <c r="O655" i="18"/>
  <c r="P655" i="18" s="1"/>
  <c r="O656" i="18"/>
  <c r="P656" i="18" s="1"/>
  <c r="O657" i="18"/>
  <c r="P657" i="18" s="1"/>
  <c r="O658" i="18"/>
  <c r="P658" i="18" s="1"/>
  <c r="O659" i="18"/>
  <c r="P659" i="18" s="1"/>
  <c r="O660" i="18"/>
  <c r="P660" i="18" s="1"/>
  <c r="O661" i="18"/>
  <c r="P661" i="18" s="1"/>
  <c r="O662" i="18"/>
  <c r="P662" i="18" s="1"/>
  <c r="O663" i="18"/>
  <c r="P663" i="18" s="1"/>
  <c r="O664" i="18"/>
  <c r="P664" i="18" s="1"/>
  <c r="O665" i="18"/>
  <c r="P665" i="18" s="1"/>
  <c r="O666" i="18"/>
  <c r="P666" i="18" s="1"/>
  <c r="O667" i="18"/>
  <c r="P667" i="18" s="1"/>
  <c r="O668" i="18"/>
  <c r="P668" i="18" s="1"/>
  <c r="O669" i="18"/>
  <c r="P669" i="18" s="1"/>
  <c r="O670" i="18"/>
  <c r="P670" i="18" s="1"/>
  <c r="O671" i="18"/>
  <c r="P671" i="18" s="1"/>
  <c r="O672" i="18"/>
  <c r="P672" i="18" s="1"/>
  <c r="O673" i="18"/>
  <c r="P673" i="18" s="1"/>
  <c r="O674" i="18"/>
  <c r="P674" i="18" s="1"/>
  <c r="O675" i="18"/>
  <c r="P675" i="18" s="1"/>
  <c r="O676" i="18"/>
  <c r="P676" i="18" s="1"/>
  <c r="O677" i="18"/>
  <c r="P677" i="18" s="1"/>
  <c r="O678" i="18"/>
  <c r="P678" i="18" s="1"/>
  <c r="O679" i="18"/>
  <c r="P679" i="18" s="1"/>
  <c r="O680" i="18"/>
  <c r="P680" i="18" s="1"/>
  <c r="O681" i="18"/>
  <c r="P681" i="18" s="1"/>
  <c r="O682" i="18"/>
  <c r="P682" i="18" s="1"/>
  <c r="O683" i="18"/>
  <c r="P683" i="18" s="1"/>
  <c r="O684" i="18"/>
  <c r="P684" i="18" s="1"/>
  <c r="O685" i="18"/>
  <c r="P685" i="18" s="1"/>
  <c r="O686" i="18"/>
  <c r="P686" i="18" s="1"/>
  <c r="O687" i="18"/>
  <c r="P687" i="18" s="1"/>
  <c r="O688" i="18"/>
  <c r="P688" i="18" s="1"/>
  <c r="O689" i="18"/>
  <c r="P689" i="18" s="1"/>
  <c r="O690" i="18"/>
  <c r="P690" i="18" s="1"/>
  <c r="O691" i="18"/>
  <c r="P691" i="18" s="1"/>
  <c r="O692" i="18"/>
  <c r="P692" i="18" s="1"/>
  <c r="O693" i="18"/>
  <c r="P693" i="18" s="1"/>
  <c r="O694" i="18"/>
  <c r="P694" i="18" s="1"/>
  <c r="O695" i="18"/>
  <c r="P695" i="18" s="1"/>
  <c r="O696" i="18"/>
  <c r="P696" i="18" s="1"/>
  <c r="O697" i="18"/>
  <c r="P697" i="18" s="1"/>
  <c r="O698" i="18"/>
  <c r="P698" i="18" s="1"/>
  <c r="O699" i="18"/>
  <c r="P699" i="18" s="1"/>
  <c r="O700" i="18"/>
  <c r="P700" i="18" s="1"/>
  <c r="O701" i="18"/>
  <c r="P701" i="18" s="1"/>
  <c r="O702" i="18"/>
  <c r="P702" i="18" s="1"/>
  <c r="O703" i="18"/>
  <c r="P703" i="18" s="1"/>
  <c r="O704" i="18"/>
  <c r="P704" i="18" s="1"/>
  <c r="O705" i="18"/>
  <c r="P705" i="18" s="1"/>
  <c r="O706" i="18"/>
  <c r="P706" i="18" s="1"/>
  <c r="O707" i="18"/>
  <c r="P707" i="18" s="1"/>
  <c r="O708" i="18"/>
  <c r="P708" i="18" s="1"/>
  <c r="O709" i="18"/>
  <c r="P709" i="18" s="1"/>
  <c r="O710" i="18"/>
  <c r="P710" i="18" s="1"/>
  <c r="O711" i="18"/>
  <c r="P711" i="18" s="1"/>
  <c r="O712" i="18"/>
  <c r="P712" i="18" s="1"/>
  <c r="O713" i="18"/>
  <c r="P713" i="18" s="1"/>
  <c r="O714" i="18"/>
  <c r="P714" i="18" s="1"/>
  <c r="O715" i="18"/>
  <c r="P715" i="18" s="1"/>
  <c r="O716" i="18"/>
  <c r="P716" i="18" s="1"/>
  <c r="O717" i="18"/>
  <c r="P717" i="18" s="1"/>
  <c r="O718" i="18"/>
  <c r="P718" i="18" s="1"/>
  <c r="O719" i="18"/>
  <c r="P719" i="18" s="1"/>
  <c r="O720" i="18"/>
  <c r="P720" i="18" s="1"/>
  <c r="O721" i="18"/>
  <c r="P721" i="18" s="1"/>
  <c r="O722" i="18"/>
  <c r="P722" i="18" s="1"/>
  <c r="O723" i="18"/>
  <c r="P723" i="18" s="1"/>
  <c r="O724" i="18"/>
  <c r="P724" i="18" s="1"/>
  <c r="O725" i="18"/>
  <c r="P725" i="18" s="1"/>
  <c r="O726" i="18"/>
  <c r="P726" i="18" s="1"/>
  <c r="O727" i="18"/>
  <c r="P727" i="18" s="1"/>
  <c r="O728" i="18"/>
  <c r="P728" i="18" s="1"/>
  <c r="O729" i="18"/>
  <c r="P729" i="18" s="1"/>
  <c r="O730" i="18"/>
  <c r="P730" i="18" s="1"/>
  <c r="O731" i="18"/>
  <c r="P731" i="18" s="1"/>
  <c r="O732" i="18"/>
  <c r="P732" i="18" s="1"/>
  <c r="O733" i="18"/>
  <c r="P733" i="18" s="1"/>
  <c r="O734" i="18"/>
  <c r="P734" i="18" s="1"/>
  <c r="O735" i="18"/>
  <c r="P735" i="18" s="1"/>
  <c r="O736" i="18"/>
  <c r="P736" i="18" s="1"/>
  <c r="O737" i="18"/>
  <c r="P737" i="18" s="1"/>
  <c r="O738" i="18"/>
  <c r="P738" i="18" s="1"/>
  <c r="O739" i="18"/>
  <c r="P739" i="18" s="1"/>
  <c r="O740" i="18"/>
  <c r="P740" i="18" s="1"/>
  <c r="O741" i="18"/>
  <c r="P741" i="18" s="1"/>
  <c r="O742" i="18"/>
  <c r="P742" i="18" s="1"/>
  <c r="O743" i="18"/>
  <c r="P743" i="18" s="1"/>
  <c r="O744" i="18"/>
  <c r="P744" i="18" s="1"/>
  <c r="O745" i="18"/>
  <c r="P745" i="18" s="1"/>
  <c r="O746" i="18"/>
  <c r="P746" i="18" s="1"/>
  <c r="O747" i="18"/>
  <c r="P747" i="18" s="1"/>
  <c r="O748" i="18"/>
  <c r="P748" i="18" s="1"/>
  <c r="O749" i="18"/>
  <c r="P749" i="18" s="1"/>
  <c r="O750" i="18"/>
  <c r="P750" i="18" s="1"/>
  <c r="O751" i="18"/>
  <c r="P751" i="18" s="1"/>
  <c r="O752" i="18"/>
  <c r="P752" i="18" s="1"/>
  <c r="O753" i="18"/>
  <c r="P753" i="18" s="1"/>
  <c r="O754" i="18"/>
  <c r="P754" i="18" s="1"/>
  <c r="O755" i="18"/>
  <c r="P755" i="18" s="1"/>
  <c r="O756" i="18"/>
  <c r="P756" i="18" s="1"/>
  <c r="O757" i="18"/>
  <c r="P757" i="18" s="1"/>
  <c r="O758" i="18"/>
  <c r="P758" i="18" s="1"/>
  <c r="O759" i="18"/>
  <c r="P759" i="18" s="1"/>
  <c r="O760" i="18"/>
  <c r="P760" i="18" s="1"/>
  <c r="O761" i="18"/>
  <c r="P761" i="18" s="1"/>
  <c r="O762" i="18"/>
  <c r="P762" i="18" s="1"/>
  <c r="O763" i="18"/>
  <c r="P763" i="18" s="1"/>
  <c r="O764" i="18"/>
  <c r="P764" i="18" s="1"/>
  <c r="O765" i="18"/>
  <c r="P765" i="18" s="1"/>
  <c r="O766" i="18"/>
  <c r="P766" i="18" s="1"/>
  <c r="O767" i="18"/>
  <c r="P767" i="18" s="1"/>
  <c r="O768" i="18"/>
  <c r="P768" i="18" s="1"/>
  <c r="O769" i="18"/>
  <c r="P769" i="18" s="1"/>
  <c r="O770" i="18"/>
  <c r="P770" i="18" s="1"/>
  <c r="O771" i="18"/>
  <c r="P771" i="18" s="1"/>
  <c r="O772" i="18"/>
  <c r="P772" i="18" s="1"/>
  <c r="O773" i="18"/>
  <c r="P773" i="18" s="1"/>
  <c r="O774" i="18"/>
  <c r="P774" i="18" s="1"/>
  <c r="O775" i="18"/>
  <c r="P775" i="18" s="1"/>
  <c r="O776" i="18"/>
  <c r="P776" i="18" s="1"/>
  <c r="O777" i="18"/>
  <c r="P777" i="18" s="1"/>
  <c r="O778" i="18"/>
  <c r="P778" i="18" s="1"/>
  <c r="O779" i="18"/>
  <c r="P779" i="18" s="1"/>
  <c r="O780" i="18"/>
  <c r="P780" i="18" s="1"/>
  <c r="O781" i="18"/>
  <c r="P781" i="18" s="1"/>
  <c r="O782" i="18"/>
  <c r="P782" i="18" s="1"/>
  <c r="O783" i="18"/>
  <c r="P783" i="18" s="1"/>
  <c r="O784" i="18"/>
  <c r="P784" i="18" s="1"/>
  <c r="O785" i="18"/>
  <c r="P785" i="18" s="1"/>
  <c r="O786" i="18"/>
  <c r="P786" i="18" s="1"/>
  <c r="O787" i="18"/>
  <c r="P787" i="18" s="1"/>
  <c r="O788" i="18"/>
  <c r="P788" i="18" s="1"/>
  <c r="O789" i="18"/>
  <c r="P789" i="18" s="1"/>
  <c r="O790" i="18"/>
  <c r="P790" i="18" s="1"/>
  <c r="O791" i="18"/>
  <c r="P791" i="18" s="1"/>
  <c r="O792" i="18"/>
  <c r="P792" i="18" s="1"/>
  <c r="O793" i="18"/>
  <c r="P793" i="18" s="1"/>
  <c r="O794" i="18"/>
  <c r="P794" i="18" s="1"/>
  <c r="O795" i="18"/>
  <c r="P795" i="18" s="1"/>
  <c r="O796" i="18"/>
  <c r="P796" i="18" s="1"/>
  <c r="O797" i="18"/>
  <c r="P797" i="18" s="1"/>
  <c r="O798" i="18"/>
  <c r="P798" i="18" s="1"/>
  <c r="O799" i="18"/>
  <c r="P799" i="18" s="1"/>
  <c r="O800" i="18"/>
  <c r="P800" i="18" s="1"/>
  <c r="O801" i="18"/>
  <c r="P801" i="18" s="1"/>
  <c r="O802" i="18"/>
  <c r="P802" i="18" s="1"/>
  <c r="O803" i="18"/>
  <c r="P803" i="18" s="1"/>
  <c r="O804" i="18"/>
  <c r="P804" i="18" s="1"/>
  <c r="O805" i="18"/>
  <c r="P805" i="18" s="1"/>
  <c r="O806" i="18"/>
  <c r="P806" i="18" s="1"/>
  <c r="O807" i="18"/>
  <c r="P807" i="18" s="1"/>
  <c r="O808" i="18"/>
  <c r="P808" i="18" s="1"/>
  <c r="O809" i="18"/>
  <c r="P809" i="18" s="1"/>
  <c r="O810" i="18"/>
  <c r="P810" i="18" s="1"/>
  <c r="O811" i="18"/>
  <c r="P811" i="18" s="1"/>
  <c r="O812" i="18"/>
  <c r="P812" i="18" s="1"/>
  <c r="O813" i="18"/>
  <c r="P813" i="18" s="1"/>
  <c r="O814" i="18"/>
  <c r="P814" i="18" s="1"/>
  <c r="O815" i="18"/>
  <c r="P815" i="18" s="1"/>
  <c r="O816" i="18"/>
  <c r="P816" i="18" s="1"/>
  <c r="O817" i="18"/>
  <c r="P817" i="18" s="1"/>
  <c r="O818" i="18"/>
  <c r="P818" i="18" s="1"/>
  <c r="O819" i="18"/>
  <c r="P819" i="18" s="1"/>
  <c r="O820" i="18"/>
  <c r="P820" i="18" s="1"/>
  <c r="O821" i="18"/>
  <c r="P821" i="18" s="1"/>
  <c r="O822" i="18"/>
  <c r="P822" i="18" s="1"/>
  <c r="O823" i="18"/>
  <c r="P823" i="18" s="1"/>
  <c r="O824" i="18"/>
  <c r="P824" i="18" s="1"/>
  <c r="O825" i="18"/>
  <c r="P825" i="18" s="1"/>
  <c r="O826" i="18"/>
  <c r="P826" i="18" s="1"/>
  <c r="O827" i="18"/>
  <c r="P827" i="18" s="1"/>
  <c r="O828" i="18"/>
  <c r="P828" i="18" s="1"/>
  <c r="O829" i="18"/>
  <c r="P829" i="18" s="1"/>
  <c r="O830" i="18"/>
  <c r="P830" i="18" s="1"/>
  <c r="O831" i="18"/>
  <c r="P831" i="18" s="1"/>
  <c r="O832" i="18"/>
  <c r="P832" i="18" s="1"/>
  <c r="O833" i="18"/>
  <c r="P833" i="18" s="1"/>
  <c r="O834" i="18"/>
  <c r="P834" i="18" s="1"/>
  <c r="O835" i="18"/>
  <c r="P835" i="18" s="1"/>
  <c r="O836" i="18"/>
  <c r="P836" i="18" s="1"/>
  <c r="O837" i="18"/>
  <c r="P837" i="18" s="1"/>
  <c r="O838" i="18"/>
  <c r="P838" i="18" s="1"/>
  <c r="O839" i="18"/>
  <c r="P839" i="18" s="1"/>
  <c r="O840" i="18"/>
  <c r="P840" i="18" s="1"/>
  <c r="O841" i="18"/>
  <c r="P841" i="18" s="1"/>
  <c r="O842" i="18"/>
  <c r="P842" i="18" s="1"/>
  <c r="O843" i="18"/>
  <c r="P843" i="18" s="1"/>
  <c r="O844" i="18"/>
  <c r="P844" i="18" s="1"/>
  <c r="O845" i="18"/>
  <c r="P845" i="18" s="1"/>
  <c r="O846" i="18"/>
  <c r="P846" i="18" s="1"/>
  <c r="O847" i="18"/>
  <c r="P847" i="18" s="1"/>
  <c r="O848" i="18"/>
  <c r="P848" i="18" s="1"/>
  <c r="O849" i="18"/>
  <c r="P849" i="18" s="1"/>
  <c r="O850" i="18"/>
  <c r="P850" i="18" s="1"/>
  <c r="O851" i="18"/>
  <c r="P851" i="18" s="1"/>
  <c r="O852" i="18"/>
  <c r="P852" i="18" s="1"/>
  <c r="O853" i="18"/>
  <c r="P853" i="18" s="1"/>
  <c r="O854" i="18"/>
  <c r="P854" i="18" s="1"/>
  <c r="O855" i="18"/>
  <c r="P855" i="18" s="1"/>
  <c r="O856" i="18"/>
  <c r="P856" i="18" s="1"/>
  <c r="O857" i="18"/>
  <c r="P857" i="18" s="1"/>
  <c r="O858" i="18"/>
  <c r="P858" i="18" s="1"/>
  <c r="O859" i="18"/>
  <c r="P859" i="18" s="1"/>
  <c r="O860" i="18"/>
  <c r="P860" i="18" s="1"/>
  <c r="O861" i="18"/>
  <c r="P861" i="18" s="1"/>
  <c r="O862" i="18"/>
  <c r="P862" i="18" s="1"/>
  <c r="O863" i="18"/>
  <c r="P863" i="18" s="1"/>
  <c r="O864" i="18"/>
  <c r="P864" i="18" s="1"/>
  <c r="O865" i="18"/>
  <c r="P865" i="18" s="1"/>
  <c r="O866" i="18"/>
  <c r="P866" i="18" s="1"/>
  <c r="O867" i="18"/>
  <c r="P867" i="18" s="1"/>
  <c r="O868" i="18"/>
  <c r="P868" i="18" s="1"/>
  <c r="O869" i="18"/>
  <c r="P869" i="18" s="1"/>
  <c r="O870" i="18"/>
  <c r="P870" i="18" s="1"/>
  <c r="O871" i="18"/>
  <c r="P871" i="18" s="1"/>
  <c r="O872" i="18"/>
  <c r="P872" i="18" s="1"/>
  <c r="O873" i="18"/>
  <c r="P873" i="18" s="1"/>
  <c r="O874" i="18"/>
  <c r="P874" i="18" s="1"/>
  <c r="O875" i="18"/>
  <c r="P875" i="18" s="1"/>
  <c r="O876" i="18"/>
  <c r="P876" i="18" s="1"/>
  <c r="O877" i="18"/>
  <c r="P877" i="18" s="1"/>
  <c r="O878" i="18"/>
  <c r="P878" i="18" s="1"/>
  <c r="O879" i="18"/>
  <c r="P879" i="18" s="1"/>
  <c r="O880" i="18"/>
  <c r="P880" i="18" s="1"/>
  <c r="O881" i="18"/>
  <c r="P881" i="18" s="1"/>
  <c r="O882" i="18"/>
  <c r="P882" i="18" s="1"/>
  <c r="O883" i="18"/>
  <c r="P883" i="18" s="1"/>
  <c r="O884" i="18"/>
  <c r="P884" i="18" s="1"/>
  <c r="O885" i="18"/>
  <c r="P885" i="18" s="1"/>
  <c r="O886" i="18"/>
  <c r="P886" i="18" s="1"/>
  <c r="O887" i="18"/>
  <c r="P887" i="18" s="1"/>
  <c r="O888" i="18"/>
  <c r="P888" i="18" s="1"/>
  <c r="O889" i="18"/>
  <c r="P889" i="18" s="1"/>
  <c r="O890" i="18"/>
  <c r="P890" i="18" s="1"/>
  <c r="O891" i="18"/>
  <c r="P891" i="18" s="1"/>
  <c r="O892" i="18"/>
  <c r="P892" i="18" s="1"/>
  <c r="O893" i="18"/>
  <c r="P893" i="18" s="1"/>
  <c r="O894" i="18"/>
  <c r="P894" i="18" s="1"/>
  <c r="O895" i="18"/>
  <c r="P895" i="18" s="1"/>
  <c r="O896" i="18"/>
  <c r="P896" i="18" s="1"/>
  <c r="O897" i="18"/>
  <c r="P897" i="18" s="1"/>
  <c r="O898" i="18"/>
  <c r="P898" i="18" s="1"/>
  <c r="O899" i="18"/>
  <c r="P899" i="18" s="1"/>
  <c r="O900" i="18"/>
  <c r="P900" i="18" s="1"/>
  <c r="O901" i="18"/>
  <c r="P901" i="18" s="1"/>
  <c r="O902" i="18"/>
  <c r="P902" i="18" s="1"/>
  <c r="O903" i="18"/>
  <c r="P903" i="18" s="1"/>
  <c r="O904" i="18"/>
  <c r="P904" i="18" s="1"/>
  <c r="O905" i="18"/>
  <c r="P905" i="18" s="1"/>
  <c r="O906" i="18"/>
  <c r="P906" i="18" s="1"/>
  <c r="O907" i="18"/>
  <c r="P907" i="18" s="1"/>
  <c r="O908" i="18"/>
  <c r="P908" i="18" s="1"/>
  <c r="O909" i="18"/>
  <c r="P909" i="18" s="1"/>
  <c r="O910" i="18"/>
  <c r="P910" i="18" s="1"/>
  <c r="O911" i="18"/>
  <c r="P911" i="18" s="1"/>
  <c r="O912" i="18"/>
  <c r="P912" i="18" s="1"/>
  <c r="O913" i="18"/>
  <c r="P913" i="18" s="1"/>
  <c r="O914" i="18"/>
  <c r="P914" i="18" s="1"/>
  <c r="O915" i="18"/>
  <c r="P915" i="18" s="1"/>
  <c r="O916" i="18"/>
  <c r="P916" i="18" s="1"/>
  <c r="O917" i="18"/>
  <c r="P917" i="18" s="1"/>
  <c r="O918" i="18"/>
  <c r="P918" i="18" s="1"/>
  <c r="O919" i="18"/>
  <c r="P919" i="18" s="1"/>
  <c r="O920" i="18"/>
  <c r="P920" i="18" s="1"/>
  <c r="O921" i="18"/>
  <c r="P921" i="18" s="1"/>
  <c r="O922" i="18"/>
  <c r="P922" i="18" s="1"/>
  <c r="O923" i="18"/>
  <c r="P923" i="18" s="1"/>
  <c r="O924" i="18"/>
  <c r="P924" i="18" s="1"/>
  <c r="O925" i="18"/>
  <c r="P925" i="18" s="1"/>
  <c r="O926" i="18"/>
  <c r="P926" i="18" s="1"/>
  <c r="O927" i="18"/>
  <c r="P927" i="18" s="1"/>
  <c r="O928" i="18"/>
  <c r="P928" i="18" s="1"/>
  <c r="O929" i="18"/>
  <c r="P929" i="18" s="1"/>
  <c r="O930" i="18"/>
  <c r="P930" i="18" s="1"/>
  <c r="O931" i="18"/>
  <c r="P931" i="18" s="1"/>
  <c r="O932" i="18"/>
  <c r="P932" i="18" s="1"/>
  <c r="O933" i="18"/>
  <c r="P933" i="18" s="1"/>
  <c r="O934" i="18"/>
  <c r="P934" i="18" s="1"/>
  <c r="O935" i="18"/>
  <c r="P935" i="18" s="1"/>
  <c r="O936" i="18"/>
  <c r="P936" i="18" s="1"/>
  <c r="O937" i="18"/>
  <c r="P937" i="18" s="1"/>
  <c r="O938" i="18"/>
  <c r="P938" i="18" s="1"/>
  <c r="O939" i="18"/>
  <c r="P939" i="18" s="1"/>
  <c r="O940" i="18"/>
  <c r="P940" i="18" s="1"/>
  <c r="O941" i="18"/>
  <c r="P941" i="18" s="1"/>
  <c r="O942" i="18"/>
  <c r="P942" i="18" s="1"/>
  <c r="O943" i="18"/>
  <c r="P943" i="18" s="1"/>
  <c r="O944" i="18"/>
  <c r="P944" i="18" s="1"/>
  <c r="O945" i="18"/>
  <c r="P945" i="18" s="1"/>
  <c r="O946" i="18"/>
  <c r="P946" i="18" s="1"/>
  <c r="O947" i="18"/>
  <c r="P947" i="18" s="1"/>
  <c r="O948" i="18"/>
  <c r="P948" i="18" s="1"/>
  <c r="O949" i="18"/>
  <c r="P949" i="18" s="1"/>
  <c r="O950" i="18"/>
  <c r="P950" i="18" s="1"/>
  <c r="O951" i="18"/>
  <c r="P951" i="18" s="1"/>
  <c r="O952" i="18"/>
  <c r="P952" i="18" s="1"/>
  <c r="O953" i="18"/>
  <c r="P953" i="18" s="1"/>
  <c r="O954" i="18"/>
  <c r="P954" i="18" s="1"/>
  <c r="O955" i="18"/>
  <c r="P955" i="18" s="1"/>
  <c r="O956" i="18"/>
  <c r="P956" i="18" s="1"/>
  <c r="O957" i="18"/>
  <c r="P957" i="18" s="1"/>
  <c r="O958" i="18"/>
  <c r="P958" i="18" s="1"/>
  <c r="O959" i="18"/>
  <c r="P959" i="18" s="1"/>
  <c r="O960" i="18"/>
  <c r="P960" i="18" s="1"/>
  <c r="O961" i="18"/>
  <c r="P961" i="18" s="1"/>
  <c r="O962" i="18"/>
  <c r="P962" i="18" s="1"/>
  <c r="O963" i="18"/>
  <c r="P963" i="18" s="1"/>
  <c r="O964" i="18"/>
  <c r="P964" i="18" s="1"/>
  <c r="O965" i="18"/>
  <c r="P965" i="18" s="1"/>
  <c r="O966" i="18"/>
  <c r="P966" i="18" s="1"/>
  <c r="O967" i="18"/>
  <c r="P967" i="18" s="1"/>
  <c r="O968" i="18"/>
  <c r="P968" i="18" s="1"/>
  <c r="O969" i="18"/>
  <c r="P969" i="18" s="1"/>
  <c r="O970" i="18"/>
  <c r="P970" i="18" s="1"/>
  <c r="O971" i="18"/>
  <c r="P971" i="18" s="1"/>
  <c r="O972" i="18"/>
  <c r="P972" i="18" s="1"/>
  <c r="O973" i="18"/>
  <c r="P973" i="18" s="1"/>
  <c r="O974" i="18"/>
  <c r="P974" i="18" s="1"/>
  <c r="O975" i="18"/>
  <c r="P975" i="18" s="1"/>
  <c r="O976" i="18"/>
  <c r="P976" i="18" s="1"/>
  <c r="O977" i="18"/>
  <c r="P977" i="18" s="1"/>
  <c r="O978" i="18"/>
  <c r="P978" i="18" s="1"/>
  <c r="O979" i="18"/>
  <c r="P979" i="18" s="1"/>
  <c r="O980" i="18"/>
  <c r="P980" i="18" s="1"/>
  <c r="O981" i="18"/>
  <c r="P981" i="18" s="1"/>
  <c r="O982" i="18"/>
  <c r="P982" i="18" s="1"/>
  <c r="O983" i="18"/>
  <c r="P983" i="18" s="1"/>
  <c r="O984" i="18"/>
  <c r="P984" i="18" s="1"/>
  <c r="O985" i="18"/>
  <c r="P985" i="18" s="1"/>
  <c r="O986" i="18"/>
  <c r="P986" i="18" s="1"/>
  <c r="O987" i="18"/>
  <c r="P987" i="18" s="1"/>
  <c r="O988" i="18"/>
  <c r="P988" i="18" s="1"/>
  <c r="O989" i="18"/>
  <c r="P989" i="18" s="1"/>
  <c r="O990" i="18"/>
  <c r="P990" i="18" s="1"/>
  <c r="O991" i="18"/>
  <c r="P991" i="18" s="1"/>
  <c r="O992" i="18"/>
  <c r="P992" i="18" s="1"/>
  <c r="O993" i="18"/>
  <c r="P993" i="18" s="1"/>
  <c r="O994" i="18"/>
  <c r="P994" i="18" s="1"/>
  <c r="O995" i="18"/>
  <c r="P995" i="18" s="1"/>
  <c r="O996" i="18"/>
  <c r="P996" i="18" s="1"/>
  <c r="O997" i="18"/>
  <c r="P997" i="18" s="1"/>
  <c r="O998" i="18"/>
  <c r="P998" i="18" s="1"/>
  <c r="O999" i="18"/>
  <c r="P999" i="18" s="1"/>
  <c r="O1000" i="18"/>
  <c r="P1000" i="18" s="1"/>
  <c r="O1001" i="18"/>
  <c r="P1001" i="18" s="1"/>
  <c r="O1002" i="18"/>
  <c r="P1002" i="18" s="1"/>
  <c r="O1003" i="18"/>
  <c r="P1003" i="18" s="1"/>
  <c r="O1004" i="18"/>
  <c r="P1004" i="18" s="1"/>
  <c r="O1005" i="18"/>
  <c r="P1005" i="18" s="1"/>
  <c r="O1006" i="18"/>
  <c r="P1006" i="18" s="1"/>
  <c r="O1007" i="18"/>
  <c r="P1007" i="18" s="1"/>
  <c r="O1008" i="18"/>
  <c r="P1008" i="18" s="1"/>
  <c r="O1009" i="18"/>
  <c r="P1009" i="18" s="1"/>
  <c r="O1010" i="18"/>
  <c r="P1010" i="18" s="1"/>
  <c r="O1011" i="18"/>
  <c r="P1011" i="18" s="1"/>
  <c r="O1012" i="18"/>
  <c r="P1012" i="18" s="1"/>
  <c r="O1013" i="18"/>
  <c r="P1013" i="18" s="1"/>
  <c r="O1014" i="18"/>
  <c r="P1014" i="18" s="1"/>
  <c r="O1015" i="18"/>
  <c r="P1015" i="18" s="1"/>
  <c r="O1016" i="18"/>
  <c r="P1016" i="18" s="1"/>
  <c r="O1017" i="18"/>
  <c r="P1017" i="18" s="1"/>
  <c r="O1018" i="18"/>
  <c r="P1018" i="18" s="1"/>
  <c r="O1019" i="18"/>
  <c r="P1019" i="18" s="1"/>
  <c r="O1020" i="18"/>
  <c r="P1020" i="18" s="1"/>
  <c r="O1021" i="18"/>
  <c r="P1021" i="18" s="1"/>
  <c r="O1022" i="18"/>
  <c r="P1022" i="18" s="1"/>
  <c r="O1023" i="18"/>
  <c r="P1023" i="18" s="1"/>
  <c r="O1024" i="18"/>
  <c r="P1024" i="18" s="1"/>
  <c r="O1025" i="18"/>
  <c r="P1025" i="18" s="1"/>
  <c r="O1026" i="18"/>
  <c r="P1026" i="18" s="1"/>
  <c r="O1027" i="18"/>
  <c r="P1027" i="18" s="1"/>
  <c r="O1028" i="18"/>
  <c r="P1028" i="18" s="1"/>
  <c r="O1029" i="18"/>
  <c r="P1029" i="18" s="1"/>
  <c r="O1030" i="18"/>
  <c r="P1030" i="18" s="1"/>
  <c r="O1031" i="18"/>
  <c r="P1031" i="18" s="1"/>
  <c r="O1032" i="18"/>
  <c r="P1032" i="18" s="1"/>
  <c r="O1033" i="18"/>
  <c r="P1033" i="18" s="1"/>
  <c r="O1034" i="18"/>
  <c r="P1034" i="18" s="1"/>
  <c r="O1035" i="18"/>
  <c r="P1035" i="18" s="1"/>
  <c r="O1036" i="18"/>
  <c r="P1036" i="18" s="1"/>
  <c r="O1037" i="18"/>
  <c r="P1037" i="18" s="1"/>
  <c r="O1038" i="18"/>
  <c r="P1038" i="18" s="1"/>
  <c r="O1039" i="18"/>
  <c r="P1039" i="18" s="1"/>
  <c r="O1040" i="18"/>
  <c r="P1040" i="18" s="1"/>
  <c r="O1041" i="18"/>
  <c r="P1041" i="18" s="1"/>
  <c r="O1042" i="18"/>
  <c r="P1042" i="18" s="1"/>
  <c r="O1043" i="18"/>
  <c r="P1043" i="18" s="1"/>
  <c r="O1044" i="18"/>
  <c r="P1044" i="18" s="1"/>
  <c r="O1045" i="18"/>
  <c r="P1045" i="18" s="1"/>
  <c r="O1046" i="18"/>
  <c r="P1046" i="18" s="1"/>
  <c r="O1047" i="18"/>
  <c r="P1047" i="18" s="1"/>
  <c r="O1048" i="18"/>
  <c r="P1048" i="18" s="1"/>
  <c r="O1049" i="18"/>
  <c r="P1049" i="18" s="1"/>
  <c r="O1050" i="18"/>
  <c r="P1050" i="18" s="1"/>
  <c r="O1051" i="18"/>
  <c r="P1051" i="18" s="1"/>
  <c r="O1052" i="18"/>
  <c r="P1052" i="18" s="1"/>
  <c r="O1053" i="18"/>
  <c r="P1053" i="18" s="1"/>
  <c r="O1054" i="18"/>
  <c r="P1054" i="18" s="1"/>
  <c r="O1055" i="18"/>
  <c r="P1055" i="18" s="1"/>
  <c r="O1056" i="18"/>
  <c r="P1056" i="18" s="1"/>
  <c r="O1057" i="18"/>
  <c r="P1057" i="18" s="1"/>
  <c r="O1058" i="18"/>
  <c r="P1058" i="18" s="1"/>
  <c r="O1059" i="18"/>
  <c r="P1059" i="18" s="1"/>
  <c r="O1060" i="18"/>
  <c r="P1060" i="18" s="1"/>
  <c r="O1061" i="18"/>
  <c r="P1061" i="18" s="1"/>
  <c r="O1062" i="18"/>
  <c r="P1062" i="18" s="1"/>
  <c r="O1063" i="18"/>
  <c r="P1063" i="18" s="1"/>
  <c r="O1064" i="18"/>
  <c r="P1064" i="18" s="1"/>
  <c r="O1065" i="18"/>
  <c r="P1065" i="18" s="1"/>
  <c r="O1066" i="18"/>
  <c r="P1066" i="18" s="1"/>
  <c r="O1067" i="18"/>
  <c r="P1067" i="18" s="1"/>
  <c r="O1068" i="18"/>
  <c r="P1068" i="18" s="1"/>
  <c r="O1069" i="18"/>
  <c r="P1069" i="18" s="1"/>
  <c r="O1070" i="18"/>
  <c r="P1070" i="18" s="1"/>
  <c r="O1071" i="18"/>
  <c r="P1071" i="18" s="1"/>
  <c r="O1072" i="18"/>
  <c r="P1072" i="18" s="1"/>
  <c r="O1073" i="18"/>
  <c r="P1073" i="18" s="1"/>
  <c r="O1074" i="18"/>
  <c r="P1074" i="18" s="1"/>
  <c r="O1075" i="18"/>
  <c r="P1075" i="18" s="1"/>
  <c r="O1076" i="18"/>
  <c r="P1076" i="18" s="1"/>
  <c r="O1077" i="18"/>
  <c r="P1077" i="18" s="1"/>
  <c r="O1078" i="18"/>
  <c r="P1078" i="18" s="1"/>
  <c r="O1079" i="18"/>
  <c r="P1079" i="18" s="1"/>
  <c r="O1080" i="18"/>
  <c r="P1080" i="18" s="1"/>
  <c r="O1081" i="18"/>
  <c r="P1081" i="18" s="1"/>
  <c r="O1082" i="18"/>
  <c r="P1082" i="18" s="1"/>
  <c r="O1083" i="18"/>
  <c r="P1083" i="18" s="1"/>
  <c r="O1084" i="18"/>
  <c r="P1084" i="18" s="1"/>
  <c r="O1085" i="18"/>
  <c r="P1085" i="18" s="1"/>
  <c r="O1086" i="18"/>
  <c r="P1086" i="18" s="1"/>
  <c r="O1087" i="18"/>
  <c r="P1087" i="18" s="1"/>
  <c r="O1088" i="18"/>
  <c r="P1088" i="18" s="1"/>
  <c r="O1089" i="18"/>
  <c r="P1089" i="18" s="1"/>
  <c r="O1090" i="18"/>
  <c r="P1090" i="18" s="1"/>
  <c r="O1091" i="18"/>
  <c r="P1091" i="18" s="1"/>
  <c r="O1092" i="18"/>
  <c r="P1092" i="18" s="1"/>
  <c r="O1093" i="18"/>
  <c r="P1093" i="18" s="1"/>
  <c r="O1094" i="18"/>
  <c r="P1094" i="18" s="1"/>
  <c r="O1095" i="18"/>
  <c r="P1095" i="18" s="1"/>
  <c r="O1096" i="18"/>
  <c r="P1096" i="18" s="1"/>
  <c r="O1097" i="18"/>
  <c r="P1097" i="18" s="1"/>
  <c r="O1098" i="18"/>
  <c r="P1098" i="18" s="1"/>
  <c r="O1099" i="18"/>
  <c r="P1099" i="18" s="1"/>
  <c r="O1100" i="18"/>
  <c r="P1100" i="18" s="1"/>
  <c r="O1101" i="18"/>
  <c r="P1101" i="18" s="1"/>
  <c r="O1102" i="18"/>
  <c r="P1102" i="18" s="1"/>
  <c r="O1103" i="18"/>
  <c r="P1103" i="18" s="1"/>
  <c r="O1104" i="18"/>
  <c r="P1104" i="18" s="1"/>
  <c r="O1105" i="18"/>
  <c r="P1105" i="18" s="1"/>
  <c r="O1106" i="18"/>
  <c r="P1106" i="18" s="1"/>
  <c r="O1107" i="18"/>
  <c r="P1107" i="18" s="1"/>
  <c r="O1108" i="18"/>
  <c r="P1108" i="18" s="1"/>
  <c r="O1109" i="18"/>
  <c r="P1109" i="18" s="1"/>
  <c r="O1110" i="18"/>
  <c r="P1110" i="18" s="1"/>
  <c r="O1111" i="18"/>
  <c r="P1111" i="18" s="1"/>
  <c r="O1112" i="18"/>
  <c r="P1112" i="18" s="1"/>
  <c r="O1113" i="18"/>
  <c r="P1113" i="18" s="1"/>
  <c r="O1114" i="18"/>
  <c r="P1114" i="18" s="1"/>
  <c r="O1115" i="18"/>
  <c r="P1115" i="18" s="1"/>
  <c r="O1116" i="18"/>
  <c r="P1116" i="18" s="1"/>
  <c r="O1117" i="18"/>
  <c r="P1117" i="18" s="1"/>
  <c r="O1118" i="18"/>
  <c r="P1118" i="18" s="1"/>
  <c r="O1119" i="18"/>
  <c r="P1119" i="18" s="1"/>
  <c r="O1120" i="18"/>
  <c r="P1120" i="18" s="1"/>
  <c r="O1121" i="18"/>
  <c r="P1121" i="18" s="1"/>
  <c r="O1122" i="18"/>
  <c r="P1122" i="18" s="1"/>
  <c r="O1123" i="18"/>
  <c r="P1123" i="18" s="1"/>
  <c r="O1124" i="18"/>
  <c r="P1124" i="18" s="1"/>
  <c r="O1125" i="18"/>
  <c r="P1125" i="18" s="1"/>
  <c r="O1126" i="18"/>
  <c r="P1126" i="18" s="1"/>
  <c r="O1127" i="18"/>
  <c r="P1127" i="18" s="1"/>
  <c r="O1128" i="18"/>
  <c r="P1128" i="18" s="1"/>
  <c r="O1129" i="18"/>
  <c r="P1129" i="18" s="1"/>
  <c r="O1130" i="18"/>
  <c r="P1130" i="18" s="1"/>
  <c r="O1131" i="18"/>
  <c r="P1131" i="18" s="1"/>
  <c r="O1132" i="18"/>
  <c r="P1132" i="18" s="1"/>
  <c r="O1133" i="18"/>
  <c r="P1133" i="18" s="1"/>
  <c r="O1134" i="18"/>
  <c r="P1134" i="18" s="1"/>
  <c r="O1135" i="18"/>
  <c r="P1135" i="18" s="1"/>
  <c r="O1136" i="18"/>
  <c r="P1136" i="18" s="1"/>
  <c r="O1137" i="18"/>
  <c r="P1137" i="18" s="1"/>
  <c r="O1138" i="18"/>
  <c r="P1138" i="18" s="1"/>
  <c r="O1139" i="18"/>
  <c r="P1139" i="18" s="1"/>
  <c r="O1140" i="18"/>
  <c r="P1140" i="18" s="1"/>
  <c r="O1141" i="18"/>
  <c r="P1141" i="18" s="1"/>
  <c r="O1142" i="18"/>
  <c r="P1142" i="18" s="1"/>
  <c r="O1143" i="18"/>
  <c r="P1143" i="18" s="1"/>
  <c r="O1144" i="18"/>
  <c r="P1144" i="18" s="1"/>
  <c r="O1145" i="18"/>
  <c r="P1145" i="18" s="1"/>
  <c r="O1146" i="18"/>
  <c r="P1146" i="18" s="1"/>
  <c r="O1147" i="18"/>
  <c r="P1147" i="18" s="1"/>
  <c r="O1148" i="18"/>
  <c r="P1148" i="18" s="1"/>
  <c r="O1149" i="18"/>
  <c r="P1149" i="18" s="1"/>
  <c r="O1150" i="18"/>
  <c r="P1150" i="18" s="1"/>
  <c r="O1151" i="18"/>
  <c r="P1151" i="18" s="1"/>
  <c r="O1152" i="18"/>
  <c r="P1152" i="18" s="1"/>
  <c r="O1153" i="18"/>
  <c r="P1153" i="18" s="1"/>
  <c r="O1154" i="18"/>
  <c r="P1154" i="18" s="1"/>
  <c r="O1155" i="18"/>
  <c r="P1155" i="18" s="1"/>
  <c r="O1156" i="18"/>
  <c r="P1156" i="18" s="1"/>
  <c r="O1157" i="18"/>
  <c r="P1157" i="18" s="1"/>
  <c r="O1158" i="18"/>
  <c r="P1158" i="18" s="1"/>
  <c r="O1159" i="18"/>
  <c r="P1159" i="18" s="1"/>
  <c r="O1160" i="18"/>
  <c r="P1160" i="18" s="1"/>
  <c r="O1161" i="18"/>
  <c r="P1161" i="18" s="1"/>
  <c r="O1162" i="18"/>
  <c r="P1162" i="18" s="1"/>
  <c r="O1163" i="18"/>
  <c r="P1163" i="18" s="1"/>
  <c r="O1164" i="18"/>
  <c r="P1164" i="18" s="1"/>
  <c r="O1165" i="18"/>
  <c r="P1165" i="18" s="1"/>
  <c r="O1166" i="18"/>
  <c r="P1166" i="18" s="1"/>
  <c r="O1167" i="18"/>
  <c r="P1167" i="18" s="1"/>
  <c r="O1168" i="18"/>
  <c r="P1168" i="18" s="1"/>
  <c r="O1169" i="18"/>
  <c r="P1169" i="18" s="1"/>
  <c r="O1170" i="18"/>
  <c r="P1170" i="18" s="1"/>
  <c r="O1171" i="18"/>
  <c r="P1171" i="18" s="1"/>
  <c r="O1172" i="18"/>
  <c r="P1172" i="18" s="1"/>
  <c r="O1173" i="18"/>
  <c r="P1173" i="18" s="1"/>
  <c r="O1174" i="18"/>
  <c r="P1174" i="18" s="1"/>
  <c r="O1175" i="18"/>
  <c r="P1175" i="18" s="1"/>
  <c r="O1176" i="18"/>
  <c r="P1176" i="18" s="1"/>
  <c r="O1177" i="18"/>
  <c r="P1177" i="18" s="1"/>
  <c r="O1178" i="18"/>
  <c r="P1178" i="18" s="1"/>
  <c r="O1179" i="18"/>
  <c r="P1179" i="18" s="1"/>
  <c r="O1180" i="18"/>
  <c r="P1180" i="18" s="1"/>
  <c r="O1181" i="18"/>
  <c r="P1181" i="18" s="1"/>
  <c r="O1182" i="18"/>
  <c r="P1182" i="18" s="1"/>
  <c r="O1183" i="18"/>
  <c r="P1183" i="18" s="1"/>
  <c r="O1184" i="18"/>
  <c r="P1184" i="18" s="1"/>
  <c r="O1185" i="18"/>
  <c r="P1185" i="18" s="1"/>
  <c r="O1186" i="18"/>
  <c r="P1186" i="18" s="1"/>
  <c r="O1187" i="18"/>
  <c r="P1187" i="18" s="1"/>
  <c r="O1188" i="18"/>
  <c r="P1188" i="18" s="1"/>
  <c r="O1189" i="18"/>
  <c r="P1189" i="18" s="1"/>
  <c r="O1190" i="18"/>
  <c r="P1190" i="18" s="1"/>
  <c r="O1191" i="18"/>
  <c r="P1191" i="18" s="1"/>
  <c r="O1192" i="18"/>
  <c r="P1192" i="18" s="1"/>
  <c r="O1193" i="18"/>
  <c r="P1193" i="18" s="1"/>
  <c r="O1194" i="18"/>
  <c r="P1194" i="18" s="1"/>
  <c r="O1195" i="18"/>
  <c r="P1195" i="18" s="1"/>
  <c r="O1196" i="18"/>
  <c r="P1196" i="18" s="1"/>
  <c r="O1197" i="18"/>
  <c r="P1197" i="18" s="1"/>
  <c r="O1198" i="18"/>
  <c r="P1198" i="18" s="1"/>
  <c r="O1199" i="18"/>
  <c r="P1199" i="18" s="1"/>
  <c r="O1200" i="18"/>
  <c r="P1200" i="18" s="1"/>
  <c r="O1201" i="18"/>
  <c r="P1201" i="18" s="1"/>
  <c r="O1202" i="18"/>
  <c r="P1202" i="18" s="1"/>
  <c r="O1203" i="18"/>
  <c r="P1203" i="18" s="1"/>
  <c r="O1204" i="18"/>
  <c r="P1204" i="18" s="1"/>
  <c r="O1205" i="18"/>
  <c r="P1205" i="18" s="1"/>
  <c r="O1206" i="18"/>
  <c r="P1206" i="18" s="1"/>
  <c r="O1207" i="18"/>
  <c r="P1207" i="18" s="1"/>
  <c r="O1208" i="18"/>
  <c r="P1208" i="18" s="1"/>
  <c r="O1209" i="18"/>
  <c r="P1209" i="18" s="1"/>
  <c r="O1210" i="18"/>
  <c r="P1210" i="18" s="1"/>
  <c r="O1211" i="18"/>
  <c r="P1211" i="18" s="1"/>
  <c r="O1212" i="18"/>
  <c r="P1212" i="18" s="1"/>
  <c r="O1213" i="18"/>
  <c r="P1213" i="18" s="1"/>
  <c r="O1214" i="18"/>
  <c r="P1214" i="18" s="1"/>
  <c r="O1215" i="18"/>
  <c r="P1215" i="18" s="1"/>
  <c r="O1216" i="18"/>
  <c r="P1216" i="18" s="1"/>
  <c r="O1217" i="18"/>
  <c r="P1217" i="18" s="1"/>
  <c r="O1218" i="18"/>
  <c r="P1218" i="18" s="1"/>
  <c r="O1219" i="18"/>
  <c r="P1219" i="18" s="1"/>
  <c r="O1220" i="18"/>
  <c r="P1220" i="18" s="1"/>
  <c r="O1221" i="18"/>
  <c r="P1221" i="18" s="1"/>
  <c r="O1222" i="18"/>
  <c r="P1222" i="18" s="1"/>
  <c r="O1223" i="18"/>
  <c r="P1223" i="18" s="1"/>
  <c r="O1224" i="18"/>
  <c r="P1224" i="18" s="1"/>
  <c r="O1225" i="18"/>
  <c r="P1225" i="18" s="1"/>
  <c r="O1226" i="18"/>
  <c r="P1226" i="18" s="1"/>
  <c r="O1227" i="18"/>
  <c r="P1227" i="18" s="1"/>
  <c r="O1228" i="18"/>
  <c r="P1228" i="18" s="1"/>
  <c r="O1229" i="18"/>
  <c r="P1229" i="18" s="1"/>
  <c r="O1230" i="18"/>
  <c r="P1230" i="18" s="1"/>
  <c r="O1231" i="18"/>
  <c r="P1231" i="18" s="1"/>
  <c r="O1232" i="18"/>
  <c r="P1232" i="18" s="1"/>
  <c r="O1233" i="18"/>
  <c r="P1233" i="18" s="1"/>
  <c r="O1234" i="18"/>
  <c r="P1234" i="18" s="1"/>
  <c r="O1235" i="18"/>
  <c r="P1235" i="18" s="1"/>
  <c r="O1236" i="18"/>
  <c r="P1236" i="18" s="1"/>
  <c r="O1237" i="18"/>
  <c r="P1237" i="18" s="1"/>
  <c r="O1238" i="18"/>
  <c r="P1238" i="18" s="1"/>
  <c r="O1239" i="18"/>
  <c r="P1239" i="18" s="1"/>
  <c r="O1240" i="18"/>
  <c r="P1240" i="18" s="1"/>
  <c r="O1241" i="18"/>
  <c r="P1241" i="18" s="1"/>
  <c r="O1242" i="18"/>
  <c r="P1242" i="18" s="1"/>
  <c r="O1243" i="18"/>
  <c r="P1243" i="18" s="1"/>
  <c r="O1244" i="18"/>
  <c r="P1244" i="18" s="1"/>
  <c r="O1245" i="18"/>
  <c r="P1245" i="18" s="1"/>
  <c r="O1246" i="18"/>
  <c r="P1246" i="18" s="1"/>
  <c r="O1247" i="18"/>
  <c r="P1247" i="18" s="1"/>
  <c r="O1248" i="18"/>
  <c r="P1248" i="18" s="1"/>
  <c r="O1249" i="18"/>
  <c r="P1249" i="18" s="1"/>
  <c r="O1250" i="18"/>
  <c r="P1250" i="18" s="1"/>
  <c r="O1251" i="18"/>
  <c r="P1251" i="18" s="1"/>
  <c r="O1252" i="18"/>
  <c r="P1252" i="18" s="1"/>
  <c r="O1253" i="18"/>
  <c r="P1253" i="18" s="1"/>
  <c r="O1254" i="18"/>
  <c r="P1254" i="18" s="1"/>
  <c r="O1255" i="18"/>
  <c r="P1255" i="18" s="1"/>
  <c r="O1256" i="18"/>
  <c r="P1256" i="18" s="1"/>
  <c r="O1257" i="18"/>
  <c r="P1257" i="18" s="1"/>
  <c r="O1258" i="18"/>
  <c r="P1258" i="18" s="1"/>
  <c r="O1259" i="18"/>
  <c r="P1259" i="18" s="1"/>
  <c r="O1260" i="18"/>
  <c r="P1260" i="18" s="1"/>
  <c r="O1261" i="18"/>
  <c r="P1261" i="18" s="1"/>
  <c r="O1262" i="18"/>
  <c r="P1262" i="18" s="1"/>
  <c r="O1263" i="18"/>
  <c r="P1263" i="18" s="1"/>
  <c r="O1264" i="18"/>
  <c r="P1264" i="18" s="1"/>
  <c r="O1265" i="18"/>
  <c r="P1265" i="18" s="1"/>
  <c r="O1266" i="18"/>
  <c r="P1266" i="18" s="1"/>
  <c r="O1267" i="18"/>
  <c r="P1267" i="18" s="1"/>
  <c r="O1268" i="18"/>
  <c r="P1268" i="18" s="1"/>
  <c r="O1269" i="18"/>
  <c r="P1269" i="18" s="1"/>
  <c r="O1270" i="18"/>
  <c r="P1270" i="18" s="1"/>
  <c r="O1271" i="18"/>
  <c r="P1271" i="18" s="1"/>
  <c r="O1272" i="18"/>
  <c r="P1272" i="18" s="1"/>
  <c r="O1273" i="18"/>
  <c r="P1273" i="18" s="1"/>
  <c r="O1274" i="18"/>
  <c r="P1274" i="18" s="1"/>
  <c r="O1275" i="18"/>
  <c r="P1275" i="18" s="1"/>
  <c r="O1276" i="18"/>
  <c r="P1276" i="18" s="1"/>
  <c r="O1277" i="18"/>
  <c r="P1277" i="18" s="1"/>
  <c r="O1278" i="18"/>
  <c r="P1278" i="18" s="1"/>
  <c r="O1279" i="18"/>
  <c r="P1279" i="18" s="1"/>
  <c r="O1280" i="18"/>
  <c r="P1280" i="18" s="1"/>
  <c r="O1281" i="18"/>
  <c r="P1281" i="18" s="1"/>
  <c r="O1282" i="18"/>
  <c r="P1282" i="18" s="1"/>
  <c r="O1283" i="18"/>
  <c r="P1283" i="18" s="1"/>
  <c r="O1284" i="18"/>
  <c r="P1284" i="18" s="1"/>
  <c r="O1285" i="18"/>
  <c r="P1285" i="18" s="1"/>
  <c r="O1286" i="18"/>
  <c r="P1286" i="18" s="1"/>
  <c r="O1287" i="18"/>
  <c r="P1287" i="18" s="1"/>
  <c r="O1288" i="18"/>
  <c r="P1288" i="18" s="1"/>
  <c r="O1289" i="18"/>
  <c r="P1289" i="18" s="1"/>
  <c r="O1290" i="18"/>
  <c r="P1290" i="18" s="1"/>
  <c r="O1291" i="18"/>
  <c r="P1291" i="18" s="1"/>
  <c r="O1292" i="18"/>
  <c r="P1292" i="18" s="1"/>
  <c r="O1293" i="18"/>
  <c r="P1293" i="18" s="1"/>
  <c r="O1294" i="18"/>
  <c r="P1294" i="18" s="1"/>
  <c r="O1295" i="18"/>
  <c r="P1295" i="18" s="1"/>
  <c r="O1296" i="18"/>
  <c r="P1296" i="18" s="1"/>
  <c r="O1297" i="18"/>
  <c r="P1297" i="18" s="1"/>
  <c r="O1298" i="18"/>
  <c r="P1298" i="18" s="1"/>
  <c r="O1299" i="18"/>
  <c r="P1299" i="18" s="1"/>
  <c r="O1300" i="18"/>
  <c r="P1300" i="18" s="1"/>
  <c r="O1301" i="18"/>
  <c r="P1301" i="18" s="1"/>
  <c r="O1302" i="18"/>
  <c r="P1302" i="18" s="1"/>
  <c r="O1303" i="18"/>
  <c r="P1303" i="18" s="1"/>
  <c r="O1304" i="18"/>
  <c r="P1304" i="18" s="1"/>
  <c r="O1305" i="18"/>
  <c r="P1305" i="18" s="1"/>
  <c r="O1306" i="18"/>
  <c r="P1306" i="18" s="1"/>
  <c r="O1307" i="18"/>
  <c r="P1307" i="18" s="1"/>
  <c r="O1308" i="18"/>
  <c r="P1308" i="18" s="1"/>
  <c r="O1309" i="18"/>
  <c r="P1309" i="18" s="1"/>
  <c r="O1310" i="18"/>
  <c r="P1310" i="18" s="1"/>
  <c r="O1311" i="18"/>
  <c r="P1311" i="18" s="1"/>
  <c r="O1312" i="18"/>
  <c r="P1312" i="18" s="1"/>
  <c r="O1313" i="18"/>
  <c r="P1313" i="18" s="1"/>
  <c r="O1314" i="18"/>
  <c r="P1314" i="18" s="1"/>
  <c r="O1315" i="18"/>
  <c r="P1315" i="18" s="1"/>
  <c r="O1316" i="18"/>
  <c r="P1316" i="18" s="1"/>
  <c r="O1317" i="18"/>
  <c r="P1317" i="18" s="1"/>
  <c r="O1318" i="18"/>
  <c r="P1318" i="18" s="1"/>
  <c r="O1319" i="18"/>
  <c r="P1319" i="18" s="1"/>
  <c r="O1320" i="18"/>
  <c r="P1320" i="18" s="1"/>
  <c r="O1321" i="18"/>
  <c r="P1321" i="18" s="1"/>
  <c r="O1322" i="18"/>
  <c r="P1322" i="18" s="1"/>
  <c r="O1323" i="18"/>
  <c r="P1323" i="18" s="1"/>
  <c r="O1324" i="18"/>
  <c r="P1324" i="18" s="1"/>
  <c r="O1325" i="18"/>
  <c r="P1325" i="18" s="1"/>
  <c r="O1326" i="18"/>
  <c r="P1326" i="18" s="1"/>
  <c r="O1327" i="18"/>
  <c r="P1327" i="18" s="1"/>
  <c r="O1328" i="18"/>
  <c r="P1328" i="18" s="1"/>
  <c r="O1329" i="18"/>
  <c r="P1329" i="18" s="1"/>
  <c r="O1330" i="18"/>
  <c r="P1330" i="18" s="1"/>
  <c r="O1331" i="18"/>
  <c r="P1331" i="18" s="1"/>
  <c r="O1332" i="18"/>
  <c r="P1332" i="18" s="1"/>
  <c r="O1333" i="18"/>
  <c r="P1333" i="18" s="1"/>
  <c r="O1334" i="18"/>
  <c r="P1334" i="18" s="1"/>
  <c r="O1335" i="18"/>
  <c r="P1335" i="18" s="1"/>
  <c r="O1336" i="18"/>
  <c r="P1336" i="18" s="1"/>
  <c r="O1337" i="18"/>
  <c r="P1337" i="18" s="1"/>
  <c r="O1338" i="18"/>
  <c r="P1338" i="18" s="1"/>
  <c r="O1339" i="18"/>
  <c r="P1339" i="18" s="1"/>
  <c r="O1340" i="18"/>
  <c r="P1340" i="18" s="1"/>
  <c r="O1341" i="18"/>
  <c r="P1341" i="18" s="1"/>
  <c r="O1342" i="18"/>
  <c r="P1342" i="18" s="1"/>
  <c r="O1343" i="18"/>
  <c r="P1343" i="18" s="1"/>
  <c r="O1344" i="18"/>
  <c r="P1344" i="18" s="1"/>
  <c r="O1345" i="18"/>
  <c r="P1345" i="18" s="1"/>
  <c r="O1346" i="18"/>
  <c r="P1346" i="18" s="1"/>
  <c r="O1347" i="18"/>
  <c r="P1347" i="18" s="1"/>
  <c r="O1348" i="18"/>
  <c r="P1348" i="18" s="1"/>
  <c r="O1349" i="18"/>
  <c r="P1349" i="18" s="1"/>
  <c r="O1350" i="18"/>
  <c r="P1350" i="18" s="1"/>
  <c r="O1351" i="18"/>
  <c r="P1351" i="18" s="1"/>
  <c r="O1352" i="18"/>
  <c r="P1352" i="18" s="1"/>
  <c r="O1353" i="18"/>
  <c r="P1353" i="18" s="1"/>
  <c r="O1354" i="18"/>
  <c r="P1354" i="18" s="1"/>
  <c r="O1355" i="18"/>
  <c r="P1355" i="18" s="1"/>
  <c r="O1356" i="18"/>
  <c r="P1356" i="18" s="1"/>
  <c r="O1357" i="18"/>
  <c r="P1357" i="18" s="1"/>
  <c r="O1358" i="18"/>
  <c r="P1358" i="18" s="1"/>
  <c r="O1359" i="18"/>
  <c r="P1359" i="18" s="1"/>
  <c r="O1360" i="18"/>
  <c r="P1360" i="18" s="1"/>
  <c r="O1361" i="18"/>
  <c r="P1361" i="18" s="1"/>
  <c r="O1362" i="18"/>
  <c r="P1362" i="18" s="1"/>
  <c r="O1363" i="18"/>
  <c r="P1363" i="18" s="1"/>
  <c r="O1364" i="18"/>
  <c r="P1364" i="18" s="1"/>
  <c r="O1365" i="18"/>
  <c r="P1365" i="18" s="1"/>
  <c r="O1366" i="18"/>
  <c r="P1366" i="18" s="1"/>
  <c r="O1367" i="18"/>
  <c r="P1367" i="18" s="1"/>
  <c r="O1368" i="18"/>
  <c r="P1368" i="18" s="1"/>
  <c r="O1369" i="18"/>
  <c r="P1369" i="18" s="1"/>
  <c r="O1370" i="18"/>
  <c r="P1370" i="18" s="1"/>
  <c r="O1371" i="18"/>
  <c r="P1371" i="18" s="1"/>
  <c r="O1372" i="18"/>
  <c r="P1372" i="18" s="1"/>
  <c r="O1373" i="18"/>
  <c r="P1373" i="18" s="1"/>
  <c r="O1374" i="18"/>
  <c r="P1374" i="18" s="1"/>
  <c r="O1375" i="18"/>
  <c r="P1375" i="18" s="1"/>
  <c r="O1376" i="18"/>
  <c r="P1376" i="18" s="1"/>
  <c r="O1377" i="18"/>
  <c r="P1377" i="18" s="1"/>
  <c r="O2" i="18"/>
  <c r="P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2" i="5"/>
  <c r="K2" i="5" s="1"/>
  <c r="J845" i="5" l="1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J1092" i="5"/>
  <c r="K1092" i="5" s="1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J1160" i="5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J1184" i="5"/>
  <c r="K1184" i="5" s="1"/>
  <c r="J1185" i="5"/>
  <c r="K1185" i="5" s="1"/>
  <c r="J1186" i="5"/>
  <c r="K1186" i="5" s="1"/>
  <c r="J1187" i="5"/>
  <c r="K1187" i="5" s="1"/>
  <c r="J1188" i="5"/>
  <c r="K1188" i="5" s="1"/>
  <c r="J1189" i="5"/>
  <c r="K1189" i="5" s="1"/>
  <c r="J1190" i="5"/>
  <c r="K1190" i="5" s="1"/>
  <c r="J1191" i="5"/>
  <c r="K1191" i="5" s="1"/>
  <c r="J1192" i="5"/>
  <c r="K1192" i="5" s="1"/>
  <c r="J1193" i="5"/>
  <c r="K1193" i="5" s="1"/>
  <c r="J1194" i="5"/>
  <c r="K1194" i="5" s="1"/>
  <c r="J1195" i="5"/>
  <c r="K1195" i="5" s="1"/>
  <c r="J1196" i="5"/>
  <c r="K1196" i="5" s="1"/>
  <c r="J1197" i="5"/>
  <c r="K1197" i="5" s="1"/>
  <c r="J1198" i="5"/>
  <c r="K1198" i="5" s="1"/>
  <c r="J1199" i="5"/>
  <c r="K1199" i="5" s="1"/>
  <c r="J1200" i="5"/>
  <c r="K1200" i="5" s="1"/>
  <c r="J1201" i="5"/>
  <c r="K1201" i="5" s="1"/>
  <c r="J1202" i="5"/>
  <c r="K1202" i="5" s="1"/>
  <c r="J1203" i="5"/>
  <c r="K1203" i="5" s="1"/>
  <c r="J1204" i="5"/>
  <c r="K1204" i="5" s="1"/>
  <c r="J1205" i="5"/>
  <c r="K1205" i="5" s="1"/>
  <c r="J1206" i="5"/>
  <c r="K1206" i="5" s="1"/>
  <c r="J1207" i="5"/>
  <c r="K1207" i="5" s="1"/>
  <c r="J1208" i="5"/>
  <c r="K1208" i="5" s="1"/>
  <c r="J1209" i="5"/>
  <c r="K1209" i="5" s="1"/>
  <c r="J1210" i="5"/>
  <c r="K1210" i="5" s="1"/>
  <c r="J1211" i="5"/>
  <c r="K1211" i="5" s="1"/>
  <c r="J1212" i="5"/>
  <c r="K1212" i="5" s="1"/>
  <c r="J1213" i="5"/>
  <c r="K1213" i="5" s="1"/>
  <c r="J1214" i="5"/>
  <c r="K1214" i="5" s="1"/>
  <c r="J1215" i="5"/>
  <c r="K1215" i="5" s="1"/>
  <c r="J1216" i="5"/>
  <c r="K1216" i="5" s="1"/>
  <c r="J1217" i="5"/>
  <c r="K1217" i="5" s="1"/>
  <c r="J1218" i="5"/>
  <c r="K1218" i="5" s="1"/>
  <c r="J1219" i="5"/>
  <c r="K1219" i="5" s="1"/>
  <c r="J1220" i="5"/>
  <c r="K1220" i="5" s="1"/>
  <c r="J1221" i="5"/>
  <c r="K1221" i="5" s="1"/>
  <c r="J1222" i="5"/>
  <c r="K1222" i="5" s="1"/>
  <c r="J1223" i="5"/>
  <c r="K1223" i="5" s="1"/>
  <c r="J1224" i="5"/>
  <c r="K1224" i="5" s="1"/>
  <c r="J1225" i="5"/>
  <c r="K1225" i="5" s="1"/>
  <c r="J1226" i="5"/>
  <c r="K1226" i="5" s="1"/>
  <c r="J1227" i="5"/>
  <c r="K1227" i="5" s="1"/>
  <c r="J1228" i="5"/>
  <c r="K1228" i="5" s="1"/>
  <c r="J1229" i="5"/>
  <c r="K1229" i="5" s="1"/>
  <c r="J1230" i="5"/>
  <c r="K1230" i="5" s="1"/>
  <c r="J1231" i="5"/>
  <c r="K1231" i="5" s="1"/>
  <c r="J1232" i="5"/>
  <c r="K1232" i="5" s="1"/>
  <c r="J1233" i="5"/>
  <c r="K1233" i="5" s="1"/>
  <c r="J1234" i="5"/>
  <c r="K1234" i="5" s="1"/>
  <c r="J1235" i="5"/>
  <c r="K1235" i="5" s="1"/>
  <c r="J1236" i="5"/>
  <c r="K1236" i="5" s="1"/>
  <c r="J1237" i="5"/>
  <c r="K1237" i="5" s="1"/>
  <c r="J1238" i="5"/>
  <c r="K1238" i="5" s="1"/>
  <c r="J1239" i="5"/>
  <c r="K1239" i="5" s="1"/>
  <c r="J1240" i="5"/>
  <c r="K1240" i="5" s="1"/>
  <c r="J1241" i="5"/>
  <c r="K1241" i="5" s="1"/>
  <c r="J1242" i="5"/>
  <c r="K1242" i="5" s="1"/>
  <c r="J1243" i="5"/>
  <c r="K1243" i="5" s="1"/>
  <c r="J1244" i="5"/>
  <c r="K1244" i="5" s="1"/>
  <c r="J1245" i="5"/>
  <c r="K1245" i="5" s="1"/>
  <c r="J1246" i="5"/>
  <c r="K1246" i="5" s="1"/>
  <c r="J1247" i="5"/>
  <c r="K1247" i="5" s="1"/>
  <c r="J1248" i="5"/>
  <c r="K1248" i="5" s="1"/>
  <c r="J1249" i="5"/>
  <c r="K1249" i="5" s="1"/>
  <c r="J1250" i="5"/>
  <c r="K1250" i="5" s="1"/>
  <c r="J1251" i="5"/>
  <c r="K1251" i="5" s="1"/>
  <c r="J1252" i="5"/>
  <c r="K1252" i="5" s="1"/>
  <c r="J1253" i="5"/>
  <c r="K1253" i="5" s="1"/>
  <c r="J1254" i="5"/>
  <c r="K1254" i="5" s="1"/>
  <c r="J1255" i="5"/>
  <c r="K1255" i="5" s="1"/>
  <c r="J1256" i="5"/>
  <c r="K1256" i="5" s="1"/>
  <c r="J1257" i="5"/>
  <c r="K1257" i="5" s="1"/>
  <c r="J1258" i="5"/>
  <c r="K1258" i="5" s="1"/>
  <c r="J1259" i="5"/>
  <c r="K1259" i="5" s="1"/>
  <c r="J1260" i="5"/>
  <c r="K1260" i="5" s="1"/>
  <c r="J1261" i="5"/>
  <c r="K1261" i="5" s="1"/>
  <c r="J1262" i="5"/>
  <c r="K1262" i="5" s="1"/>
  <c r="J1263" i="5"/>
  <c r="K1263" i="5" s="1"/>
  <c r="J1264" i="5"/>
  <c r="K1264" i="5" s="1"/>
  <c r="J1265" i="5"/>
  <c r="K1265" i="5" s="1"/>
  <c r="J1266" i="5"/>
  <c r="K1266" i="5" s="1"/>
  <c r="J1267" i="5"/>
  <c r="K1267" i="5" s="1"/>
  <c r="J1268" i="5"/>
  <c r="K1268" i="5" s="1"/>
  <c r="J1269" i="5"/>
  <c r="K1269" i="5" s="1"/>
  <c r="J1270" i="5"/>
  <c r="K1270" i="5" s="1"/>
  <c r="J1271" i="5"/>
  <c r="K1271" i="5" s="1"/>
  <c r="J1272" i="5"/>
  <c r="K1272" i="5" s="1"/>
  <c r="J1273" i="5"/>
  <c r="K1273" i="5" s="1"/>
  <c r="J1274" i="5"/>
  <c r="K1274" i="5" s="1"/>
  <c r="J1275" i="5"/>
  <c r="K1275" i="5" s="1"/>
  <c r="J1276" i="5"/>
  <c r="K1276" i="5" s="1"/>
  <c r="J1277" i="5"/>
  <c r="K1277" i="5" s="1"/>
  <c r="J1278" i="5"/>
  <c r="K1278" i="5" s="1"/>
  <c r="J1279" i="5"/>
  <c r="K1279" i="5" s="1"/>
  <c r="J1280" i="5"/>
  <c r="K1280" i="5" s="1"/>
  <c r="J1281" i="5"/>
  <c r="K1281" i="5" s="1"/>
  <c r="J1282" i="5"/>
  <c r="K1282" i="5" s="1"/>
  <c r="J1283" i="5"/>
  <c r="K1283" i="5" s="1"/>
  <c r="J1284" i="5"/>
  <c r="K1284" i="5" s="1"/>
  <c r="J1285" i="5"/>
  <c r="K1285" i="5" s="1"/>
  <c r="J1286" i="5"/>
  <c r="K1286" i="5" s="1"/>
  <c r="J1287" i="5"/>
  <c r="K1287" i="5" s="1"/>
  <c r="J1288" i="5"/>
  <c r="K1288" i="5" s="1"/>
  <c r="J1289" i="5"/>
  <c r="K1289" i="5" s="1"/>
  <c r="J1290" i="5"/>
  <c r="K1290" i="5" s="1"/>
  <c r="J1291" i="5"/>
  <c r="K1291" i="5" s="1"/>
  <c r="J1292" i="5"/>
  <c r="K1292" i="5" s="1"/>
  <c r="J1293" i="5"/>
  <c r="K1293" i="5" s="1"/>
  <c r="J1294" i="5"/>
  <c r="K1294" i="5" s="1"/>
  <c r="J1295" i="5"/>
  <c r="K1295" i="5" s="1"/>
  <c r="J1296" i="5"/>
  <c r="K1296" i="5" s="1"/>
  <c r="J1297" i="5"/>
  <c r="K1297" i="5" s="1"/>
  <c r="J1298" i="5"/>
  <c r="K1298" i="5" s="1"/>
  <c r="J1299" i="5"/>
  <c r="K1299" i="5" s="1"/>
  <c r="J1300" i="5"/>
  <c r="K1300" i="5" s="1"/>
  <c r="J1301" i="5"/>
  <c r="K1301" i="5" s="1"/>
  <c r="J1302" i="5"/>
  <c r="K1302" i="5" s="1"/>
  <c r="J1303" i="5"/>
  <c r="K1303" i="5" s="1"/>
  <c r="J1304" i="5"/>
  <c r="K1304" i="5" s="1"/>
  <c r="J1305" i="5"/>
  <c r="K1305" i="5" s="1"/>
  <c r="J1306" i="5"/>
  <c r="K1306" i="5" s="1"/>
  <c r="J1307" i="5"/>
  <c r="K1307" i="5" s="1"/>
  <c r="J1308" i="5"/>
  <c r="K1308" i="5" s="1"/>
  <c r="J1309" i="5"/>
  <c r="K1309" i="5" s="1"/>
  <c r="J1310" i="5"/>
  <c r="K1310" i="5" s="1"/>
  <c r="J1311" i="5"/>
  <c r="K1311" i="5" s="1"/>
  <c r="J1312" i="5"/>
  <c r="K1312" i="5" s="1"/>
  <c r="J1313" i="5"/>
  <c r="K1313" i="5" s="1"/>
  <c r="J1314" i="5"/>
  <c r="K1314" i="5" s="1"/>
  <c r="J1315" i="5"/>
  <c r="K1315" i="5" s="1"/>
  <c r="J1316" i="5"/>
  <c r="K1316" i="5" s="1"/>
  <c r="J1317" i="5"/>
  <c r="K1317" i="5" s="1"/>
  <c r="J1318" i="5"/>
  <c r="K1318" i="5" s="1"/>
  <c r="J1319" i="5"/>
  <c r="K1319" i="5" s="1"/>
  <c r="J1320" i="5"/>
  <c r="K1320" i="5" s="1"/>
  <c r="J1321" i="5"/>
  <c r="K1321" i="5" s="1"/>
  <c r="J1322" i="5"/>
  <c r="K1322" i="5" s="1"/>
  <c r="J1323" i="5"/>
  <c r="K1323" i="5" s="1"/>
  <c r="J1324" i="5"/>
  <c r="K1324" i="5" s="1"/>
  <c r="J1325" i="5"/>
  <c r="K1325" i="5" s="1"/>
  <c r="J1326" i="5"/>
  <c r="K1326" i="5" s="1"/>
  <c r="J1327" i="5"/>
  <c r="K1327" i="5" s="1"/>
  <c r="J1328" i="5"/>
  <c r="K1328" i="5" s="1"/>
  <c r="J1329" i="5"/>
  <c r="K1329" i="5" s="1"/>
  <c r="J1330" i="5"/>
  <c r="K1330" i="5" s="1"/>
  <c r="J1331" i="5"/>
  <c r="K1331" i="5" s="1"/>
  <c r="J1332" i="5"/>
  <c r="K1332" i="5" s="1"/>
  <c r="J1333" i="5"/>
  <c r="K1333" i="5" s="1"/>
  <c r="J1334" i="5"/>
  <c r="K1334" i="5" s="1"/>
  <c r="J1335" i="5"/>
  <c r="K1335" i="5" s="1"/>
  <c r="J1336" i="5"/>
  <c r="K1336" i="5" s="1"/>
  <c r="J1337" i="5"/>
  <c r="K1337" i="5" s="1"/>
  <c r="J1338" i="5"/>
  <c r="K1338" i="5" s="1"/>
  <c r="J1339" i="5"/>
  <c r="K1339" i="5" s="1"/>
  <c r="J1340" i="5"/>
  <c r="K1340" i="5" s="1"/>
  <c r="J1341" i="5"/>
  <c r="K1341" i="5" s="1"/>
  <c r="J1342" i="5"/>
  <c r="K1342" i="5" s="1"/>
  <c r="J1343" i="5"/>
  <c r="K1343" i="5" s="1"/>
  <c r="J1344" i="5"/>
  <c r="K1344" i="5" s="1"/>
  <c r="J1345" i="5"/>
  <c r="K1345" i="5" s="1"/>
  <c r="J1346" i="5"/>
  <c r="K1346" i="5" s="1"/>
  <c r="J1347" i="5"/>
  <c r="K1347" i="5" s="1"/>
  <c r="J1348" i="5"/>
  <c r="K1348" i="5" s="1"/>
  <c r="J1349" i="5"/>
  <c r="K1349" i="5" s="1"/>
  <c r="J1350" i="5"/>
  <c r="K1350" i="5" s="1"/>
  <c r="R3" i="18" l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<sst xmlns="http://schemas.openxmlformats.org/spreadsheetml/2006/main" count="71548" uniqueCount="13731">
  <si>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</si>
  <si>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</si>
  <si>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</si>
  <si>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</si>
  <si>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</si>
  <si>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</si>
  <si>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</si>
  <si>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</si>
  <si>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</si>
  <si>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</si>
  <si>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</si>
  <si>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</si>
  <si>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</si>
  <si>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</si>
  <si>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</si>
  <si>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</si>
  <si>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</si>
  <si>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</si>
  <si>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</si>
  <si>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</si>
  <si>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</si>
  <si>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</si>
  <si>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</si>
  <si>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</si>
  <si>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</si>
  <si>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</si>
  <si>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</si>
  <si>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</si>
  <si>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</si>
  <si>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</si>
  <si>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</si>
  <si>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</si>
  <si>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</si>
  <si>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</si>
  <si>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</si>
  <si>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</si>
  <si>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</si>
  <si>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</si>
  <si>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</si>
  <si>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1000055555</t>
  </si>
  <si>
    <t>1000056403</t>
  </si>
  <si>
    <t>状态</t>
  </si>
  <si>
    <t>0306</t>
  </si>
  <si>
    <t>1</t>
  </si>
  <si>
    <t>自助机广发039</t>
  </si>
  <si>
    <t>自助机广发025</t>
  </si>
  <si>
    <t>自助机广发014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</si>
  <si>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</si>
  <si>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</si>
  <si>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</si>
  <si>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</si>
  <si>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</si>
  <si>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</si>
  <si>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</si>
  <si>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</si>
  <si>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</si>
  <si>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</si>
  <si>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</si>
  <si>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</si>
  <si>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</si>
  <si>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</si>
  <si>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</si>
  <si>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</si>
  <si>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</si>
  <si>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</si>
  <si>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</si>
  <si>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</si>
  <si>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</si>
  <si>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</si>
  <si>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</si>
  <si>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</si>
  <si>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</si>
  <si>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自助机广发012</t>
  </si>
  <si>
    <t>9</t>
  </si>
  <si>
    <t>7</t>
  </si>
  <si>
    <t>OR</t>
  </si>
  <si>
    <t>A</t>
  </si>
  <si>
    <t>6225970052485646</t>
  </si>
  <si>
    <t>2017.6.3-7</t>
    <phoneticPr fontId="3" type="noConversion"/>
  </si>
  <si>
    <t>陈洁</t>
  </si>
  <si>
    <t>董宏芬</t>
  </si>
  <si>
    <t>6259656240604201</t>
  </si>
  <si>
    <t>6259960088871637</t>
  </si>
  <si>
    <t>6231900000057513364</t>
  </si>
  <si>
    <t>6236683860003701237</t>
  </si>
  <si>
    <t>6228930001097265437</t>
  </si>
  <si>
    <t>流水号</t>
  </si>
  <si>
    <t>摘要</t>
  </si>
  <si>
    <t/>
  </si>
  <si>
    <t>王芳</t>
  </si>
  <si>
    <t>收款人名称有误</t>
  </si>
  <si>
    <t>杨群飞</t>
  </si>
  <si>
    <t>朱凤仙</t>
  </si>
  <si>
    <t>(RJ02)账号、户名不符</t>
  </si>
  <si>
    <t>杨丽芳</t>
  </si>
  <si>
    <t>陇德翠</t>
  </si>
  <si>
    <t>账户户名不符</t>
  </si>
  <si>
    <t>户名不符</t>
  </si>
  <si>
    <t>8</t>
  </si>
  <si>
    <t>1000044473</t>
  </si>
  <si>
    <t>1000067883</t>
  </si>
  <si>
    <t>靳珊珊</t>
  </si>
  <si>
    <t>1000095300</t>
  </si>
  <si>
    <t>李文申</t>
  </si>
  <si>
    <t>1000060661</t>
  </si>
  <si>
    <t>沈成勇</t>
  </si>
  <si>
    <t>5306-0627025002</t>
  </si>
  <si>
    <t>陆进</t>
  </si>
  <si>
    <t>杨菊飞</t>
  </si>
  <si>
    <t>1000076338</t>
  </si>
  <si>
    <t>1000099097</t>
  </si>
  <si>
    <t>1000076251</t>
  </si>
  <si>
    <t>郑良才</t>
  </si>
  <si>
    <t>1000022301</t>
  </si>
  <si>
    <t>严学芬</t>
  </si>
  <si>
    <t>1000069994</t>
  </si>
  <si>
    <t>李宗蓉</t>
  </si>
  <si>
    <t>张乐乐</t>
  </si>
  <si>
    <t>5307-0701015473</t>
  </si>
  <si>
    <t>姚寿华</t>
  </si>
  <si>
    <t>1000005011</t>
  </si>
  <si>
    <t>毛培仙</t>
  </si>
  <si>
    <t>1000064357</t>
  </si>
  <si>
    <t>罗青</t>
  </si>
  <si>
    <t>杨桃英</t>
  </si>
  <si>
    <t>盛美芬</t>
  </si>
  <si>
    <t>陈艳</t>
  </si>
  <si>
    <t>1000009147</t>
  </si>
  <si>
    <t>周艳</t>
  </si>
  <si>
    <t>1000056620</t>
  </si>
  <si>
    <t>赵振翔</t>
  </si>
  <si>
    <t>1000090794</t>
  </si>
  <si>
    <t>任燕</t>
  </si>
  <si>
    <t>1000033212</t>
  </si>
  <si>
    <t>毛金明</t>
  </si>
  <si>
    <t>1000075900</t>
  </si>
  <si>
    <t>潘军</t>
  </si>
  <si>
    <t>1000107505</t>
  </si>
  <si>
    <t>卯玉仙</t>
  </si>
  <si>
    <t>1000108079</t>
  </si>
  <si>
    <t>王春燕</t>
  </si>
  <si>
    <t>张俊</t>
  </si>
  <si>
    <t>0113037070</t>
  </si>
  <si>
    <t>李华金</t>
  </si>
  <si>
    <t>张馨月</t>
  </si>
  <si>
    <t>1000099907</t>
  </si>
  <si>
    <t>陈维梅</t>
  </si>
  <si>
    <t>6231900000057499697</t>
  </si>
  <si>
    <t>6228483868502349571</t>
  </si>
  <si>
    <t>6221887300039838147</t>
  </si>
  <si>
    <t>6259662400002202</t>
  </si>
  <si>
    <t>6222520597892278</t>
  </si>
  <si>
    <t>6228483860645613310</t>
  </si>
  <si>
    <t>6231900000095224974</t>
  </si>
  <si>
    <t>6223691385043702</t>
  </si>
  <si>
    <t>6221887020000088031</t>
  </si>
  <si>
    <t>6236683860003050353</t>
  </si>
  <si>
    <t>6217004010002307022</t>
  </si>
  <si>
    <t>6223691682409853</t>
  </si>
  <si>
    <t>6217232502000874866</t>
  </si>
  <si>
    <t>6228482896247520967</t>
  </si>
  <si>
    <t>6217003880001873070</t>
  </si>
  <si>
    <t>6227003890590280479</t>
  </si>
  <si>
    <t>6217003900003453703</t>
  </si>
  <si>
    <t>6231900000067304119</t>
  </si>
  <si>
    <t>6228480868237868773</t>
  </si>
  <si>
    <t>6217997300025818538</t>
  </si>
  <si>
    <t>6231900000015755255</t>
  </si>
  <si>
    <t>6222620590001778426</t>
  </si>
  <si>
    <t>自助机金额</t>
    <phoneticPr fontId="3" type="noConversion"/>
  </si>
  <si>
    <t>是否平台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</si>
  <si>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</si>
  <si>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</si>
  <si>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</si>
  <si>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6</t>
  </si>
  <si>
    <t>刘丽</t>
  </si>
  <si>
    <t>1000018736</t>
  </si>
  <si>
    <t>朱盛强</t>
  </si>
  <si>
    <t>1000107094</t>
  </si>
  <si>
    <t>单国清</t>
  </si>
  <si>
    <t>1000052240</t>
  </si>
  <si>
    <t>夏祥生</t>
  </si>
  <si>
    <t>0111127236</t>
  </si>
  <si>
    <t>李艳</t>
  </si>
  <si>
    <t>1000100028</t>
  </si>
  <si>
    <t>殷俊良</t>
  </si>
  <si>
    <t>李刚</t>
  </si>
  <si>
    <t>1000000779</t>
  </si>
  <si>
    <t>何平梅</t>
  </si>
  <si>
    <t>5015595877</t>
  </si>
  <si>
    <t>王秀珍</t>
  </si>
  <si>
    <t>0102547353</t>
  </si>
  <si>
    <t>陈信达</t>
  </si>
  <si>
    <t>1000077226</t>
  </si>
  <si>
    <t>沙学杰</t>
  </si>
  <si>
    <t>1000074776</t>
  </si>
  <si>
    <t>张莉芹</t>
  </si>
  <si>
    <t>5303-0381062387</t>
  </si>
  <si>
    <t>刘平</t>
  </si>
  <si>
    <t>刘佳</t>
  </si>
  <si>
    <t>1000118408</t>
  </si>
  <si>
    <t>刘塞</t>
  </si>
  <si>
    <t>1000111449</t>
  </si>
  <si>
    <t>顾正昌</t>
  </si>
  <si>
    <t>李丽</t>
  </si>
  <si>
    <t>1000117897</t>
  </si>
  <si>
    <t>穆海涛</t>
  </si>
  <si>
    <t>1000115219</t>
  </si>
  <si>
    <t>邓碧柳</t>
  </si>
  <si>
    <t>1000120879</t>
  </si>
  <si>
    <t>黄关燕</t>
  </si>
  <si>
    <t>1000048845</t>
  </si>
  <si>
    <t>李翠连</t>
  </si>
  <si>
    <t>杨玲</t>
  </si>
  <si>
    <t>1000016782</t>
  </si>
  <si>
    <t>李蓉</t>
  </si>
  <si>
    <t>1000125973</t>
  </si>
  <si>
    <t>王云梅</t>
  </si>
  <si>
    <t>1000091252</t>
  </si>
  <si>
    <t>刘洪彬</t>
  </si>
  <si>
    <t>陈昌梅</t>
  </si>
  <si>
    <t>吴凤竹</t>
  </si>
  <si>
    <t>1000031463</t>
  </si>
  <si>
    <t>朱蓉</t>
  </si>
  <si>
    <t>5326-2624005618</t>
  </si>
  <si>
    <t>李桂兰</t>
  </si>
  <si>
    <t>1000101889</t>
  </si>
  <si>
    <t>李莉</t>
  </si>
  <si>
    <t>秦燕</t>
  </si>
  <si>
    <t>王小燕</t>
  </si>
  <si>
    <t>5306-0627019804</t>
  </si>
  <si>
    <t>张孟科</t>
  </si>
  <si>
    <t>李兰</t>
  </si>
  <si>
    <t>赵鑫</t>
  </si>
  <si>
    <t>1000076658</t>
  </si>
  <si>
    <t>徐翠</t>
  </si>
  <si>
    <t>1000106264</t>
  </si>
  <si>
    <t>杜泽花</t>
  </si>
  <si>
    <t>1000087255</t>
  </si>
  <si>
    <t>黄艺虹</t>
  </si>
  <si>
    <t>1000118596</t>
  </si>
  <si>
    <t>李赛红</t>
  </si>
  <si>
    <t>自助机广发036</t>
  </si>
  <si>
    <t>自助机广发019</t>
  </si>
  <si>
    <t>自助机广发041</t>
  </si>
  <si>
    <t xml:space="preserve"> </t>
  </si>
  <si>
    <t>6217003930000770742</t>
  </si>
  <si>
    <t>6283885168606761</t>
  </si>
  <si>
    <t>6217003890001061477</t>
  </si>
  <si>
    <t>6217862700000217436</t>
  </si>
  <si>
    <t>6282889219008283</t>
  </si>
  <si>
    <t>6231900000055864751</t>
  </si>
  <si>
    <t>6217997300005034262</t>
  </si>
  <si>
    <t>6231900000060706120</t>
  </si>
  <si>
    <t>6223691044641342</t>
  </si>
  <si>
    <t>62230829005479484</t>
  </si>
  <si>
    <t>6221550315852867</t>
  </si>
  <si>
    <t>6214157311800076690</t>
  </si>
  <si>
    <t>6212820862509578171</t>
  </si>
  <si>
    <t>6226550012079827</t>
  </si>
  <si>
    <t>6217900800002360400</t>
  </si>
  <si>
    <t>6227007171510137776</t>
  </si>
  <si>
    <t>6228482898590892670</t>
  </si>
  <si>
    <t>6228480868024368078</t>
  </si>
  <si>
    <t>6217997070003891308</t>
  </si>
  <si>
    <t>6222620590004661033</t>
  </si>
  <si>
    <t>6212262502006081627</t>
  </si>
  <si>
    <t>6221887300040543553</t>
  </si>
  <si>
    <t>6231900020009560255</t>
  </si>
  <si>
    <t>6231900000111958431</t>
  </si>
  <si>
    <t>6228481198624366275</t>
  </si>
  <si>
    <t>6217987300000107883</t>
  </si>
  <si>
    <t>6217003950003892277</t>
  </si>
  <si>
    <t>6212262516001027955</t>
  </si>
  <si>
    <t>6217003890005263491</t>
  </si>
  <si>
    <t>5329-2929007468</t>
  </si>
  <si>
    <t>何学武</t>
  </si>
  <si>
    <t>1000123954</t>
  </si>
  <si>
    <t>祝吉凤</t>
  </si>
  <si>
    <t>自助机招商025</t>
  </si>
  <si>
    <t>黄虎</t>
  </si>
  <si>
    <t>5300-0000246281</t>
  </si>
  <si>
    <t>朱希荣</t>
  </si>
  <si>
    <t>刘颖</t>
  </si>
  <si>
    <t>杨会琴</t>
  </si>
  <si>
    <t>1000004582</t>
  </si>
  <si>
    <t>张玉双</t>
  </si>
  <si>
    <t>贾毅</t>
  </si>
  <si>
    <t>5010613308</t>
  </si>
  <si>
    <t>万雪梅</t>
  </si>
  <si>
    <t>1000044283</t>
  </si>
  <si>
    <t>周洪科</t>
  </si>
  <si>
    <t>1000050030</t>
  </si>
  <si>
    <t>窦龙光</t>
  </si>
  <si>
    <t>1000026381</t>
  </si>
  <si>
    <t>冯朝琼</t>
  </si>
  <si>
    <t>苏其美</t>
  </si>
  <si>
    <t>王丹丹</t>
  </si>
  <si>
    <t>杨继英</t>
  </si>
  <si>
    <t>自助机招商012</t>
  </si>
  <si>
    <t>孟晓峰</t>
  </si>
  <si>
    <t>张竹</t>
  </si>
  <si>
    <t>5011286483</t>
  </si>
  <si>
    <t>张娜</t>
  </si>
  <si>
    <t>1000065402</t>
  </si>
  <si>
    <t>金伟</t>
  </si>
  <si>
    <t>0102530209</t>
  </si>
  <si>
    <t>施志玲</t>
  </si>
  <si>
    <t>1000019943</t>
  </si>
  <si>
    <t>刘丽兰</t>
  </si>
  <si>
    <t>1000065657</t>
  </si>
  <si>
    <t>杜安翠</t>
  </si>
  <si>
    <t>1000073551</t>
  </si>
  <si>
    <t>严艳</t>
  </si>
  <si>
    <t>1000072628</t>
  </si>
  <si>
    <t>黄建波</t>
  </si>
  <si>
    <t>1000072649</t>
  </si>
  <si>
    <t>李雯</t>
  </si>
  <si>
    <t>1000028741</t>
  </si>
  <si>
    <t>王亚萍</t>
  </si>
  <si>
    <t>刘兵清</t>
  </si>
  <si>
    <t>5012631192</t>
  </si>
  <si>
    <t>刘桂仙</t>
  </si>
  <si>
    <t>1000069958</t>
  </si>
  <si>
    <t>陈凤祥</t>
  </si>
  <si>
    <t>1000075303</t>
  </si>
  <si>
    <t>孙美华</t>
  </si>
  <si>
    <t>张倩</t>
  </si>
  <si>
    <t>5011720654</t>
  </si>
  <si>
    <t>任萍萍</t>
  </si>
  <si>
    <t>1000073361</t>
  </si>
  <si>
    <t>李娜</t>
  </si>
  <si>
    <t>1000064436</t>
  </si>
  <si>
    <t>董丽霞</t>
  </si>
  <si>
    <t>1000078455</t>
  </si>
  <si>
    <t>张开二</t>
  </si>
  <si>
    <t>陈芳</t>
  </si>
  <si>
    <t>龙志梅</t>
  </si>
  <si>
    <t>张丽</t>
  </si>
  <si>
    <t>1000076512</t>
  </si>
  <si>
    <t>周云</t>
  </si>
  <si>
    <t>1000076520</t>
  </si>
  <si>
    <t>马亮</t>
  </si>
  <si>
    <t>李超</t>
  </si>
  <si>
    <t>郑有才</t>
  </si>
  <si>
    <t>1000090399</t>
  </si>
  <si>
    <t>杨松凤</t>
  </si>
  <si>
    <t>韦梅</t>
  </si>
  <si>
    <t>李瑞</t>
  </si>
  <si>
    <t>李雪梅</t>
  </si>
  <si>
    <t>张丽华</t>
  </si>
  <si>
    <t>5010906576</t>
  </si>
  <si>
    <t>焦瑜</t>
  </si>
  <si>
    <t>王芹</t>
  </si>
  <si>
    <t>1000092306</t>
  </si>
  <si>
    <t>杨雨娇</t>
  </si>
  <si>
    <t>PAYER_ACCOUNT</t>
  </si>
  <si>
    <t>6226200101707181</t>
  </si>
  <si>
    <t>6212262506000138143</t>
  </si>
  <si>
    <t>6227004022020139708</t>
  </si>
  <si>
    <t>6221682812008121</t>
  </si>
  <si>
    <t>6231900000068972070</t>
  </si>
  <si>
    <t>4895920327341649</t>
  </si>
  <si>
    <t>5257465381658941</t>
  </si>
  <si>
    <t>6212262502008806302</t>
  </si>
  <si>
    <t>6217997300042827231</t>
  </si>
  <si>
    <t>6217003950002126966</t>
  </si>
  <si>
    <t>0308</t>
  </si>
  <si>
    <t>6217996900034791229</t>
  </si>
  <si>
    <t>4033910021666659</t>
  </si>
  <si>
    <t>62230827006011926</t>
  </si>
  <si>
    <t>6231900021781767829</t>
  </si>
  <si>
    <t>6221507300010812467</t>
  </si>
  <si>
    <t>6223691296438751</t>
  </si>
  <si>
    <t>6222370235378888</t>
  </si>
  <si>
    <t>6221550351881333</t>
  </si>
  <si>
    <t>6227003860260233033</t>
  </si>
  <si>
    <t>6231900000054434424</t>
  </si>
  <si>
    <t>6223690929710073</t>
  </si>
  <si>
    <t>6228480868424933273</t>
  </si>
  <si>
    <t>6217003910006157391</t>
  </si>
  <si>
    <t>6228483316191366464</t>
  </si>
  <si>
    <t>6228480868657895371</t>
  </si>
  <si>
    <t>6231900000074685138</t>
  </si>
  <si>
    <t>6231900000054513490</t>
  </si>
  <si>
    <t>6227007171540106254</t>
  </si>
  <si>
    <t>6231900000075414231</t>
  </si>
  <si>
    <t>6214993920000317</t>
  </si>
  <si>
    <t>6231900000072152073</t>
  </si>
  <si>
    <t>6228480868597254374</t>
  </si>
  <si>
    <t>6214600180003733719</t>
  </si>
  <si>
    <t>3563918002529671</t>
  </si>
  <si>
    <t>6228483868440138870</t>
  </si>
  <si>
    <t>户名有误</t>
  </si>
  <si>
    <t>信用卡系统内清算款项（往来账专户）</t>
  </si>
  <si>
    <t>户名误</t>
  </si>
  <si>
    <t>收款账户户名不符</t>
  </si>
  <si>
    <t>中国建设银行信用卡中心存放款项户</t>
  </si>
  <si>
    <t>周荣</t>
  </si>
  <si>
    <t>收款人户名有误</t>
  </si>
  <si>
    <t>账号户名不符</t>
  </si>
  <si>
    <t>信用卡号不存在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</si>
  <si>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</si>
  <si>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</si>
  <si>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</si>
  <si>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</si>
  <si>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</si>
  <si>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</si>
  <si>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备注</t>
    <phoneticPr fontId="3" type="noConversion"/>
  </si>
  <si>
    <t>调节后总发生额</t>
    <phoneticPr fontId="3" type="noConversion"/>
  </si>
  <si>
    <t>调节后总发生额</t>
    <phoneticPr fontId="3" type="noConversion"/>
  </si>
  <si>
    <t>本日HIS端解冻</t>
  </si>
  <si>
    <t>自助机当日前未入处理</t>
    <phoneticPr fontId="3" type="noConversion"/>
  </si>
  <si>
    <t>自助机当日应入未入</t>
    <phoneticPr fontId="3" type="noConversion"/>
  </si>
  <si>
    <t>当日银行未受理</t>
    <phoneticPr fontId="3" type="noConversion"/>
  </si>
  <si>
    <t>本日银行退汇</t>
  </si>
  <si>
    <t>原预存ID</t>
  </si>
  <si>
    <t>退汇状态</t>
    <phoneticPr fontId="3" type="noConversion"/>
  </si>
  <si>
    <t>银行卡号</t>
  </si>
  <si>
    <t>自助机状态</t>
    <phoneticPr fontId="3" type="noConversion"/>
  </si>
  <si>
    <t>自助机时间</t>
    <phoneticPr fontId="3" type="noConversion"/>
  </si>
  <si>
    <t>退汇时间</t>
    <phoneticPr fontId="3" type="noConversion"/>
  </si>
  <si>
    <t>自助机招商008</t>
  </si>
  <si>
    <t>0906271218</t>
  </si>
  <si>
    <t>自助机招商001</t>
  </si>
  <si>
    <t>0906271754</t>
  </si>
  <si>
    <t>0907220233</t>
  </si>
  <si>
    <t>1000030904</t>
  </si>
  <si>
    <t>肖健</t>
  </si>
  <si>
    <t>自助机招商039</t>
  </si>
  <si>
    <t>5015816737</t>
  </si>
  <si>
    <t>张媛</t>
  </si>
  <si>
    <t>自助机招商024</t>
  </si>
  <si>
    <t>0908280982</t>
  </si>
  <si>
    <t>1000028032</t>
  </si>
  <si>
    <t>车运涛</t>
  </si>
  <si>
    <t>自助机招商035</t>
  </si>
  <si>
    <t>0908281039</t>
  </si>
  <si>
    <t>0908338072</t>
  </si>
  <si>
    <t>1000000580</t>
  </si>
  <si>
    <t>崔立斌</t>
  </si>
  <si>
    <t>0908338329</t>
  </si>
  <si>
    <t>0908345443</t>
  </si>
  <si>
    <t>自助机招商006</t>
  </si>
  <si>
    <t>0908346266</t>
  </si>
  <si>
    <t>0908450054</t>
  </si>
  <si>
    <t>1000040285</t>
  </si>
  <si>
    <t>王敏</t>
  </si>
  <si>
    <t>自助机招商022</t>
  </si>
  <si>
    <t>0908470170</t>
  </si>
  <si>
    <t>1000025706</t>
  </si>
  <si>
    <t>白鸽</t>
  </si>
  <si>
    <t>自助机招商031</t>
  </si>
  <si>
    <t>1000029160</t>
  </si>
  <si>
    <t>张春艳</t>
  </si>
  <si>
    <t>自助机招商040</t>
  </si>
  <si>
    <t>1000039961</t>
  </si>
  <si>
    <t>杨光路</t>
  </si>
  <si>
    <t>自助机招商036</t>
  </si>
  <si>
    <t>自助机招商028</t>
  </si>
  <si>
    <t>1000041878</t>
  </si>
  <si>
    <t>周儒彦</t>
  </si>
  <si>
    <t>自助机招商011</t>
  </si>
  <si>
    <t>0908676103</t>
  </si>
  <si>
    <t>0101065200</t>
  </si>
  <si>
    <t>鲁雁</t>
  </si>
  <si>
    <t>0908702849</t>
  </si>
  <si>
    <t>0102134785</t>
  </si>
  <si>
    <t>赵振羽</t>
  </si>
  <si>
    <t>自助机招商026</t>
  </si>
  <si>
    <t>0908709982</t>
  </si>
  <si>
    <t>1000029505</t>
  </si>
  <si>
    <t>曾忠玉</t>
  </si>
  <si>
    <t>0908716917</t>
  </si>
  <si>
    <t>1000043399</t>
  </si>
  <si>
    <t>王雯雯</t>
  </si>
  <si>
    <t>1000040713</t>
  </si>
  <si>
    <t>柯秀碧</t>
  </si>
  <si>
    <t>自助机招商017</t>
  </si>
  <si>
    <t>0908758636</t>
  </si>
  <si>
    <t>1000042799</t>
  </si>
  <si>
    <t>毛旭丽</t>
  </si>
  <si>
    <t>0908770101</t>
  </si>
  <si>
    <t>自助机招商021</t>
  </si>
  <si>
    <t>1000037226</t>
  </si>
  <si>
    <t>王晓凤</t>
  </si>
  <si>
    <t>自助机招商033</t>
  </si>
  <si>
    <t>0908813901</t>
  </si>
  <si>
    <t>1000041556</t>
  </si>
  <si>
    <t>张艳</t>
  </si>
  <si>
    <t>自助机招商015</t>
  </si>
  <si>
    <t>0908841686</t>
  </si>
  <si>
    <t>1000023550</t>
  </si>
  <si>
    <t>李达</t>
  </si>
  <si>
    <t>0908853553</t>
  </si>
  <si>
    <t>2800113533</t>
  </si>
  <si>
    <t>史建凰</t>
  </si>
  <si>
    <t>自助机招商020</t>
  </si>
  <si>
    <t>0908863914</t>
  </si>
  <si>
    <t>1000041984</t>
  </si>
  <si>
    <t>杨明坤</t>
  </si>
  <si>
    <t>0908874920</t>
  </si>
  <si>
    <t>1000024761</t>
  </si>
  <si>
    <t>杨银良</t>
  </si>
  <si>
    <t>自助机招商027</t>
  </si>
  <si>
    <t>0908889838</t>
  </si>
  <si>
    <t>0103183475</t>
  </si>
  <si>
    <t>李云花</t>
  </si>
  <si>
    <t>自助机招商034</t>
  </si>
  <si>
    <t>0908913929</t>
  </si>
  <si>
    <t>1000033008</t>
  </si>
  <si>
    <t>王永</t>
  </si>
  <si>
    <t>0908964745</t>
  </si>
  <si>
    <t>1000024622</t>
  </si>
  <si>
    <t>陈龙巧</t>
  </si>
  <si>
    <t>0909042947</t>
  </si>
  <si>
    <t>1000024668</t>
  </si>
  <si>
    <t>丁开府</t>
  </si>
  <si>
    <t>1000042008</t>
  </si>
  <si>
    <t>高晶晶</t>
  </si>
  <si>
    <t>0909116897</t>
  </si>
  <si>
    <t>1000043487</t>
  </si>
  <si>
    <t>冯蓉</t>
  </si>
  <si>
    <t>0909162091</t>
  </si>
  <si>
    <t>1000044978</t>
  </si>
  <si>
    <t>杜沙</t>
  </si>
  <si>
    <t>0909188515</t>
  </si>
  <si>
    <t>1000043426</t>
  </si>
  <si>
    <t>曹丹丹</t>
  </si>
  <si>
    <t>0909225124</t>
  </si>
  <si>
    <t>1000011247</t>
  </si>
  <si>
    <t>谭源波</t>
  </si>
  <si>
    <t>0909313557</t>
  </si>
  <si>
    <t>1000015917</t>
  </si>
  <si>
    <t>何月娥</t>
  </si>
  <si>
    <t>自助机招商016</t>
  </si>
  <si>
    <t>0909346078</t>
  </si>
  <si>
    <t>1000040508</t>
  </si>
  <si>
    <t>沈敏锐</t>
  </si>
  <si>
    <t>自助机招商030</t>
  </si>
  <si>
    <t>1000045710</t>
  </si>
  <si>
    <t>陈粉丽</t>
  </si>
  <si>
    <t>0909403251</t>
  </si>
  <si>
    <t>1000022527</t>
  </si>
  <si>
    <t>潘丽容</t>
  </si>
  <si>
    <t>0909427878</t>
  </si>
  <si>
    <t>1000015876</t>
  </si>
  <si>
    <t>杨露</t>
  </si>
  <si>
    <t>0909467549</t>
  </si>
  <si>
    <t>1000030263</t>
  </si>
  <si>
    <t>邱萍</t>
  </si>
  <si>
    <t>0909487122</t>
  </si>
  <si>
    <t>1000020639</t>
  </si>
  <si>
    <t>0909488574</t>
  </si>
  <si>
    <t>5325-2526033037</t>
  </si>
  <si>
    <t>杨天秀</t>
  </si>
  <si>
    <t>0909500779</t>
  </si>
  <si>
    <t>1000046722</t>
  </si>
  <si>
    <t>杨梅</t>
  </si>
  <si>
    <t>0909506884</t>
  </si>
  <si>
    <t>1000040658</t>
  </si>
  <si>
    <t>曹志忠</t>
  </si>
  <si>
    <t>自助机招商029</t>
  </si>
  <si>
    <t>0909533341</t>
  </si>
  <si>
    <t>1000047281</t>
  </si>
  <si>
    <t>林乐刚</t>
  </si>
  <si>
    <t>0909558919</t>
  </si>
  <si>
    <t>1000029940</t>
  </si>
  <si>
    <t>常国栋</t>
  </si>
  <si>
    <t>0909568198</t>
  </si>
  <si>
    <t>0101068442</t>
  </si>
  <si>
    <t>孙伟娟</t>
  </si>
  <si>
    <t>0909613746</t>
  </si>
  <si>
    <t>0909615701</t>
  </si>
  <si>
    <t>1000047415</t>
  </si>
  <si>
    <t>徐波</t>
  </si>
  <si>
    <t>自助机招商018</t>
  </si>
  <si>
    <t>1000046937</t>
  </si>
  <si>
    <t>杨仲元</t>
  </si>
  <si>
    <t>0909827911</t>
  </si>
  <si>
    <t>1000047394</t>
  </si>
  <si>
    <t>白红</t>
  </si>
  <si>
    <t>自助机招商010</t>
  </si>
  <si>
    <t>0909835959</t>
  </si>
  <si>
    <t>1000047720</t>
  </si>
  <si>
    <t>郑佳</t>
  </si>
  <si>
    <t>0909875723</t>
  </si>
  <si>
    <t>1000026767</t>
  </si>
  <si>
    <t>宋绍安</t>
  </si>
  <si>
    <t>0909912174</t>
  </si>
  <si>
    <t>1000026155</t>
  </si>
  <si>
    <t>林显菊</t>
  </si>
  <si>
    <t>0111279788</t>
  </si>
  <si>
    <t>陈玲</t>
  </si>
  <si>
    <t>0909944598</t>
  </si>
  <si>
    <t>0909990112</t>
  </si>
  <si>
    <t>1000047668</t>
  </si>
  <si>
    <t>马晖</t>
  </si>
  <si>
    <t>0910009006</t>
  </si>
  <si>
    <t>1000048690</t>
  </si>
  <si>
    <t>洪金剑</t>
  </si>
  <si>
    <t>0910016192</t>
  </si>
  <si>
    <t>1000048724</t>
  </si>
  <si>
    <t>朱敏</t>
  </si>
  <si>
    <t>1000027074</t>
  </si>
  <si>
    <t>母飞荣</t>
  </si>
  <si>
    <t>0910065519</t>
  </si>
  <si>
    <t>1000050939</t>
  </si>
  <si>
    <t>王玉兰</t>
  </si>
  <si>
    <t>1000033262</t>
  </si>
  <si>
    <t>单继萍</t>
  </si>
  <si>
    <t>0910100924</t>
  </si>
  <si>
    <t>0910111065</t>
  </si>
  <si>
    <t>0121065065</t>
  </si>
  <si>
    <t>钟晓尧</t>
  </si>
  <si>
    <t>0910112717</t>
  </si>
  <si>
    <t>1000050109</t>
  </si>
  <si>
    <t>赵静</t>
  </si>
  <si>
    <t>0910143369</t>
  </si>
  <si>
    <t>1000047794</t>
  </si>
  <si>
    <t>王榜敏</t>
  </si>
  <si>
    <t>0910146488</t>
  </si>
  <si>
    <t>1000047584</t>
  </si>
  <si>
    <t>颜晓月</t>
  </si>
  <si>
    <t>0910186464</t>
  </si>
  <si>
    <t>1000032832</t>
  </si>
  <si>
    <t>李舜莹</t>
  </si>
  <si>
    <t>0910205165</t>
  </si>
  <si>
    <t>1000051830</t>
  </si>
  <si>
    <t>丁扣荣</t>
  </si>
  <si>
    <t>0910207301</t>
  </si>
  <si>
    <t>1000028755</t>
  </si>
  <si>
    <t>陈红涛</t>
  </si>
  <si>
    <t>自助机招商005</t>
  </si>
  <si>
    <t>0910212768</t>
  </si>
  <si>
    <t>1000041019</t>
  </si>
  <si>
    <t>毕小萍</t>
  </si>
  <si>
    <t>0910232443</t>
  </si>
  <si>
    <t>1000049550</t>
  </si>
  <si>
    <t>黄馨</t>
  </si>
  <si>
    <t>0910278538</t>
  </si>
  <si>
    <t>1000039743</t>
  </si>
  <si>
    <t>李正业</t>
  </si>
  <si>
    <t>0910279885</t>
  </si>
  <si>
    <t>1000027947</t>
  </si>
  <si>
    <t>杨永柳</t>
  </si>
  <si>
    <t>1000019954</t>
  </si>
  <si>
    <t>刀文艳</t>
  </si>
  <si>
    <t>1000040869</t>
  </si>
  <si>
    <t>张寅森</t>
  </si>
  <si>
    <t>0910439580</t>
  </si>
  <si>
    <t>1000027655</t>
  </si>
  <si>
    <t>彭皓轩</t>
  </si>
  <si>
    <t>自助机招商023</t>
  </si>
  <si>
    <t>1000040954</t>
  </si>
  <si>
    <t>李俊东</t>
  </si>
  <si>
    <t>0910447138</t>
  </si>
  <si>
    <t>1000030199</t>
  </si>
  <si>
    <t>李秋逸</t>
  </si>
  <si>
    <t>0910447855</t>
  </si>
  <si>
    <t>1000016688</t>
  </si>
  <si>
    <t>邵华</t>
  </si>
  <si>
    <t>0910458700</t>
  </si>
  <si>
    <t>1000022311</t>
  </si>
  <si>
    <t>李鸿</t>
  </si>
  <si>
    <t>1000048429</t>
  </si>
  <si>
    <t>冷向琼</t>
  </si>
  <si>
    <t>0910567190</t>
  </si>
  <si>
    <t>1000028275</t>
  </si>
  <si>
    <t>和惠娟</t>
  </si>
  <si>
    <t>0910611548</t>
  </si>
  <si>
    <t>1000046703</t>
  </si>
  <si>
    <t>陈峰云</t>
  </si>
  <si>
    <t>0910712279</t>
  </si>
  <si>
    <t>1000048684</t>
  </si>
  <si>
    <t>张元园</t>
  </si>
  <si>
    <t>1000016353</t>
  </si>
  <si>
    <t>庄凤玲</t>
  </si>
  <si>
    <t>0910731448</t>
  </si>
  <si>
    <t>1000049658</t>
  </si>
  <si>
    <t>聂荣骏</t>
  </si>
  <si>
    <t>0910789981</t>
  </si>
  <si>
    <t>1000046490</t>
  </si>
  <si>
    <t>陈贵梅</t>
  </si>
  <si>
    <t>1000051697</t>
  </si>
  <si>
    <t>吴左存</t>
  </si>
  <si>
    <t>0910854088</t>
  </si>
  <si>
    <t>1000040244</t>
  </si>
  <si>
    <t>潘跃煊</t>
  </si>
  <si>
    <t>1000031950</t>
  </si>
  <si>
    <t>周美玲</t>
  </si>
  <si>
    <t>0325028819</t>
  </si>
  <si>
    <t>李来巧</t>
  </si>
  <si>
    <t>1000048044</t>
  </si>
  <si>
    <t>谢明丽</t>
  </si>
  <si>
    <t>1000048220</t>
  </si>
  <si>
    <t>杨小凤</t>
  </si>
  <si>
    <t>0910916313</t>
  </si>
  <si>
    <t>1000055014</t>
  </si>
  <si>
    <t>陈万荣</t>
  </si>
  <si>
    <t>1000029161</t>
  </si>
  <si>
    <t>涂国银</t>
  </si>
  <si>
    <t>1000048038</t>
  </si>
  <si>
    <t>朱才路</t>
  </si>
  <si>
    <t>0910951711</t>
  </si>
  <si>
    <t>1000036913</t>
  </si>
  <si>
    <t>张粉荣</t>
  </si>
  <si>
    <t>0910958423</t>
  </si>
  <si>
    <t>1000020887</t>
  </si>
  <si>
    <t>王晶</t>
  </si>
  <si>
    <t>0910992472</t>
  </si>
  <si>
    <t>1000031680</t>
  </si>
  <si>
    <t>孔祥秀</t>
  </si>
  <si>
    <t>1000055481</t>
  </si>
  <si>
    <t>管家元</t>
  </si>
  <si>
    <t>1000034363</t>
  </si>
  <si>
    <t>郤希昌</t>
  </si>
  <si>
    <t>0911020618</t>
  </si>
  <si>
    <t>1000029980</t>
  </si>
  <si>
    <t>李琼仙</t>
  </si>
  <si>
    <t>0911020818</t>
  </si>
  <si>
    <t>0911219740</t>
  </si>
  <si>
    <t>1000035615</t>
  </si>
  <si>
    <t>陶九英</t>
  </si>
  <si>
    <t>0911274411</t>
  </si>
  <si>
    <t>1000032245</t>
  </si>
  <si>
    <t>杨玉先</t>
  </si>
  <si>
    <t>0911279629</t>
  </si>
  <si>
    <t>1000031569</t>
  </si>
  <si>
    <t>余洋</t>
  </si>
  <si>
    <t>自助机招商002</t>
  </si>
  <si>
    <t>0911304054</t>
  </si>
  <si>
    <t>1000057243</t>
  </si>
  <si>
    <t>关蕊</t>
  </si>
  <si>
    <t>自助机招商003</t>
  </si>
  <si>
    <t>0911317363</t>
  </si>
  <si>
    <t>1000048295</t>
  </si>
  <si>
    <t>陈瑞</t>
  </si>
  <si>
    <t>自助机招商009</t>
  </si>
  <si>
    <t>1000014955</t>
  </si>
  <si>
    <t>张苹</t>
  </si>
  <si>
    <t>1000028295</t>
  </si>
  <si>
    <t>杨春玲</t>
  </si>
  <si>
    <t>0911425656</t>
  </si>
  <si>
    <t>1000042615</t>
  </si>
  <si>
    <t>陈培澍</t>
  </si>
  <si>
    <t>0911444990</t>
  </si>
  <si>
    <t>1000057979</t>
  </si>
  <si>
    <t>徐舒彤</t>
  </si>
  <si>
    <t>0911468989</t>
  </si>
  <si>
    <t>1000015579</t>
  </si>
  <si>
    <t>李蓉蓉</t>
  </si>
  <si>
    <t>0911498700</t>
  </si>
  <si>
    <t>0911565206</t>
  </si>
  <si>
    <t>1000057349</t>
  </si>
  <si>
    <t>肖军林</t>
  </si>
  <si>
    <t>0911586504</t>
  </si>
  <si>
    <t>1000057591</t>
  </si>
  <si>
    <t>侯力刚</t>
  </si>
  <si>
    <t>0911597761</t>
  </si>
  <si>
    <t>1000056254</t>
  </si>
  <si>
    <t>孔令琼</t>
  </si>
  <si>
    <t>0911605614</t>
  </si>
  <si>
    <t>1000027580</t>
  </si>
  <si>
    <t>任忠琴</t>
  </si>
  <si>
    <t>0911607832</t>
  </si>
  <si>
    <t>1000057639</t>
  </si>
  <si>
    <t>杨发美</t>
  </si>
  <si>
    <t>0911660987</t>
  </si>
  <si>
    <t>1000030152</t>
  </si>
  <si>
    <t>何石存</t>
  </si>
  <si>
    <t>1000027984</t>
  </si>
  <si>
    <t>李兴炳</t>
  </si>
  <si>
    <t>0911693449</t>
  </si>
  <si>
    <t>1000056409</t>
  </si>
  <si>
    <t>仇蕊</t>
  </si>
  <si>
    <t>自助机招商037</t>
  </si>
  <si>
    <t>0911712655</t>
  </si>
  <si>
    <t>1000059347</t>
  </si>
  <si>
    <t>黄啟芸</t>
  </si>
  <si>
    <t>1000032708</t>
  </si>
  <si>
    <t>王丽鹃</t>
  </si>
  <si>
    <t>0911751983</t>
  </si>
  <si>
    <t>1000031744</t>
  </si>
  <si>
    <t>肖亮</t>
  </si>
  <si>
    <t>0911778147</t>
  </si>
  <si>
    <t>1000033435</t>
  </si>
  <si>
    <t>肖侠</t>
  </si>
  <si>
    <t>1000060814</t>
  </si>
  <si>
    <t>周建民</t>
  </si>
  <si>
    <t>1000055731</t>
  </si>
  <si>
    <t>张选艺</t>
  </si>
  <si>
    <t>1000051278</t>
  </si>
  <si>
    <t>陈兴文</t>
  </si>
  <si>
    <t>1000051241</t>
  </si>
  <si>
    <t>李丽菊</t>
  </si>
  <si>
    <t>0912001298</t>
  </si>
  <si>
    <t>1000000923</t>
  </si>
  <si>
    <t>王雪梅</t>
  </si>
  <si>
    <t>0912004628</t>
  </si>
  <si>
    <t>1000046067</t>
  </si>
  <si>
    <t>杨春艳</t>
  </si>
  <si>
    <t>0912047054</t>
  </si>
  <si>
    <t>5300-0099002439</t>
  </si>
  <si>
    <t>王东明</t>
  </si>
  <si>
    <t>0912073790</t>
  </si>
  <si>
    <t>1000011375</t>
  </si>
  <si>
    <t>张敏</t>
  </si>
  <si>
    <t>0912149936</t>
  </si>
  <si>
    <t>1000057884</t>
  </si>
  <si>
    <t>金建伊</t>
  </si>
  <si>
    <t>0912197213</t>
  </si>
  <si>
    <t>1000061814</t>
  </si>
  <si>
    <t>王兴勇</t>
  </si>
  <si>
    <t>0912199649</t>
  </si>
  <si>
    <t>1000056840</t>
  </si>
  <si>
    <t>杨思雨</t>
  </si>
  <si>
    <t>0912205783</t>
  </si>
  <si>
    <t>1000052086</t>
  </si>
  <si>
    <t>田珈溪</t>
  </si>
  <si>
    <t>0912243826</t>
  </si>
  <si>
    <t>1000051543</t>
  </si>
  <si>
    <t>金红彬</t>
  </si>
  <si>
    <t>0912257800</t>
  </si>
  <si>
    <t>1000063058</t>
  </si>
  <si>
    <t>刘飞</t>
  </si>
  <si>
    <t>1000058616</t>
  </si>
  <si>
    <t>崔兴贵</t>
  </si>
  <si>
    <t>0912317824</t>
  </si>
  <si>
    <t>1000055583</t>
  </si>
  <si>
    <t>罗菁</t>
  </si>
  <si>
    <t>1000037982</t>
  </si>
  <si>
    <t>杨慧英</t>
  </si>
  <si>
    <t>0912378895</t>
  </si>
  <si>
    <t>1000033064</t>
  </si>
  <si>
    <t>陈龙梅</t>
  </si>
  <si>
    <t>0912382436</t>
  </si>
  <si>
    <t>1000062169</t>
  </si>
  <si>
    <t>段昌熙</t>
  </si>
  <si>
    <t>0912384759</t>
  </si>
  <si>
    <t>1000063418</t>
  </si>
  <si>
    <t>尤惠凤</t>
  </si>
  <si>
    <t>1000047948</t>
  </si>
  <si>
    <t>范泽飞</t>
  </si>
  <si>
    <t>0912455469</t>
  </si>
  <si>
    <t>1000048321</t>
  </si>
  <si>
    <t>曾四妹</t>
  </si>
  <si>
    <t>0912558314</t>
  </si>
  <si>
    <t>1000064032</t>
  </si>
  <si>
    <t>何玮</t>
  </si>
  <si>
    <t>0912558597</t>
  </si>
  <si>
    <t>1000064039</t>
  </si>
  <si>
    <t>许博欣</t>
  </si>
  <si>
    <t>0912650390</t>
  </si>
  <si>
    <t>1000064408</t>
  </si>
  <si>
    <t>罗彩英</t>
  </si>
  <si>
    <t>0912725666</t>
  </si>
  <si>
    <t>1000064802</t>
  </si>
  <si>
    <t>李国伟</t>
  </si>
  <si>
    <t>自助机招商032</t>
  </si>
  <si>
    <t>0912726981</t>
  </si>
  <si>
    <t>1000064545</t>
  </si>
  <si>
    <t>腾新星</t>
  </si>
  <si>
    <t>0912728740</t>
  </si>
  <si>
    <t>1000030461</t>
  </si>
  <si>
    <t>岑欣竹</t>
  </si>
  <si>
    <t>0912732490</t>
  </si>
  <si>
    <t>1000031779</t>
  </si>
  <si>
    <t>马艳熙</t>
  </si>
  <si>
    <t>1000065878</t>
  </si>
  <si>
    <t>何小花</t>
  </si>
  <si>
    <t>0912747121</t>
  </si>
  <si>
    <t>1000065689</t>
  </si>
  <si>
    <t>和艳玲</t>
  </si>
  <si>
    <t>0912808347</t>
  </si>
  <si>
    <t>1000066543</t>
  </si>
  <si>
    <t>刘晓静</t>
  </si>
  <si>
    <t>0912912488</t>
  </si>
  <si>
    <t>1000066420</t>
  </si>
  <si>
    <t>谢彩芳</t>
  </si>
  <si>
    <t>0912915199</t>
  </si>
  <si>
    <t>1000067350</t>
  </si>
  <si>
    <t>普琰</t>
  </si>
  <si>
    <t>0913029631</t>
  </si>
  <si>
    <t>1000052075</t>
  </si>
  <si>
    <t>何欢</t>
  </si>
  <si>
    <t>0913031633</t>
  </si>
  <si>
    <t>1000065987</t>
  </si>
  <si>
    <t>常琰</t>
  </si>
  <si>
    <t>1000043571</t>
  </si>
  <si>
    <t>向华</t>
  </si>
  <si>
    <t>0913089265</t>
  </si>
  <si>
    <t>1000066565</t>
  </si>
  <si>
    <t>赵鑫元</t>
  </si>
  <si>
    <t>0913101584</t>
  </si>
  <si>
    <t>0913124248</t>
  </si>
  <si>
    <t>1000032808</t>
  </si>
  <si>
    <t>李冰</t>
  </si>
  <si>
    <t>0913126729</t>
  </si>
  <si>
    <t>1000065158</t>
  </si>
  <si>
    <t>肖建秀</t>
  </si>
  <si>
    <t>0913140586</t>
  </si>
  <si>
    <t>1000064999</t>
  </si>
  <si>
    <t>陈朝玲</t>
  </si>
  <si>
    <t>0103350343</t>
  </si>
  <si>
    <t>廖进艳</t>
  </si>
  <si>
    <t>1000060222</t>
  </si>
  <si>
    <t>韩应仙</t>
  </si>
  <si>
    <t>0913196980</t>
  </si>
  <si>
    <t>1000050608</t>
  </si>
  <si>
    <t>杨玥</t>
  </si>
  <si>
    <t>0913229644</t>
  </si>
  <si>
    <t>0103252972</t>
  </si>
  <si>
    <t>何永生</t>
  </si>
  <si>
    <t>0913244579</t>
  </si>
  <si>
    <t>1000064869</t>
  </si>
  <si>
    <t>龙海青</t>
  </si>
  <si>
    <t>0913246877</t>
  </si>
  <si>
    <t>1000064851</t>
  </si>
  <si>
    <t>柴懿书</t>
  </si>
  <si>
    <t>0913399263</t>
  </si>
  <si>
    <t>1000029367</t>
  </si>
  <si>
    <t>魏娜倮</t>
  </si>
  <si>
    <t>1000031213</t>
  </si>
  <si>
    <t>陈浩</t>
  </si>
  <si>
    <t>0913412123</t>
  </si>
  <si>
    <t>0112296732</t>
  </si>
  <si>
    <t>黄丽红</t>
  </si>
  <si>
    <t>0913427755</t>
  </si>
  <si>
    <t>1000055772</t>
  </si>
  <si>
    <t>何礼书</t>
  </si>
  <si>
    <t>0913431121</t>
  </si>
  <si>
    <t>1000055783</t>
  </si>
  <si>
    <t>邵书贤</t>
  </si>
  <si>
    <t>1000065072</t>
  </si>
  <si>
    <t>冯华刚</t>
  </si>
  <si>
    <t>0913480200</t>
  </si>
  <si>
    <t>1000053727</t>
  </si>
  <si>
    <t>何凤仙</t>
  </si>
  <si>
    <t>0913575753</t>
  </si>
  <si>
    <t>1000070106</t>
  </si>
  <si>
    <t>王文淞</t>
  </si>
  <si>
    <t>5327-2724006158</t>
  </si>
  <si>
    <t>季忠杰</t>
  </si>
  <si>
    <t>0913583508</t>
  </si>
  <si>
    <t>1000065882</t>
  </si>
  <si>
    <t>鲁志波</t>
  </si>
  <si>
    <t>自助机招商013</t>
  </si>
  <si>
    <t>0913587580</t>
  </si>
  <si>
    <t>1000058268</t>
  </si>
  <si>
    <t>王天绍</t>
  </si>
  <si>
    <t>0913598702</t>
  </si>
  <si>
    <t>1000042104</t>
  </si>
  <si>
    <t>赵继兰</t>
  </si>
  <si>
    <t>0913600939</t>
  </si>
  <si>
    <t>1000042174</t>
  </si>
  <si>
    <t>代仁荣</t>
  </si>
  <si>
    <t>1000020337</t>
  </si>
  <si>
    <t>罗祥英</t>
  </si>
  <si>
    <t>1000030352</t>
  </si>
  <si>
    <t>冯国胜</t>
  </si>
  <si>
    <t>1000063773</t>
  </si>
  <si>
    <t>李燕</t>
  </si>
  <si>
    <t>0913641077</t>
  </si>
  <si>
    <t>1000029732</t>
  </si>
  <si>
    <t>孔令兰</t>
  </si>
  <si>
    <t>1000028352</t>
  </si>
  <si>
    <t>崔关林</t>
  </si>
  <si>
    <t>0913730729</t>
  </si>
  <si>
    <t>1000020353</t>
  </si>
  <si>
    <t>官梦兰</t>
  </si>
  <si>
    <t>1000070830</t>
  </si>
  <si>
    <t>文韵涵</t>
  </si>
  <si>
    <t>5325-2529022408</t>
  </si>
  <si>
    <t>白仰少</t>
  </si>
  <si>
    <t>1000022060</t>
  </si>
  <si>
    <t>李琼</t>
  </si>
  <si>
    <t>0913825960</t>
  </si>
  <si>
    <t>1000056155</t>
  </si>
  <si>
    <t>罗凯</t>
  </si>
  <si>
    <t>0103381032</t>
  </si>
  <si>
    <t>朱富贵</t>
  </si>
  <si>
    <t>0913837504</t>
  </si>
  <si>
    <t>1000068080</t>
  </si>
  <si>
    <t>陈若兰</t>
  </si>
  <si>
    <t>1000062865</t>
  </si>
  <si>
    <t>杨涛</t>
  </si>
  <si>
    <t>1000071419</t>
  </si>
  <si>
    <t>吴立飞</t>
  </si>
  <si>
    <t>0913879794</t>
  </si>
  <si>
    <t>5300-0000205735</t>
  </si>
  <si>
    <t>罗晶</t>
  </si>
  <si>
    <t>0913930771</t>
  </si>
  <si>
    <t>1000036297</t>
  </si>
  <si>
    <t>卢明梅</t>
  </si>
  <si>
    <t>0914015156</t>
  </si>
  <si>
    <t>1000072155</t>
  </si>
  <si>
    <t>黄丽英</t>
  </si>
  <si>
    <t>0914043808</t>
  </si>
  <si>
    <t>1000039536</t>
  </si>
  <si>
    <t>0914071964</t>
  </si>
  <si>
    <t>1000004947</t>
  </si>
  <si>
    <t>任丹</t>
  </si>
  <si>
    <t>0914102519</t>
  </si>
  <si>
    <t>1000070592</t>
  </si>
  <si>
    <t>邱如海</t>
  </si>
  <si>
    <t>0914111571</t>
  </si>
  <si>
    <t>1000072443</t>
  </si>
  <si>
    <t>明朝国</t>
  </si>
  <si>
    <t>1000015975</t>
  </si>
  <si>
    <t>高兴东</t>
  </si>
  <si>
    <t>0914115242</t>
  </si>
  <si>
    <t>1000024717</t>
  </si>
  <si>
    <t>郭红光</t>
  </si>
  <si>
    <t>0914119056</t>
  </si>
  <si>
    <t>0914123715</t>
  </si>
  <si>
    <t>0000379464</t>
  </si>
  <si>
    <t>杨继学</t>
  </si>
  <si>
    <t>1000072771</t>
  </si>
  <si>
    <t>周宇翔</t>
  </si>
  <si>
    <t>1000016746</t>
  </si>
  <si>
    <t>杨雅玲</t>
  </si>
  <si>
    <t>1000072532</t>
  </si>
  <si>
    <t>刘蕊</t>
  </si>
  <si>
    <t>0914156379</t>
  </si>
  <si>
    <t>1000063091</t>
  </si>
  <si>
    <t>王鹤林</t>
  </si>
  <si>
    <t>0914156386</t>
  </si>
  <si>
    <t>1000063820</t>
  </si>
  <si>
    <t>何欣怡</t>
  </si>
  <si>
    <t>1000056857</t>
  </si>
  <si>
    <t>钟建坤</t>
  </si>
  <si>
    <t>自助机招商038</t>
  </si>
  <si>
    <t>0914174801</t>
  </si>
  <si>
    <t>1000072677</t>
  </si>
  <si>
    <t>武红梅</t>
  </si>
  <si>
    <t>5010497453</t>
  </si>
  <si>
    <t>李进波</t>
  </si>
  <si>
    <t>1000072793</t>
  </si>
  <si>
    <t>杨志仙</t>
  </si>
  <si>
    <t>0914223129</t>
  </si>
  <si>
    <t>1000039517</t>
  </si>
  <si>
    <t>李丹</t>
  </si>
  <si>
    <t>0914224486</t>
  </si>
  <si>
    <t>0111122323</t>
  </si>
  <si>
    <t>孔维勇</t>
  </si>
  <si>
    <t>1000001988</t>
  </si>
  <si>
    <t>张庆蓉</t>
  </si>
  <si>
    <t>0914232201</t>
  </si>
  <si>
    <t>1000073749</t>
  </si>
  <si>
    <t>姜兴敏</t>
  </si>
  <si>
    <t>0914244874</t>
  </si>
  <si>
    <t>1000072647</t>
  </si>
  <si>
    <t>公志荣</t>
  </si>
  <si>
    <t>1000072673</t>
  </si>
  <si>
    <t>姚灵芝</t>
  </si>
  <si>
    <t>1000073991</t>
  </si>
  <si>
    <t>王继华</t>
  </si>
  <si>
    <t>1000001651</t>
  </si>
  <si>
    <t>何小会</t>
  </si>
  <si>
    <t>0153035915</t>
  </si>
  <si>
    <t>陶会琴</t>
  </si>
  <si>
    <t>0914284277</t>
  </si>
  <si>
    <t>0102224176</t>
  </si>
  <si>
    <t>罗焰</t>
  </si>
  <si>
    <t>0914301747</t>
  </si>
  <si>
    <t>1000073398</t>
  </si>
  <si>
    <t>印乙芳</t>
  </si>
  <si>
    <t>1000072684</t>
  </si>
  <si>
    <t>莫郑雄</t>
  </si>
  <si>
    <t>1000072700</t>
  </si>
  <si>
    <t>何婷</t>
  </si>
  <si>
    <t>0914344466</t>
  </si>
  <si>
    <t>1000074498</t>
  </si>
  <si>
    <t>徐坚</t>
  </si>
  <si>
    <t>0914366638</t>
  </si>
  <si>
    <t>1000072781</t>
  </si>
  <si>
    <t>海富丽</t>
  </si>
  <si>
    <t>0914367353</t>
  </si>
  <si>
    <t>1000028975</t>
  </si>
  <si>
    <t>常霞</t>
  </si>
  <si>
    <t>1000072960</t>
  </si>
  <si>
    <t>王桂英</t>
  </si>
  <si>
    <t>0914398417</t>
  </si>
  <si>
    <t>1000058181</t>
  </si>
  <si>
    <t>何开芳</t>
  </si>
  <si>
    <t>0121073625</t>
  </si>
  <si>
    <t>吴鑫</t>
  </si>
  <si>
    <t>0914437083</t>
  </si>
  <si>
    <t>1000023489</t>
  </si>
  <si>
    <t>汪莹</t>
  </si>
  <si>
    <t>5335-3524002802</t>
  </si>
  <si>
    <t>李茹芳</t>
  </si>
  <si>
    <t>0914461112</t>
  </si>
  <si>
    <t>5335-3500003891</t>
  </si>
  <si>
    <t>饶丽</t>
  </si>
  <si>
    <t>0914586880</t>
  </si>
  <si>
    <t>1000074815</t>
  </si>
  <si>
    <t>熊珂誉</t>
  </si>
  <si>
    <t>0914587779</t>
  </si>
  <si>
    <t>1000075078</t>
  </si>
  <si>
    <t>陈翠兰</t>
  </si>
  <si>
    <t>0111178116</t>
  </si>
  <si>
    <t>吴丽萍</t>
  </si>
  <si>
    <t>1000073270</t>
  </si>
  <si>
    <t>李朝平</t>
  </si>
  <si>
    <t>0914689603</t>
  </si>
  <si>
    <t>5012890506</t>
  </si>
  <si>
    <t>0914758919</t>
  </si>
  <si>
    <t>1000075735</t>
  </si>
  <si>
    <t>张玉</t>
  </si>
  <si>
    <t>0914800914</t>
  </si>
  <si>
    <t>1000075806</t>
  </si>
  <si>
    <t>孙兵</t>
  </si>
  <si>
    <t>1000047567</t>
  </si>
  <si>
    <t>刘英美</t>
  </si>
  <si>
    <t>1000028072</t>
  </si>
  <si>
    <t>邰策清</t>
  </si>
  <si>
    <t>0914973776</t>
  </si>
  <si>
    <t>0915093464</t>
  </si>
  <si>
    <t>1000002413</t>
  </si>
  <si>
    <t>吴林巧</t>
  </si>
  <si>
    <t>0915093514</t>
  </si>
  <si>
    <t>1000060572</t>
  </si>
  <si>
    <t>桑小茜</t>
  </si>
  <si>
    <t>0915128540</t>
  </si>
  <si>
    <t>1000053497</t>
  </si>
  <si>
    <t>李仙仙</t>
  </si>
  <si>
    <t>0915154178</t>
  </si>
  <si>
    <t>1000049864</t>
  </si>
  <si>
    <t>梁英</t>
  </si>
  <si>
    <t>0915186931</t>
  </si>
  <si>
    <t>1000016227</t>
  </si>
  <si>
    <t>岳秀峰</t>
  </si>
  <si>
    <t>1000064428</t>
  </si>
  <si>
    <t>肖冬玲</t>
  </si>
  <si>
    <t>0915207518</t>
  </si>
  <si>
    <t>1000079667</t>
  </si>
  <si>
    <t>詹芸萱</t>
  </si>
  <si>
    <t>1000060571</t>
  </si>
  <si>
    <t>刘俊</t>
  </si>
  <si>
    <t>0915212285</t>
  </si>
  <si>
    <t>0915212800</t>
  </si>
  <si>
    <t>1000078893</t>
  </si>
  <si>
    <t>李启航</t>
  </si>
  <si>
    <t>0915226815</t>
  </si>
  <si>
    <t>1000072577</t>
  </si>
  <si>
    <t>杨阳</t>
  </si>
  <si>
    <t>0915228006</t>
  </si>
  <si>
    <t>0915229889</t>
  </si>
  <si>
    <t>1000072566</t>
  </si>
  <si>
    <t>丁昊</t>
  </si>
  <si>
    <t>0915230721</t>
  </si>
  <si>
    <t>0915237287</t>
  </si>
  <si>
    <t>0915241711</t>
  </si>
  <si>
    <t>1000079677</t>
  </si>
  <si>
    <t>任雪瑞</t>
  </si>
  <si>
    <t>0915252748</t>
  </si>
  <si>
    <t>1000077257</t>
  </si>
  <si>
    <t>姜德恒</t>
  </si>
  <si>
    <t>0915275733</t>
  </si>
  <si>
    <t>5329-5290174807</t>
  </si>
  <si>
    <t>赵耀坤</t>
  </si>
  <si>
    <t>1000076951</t>
  </si>
  <si>
    <t>杨海英</t>
  </si>
  <si>
    <t>0915277292</t>
  </si>
  <si>
    <t>1000079000</t>
  </si>
  <si>
    <t>吴家阔</t>
  </si>
  <si>
    <t>0915280140</t>
  </si>
  <si>
    <t>1000077016</t>
  </si>
  <si>
    <t>和永辉</t>
  </si>
  <si>
    <t>0915287353</t>
  </si>
  <si>
    <t>1000072645</t>
  </si>
  <si>
    <t>0915288984</t>
  </si>
  <si>
    <t>0915289528</t>
  </si>
  <si>
    <t>0915291471</t>
  </si>
  <si>
    <t>1000072640</t>
  </si>
  <si>
    <t>孙永平</t>
  </si>
  <si>
    <t>0915292202</t>
  </si>
  <si>
    <t>0915366931</t>
  </si>
  <si>
    <t>1000078763</t>
  </si>
  <si>
    <t>杞春英</t>
  </si>
  <si>
    <t>0915375624</t>
  </si>
  <si>
    <t>1000049763</t>
  </si>
  <si>
    <t>王学超</t>
  </si>
  <si>
    <t>0915412003</t>
  </si>
  <si>
    <t>1000029011</t>
  </si>
  <si>
    <t>周加翠</t>
  </si>
  <si>
    <t>0915415160</t>
  </si>
  <si>
    <t>1000039123</t>
  </si>
  <si>
    <t>母前坤</t>
  </si>
  <si>
    <t>0915453835</t>
  </si>
  <si>
    <t>1000078710</t>
  </si>
  <si>
    <t>浮贵平</t>
  </si>
  <si>
    <t>0915455540</t>
  </si>
  <si>
    <t>1000066511</t>
  </si>
  <si>
    <t>饶晓兵</t>
  </si>
  <si>
    <t>0915463640</t>
  </si>
  <si>
    <t>1000072638</t>
  </si>
  <si>
    <t>刘翠彬</t>
  </si>
  <si>
    <t>0915466516</t>
  </si>
  <si>
    <t>1000072669</t>
  </si>
  <si>
    <t>王鸿群</t>
  </si>
  <si>
    <t>0915467332</t>
  </si>
  <si>
    <t>0915491489</t>
  </si>
  <si>
    <t>1000076074</t>
  </si>
  <si>
    <t>李金容</t>
  </si>
  <si>
    <t>0915519358</t>
  </si>
  <si>
    <t>1000055908</t>
  </si>
  <si>
    <t>张丽萍</t>
  </si>
  <si>
    <t>0915527863</t>
  </si>
  <si>
    <t>1000074935</t>
  </si>
  <si>
    <t>舒应福</t>
  </si>
  <si>
    <t>0915528619</t>
  </si>
  <si>
    <t>1000074847</t>
  </si>
  <si>
    <t>赵金选</t>
  </si>
  <si>
    <t>0915530295</t>
  </si>
  <si>
    <t>0111062794</t>
  </si>
  <si>
    <t>李文祥</t>
  </si>
  <si>
    <t>0915615801</t>
  </si>
  <si>
    <t>0915644980</t>
  </si>
  <si>
    <t>1000011960</t>
  </si>
  <si>
    <t>邱冬丽</t>
  </si>
  <si>
    <t>0915672023</t>
  </si>
  <si>
    <t>1000030954</t>
  </si>
  <si>
    <t>胡艳</t>
  </si>
  <si>
    <t>0915675478</t>
  </si>
  <si>
    <t>1000049494</t>
  </si>
  <si>
    <t>何永昌</t>
  </si>
  <si>
    <t>0915676925</t>
  </si>
  <si>
    <t>1000066683</t>
  </si>
  <si>
    <t>何永苏</t>
  </si>
  <si>
    <t>0915678849</t>
  </si>
  <si>
    <t>1000076503</t>
  </si>
  <si>
    <t>舒惠仙</t>
  </si>
  <si>
    <t>1000029523</t>
  </si>
  <si>
    <t>王国华</t>
  </si>
  <si>
    <t>0915719628</t>
  </si>
  <si>
    <t>5326-2623165181</t>
  </si>
  <si>
    <t>田润培</t>
  </si>
  <si>
    <t>0915721630</t>
  </si>
  <si>
    <t>1000037397</t>
  </si>
  <si>
    <t>李连耀</t>
  </si>
  <si>
    <t>0915731510</t>
  </si>
  <si>
    <t>1000080348</t>
  </si>
  <si>
    <t>李兵</t>
  </si>
  <si>
    <t>0915731713</t>
  </si>
  <si>
    <t>1000076252</t>
  </si>
  <si>
    <t>1000076207</t>
  </si>
  <si>
    <t>林紫威</t>
  </si>
  <si>
    <t>0915760631</t>
  </si>
  <si>
    <t>1000079123</t>
  </si>
  <si>
    <t>马晓璐</t>
  </si>
  <si>
    <t>1000052760</t>
  </si>
  <si>
    <t>孙永凡</t>
  </si>
  <si>
    <t>0915768781</t>
  </si>
  <si>
    <t>1000075858</t>
  </si>
  <si>
    <t>杨艳丽</t>
  </si>
  <si>
    <t>0915768844</t>
  </si>
  <si>
    <t>0915771014</t>
  </si>
  <si>
    <t>1000049458</t>
  </si>
  <si>
    <t>李光书</t>
  </si>
  <si>
    <t>0915845487</t>
  </si>
  <si>
    <t>1000040822</t>
  </si>
  <si>
    <t>曹丽琼</t>
  </si>
  <si>
    <t>0915845793</t>
  </si>
  <si>
    <t>1000011306</t>
  </si>
  <si>
    <t>张慧</t>
  </si>
  <si>
    <t>1000064292</t>
  </si>
  <si>
    <t>王毅华</t>
  </si>
  <si>
    <t>1000079539</t>
  </si>
  <si>
    <t>罗忠彩</t>
  </si>
  <si>
    <t>1000078388</t>
  </si>
  <si>
    <t>叶祥敏</t>
  </si>
  <si>
    <t>1000008226</t>
  </si>
  <si>
    <t>关兴丽</t>
  </si>
  <si>
    <t>1000076709</t>
  </si>
  <si>
    <t>王忠琼</t>
  </si>
  <si>
    <t>0915951804</t>
  </si>
  <si>
    <t>0103397399</t>
  </si>
  <si>
    <t>刘潇玲</t>
  </si>
  <si>
    <t>1000015576</t>
  </si>
  <si>
    <t>马彩春</t>
  </si>
  <si>
    <t>1000076418</t>
  </si>
  <si>
    <t>温泽芳</t>
  </si>
  <si>
    <t>0916048505</t>
  </si>
  <si>
    <t>1000074010</t>
  </si>
  <si>
    <t>杨星若</t>
  </si>
  <si>
    <t>0916064631</t>
  </si>
  <si>
    <t>1000031991</t>
  </si>
  <si>
    <t>宋丽芳</t>
  </si>
  <si>
    <t>0916084710</t>
  </si>
  <si>
    <t>1000078859</t>
  </si>
  <si>
    <t>陆贵平</t>
  </si>
  <si>
    <t>0916084781</t>
  </si>
  <si>
    <t>0103326419</t>
  </si>
  <si>
    <t>杨述权</t>
  </si>
  <si>
    <t>1000072697</t>
  </si>
  <si>
    <t>周上沛</t>
  </si>
  <si>
    <t>1000072706</t>
  </si>
  <si>
    <t>何昱皎</t>
  </si>
  <si>
    <t>0916100474</t>
  </si>
  <si>
    <t>1000038671</t>
  </si>
  <si>
    <t>黄啟永</t>
  </si>
  <si>
    <t>1000052335</t>
  </si>
  <si>
    <t>张花粉</t>
  </si>
  <si>
    <t>0916152697</t>
  </si>
  <si>
    <t>1000080496</t>
  </si>
  <si>
    <t>徐美爱</t>
  </si>
  <si>
    <t>0916152562</t>
  </si>
  <si>
    <t>1000076290</t>
  </si>
  <si>
    <t>李杏</t>
  </si>
  <si>
    <t>1000074326</t>
  </si>
  <si>
    <t>徐丽仙</t>
  </si>
  <si>
    <t>0916217296</t>
  </si>
  <si>
    <t>1000046719</t>
  </si>
  <si>
    <t>高华能</t>
  </si>
  <si>
    <t>0916226449</t>
  </si>
  <si>
    <t>1000055170</t>
  </si>
  <si>
    <t>周忠宝</t>
  </si>
  <si>
    <t>0916226739</t>
  </si>
  <si>
    <t>5300-0000785916</t>
  </si>
  <si>
    <t>赵阳兵</t>
  </si>
  <si>
    <t>0916266704</t>
  </si>
  <si>
    <t>1000069174</t>
  </si>
  <si>
    <t>黄涛</t>
  </si>
  <si>
    <t>0916267253</t>
  </si>
  <si>
    <t>0916272588</t>
  </si>
  <si>
    <t>1000075077</t>
  </si>
  <si>
    <t>杨顺桂</t>
  </si>
  <si>
    <t>0916282994</t>
  </si>
  <si>
    <t>1000024839</t>
  </si>
  <si>
    <t>高迪</t>
  </si>
  <si>
    <t>0916314840</t>
  </si>
  <si>
    <t>1000080637</t>
  </si>
  <si>
    <t>王富英</t>
  </si>
  <si>
    <t>0916338818</t>
  </si>
  <si>
    <t>1000077359</t>
  </si>
  <si>
    <t>李加玉</t>
  </si>
  <si>
    <t>1000078431</t>
  </si>
  <si>
    <t>赵发芬</t>
  </si>
  <si>
    <t>0916456320</t>
  </si>
  <si>
    <t>1000064499</t>
  </si>
  <si>
    <t>张万清</t>
  </si>
  <si>
    <t>0916462265</t>
  </si>
  <si>
    <t>1000075779</t>
  </si>
  <si>
    <t>李真祥</t>
  </si>
  <si>
    <t>0916513408</t>
  </si>
  <si>
    <t>0916529958</t>
  </si>
  <si>
    <t>1000082565</t>
  </si>
  <si>
    <t>徐俊</t>
  </si>
  <si>
    <t>1000081733</t>
  </si>
  <si>
    <t>牛学金</t>
  </si>
  <si>
    <t>0916558382</t>
  </si>
  <si>
    <t>1000082400</t>
  </si>
  <si>
    <t>王丹</t>
  </si>
  <si>
    <t>0916561013</t>
  </si>
  <si>
    <t>1000082072</t>
  </si>
  <si>
    <t>刘敏琳</t>
  </si>
  <si>
    <t>0916615171</t>
  </si>
  <si>
    <t>0102485023</t>
  </si>
  <si>
    <t>杨丽梅</t>
  </si>
  <si>
    <t>0916616096</t>
  </si>
  <si>
    <t>1000072555</t>
  </si>
  <si>
    <t>廖显锋</t>
  </si>
  <si>
    <t>0916617548</t>
  </si>
  <si>
    <t>1000072536</t>
  </si>
  <si>
    <t>王卫华</t>
  </si>
  <si>
    <t>0916618189</t>
  </si>
  <si>
    <t>0916636428</t>
  </si>
  <si>
    <t>1000058424</t>
  </si>
  <si>
    <t>陈莉琼</t>
  </si>
  <si>
    <t>0916720496</t>
  </si>
  <si>
    <t>1000075974</t>
  </si>
  <si>
    <t>何志奎</t>
  </si>
  <si>
    <t>0916720959</t>
  </si>
  <si>
    <t>0916740370</t>
  </si>
  <si>
    <t>0153036919</t>
  </si>
  <si>
    <t>夏云娟</t>
  </si>
  <si>
    <t>1000074691</t>
  </si>
  <si>
    <t>百君昊</t>
  </si>
  <si>
    <t>自助机招商019</t>
  </si>
  <si>
    <t>0916749014</t>
  </si>
  <si>
    <t>1000083675</t>
  </si>
  <si>
    <t>严娇</t>
  </si>
  <si>
    <t>0916749094</t>
  </si>
  <si>
    <t>1000083025</t>
  </si>
  <si>
    <t>马甜</t>
  </si>
  <si>
    <t>0916760393</t>
  </si>
  <si>
    <t>1000021928</t>
  </si>
  <si>
    <t>严莉</t>
  </si>
  <si>
    <t>1000083141</t>
  </si>
  <si>
    <t>0916781248</t>
  </si>
  <si>
    <t>1000083208</t>
  </si>
  <si>
    <t>唐咏寒</t>
  </si>
  <si>
    <t>0916783541</t>
  </si>
  <si>
    <t>1000083226</t>
  </si>
  <si>
    <t>张爱华</t>
  </si>
  <si>
    <t>0916796510</t>
  </si>
  <si>
    <t>1000069281</t>
  </si>
  <si>
    <t>刘关富</t>
  </si>
  <si>
    <t>0916851864</t>
  </si>
  <si>
    <t>1000082555</t>
  </si>
  <si>
    <t>张远琼</t>
  </si>
  <si>
    <t>0916860119</t>
  </si>
  <si>
    <t>0916880128</t>
  </si>
  <si>
    <t>0916895455</t>
  </si>
  <si>
    <t>1000084017</t>
  </si>
  <si>
    <t>李芹艳</t>
  </si>
  <si>
    <t>0916900279</t>
  </si>
  <si>
    <t>0103120944</t>
  </si>
  <si>
    <t>刘晓艳</t>
  </si>
  <si>
    <t>0916941070</t>
  </si>
  <si>
    <t>5011422267</t>
  </si>
  <si>
    <t>包昌雪</t>
  </si>
  <si>
    <t>0126008512</t>
  </si>
  <si>
    <t>李林元</t>
  </si>
  <si>
    <t>0916987353</t>
  </si>
  <si>
    <t>1000022258</t>
  </si>
  <si>
    <t>祝良芳</t>
  </si>
  <si>
    <t>0916990779</t>
  </si>
  <si>
    <t>0917094771</t>
  </si>
  <si>
    <t>1000078523</t>
  </si>
  <si>
    <t>袁琳</t>
  </si>
  <si>
    <t>0917127199</t>
  </si>
  <si>
    <t>1000082300</t>
  </si>
  <si>
    <t>杨国本</t>
  </si>
  <si>
    <t>自助机招商014</t>
  </si>
  <si>
    <t>0917129951</t>
  </si>
  <si>
    <t>1000085361</t>
  </si>
  <si>
    <t>李彩梅</t>
  </si>
  <si>
    <t>0917140469</t>
  </si>
  <si>
    <t>1000070455</t>
  </si>
  <si>
    <t>邓高云</t>
  </si>
  <si>
    <t>0917157692</t>
  </si>
  <si>
    <t>1000084583</t>
  </si>
  <si>
    <t>傅诗容</t>
  </si>
  <si>
    <t>0917166779</t>
  </si>
  <si>
    <t>1000008886</t>
  </si>
  <si>
    <t>白如鸿</t>
  </si>
  <si>
    <t>0917167101</t>
  </si>
  <si>
    <t>1000001191</t>
  </si>
  <si>
    <t>施丽玲</t>
  </si>
  <si>
    <t>0917177543</t>
  </si>
  <si>
    <t>1000065021</t>
  </si>
  <si>
    <t>唐进勇</t>
  </si>
  <si>
    <t>0917194098</t>
  </si>
  <si>
    <t>3001053391</t>
  </si>
  <si>
    <t>杨代玲</t>
  </si>
  <si>
    <t>0917207516</t>
  </si>
  <si>
    <t>1000006453</t>
  </si>
  <si>
    <t>腾红燕</t>
  </si>
  <si>
    <t>0917211893</t>
  </si>
  <si>
    <t>1000076250</t>
  </si>
  <si>
    <t>李晓青</t>
  </si>
  <si>
    <t>0917213302</t>
  </si>
  <si>
    <t>1000026699</t>
  </si>
  <si>
    <t>刘路生</t>
  </si>
  <si>
    <t>0917222627</t>
  </si>
  <si>
    <t>1000019507</t>
  </si>
  <si>
    <t>高彩霞</t>
  </si>
  <si>
    <t>0917245279</t>
  </si>
  <si>
    <t>0917250969</t>
  </si>
  <si>
    <t>1000083057</t>
  </si>
  <si>
    <t>毕重仙</t>
  </si>
  <si>
    <t>0917264972</t>
  </si>
  <si>
    <t>0917339275</t>
  </si>
  <si>
    <t>1000085871</t>
  </si>
  <si>
    <t>谢福平</t>
  </si>
  <si>
    <t>1000063602</t>
  </si>
  <si>
    <t>徐忠</t>
  </si>
  <si>
    <t>0917413964</t>
  </si>
  <si>
    <t>1000086015</t>
  </si>
  <si>
    <t>蒋鸽</t>
  </si>
  <si>
    <t>0917421188</t>
  </si>
  <si>
    <t>0917430098</t>
  </si>
  <si>
    <t>1000076067</t>
  </si>
  <si>
    <t>撒引兰</t>
  </si>
  <si>
    <t>0917458384</t>
  </si>
  <si>
    <t>1000085378</t>
  </si>
  <si>
    <t>林世艳</t>
  </si>
  <si>
    <t>0917484429</t>
  </si>
  <si>
    <t>1000047490</t>
  </si>
  <si>
    <t>李如艳</t>
  </si>
  <si>
    <t>0917491948</t>
  </si>
  <si>
    <t>1000065872</t>
  </si>
  <si>
    <t>李瑞枫</t>
  </si>
  <si>
    <t>0917506460</t>
  </si>
  <si>
    <t>1000078126</t>
  </si>
  <si>
    <t>杨学伟</t>
  </si>
  <si>
    <t>0917563478</t>
  </si>
  <si>
    <t>1000031672</t>
  </si>
  <si>
    <t>柯少平</t>
  </si>
  <si>
    <t>0917565236</t>
  </si>
  <si>
    <t>1000031894</t>
  </si>
  <si>
    <t>黄丽</t>
  </si>
  <si>
    <t>0917565310</t>
  </si>
  <si>
    <t>1000078298</t>
  </si>
  <si>
    <t>汪志玮</t>
  </si>
  <si>
    <t>0917568226</t>
  </si>
  <si>
    <t>0917569201</t>
  </si>
  <si>
    <t>0917631315</t>
  </si>
  <si>
    <t>1000077706</t>
  </si>
  <si>
    <t>高啟秀</t>
  </si>
  <si>
    <t>0917807013</t>
  </si>
  <si>
    <t>1000087154</t>
  </si>
  <si>
    <t>徐倩</t>
  </si>
  <si>
    <t>0917821873</t>
  </si>
  <si>
    <t>1000084283</t>
  </si>
  <si>
    <t>祁德琴</t>
  </si>
  <si>
    <t>0917891837</t>
  </si>
  <si>
    <t>1000086632</t>
  </si>
  <si>
    <t>夏左柱</t>
  </si>
  <si>
    <t>0917897305</t>
  </si>
  <si>
    <t>1000076374</t>
  </si>
  <si>
    <t>谢天芬</t>
  </si>
  <si>
    <t>0917933263</t>
  </si>
  <si>
    <t>0112288775</t>
  </si>
  <si>
    <t>章萍</t>
  </si>
  <si>
    <t>0917937016</t>
  </si>
  <si>
    <t>1000072687</t>
  </si>
  <si>
    <t>杨文雯</t>
  </si>
  <si>
    <t>0917940115</t>
  </si>
  <si>
    <t>1000072683</t>
  </si>
  <si>
    <t>余成钢</t>
  </si>
  <si>
    <t>0917945120</t>
  </si>
  <si>
    <t>1000086768</t>
  </si>
  <si>
    <t>胡德胜</t>
  </si>
  <si>
    <t>0917983680</t>
  </si>
  <si>
    <t>1000072689</t>
  </si>
  <si>
    <t>吴祖贤</t>
  </si>
  <si>
    <t>0918003684</t>
  </si>
  <si>
    <t>1000087800</t>
  </si>
  <si>
    <t>王赐福</t>
  </si>
  <si>
    <t>0918022895</t>
  </si>
  <si>
    <t>1000087053</t>
  </si>
  <si>
    <t>张瑞</t>
  </si>
  <si>
    <t>0918034574</t>
  </si>
  <si>
    <t>1000081453</t>
  </si>
  <si>
    <t>朱德相</t>
  </si>
  <si>
    <t>0918070360</t>
  </si>
  <si>
    <t>1000088098</t>
  </si>
  <si>
    <t>单德彪</t>
  </si>
  <si>
    <t>1000087114</t>
  </si>
  <si>
    <t>桂建春</t>
  </si>
  <si>
    <t>1000078157</t>
  </si>
  <si>
    <t>林海</t>
  </si>
  <si>
    <t>1000075545</t>
  </si>
  <si>
    <t>杜林芝</t>
  </si>
  <si>
    <t>0918103413</t>
  </si>
  <si>
    <t>1000089089</t>
  </si>
  <si>
    <t>路程皓</t>
  </si>
  <si>
    <t>0918122620</t>
  </si>
  <si>
    <t>1000024625</t>
  </si>
  <si>
    <t>张云江</t>
  </si>
  <si>
    <t>0918132149</t>
  </si>
  <si>
    <t>1000086246</t>
  </si>
  <si>
    <t>李燕萍</t>
  </si>
  <si>
    <t>0918145718</t>
  </si>
  <si>
    <t>1000082998</t>
  </si>
  <si>
    <t>和顺香</t>
  </si>
  <si>
    <t>0918146106</t>
  </si>
  <si>
    <t>1000072535</t>
  </si>
  <si>
    <t>叶开茂</t>
  </si>
  <si>
    <t>1000017998</t>
  </si>
  <si>
    <t>王琴</t>
  </si>
  <si>
    <t>1000086730</t>
  </si>
  <si>
    <t>秦志敏</t>
  </si>
  <si>
    <t>1000087926</t>
  </si>
  <si>
    <t>沈定良</t>
  </si>
  <si>
    <t>0918174571</t>
  </si>
  <si>
    <t>1000087979</t>
  </si>
  <si>
    <t>沈姣</t>
  </si>
  <si>
    <t>0918177207</t>
  </si>
  <si>
    <t>1000085175</t>
  </si>
  <si>
    <t>李永帅</t>
  </si>
  <si>
    <t>0918179104</t>
  </si>
  <si>
    <t>1000002390</t>
  </si>
  <si>
    <t>张珍美</t>
  </si>
  <si>
    <t>0918198990</t>
  </si>
  <si>
    <t>1000072662</t>
  </si>
  <si>
    <t>栾维建</t>
  </si>
  <si>
    <t>0918199360</t>
  </si>
  <si>
    <t>0918200231</t>
  </si>
  <si>
    <t>1000072665</t>
  </si>
  <si>
    <t>王燕飞</t>
  </si>
  <si>
    <t>0918202026</t>
  </si>
  <si>
    <t>1000072652</t>
  </si>
  <si>
    <t>0918203098</t>
  </si>
  <si>
    <t>1000072660</t>
  </si>
  <si>
    <t>高小峰</t>
  </si>
  <si>
    <t>0918217170</t>
  </si>
  <si>
    <t>1000086683</t>
  </si>
  <si>
    <t>李菊亚</t>
  </si>
  <si>
    <t>0918220024</t>
  </si>
  <si>
    <t>1000039856</t>
  </si>
  <si>
    <t>董立杰</t>
  </si>
  <si>
    <t>0918221859</t>
  </si>
  <si>
    <t>1000076032</t>
  </si>
  <si>
    <t>李本贤</t>
  </si>
  <si>
    <t>0918252473</t>
  </si>
  <si>
    <t>1000075007</t>
  </si>
  <si>
    <t>袁声会</t>
  </si>
  <si>
    <t>0918253656</t>
  </si>
  <si>
    <t>1000087725</t>
  </si>
  <si>
    <t>曾忠梅</t>
  </si>
  <si>
    <t>0918254408</t>
  </si>
  <si>
    <t>1000087743</t>
  </si>
  <si>
    <t>杨凤英</t>
  </si>
  <si>
    <t>0918262990</t>
  </si>
  <si>
    <t>1000031788</t>
  </si>
  <si>
    <t>李淑靓</t>
  </si>
  <si>
    <t>0918263611</t>
  </si>
  <si>
    <t>1000076254</t>
  </si>
  <si>
    <t>杨晰</t>
  </si>
  <si>
    <t>0918338629</t>
  </si>
  <si>
    <t>1000086661</t>
  </si>
  <si>
    <t>余兰</t>
  </si>
  <si>
    <t>1000026675</t>
  </si>
  <si>
    <t>马明辉</t>
  </si>
  <si>
    <t>0918431238</t>
  </si>
  <si>
    <t>1000040020</t>
  </si>
  <si>
    <t>杜晓超</t>
  </si>
  <si>
    <t>0918445807</t>
  </si>
  <si>
    <t>1000064294</t>
  </si>
  <si>
    <t>刘世杰</t>
  </si>
  <si>
    <t>0918446045</t>
  </si>
  <si>
    <t>1000030435</t>
  </si>
  <si>
    <t>王正荣</t>
  </si>
  <si>
    <t>0918453795</t>
  </si>
  <si>
    <t>0918456727</t>
  </si>
  <si>
    <t>1000030210</t>
  </si>
  <si>
    <t>侯念</t>
  </si>
  <si>
    <t>0918469766</t>
  </si>
  <si>
    <t>0102555468</t>
  </si>
  <si>
    <t>马才惠</t>
  </si>
  <si>
    <t>0918502813</t>
  </si>
  <si>
    <t>1000080267</t>
  </si>
  <si>
    <t>梁凤仙</t>
  </si>
  <si>
    <t>0918503899</t>
  </si>
  <si>
    <t>1000022158</t>
  </si>
  <si>
    <t>董佳欣</t>
  </si>
  <si>
    <t>自助机招商004</t>
  </si>
  <si>
    <t>1000072616</t>
  </si>
  <si>
    <t>番学玲</t>
  </si>
  <si>
    <t>0918523670</t>
  </si>
  <si>
    <t>1000036591</t>
  </si>
  <si>
    <t>李语琴</t>
  </si>
  <si>
    <t>0918534843</t>
  </si>
  <si>
    <t>1000055376</t>
  </si>
  <si>
    <t>普学达</t>
  </si>
  <si>
    <t>0918561278</t>
  </si>
  <si>
    <t>1000088423</t>
  </si>
  <si>
    <t>梁春霞</t>
  </si>
  <si>
    <t>0918576607</t>
  </si>
  <si>
    <t>1000086429</t>
  </si>
  <si>
    <t>胡小爱</t>
  </si>
  <si>
    <t>0918579255</t>
  </si>
  <si>
    <t>1000083209</t>
  </si>
  <si>
    <t>钱辉</t>
  </si>
  <si>
    <t>0918597821</t>
  </si>
  <si>
    <t>5013431494</t>
  </si>
  <si>
    <t>陈凤仙</t>
  </si>
  <si>
    <t>0918622811</t>
  </si>
  <si>
    <t>0918635618</t>
  </si>
  <si>
    <t>1000090290</t>
  </si>
  <si>
    <t>李建贵</t>
  </si>
  <si>
    <t>0918655263</t>
  </si>
  <si>
    <t>1000078747</t>
  </si>
  <si>
    <t>方蓉</t>
  </si>
  <si>
    <t>0918672932</t>
  </si>
  <si>
    <t>0918680782</t>
  </si>
  <si>
    <t>1000039280</t>
  </si>
  <si>
    <t>白海燕</t>
  </si>
  <si>
    <t>0918694773</t>
  </si>
  <si>
    <t>1000088552</t>
  </si>
  <si>
    <t>姜皓天</t>
  </si>
  <si>
    <t>0918735287</t>
  </si>
  <si>
    <t>1000071182</t>
  </si>
  <si>
    <t>唐雪琳</t>
  </si>
  <si>
    <t>0918757365</t>
  </si>
  <si>
    <t>1000088601</t>
  </si>
  <si>
    <t>韦立波</t>
  </si>
  <si>
    <t>0918757540</t>
  </si>
  <si>
    <t>1000090104</t>
  </si>
  <si>
    <t>张加梅</t>
  </si>
  <si>
    <t>0918773639</t>
  </si>
  <si>
    <t>1000089859</t>
  </si>
  <si>
    <t>晏艺文之子</t>
  </si>
  <si>
    <t>0918774834</t>
  </si>
  <si>
    <t>1000089800</t>
  </si>
  <si>
    <t>何少明</t>
  </si>
  <si>
    <t>0918795628</t>
  </si>
  <si>
    <t>1000077049</t>
  </si>
  <si>
    <t>赵红霞</t>
  </si>
  <si>
    <t>0918799168</t>
  </si>
  <si>
    <t>0918825482</t>
  </si>
  <si>
    <t>1000055810</t>
  </si>
  <si>
    <t>李洪远</t>
  </si>
  <si>
    <t>0918829685</t>
  </si>
  <si>
    <t>1000055832</t>
  </si>
  <si>
    <t>刘得英</t>
  </si>
  <si>
    <t>0918834393</t>
  </si>
  <si>
    <t>1000086558</t>
  </si>
  <si>
    <t>普旭</t>
  </si>
  <si>
    <t>0918840382</t>
  </si>
  <si>
    <t>5300-5000827632</t>
  </si>
  <si>
    <t>王磊</t>
  </si>
  <si>
    <t>0918853165</t>
  </si>
  <si>
    <t>5012943699</t>
  </si>
  <si>
    <t>高玲洁</t>
  </si>
  <si>
    <t>0918866536</t>
  </si>
  <si>
    <t>1000082334</t>
  </si>
  <si>
    <t>张庭瑞</t>
  </si>
  <si>
    <t>0918867662</t>
  </si>
  <si>
    <t>0918873369</t>
  </si>
  <si>
    <t>1000072674</t>
  </si>
  <si>
    <t>李宏兴</t>
  </si>
  <si>
    <t>0918874276</t>
  </si>
  <si>
    <t>1000072679</t>
  </si>
  <si>
    <t>王瑞</t>
  </si>
  <si>
    <t>0918875433</t>
  </si>
  <si>
    <t>1000089372</t>
  </si>
  <si>
    <t>敖小芬</t>
  </si>
  <si>
    <t>1000076912</t>
  </si>
  <si>
    <t>0918887988</t>
  </si>
  <si>
    <t>0918889526</t>
  </si>
  <si>
    <t>1000085102</t>
  </si>
  <si>
    <t>徐晓娟</t>
  </si>
  <si>
    <t>0918891208</t>
  </si>
  <si>
    <t>1000074419</t>
  </si>
  <si>
    <t>李丽萍</t>
  </si>
  <si>
    <t>1000056098</t>
  </si>
  <si>
    <t>赵玉香</t>
  </si>
  <si>
    <t>0918907334</t>
  </si>
  <si>
    <t>1000084889</t>
  </si>
  <si>
    <t>张启生</t>
  </si>
  <si>
    <t>0918911717</t>
  </si>
  <si>
    <t>1000061815</t>
  </si>
  <si>
    <t>姜作太</t>
  </si>
  <si>
    <t>0918961715</t>
  </si>
  <si>
    <t>1000090647</t>
  </si>
  <si>
    <t>钱玉堂</t>
  </si>
  <si>
    <t>0918973421</t>
  </si>
  <si>
    <t>0918974016</t>
  </si>
  <si>
    <t>1000090603</t>
  </si>
  <si>
    <t>0919234383</t>
  </si>
  <si>
    <t>1000076015</t>
  </si>
  <si>
    <t>刘娟</t>
  </si>
  <si>
    <t>0919235310</t>
  </si>
  <si>
    <t>1000076014</t>
  </si>
  <si>
    <t>陈贤能</t>
  </si>
  <si>
    <t>0919255585</t>
  </si>
  <si>
    <t>1000072761</t>
  </si>
  <si>
    <t>刘渝</t>
  </si>
  <si>
    <t>0919256508</t>
  </si>
  <si>
    <t>1000072707</t>
  </si>
  <si>
    <t>董吉胜</t>
  </si>
  <si>
    <t>0919256844</t>
  </si>
  <si>
    <t>0919257837</t>
  </si>
  <si>
    <t>1000039440</t>
  </si>
  <si>
    <t>王愿祥</t>
  </si>
  <si>
    <t>0919314559</t>
  </si>
  <si>
    <t>1000057642</t>
  </si>
  <si>
    <t>宾成巧</t>
  </si>
  <si>
    <t>0919335238</t>
  </si>
  <si>
    <t>0919341137</t>
  </si>
  <si>
    <t>1000009150</t>
  </si>
  <si>
    <t>张明勇</t>
  </si>
  <si>
    <t>0919350003</t>
  </si>
  <si>
    <t>1000092028</t>
  </si>
  <si>
    <t>杨继兰</t>
  </si>
  <si>
    <t>0919355453</t>
  </si>
  <si>
    <t>1000091076</t>
  </si>
  <si>
    <t>谷兴芝</t>
  </si>
  <si>
    <t>1000087972</t>
  </si>
  <si>
    <t>刘家城</t>
  </si>
  <si>
    <t>0919378452</t>
  </si>
  <si>
    <t>1000024110</t>
  </si>
  <si>
    <t>阮继琼</t>
  </si>
  <si>
    <t>0919389798</t>
  </si>
  <si>
    <t>1000072744</t>
  </si>
  <si>
    <t>代玉蓉</t>
  </si>
  <si>
    <t>0919435775</t>
  </si>
  <si>
    <t>1000086855</t>
  </si>
  <si>
    <t>康若娜</t>
  </si>
  <si>
    <t>0919455915</t>
  </si>
  <si>
    <t>0919525906</t>
  </si>
  <si>
    <t>1000091596</t>
  </si>
  <si>
    <t>赵婷</t>
  </si>
  <si>
    <t>0919540562</t>
  </si>
  <si>
    <t>1000091859</t>
  </si>
  <si>
    <t>李晶晶</t>
  </si>
  <si>
    <t>0919552979</t>
  </si>
  <si>
    <t>0102330365</t>
  </si>
  <si>
    <t>李莲</t>
  </si>
  <si>
    <t>0919578880</t>
  </si>
  <si>
    <t>1000000654</t>
  </si>
  <si>
    <t>唐天敏</t>
  </si>
  <si>
    <t>0919581727</t>
  </si>
  <si>
    <t>5015198010</t>
  </si>
  <si>
    <t>熊洪琼</t>
  </si>
  <si>
    <t>0919633131</t>
  </si>
  <si>
    <t>1000092893</t>
  </si>
  <si>
    <t>何丽霞</t>
  </si>
  <si>
    <t>0919634222</t>
  </si>
  <si>
    <t>1000090183</t>
  </si>
  <si>
    <t>鲍婉莹</t>
  </si>
  <si>
    <t>0919644158</t>
  </si>
  <si>
    <t>1000031862</t>
  </si>
  <si>
    <t>申继玲</t>
  </si>
  <si>
    <t>0919688791</t>
  </si>
  <si>
    <t>1000092530</t>
  </si>
  <si>
    <t>李明团</t>
  </si>
  <si>
    <t>1000093365</t>
  </si>
  <si>
    <t>周吉查</t>
  </si>
  <si>
    <t>0919697550</t>
  </si>
  <si>
    <t>0919699201</t>
  </si>
  <si>
    <t>0101221768</t>
  </si>
  <si>
    <t>张文卓</t>
  </si>
  <si>
    <t>1000075550</t>
  </si>
  <si>
    <t>王雪宁</t>
  </si>
  <si>
    <t>0919715428</t>
  </si>
  <si>
    <t>1000087850</t>
  </si>
  <si>
    <t>唐泽荷</t>
  </si>
  <si>
    <t>1000064353</t>
  </si>
  <si>
    <t>李向仙</t>
  </si>
  <si>
    <t>0919738943</t>
  </si>
  <si>
    <t>5307-0701020648</t>
  </si>
  <si>
    <t>段华</t>
  </si>
  <si>
    <t>0919742919</t>
  </si>
  <si>
    <t>1000089879</t>
  </si>
  <si>
    <t>张银军</t>
  </si>
  <si>
    <t>0919744705</t>
  </si>
  <si>
    <t>1000023368</t>
  </si>
  <si>
    <t>黄江德</t>
  </si>
  <si>
    <t>0919748388</t>
  </si>
  <si>
    <t>1000071261</t>
  </si>
  <si>
    <t>甘旺姣</t>
  </si>
  <si>
    <t>0919750524</t>
  </si>
  <si>
    <t>1000093487</t>
  </si>
  <si>
    <t>刘成</t>
  </si>
  <si>
    <t>1000084507</t>
  </si>
  <si>
    <t>邓田田</t>
  </si>
  <si>
    <t>0919775047</t>
  </si>
  <si>
    <t>1000059503</t>
  </si>
  <si>
    <t>曹文杰</t>
  </si>
  <si>
    <t>0919802201</t>
  </si>
  <si>
    <t>5330-3023041947</t>
  </si>
  <si>
    <t>周艳春</t>
  </si>
  <si>
    <t>0919806220</t>
  </si>
  <si>
    <t>1000050203</t>
  </si>
  <si>
    <t>杨远近</t>
  </si>
  <si>
    <t>0919880957</t>
  </si>
  <si>
    <t>0919913410</t>
  </si>
  <si>
    <t>1000074825</t>
  </si>
  <si>
    <t>余霖峰</t>
  </si>
  <si>
    <t>0919937515</t>
  </si>
  <si>
    <t>1000031306</t>
  </si>
  <si>
    <t>杨小平</t>
  </si>
  <si>
    <t>0919939191</t>
  </si>
  <si>
    <t>0920031093</t>
  </si>
  <si>
    <t>1000090506</t>
  </si>
  <si>
    <t>任玉情</t>
  </si>
  <si>
    <t>0920058560</t>
  </si>
  <si>
    <t>5333-3325008642</t>
  </si>
  <si>
    <t>和丽花</t>
  </si>
  <si>
    <t>0920076475</t>
  </si>
  <si>
    <t>1000091984</t>
  </si>
  <si>
    <t>董省元</t>
  </si>
  <si>
    <t>0920083667</t>
  </si>
  <si>
    <t>1000076580</t>
  </si>
  <si>
    <t>谢均</t>
  </si>
  <si>
    <t>0920090132</t>
  </si>
  <si>
    <t>1000058694</t>
  </si>
  <si>
    <t>晏华</t>
  </si>
  <si>
    <t>0920098679</t>
  </si>
  <si>
    <t>1000082252</t>
  </si>
  <si>
    <t>胡艳明</t>
  </si>
  <si>
    <t>0920098957</t>
  </si>
  <si>
    <t>0920109363</t>
  </si>
  <si>
    <t>1000078045</t>
  </si>
  <si>
    <t>王大露</t>
  </si>
  <si>
    <t>0920136105</t>
  </si>
  <si>
    <t>1000075651</t>
  </si>
  <si>
    <t>农乜芬</t>
  </si>
  <si>
    <t>1000076863</t>
  </si>
  <si>
    <t>尹菊芬</t>
  </si>
  <si>
    <t>0920148003</t>
  </si>
  <si>
    <t>1000094141</t>
  </si>
  <si>
    <t>罗家金</t>
  </si>
  <si>
    <t>1000076918</t>
  </si>
  <si>
    <t>冯怀邦</t>
  </si>
  <si>
    <t>1000093822</t>
  </si>
  <si>
    <t>贺金连</t>
  </si>
  <si>
    <t>0920160548</t>
  </si>
  <si>
    <t>5300-0000088491</t>
  </si>
  <si>
    <t>张子留</t>
  </si>
  <si>
    <t>0920163166</t>
  </si>
  <si>
    <t>1000075411</t>
  </si>
  <si>
    <t>熊禹泽</t>
  </si>
  <si>
    <t>0920174700</t>
  </si>
  <si>
    <t>1000006151</t>
  </si>
  <si>
    <t>龙花</t>
  </si>
  <si>
    <t>0920201707</t>
  </si>
  <si>
    <t>1000030643</t>
  </si>
  <si>
    <t>姜梅飞</t>
  </si>
  <si>
    <t>0920205091</t>
  </si>
  <si>
    <t>1000083283</t>
  </si>
  <si>
    <t>李平</t>
  </si>
  <si>
    <t>0920210694</t>
  </si>
  <si>
    <t>1000086562</t>
  </si>
  <si>
    <t>龚明</t>
  </si>
  <si>
    <t>0920234656</t>
  </si>
  <si>
    <t>1000089499</t>
  </si>
  <si>
    <t>李娅瑛</t>
  </si>
  <si>
    <t>0920240547</t>
  </si>
  <si>
    <t>1000067613</t>
  </si>
  <si>
    <t>谢静</t>
  </si>
  <si>
    <t>0920245844</t>
  </si>
  <si>
    <t>1000094319</t>
  </si>
  <si>
    <t>曾国兵</t>
  </si>
  <si>
    <t>1000091122</t>
  </si>
  <si>
    <t>伍仕朝</t>
  </si>
  <si>
    <t>0920267592</t>
  </si>
  <si>
    <t>1000023151</t>
  </si>
  <si>
    <t>杨洪琼</t>
  </si>
  <si>
    <t>0920277019</t>
  </si>
  <si>
    <t>1000091304</t>
  </si>
  <si>
    <t>李银基</t>
  </si>
  <si>
    <t>0920296700</t>
  </si>
  <si>
    <t>1000057529</t>
  </si>
  <si>
    <t>徐铭</t>
  </si>
  <si>
    <t>0920328115</t>
  </si>
  <si>
    <t>5014001058</t>
  </si>
  <si>
    <t>康正发</t>
  </si>
  <si>
    <t>0920329680</t>
  </si>
  <si>
    <t>1000093686</t>
  </si>
  <si>
    <t>刘清蜓</t>
  </si>
  <si>
    <t>1000024133</t>
  </si>
  <si>
    <t>杜秀群</t>
  </si>
  <si>
    <t>0920348274</t>
  </si>
  <si>
    <t>1000093119</t>
  </si>
  <si>
    <t>包芳芳</t>
  </si>
  <si>
    <t>0920376417</t>
  </si>
  <si>
    <t>1000080280</t>
  </si>
  <si>
    <t>寸时茂</t>
  </si>
  <si>
    <t>0920380105</t>
  </si>
  <si>
    <t>1000087401</t>
  </si>
  <si>
    <t>何关芝</t>
  </si>
  <si>
    <t>0920382863</t>
  </si>
  <si>
    <t>1000078992</t>
  </si>
  <si>
    <t>郗铃</t>
  </si>
  <si>
    <t>1000089704</t>
  </si>
  <si>
    <t>文尹仙</t>
  </si>
  <si>
    <t>0920414139</t>
  </si>
  <si>
    <t>1000055737</t>
  </si>
  <si>
    <t>彭丽贤</t>
  </si>
  <si>
    <t>0920430365</t>
  </si>
  <si>
    <t>1000060459</t>
  </si>
  <si>
    <t>李艳娥</t>
  </si>
  <si>
    <t>0920433931</t>
  </si>
  <si>
    <t>1000081717</t>
  </si>
  <si>
    <t>樊建雨</t>
  </si>
  <si>
    <t>0920452880</t>
  </si>
  <si>
    <t>1000092677</t>
  </si>
  <si>
    <t>霍家燕</t>
  </si>
  <si>
    <t>0920466518</t>
  </si>
  <si>
    <t>1000093900</t>
  </si>
  <si>
    <t>奎燕枣</t>
  </si>
  <si>
    <t>0920509875</t>
  </si>
  <si>
    <t>1000094697</t>
  </si>
  <si>
    <t>王顺娴</t>
  </si>
  <si>
    <t>0920536401</t>
  </si>
  <si>
    <t>1000091514</t>
  </si>
  <si>
    <t>马文体</t>
  </si>
  <si>
    <t>0920586793</t>
  </si>
  <si>
    <t>5307-0702022725</t>
  </si>
  <si>
    <t>张瑜</t>
  </si>
  <si>
    <t>0920615594</t>
  </si>
  <si>
    <t>1000090775</t>
  </si>
  <si>
    <t>王奇</t>
  </si>
  <si>
    <t>0920665379</t>
  </si>
  <si>
    <t>1000094921</t>
  </si>
  <si>
    <t>诺周女</t>
  </si>
  <si>
    <t>0920702072</t>
  </si>
  <si>
    <t>1000095019</t>
  </si>
  <si>
    <t>杨彦竹</t>
  </si>
  <si>
    <t>0920702415</t>
  </si>
  <si>
    <t>0920805271</t>
  </si>
  <si>
    <t>1000091950</t>
  </si>
  <si>
    <t>高瑞云</t>
  </si>
  <si>
    <t>1000028956</t>
  </si>
  <si>
    <t>何润</t>
  </si>
  <si>
    <t>0920843562</t>
  </si>
  <si>
    <t>0920863473</t>
  </si>
  <si>
    <t>1000044609</t>
  </si>
  <si>
    <t>童珊珊</t>
  </si>
  <si>
    <t>0920863839</t>
  </si>
  <si>
    <t>0920864342</t>
  </si>
  <si>
    <t>0920890604</t>
  </si>
  <si>
    <t>1000064878</t>
  </si>
  <si>
    <t>丁钟敏</t>
  </si>
  <si>
    <t>0920910336</t>
  </si>
  <si>
    <t>0920931812</t>
  </si>
  <si>
    <t>1000074085</t>
  </si>
  <si>
    <t>刘雄月</t>
  </si>
  <si>
    <t>0920968959</t>
  </si>
  <si>
    <t>1000023593</t>
  </si>
  <si>
    <t>那有琼</t>
  </si>
  <si>
    <t>0920982409</t>
  </si>
  <si>
    <t>1000040403</t>
  </si>
  <si>
    <t>陈安梅</t>
  </si>
  <si>
    <t>0921004560</t>
  </si>
  <si>
    <t>1000095387</t>
  </si>
  <si>
    <t>李小琼</t>
  </si>
  <si>
    <t>0921030837</t>
  </si>
  <si>
    <t>0921032152</t>
  </si>
  <si>
    <t>1000077081</t>
  </si>
  <si>
    <t>陈友代</t>
  </si>
  <si>
    <t>0921050618</t>
  </si>
  <si>
    <t>1000096132</t>
  </si>
  <si>
    <t>陈泽生</t>
  </si>
  <si>
    <t>0921052954</t>
  </si>
  <si>
    <t>1000096585</t>
  </si>
  <si>
    <t>陈凌凌</t>
  </si>
  <si>
    <t>0921070190</t>
  </si>
  <si>
    <t>1000091231</t>
  </si>
  <si>
    <t>陈倍</t>
  </si>
  <si>
    <t>0921081493</t>
  </si>
  <si>
    <t>1000077628</t>
  </si>
  <si>
    <t>张清贵</t>
  </si>
  <si>
    <t>0921083957</t>
  </si>
  <si>
    <t>5013638159</t>
  </si>
  <si>
    <t>刘文富</t>
  </si>
  <si>
    <t>0921100183</t>
  </si>
  <si>
    <t>1000091691</t>
  </si>
  <si>
    <t>刘世春</t>
  </si>
  <si>
    <t>0921142476</t>
  </si>
  <si>
    <t>0921144278</t>
  </si>
  <si>
    <t>1000024049</t>
  </si>
  <si>
    <t>祖大瑞</t>
  </si>
  <si>
    <t>0921146406</t>
  </si>
  <si>
    <t>1000076855</t>
  </si>
  <si>
    <t>余东舰</t>
  </si>
  <si>
    <t>1000092346</t>
  </si>
  <si>
    <t>何昌领</t>
  </si>
  <si>
    <t>0921176736</t>
  </si>
  <si>
    <t>1000091704</t>
  </si>
  <si>
    <t>鄢清娇</t>
  </si>
  <si>
    <t>5303-0301107228</t>
  </si>
  <si>
    <t>耿俪萍</t>
  </si>
  <si>
    <t>0921194990</t>
  </si>
  <si>
    <t>1000081946</t>
  </si>
  <si>
    <t>尹志敏</t>
  </si>
  <si>
    <t>0921199771</t>
  </si>
  <si>
    <t>1000019915</t>
  </si>
  <si>
    <t>王勇</t>
  </si>
  <si>
    <t>0921200891</t>
  </si>
  <si>
    <t>1000019877</t>
  </si>
  <si>
    <t>王永丽</t>
  </si>
  <si>
    <t>0921210177</t>
  </si>
  <si>
    <t>1000094392</t>
  </si>
  <si>
    <t>余雅静</t>
  </si>
  <si>
    <t>1000096852</t>
  </si>
  <si>
    <t>赵玉珍</t>
  </si>
  <si>
    <t>0921224282</t>
  </si>
  <si>
    <t>1000096500</t>
  </si>
  <si>
    <t>王小淑</t>
  </si>
  <si>
    <t>0921249239</t>
  </si>
  <si>
    <t>1000028176</t>
  </si>
  <si>
    <t>宋锦江</t>
  </si>
  <si>
    <t>0921255366</t>
  </si>
  <si>
    <t>0111058857</t>
  </si>
  <si>
    <t>郑晓蒲</t>
  </si>
  <si>
    <t>0921277573</t>
  </si>
  <si>
    <t>1000096547</t>
  </si>
  <si>
    <t>0921277649</t>
  </si>
  <si>
    <t>1000095805</t>
  </si>
  <si>
    <t>黄晶</t>
  </si>
  <si>
    <t>0921316231</t>
  </si>
  <si>
    <t>1000076033</t>
  </si>
  <si>
    <t>吴家友</t>
  </si>
  <si>
    <t>0921348146</t>
  </si>
  <si>
    <t>1000043249</t>
  </si>
  <si>
    <t>杨伟</t>
  </si>
  <si>
    <t>0921390935</t>
  </si>
  <si>
    <t>1000072546</t>
  </si>
  <si>
    <t>孙愉</t>
  </si>
  <si>
    <t>0921391739</t>
  </si>
  <si>
    <t>1000072541</t>
  </si>
  <si>
    <t>常海成</t>
  </si>
  <si>
    <t>0921393287</t>
  </si>
  <si>
    <t>1000054819</t>
  </si>
  <si>
    <t>段孝祥</t>
  </si>
  <si>
    <t>1000095269</t>
  </si>
  <si>
    <t>罗平</t>
  </si>
  <si>
    <t>0921496550</t>
  </si>
  <si>
    <t>1000081948</t>
  </si>
  <si>
    <t>甘维艳</t>
  </si>
  <si>
    <t>0921503804</t>
  </si>
  <si>
    <t>1000097197</t>
  </si>
  <si>
    <t>钱玉明</t>
  </si>
  <si>
    <t>0921527538</t>
  </si>
  <si>
    <t>1000097473</t>
  </si>
  <si>
    <t>罗琴</t>
  </si>
  <si>
    <t>1000075395</t>
  </si>
  <si>
    <t>王富</t>
  </si>
  <si>
    <t>0921540605</t>
  </si>
  <si>
    <t>1000020521</t>
  </si>
  <si>
    <t>陈星宇</t>
  </si>
  <si>
    <t>0921543332</t>
  </si>
  <si>
    <t>1000097931</t>
  </si>
  <si>
    <t>李璟</t>
  </si>
  <si>
    <t>1000021167</t>
  </si>
  <si>
    <t>杜永斌</t>
  </si>
  <si>
    <t>1000097811</t>
  </si>
  <si>
    <t>张露含</t>
  </si>
  <si>
    <t>0921593445</t>
  </si>
  <si>
    <t>1000096338</t>
  </si>
  <si>
    <t>余浪勤</t>
  </si>
  <si>
    <t>0921604425</t>
  </si>
  <si>
    <t>1000097274</t>
  </si>
  <si>
    <t>郭跃辉</t>
  </si>
  <si>
    <t>0921606215</t>
  </si>
  <si>
    <t>1000096842</t>
  </si>
  <si>
    <t>李永菊</t>
  </si>
  <si>
    <t>0921622955</t>
  </si>
  <si>
    <t>1000092685</t>
  </si>
  <si>
    <t>苏华</t>
  </si>
  <si>
    <t>0921623593</t>
  </si>
  <si>
    <t>1000074075</t>
  </si>
  <si>
    <t>李加孝</t>
  </si>
  <si>
    <t>0921637726</t>
  </si>
  <si>
    <t>1000082792</t>
  </si>
  <si>
    <t>颜清惠</t>
  </si>
  <si>
    <t>0921639158</t>
  </si>
  <si>
    <t>0921646555</t>
  </si>
  <si>
    <t>1000095459</t>
  </si>
  <si>
    <t>郑明帝</t>
  </si>
  <si>
    <t>0921652261</t>
  </si>
  <si>
    <t>5010295984</t>
  </si>
  <si>
    <t>李剑</t>
  </si>
  <si>
    <t>0921654763</t>
  </si>
  <si>
    <t>0112138735</t>
  </si>
  <si>
    <t>0921696289</t>
  </si>
  <si>
    <t>1000086354</t>
  </si>
  <si>
    <t>石美玲</t>
  </si>
  <si>
    <t>0921744902</t>
  </si>
  <si>
    <t>1000097953</t>
  </si>
  <si>
    <t>李云</t>
  </si>
  <si>
    <t>0921747860</t>
  </si>
  <si>
    <t>0921758398</t>
  </si>
  <si>
    <t>1000057152</t>
  </si>
  <si>
    <t>叶琼梅</t>
  </si>
  <si>
    <t>0921763576</t>
  </si>
  <si>
    <t>1000085367</t>
  </si>
  <si>
    <t>韦祖娟</t>
  </si>
  <si>
    <t>0921786445</t>
  </si>
  <si>
    <t>1000097063</t>
  </si>
  <si>
    <t>谢永芬</t>
  </si>
  <si>
    <t>1000047057</t>
  </si>
  <si>
    <t>尹尤海</t>
  </si>
  <si>
    <t>0921799453</t>
  </si>
  <si>
    <t>5304-5040365938</t>
  </si>
  <si>
    <t>张朝良</t>
  </si>
  <si>
    <t>0921808473</t>
  </si>
  <si>
    <t>1000072519</t>
  </si>
  <si>
    <t>吕秀云</t>
  </si>
  <si>
    <t>0921815518</t>
  </si>
  <si>
    <t>1000096073</t>
  </si>
  <si>
    <t>陈柱莲</t>
  </si>
  <si>
    <t>0921825340</t>
  </si>
  <si>
    <t>0921826148</t>
  </si>
  <si>
    <t>1000088655</t>
  </si>
  <si>
    <t>王虹璎</t>
  </si>
  <si>
    <t>0921829426</t>
  </si>
  <si>
    <t>1000098041</t>
  </si>
  <si>
    <t>伏禹林</t>
  </si>
  <si>
    <t>0921835086</t>
  </si>
  <si>
    <t>5307-0702005197</t>
  </si>
  <si>
    <t>张绍春</t>
  </si>
  <si>
    <t>0921835132</t>
  </si>
  <si>
    <t>0921844214</t>
  </si>
  <si>
    <t>1000097896</t>
  </si>
  <si>
    <t>杨艳妹</t>
  </si>
  <si>
    <t>0921864339</t>
  </si>
  <si>
    <t>1000097945</t>
  </si>
  <si>
    <t>0921876108</t>
  </si>
  <si>
    <t>5300-0000162619</t>
  </si>
  <si>
    <t>兰会军</t>
  </si>
  <si>
    <t>0921898336</t>
  </si>
  <si>
    <t>1000098171</t>
  </si>
  <si>
    <t>杨晓梅</t>
  </si>
  <si>
    <t>1000082521</t>
  </si>
  <si>
    <t>杨正</t>
  </si>
  <si>
    <t>0921934962</t>
  </si>
  <si>
    <t>5300-0000193462</t>
  </si>
  <si>
    <t>李兆雄</t>
  </si>
  <si>
    <t>0921939489</t>
  </si>
  <si>
    <t>1000066122</t>
  </si>
  <si>
    <t>宋玉淑</t>
  </si>
  <si>
    <t>0921950856</t>
  </si>
  <si>
    <t>0921954752</t>
  </si>
  <si>
    <t>0921989989</t>
  </si>
  <si>
    <t>1000098554</t>
  </si>
  <si>
    <t>刘芳</t>
  </si>
  <si>
    <t>0922000985</t>
  </si>
  <si>
    <t>1000048589</t>
  </si>
  <si>
    <t>王延成</t>
  </si>
  <si>
    <t>0922019952</t>
  </si>
  <si>
    <t>0922026865</t>
  </si>
  <si>
    <t>0922052888</t>
  </si>
  <si>
    <t>1000098548</t>
  </si>
  <si>
    <t>杨盛秀</t>
  </si>
  <si>
    <t>0922070088</t>
  </si>
  <si>
    <t>1000098653</t>
  </si>
  <si>
    <t>陈蓉</t>
  </si>
  <si>
    <t>0922091949</t>
  </si>
  <si>
    <t>1000028946</t>
  </si>
  <si>
    <t>高尚芬</t>
  </si>
  <si>
    <t>0922097204</t>
  </si>
  <si>
    <t>0922103416</t>
  </si>
  <si>
    <t>1000075892</t>
  </si>
  <si>
    <t>农仕如</t>
  </si>
  <si>
    <t>0922106194</t>
  </si>
  <si>
    <t>1000052298</t>
  </si>
  <si>
    <t>陈本海</t>
  </si>
  <si>
    <t>0922106447</t>
  </si>
  <si>
    <t>1000090942</t>
  </si>
  <si>
    <t>范兵</t>
  </si>
  <si>
    <t>0922108037</t>
  </si>
  <si>
    <t>1000064864</t>
  </si>
  <si>
    <t>袁满</t>
  </si>
  <si>
    <t>0922111812</t>
  </si>
  <si>
    <t>1000097411</t>
  </si>
  <si>
    <t>杨石付</t>
  </si>
  <si>
    <t>0922113127</t>
  </si>
  <si>
    <t>1000045315</t>
  </si>
  <si>
    <t>赖燕</t>
  </si>
  <si>
    <t>0922122804</t>
  </si>
  <si>
    <t>1000090963</t>
  </si>
  <si>
    <t>梁正仙</t>
  </si>
  <si>
    <t>0922135465</t>
  </si>
  <si>
    <t>1000065770</t>
  </si>
  <si>
    <t>王润明</t>
  </si>
  <si>
    <t>0922138502</t>
  </si>
  <si>
    <t>1000083393</t>
  </si>
  <si>
    <t>程坤发</t>
  </si>
  <si>
    <t>0922140292</t>
  </si>
  <si>
    <t>1000099134</t>
  </si>
  <si>
    <t>汪新冬</t>
  </si>
  <si>
    <t>0922142814</t>
  </si>
  <si>
    <t>1000078302</t>
  </si>
  <si>
    <t>王文军</t>
  </si>
  <si>
    <t>1000090838</t>
  </si>
  <si>
    <t>0922147231</t>
  </si>
  <si>
    <t>1000077225</t>
  </si>
  <si>
    <t>刘俐江</t>
  </si>
  <si>
    <t>0922160215</t>
  </si>
  <si>
    <t>0922171930</t>
  </si>
  <si>
    <t>0113408498</t>
  </si>
  <si>
    <t>李庆国</t>
  </si>
  <si>
    <t>0922186879</t>
  </si>
  <si>
    <t>1000093503</t>
  </si>
  <si>
    <t>王立成</t>
  </si>
  <si>
    <t>0922191221</t>
  </si>
  <si>
    <t>5300-0000793495</t>
  </si>
  <si>
    <t>杨小云</t>
  </si>
  <si>
    <t>0922194019</t>
  </si>
  <si>
    <t>1000098886</t>
  </si>
  <si>
    <t>陈萍</t>
  </si>
  <si>
    <t>0922195306</t>
  </si>
  <si>
    <t>1000086788</t>
  </si>
  <si>
    <t>陈祖辉</t>
  </si>
  <si>
    <t>1000057094</t>
  </si>
  <si>
    <t>刘小芹</t>
  </si>
  <si>
    <t>1000099284</t>
  </si>
  <si>
    <t>马晓燕</t>
  </si>
  <si>
    <t>0922210362</t>
  </si>
  <si>
    <t>0155016712</t>
  </si>
  <si>
    <t>0922210760</t>
  </si>
  <si>
    <t>1000096138</t>
  </si>
  <si>
    <t>方明友</t>
  </si>
  <si>
    <t>0922211657</t>
  </si>
  <si>
    <t>1000019406</t>
  </si>
  <si>
    <t>贾立群</t>
  </si>
  <si>
    <t>0922219988</t>
  </si>
  <si>
    <t>1000087422</t>
  </si>
  <si>
    <t>张颖玲</t>
  </si>
  <si>
    <t>0922224695</t>
  </si>
  <si>
    <t>1000099110</t>
  </si>
  <si>
    <t>赖仕琼</t>
  </si>
  <si>
    <t>0922237543</t>
  </si>
  <si>
    <t>0922261648</t>
  </si>
  <si>
    <t>1000082108</t>
  </si>
  <si>
    <t>丁朴秀</t>
  </si>
  <si>
    <t>0922278852</t>
  </si>
  <si>
    <t>1000054366</t>
  </si>
  <si>
    <t>刘本宏</t>
  </si>
  <si>
    <t>0922284098</t>
  </si>
  <si>
    <t>0111297287</t>
  </si>
  <si>
    <t>李小波</t>
  </si>
  <si>
    <t>0922292157</t>
  </si>
  <si>
    <t>1000070130</t>
  </si>
  <si>
    <t>张露丹</t>
  </si>
  <si>
    <t>0922294680</t>
  </si>
  <si>
    <t>1000100084</t>
  </si>
  <si>
    <t>卿粤</t>
  </si>
  <si>
    <t>0922303731</t>
  </si>
  <si>
    <t>0922322738</t>
  </si>
  <si>
    <t>1000027273</t>
  </si>
  <si>
    <t>张明琴</t>
  </si>
  <si>
    <t>0922364093</t>
  </si>
  <si>
    <t>1000100448</t>
  </si>
  <si>
    <t>张蕴</t>
  </si>
  <si>
    <t>0922370603</t>
  </si>
  <si>
    <t>0922378420</t>
  </si>
  <si>
    <t>1000099971</t>
  </si>
  <si>
    <t>高美玲</t>
  </si>
  <si>
    <t>0922392703</t>
  </si>
  <si>
    <t>1000080691</t>
  </si>
  <si>
    <t>蒋桂燕</t>
  </si>
  <si>
    <t>0922428562</t>
  </si>
  <si>
    <t>1000098613</t>
  </si>
  <si>
    <t>易海波</t>
  </si>
  <si>
    <t>0922434833</t>
  </si>
  <si>
    <t>1000100133</t>
  </si>
  <si>
    <t>刘秉卓</t>
  </si>
  <si>
    <t>0922510316</t>
  </si>
  <si>
    <t>0922511784</t>
  </si>
  <si>
    <t>1000090846</t>
  </si>
  <si>
    <t>施存美</t>
  </si>
  <si>
    <t>0922514593</t>
  </si>
  <si>
    <t>0922558985</t>
  </si>
  <si>
    <t>1000064879</t>
  </si>
  <si>
    <t>高芳芳</t>
  </si>
  <si>
    <t>1000066775</t>
  </si>
  <si>
    <t>王颖</t>
  </si>
  <si>
    <t>0922591916</t>
  </si>
  <si>
    <t>1000030635</t>
  </si>
  <si>
    <t>鲍安不勒</t>
  </si>
  <si>
    <t>1000036924</t>
  </si>
  <si>
    <t>龙明富</t>
  </si>
  <si>
    <t>0922596603</t>
  </si>
  <si>
    <t>0922596743</t>
  </si>
  <si>
    <t>0922596960</t>
  </si>
  <si>
    <t>1000069576</t>
  </si>
  <si>
    <t>刘鸿昌</t>
  </si>
  <si>
    <t>0922639962</t>
  </si>
  <si>
    <t>1000092375</t>
  </si>
  <si>
    <t>高松葵</t>
  </si>
  <si>
    <t>0922662932</t>
  </si>
  <si>
    <t>1000076235</t>
  </si>
  <si>
    <t>葛洪安</t>
  </si>
  <si>
    <t>0922683465</t>
  </si>
  <si>
    <t>1000101208</t>
  </si>
  <si>
    <t>凡蕊</t>
  </si>
  <si>
    <t>0922689108</t>
  </si>
  <si>
    <t>0922700908</t>
  </si>
  <si>
    <t>1000086500</t>
  </si>
  <si>
    <t>祁东</t>
  </si>
  <si>
    <t>0922702616</t>
  </si>
  <si>
    <t>0922706035</t>
  </si>
  <si>
    <t>1000040217</t>
  </si>
  <si>
    <t>李翱</t>
  </si>
  <si>
    <t>0922706137</t>
  </si>
  <si>
    <t>1000075435</t>
  </si>
  <si>
    <t>邹关柱</t>
  </si>
  <si>
    <t>1000083133</t>
  </si>
  <si>
    <t>杨文明</t>
  </si>
  <si>
    <t>1000030192</t>
  </si>
  <si>
    <t>王绎邯</t>
  </si>
  <si>
    <t>0922781545</t>
  </si>
  <si>
    <t>1000101456</t>
  </si>
  <si>
    <t>洪绍雄</t>
  </si>
  <si>
    <t>0922961664</t>
  </si>
  <si>
    <t>0923004415</t>
  </si>
  <si>
    <t>1000039340</t>
  </si>
  <si>
    <t>郑小军</t>
  </si>
  <si>
    <t>0923062441</t>
  </si>
  <si>
    <t>1000094418</t>
  </si>
  <si>
    <t>纪少龙</t>
  </si>
  <si>
    <t>0923085922</t>
  </si>
  <si>
    <t>3124004041</t>
  </si>
  <si>
    <t>张丽月</t>
  </si>
  <si>
    <t>0923096140</t>
  </si>
  <si>
    <t>1000101155</t>
  </si>
  <si>
    <t>钱春秀</t>
  </si>
  <si>
    <t>0923139903</t>
  </si>
  <si>
    <t>1000007191</t>
  </si>
  <si>
    <t>范晓倩</t>
  </si>
  <si>
    <t>0923163730</t>
  </si>
  <si>
    <t>1000036718</t>
  </si>
  <si>
    <t>吴绍书</t>
  </si>
  <si>
    <t>0923163917</t>
  </si>
  <si>
    <t>1000055815</t>
  </si>
  <si>
    <t>张玉慢</t>
  </si>
  <si>
    <t>0923170007</t>
  </si>
  <si>
    <t>1000098576</t>
  </si>
  <si>
    <t>王麒棋</t>
  </si>
  <si>
    <t>0923182241</t>
  </si>
  <si>
    <t>0923211230</t>
  </si>
  <si>
    <t>1000094618</t>
  </si>
  <si>
    <t>刘玲丽</t>
  </si>
  <si>
    <t>0923223055</t>
  </si>
  <si>
    <t>0101110122</t>
  </si>
  <si>
    <t>宋晋昆</t>
  </si>
  <si>
    <t>0923244603</t>
  </si>
  <si>
    <t>1000054994</t>
  </si>
  <si>
    <t>魏丹</t>
  </si>
  <si>
    <t>1000101553</t>
  </si>
  <si>
    <t>黄国喜</t>
  </si>
  <si>
    <t>0923313891</t>
  </si>
  <si>
    <t>1000101660</t>
  </si>
  <si>
    <t>杨先芬</t>
  </si>
  <si>
    <t>0923344779</t>
  </si>
  <si>
    <t>1000103283</t>
  </si>
  <si>
    <t>高良敏</t>
  </si>
  <si>
    <t>1000104192</t>
  </si>
  <si>
    <t>江梅</t>
  </si>
  <si>
    <t>0923366155</t>
  </si>
  <si>
    <t>1000050078</t>
  </si>
  <si>
    <t>鲁俊凤</t>
  </si>
  <si>
    <t>1000103257</t>
  </si>
  <si>
    <t>胡德瑶</t>
  </si>
  <si>
    <t>0923378150</t>
  </si>
  <si>
    <t>1000101604</t>
  </si>
  <si>
    <t>蒋应浩</t>
  </si>
  <si>
    <t>0923391723</t>
  </si>
  <si>
    <t>1000103736</t>
  </si>
  <si>
    <t>陈金燕</t>
  </si>
  <si>
    <t>0923400827</t>
  </si>
  <si>
    <t>1000082821</t>
  </si>
  <si>
    <t>刘勇</t>
  </si>
  <si>
    <t>0923403400</t>
  </si>
  <si>
    <t>1000104405</t>
  </si>
  <si>
    <t>钟银仕</t>
  </si>
  <si>
    <t>0923421416</t>
  </si>
  <si>
    <t>1000102979</t>
  </si>
  <si>
    <t>王清海</t>
  </si>
  <si>
    <t>0923422386</t>
  </si>
  <si>
    <t>1000102256</t>
  </si>
  <si>
    <t>李峰华</t>
  </si>
  <si>
    <t>0923424632</t>
  </si>
  <si>
    <t>0923434969</t>
  </si>
  <si>
    <t>1000102857</t>
  </si>
  <si>
    <t>李德华</t>
  </si>
  <si>
    <t>0923471218</t>
  </si>
  <si>
    <t>1000086921</t>
  </si>
  <si>
    <t>王佳豪</t>
  </si>
  <si>
    <t>0923480377</t>
  </si>
  <si>
    <t>1000104173</t>
  </si>
  <si>
    <t>祁慧</t>
  </si>
  <si>
    <t>0923484014</t>
  </si>
  <si>
    <t>1000098777</t>
  </si>
  <si>
    <t>陈叶娇</t>
  </si>
  <si>
    <t>0923485355</t>
  </si>
  <si>
    <t>1000103984</t>
  </si>
  <si>
    <t>马成玲</t>
  </si>
  <si>
    <t>0923499274</t>
  </si>
  <si>
    <t>1000090936</t>
  </si>
  <si>
    <t>张瑞馨</t>
  </si>
  <si>
    <t>0923520584</t>
  </si>
  <si>
    <t>0103338694</t>
  </si>
  <si>
    <t>徐榕</t>
  </si>
  <si>
    <t>0923542665</t>
  </si>
  <si>
    <t>1000022302</t>
  </si>
  <si>
    <t>杨明玉</t>
  </si>
  <si>
    <t>0923587217</t>
  </si>
  <si>
    <t>1000091869</t>
  </si>
  <si>
    <t>崔光超</t>
  </si>
  <si>
    <t>0923610808</t>
  </si>
  <si>
    <t>1000100719</t>
  </si>
  <si>
    <t>李治喜</t>
  </si>
  <si>
    <t>0923640799</t>
  </si>
  <si>
    <t>1000101359</t>
  </si>
  <si>
    <t>1000019396</t>
  </si>
  <si>
    <t>汤玉粉</t>
  </si>
  <si>
    <t>0923657297</t>
  </si>
  <si>
    <t>1000004398</t>
  </si>
  <si>
    <t>孙月琼</t>
  </si>
  <si>
    <t>0923704380</t>
  </si>
  <si>
    <t>1000031037</t>
  </si>
  <si>
    <t>王彩菊</t>
  </si>
  <si>
    <t>0923727342</t>
  </si>
  <si>
    <t>1000040277</t>
  </si>
  <si>
    <t>吴长勇</t>
  </si>
  <si>
    <t>0923771860</t>
  </si>
  <si>
    <t>1000103089</t>
  </si>
  <si>
    <t>袁斌</t>
  </si>
  <si>
    <t>0923773345</t>
  </si>
  <si>
    <t>1000102822</t>
  </si>
  <si>
    <t>淡宇虹</t>
  </si>
  <si>
    <t>0923815110</t>
  </si>
  <si>
    <t>1000105462</t>
  </si>
  <si>
    <t>张金梅</t>
  </si>
  <si>
    <t>0923827607</t>
  </si>
  <si>
    <t>1000054246</t>
  </si>
  <si>
    <t>杨绍艳</t>
  </si>
  <si>
    <t>0923840088</t>
  </si>
  <si>
    <t>1000102346</t>
  </si>
  <si>
    <t>袁清</t>
  </si>
  <si>
    <t>0923849949</t>
  </si>
  <si>
    <t>1000103099</t>
  </si>
  <si>
    <t>王定银</t>
  </si>
  <si>
    <t>0923866982</t>
  </si>
  <si>
    <t>1000104341</t>
  </si>
  <si>
    <t>彭永红</t>
  </si>
  <si>
    <t>0923875069</t>
  </si>
  <si>
    <t>1000101326</t>
  </si>
  <si>
    <t>杨锦</t>
  </si>
  <si>
    <t>0923898978</t>
  </si>
  <si>
    <t>1000016797</t>
  </si>
  <si>
    <t>刘加进</t>
  </si>
  <si>
    <t>0923901837</t>
  </si>
  <si>
    <t>1000102325</t>
  </si>
  <si>
    <t>严启荣</t>
  </si>
  <si>
    <t>0923902197</t>
  </si>
  <si>
    <t>1000101795</t>
  </si>
  <si>
    <t>王科飞</t>
  </si>
  <si>
    <t>0923921439</t>
  </si>
  <si>
    <t>1000008808</t>
  </si>
  <si>
    <t>向松育</t>
  </si>
  <si>
    <t>0923929762</t>
  </si>
  <si>
    <t>1000012570</t>
  </si>
  <si>
    <t>鲁仁兴</t>
  </si>
  <si>
    <t>0923950797</t>
  </si>
  <si>
    <t>1000065018</t>
  </si>
  <si>
    <t>杨和强</t>
  </si>
  <si>
    <t>1000076583</t>
  </si>
  <si>
    <t>何桂钱</t>
  </si>
  <si>
    <t>0923980974</t>
  </si>
  <si>
    <t>1000105429</t>
  </si>
  <si>
    <t>李光聪</t>
  </si>
  <si>
    <t>1000086807</t>
  </si>
  <si>
    <t>杨艳琳</t>
  </si>
  <si>
    <t>0924065979</t>
  </si>
  <si>
    <t>1000102445</t>
  </si>
  <si>
    <t>叶善明</t>
  </si>
  <si>
    <t>0924084752</t>
  </si>
  <si>
    <t>1000102918</t>
  </si>
  <si>
    <t>张强</t>
  </si>
  <si>
    <t>0924084835</t>
  </si>
  <si>
    <t>1000090187</t>
  </si>
  <si>
    <t>李奎</t>
  </si>
  <si>
    <t>0924092347</t>
  </si>
  <si>
    <t>1000101673</t>
  </si>
  <si>
    <t>邹春丽</t>
  </si>
  <si>
    <t>0924094344</t>
  </si>
  <si>
    <t>0924094559</t>
  </si>
  <si>
    <t>0924096019</t>
  </si>
  <si>
    <t>1000103375</t>
  </si>
  <si>
    <t>李六红</t>
  </si>
  <si>
    <t>0924098710</t>
  </si>
  <si>
    <t>0924106618</t>
  </si>
  <si>
    <t>1000085977</t>
  </si>
  <si>
    <t>张荣贵</t>
  </si>
  <si>
    <t>0924109362</t>
  </si>
  <si>
    <t>1000102526</t>
  </si>
  <si>
    <t>郑高亮</t>
  </si>
  <si>
    <t>0924182944</t>
  </si>
  <si>
    <t>1000104697</t>
  </si>
  <si>
    <t>张德国</t>
  </si>
  <si>
    <t>0924215578</t>
  </si>
  <si>
    <t>1000099224</t>
  </si>
  <si>
    <t>张桂芬</t>
  </si>
  <si>
    <t>1000105910</t>
  </si>
  <si>
    <t>仵会芳</t>
  </si>
  <si>
    <t>1000097459</t>
  </si>
  <si>
    <t>胡德文</t>
  </si>
  <si>
    <t>0924274746</t>
  </si>
  <si>
    <t>5010534482</t>
  </si>
  <si>
    <t>李奇</t>
  </si>
  <si>
    <t>0924279242</t>
  </si>
  <si>
    <t>1000101499</t>
  </si>
  <si>
    <t>邱燕</t>
  </si>
  <si>
    <t>1000094973</t>
  </si>
  <si>
    <t>韩正清</t>
  </si>
  <si>
    <t>0924301141</t>
  </si>
  <si>
    <t>1000102245</t>
  </si>
  <si>
    <t>凌国明</t>
  </si>
  <si>
    <t>1000106007</t>
  </si>
  <si>
    <t>张溢珊</t>
  </si>
  <si>
    <t>1000029513</t>
  </si>
  <si>
    <t>赖启涵</t>
  </si>
  <si>
    <t>0924426214</t>
  </si>
  <si>
    <t>1000101821</t>
  </si>
  <si>
    <t>赵丽萍</t>
  </si>
  <si>
    <t>0924596823</t>
  </si>
  <si>
    <t>1000106434</t>
  </si>
  <si>
    <t>李静</t>
  </si>
  <si>
    <t>0924633531</t>
  </si>
  <si>
    <t>1000105132</t>
  </si>
  <si>
    <t>苏志明</t>
  </si>
  <si>
    <t>0924678701</t>
  </si>
  <si>
    <t>1000107291</t>
  </si>
  <si>
    <t>马玉江</t>
  </si>
  <si>
    <t>0924693496</t>
  </si>
  <si>
    <t>1000017912</t>
  </si>
  <si>
    <t>左妍舲</t>
  </si>
  <si>
    <t>0924694250</t>
  </si>
  <si>
    <t>1000066089</t>
  </si>
  <si>
    <t>姜希钊</t>
  </si>
  <si>
    <t>0924706632</t>
  </si>
  <si>
    <t>5323-2328013110</t>
  </si>
  <si>
    <t>0924707386</t>
  </si>
  <si>
    <t>0924707327</t>
  </si>
  <si>
    <t>0924715349</t>
  </si>
  <si>
    <t>1000095138</t>
  </si>
  <si>
    <t>喻文玲</t>
  </si>
  <si>
    <t>0924726261</t>
  </si>
  <si>
    <t>1000106884</t>
  </si>
  <si>
    <t>贺德兴</t>
  </si>
  <si>
    <t>0924744204</t>
  </si>
  <si>
    <t>1000083199</t>
  </si>
  <si>
    <t>王双全</t>
  </si>
  <si>
    <t>0924759813</t>
  </si>
  <si>
    <t>1000076807</t>
  </si>
  <si>
    <t>周尊鹏</t>
  </si>
  <si>
    <t>0924762121</t>
  </si>
  <si>
    <t>1000085726</t>
  </si>
  <si>
    <t>颜安</t>
  </si>
  <si>
    <t>0924774349</t>
  </si>
  <si>
    <t>0924791108</t>
  </si>
  <si>
    <t>5300-0000022963</t>
  </si>
  <si>
    <t>岳瑾</t>
  </si>
  <si>
    <t>5300-0000194529</t>
  </si>
  <si>
    <t>易光辉</t>
  </si>
  <si>
    <t>0924793616</t>
  </si>
  <si>
    <t>1000106577</t>
  </si>
  <si>
    <t>林素梅</t>
  </si>
  <si>
    <t>0924851793</t>
  </si>
  <si>
    <t>0102636204</t>
  </si>
  <si>
    <t>于倩</t>
  </si>
  <si>
    <t>1000099494</t>
  </si>
  <si>
    <t>邵观珍</t>
  </si>
  <si>
    <t>0924880174</t>
  </si>
  <si>
    <t>0924882345</t>
  </si>
  <si>
    <t>1000099598</t>
  </si>
  <si>
    <t>周艳婷</t>
  </si>
  <si>
    <t>0924914245</t>
  </si>
  <si>
    <t>1000100175</t>
  </si>
  <si>
    <t>施玉香</t>
  </si>
  <si>
    <t>1000099371</t>
  </si>
  <si>
    <t>曹波</t>
  </si>
  <si>
    <t>0924917985</t>
  </si>
  <si>
    <t>1000098793</t>
  </si>
  <si>
    <t>韦正商</t>
  </si>
  <si>
    <t>0924921050</t>
  </si>
  <si>
    <t>1000024177</t>
  </si>
  <si>
    <t>吴利芬</t>
  </si>
  <si>
    <t>0924921748</t>
  </si>
  <si>
    <t>1000091497</t>
  </si>
  <si>
    <t>排早利</t>
  </si>
  <si>
    <t>0924929344</t>
  </si>
  <si>
    <t>1000098790</t>
  </si>
  <si>
    <t>顾雄俊</t>
  </si>
  <si>
    <t>1000102832</t>
  </si>
  <si>
    <t>李呢灭</t>
  </si>
  <si>
    <t>0924951133</t>
  </si>
  <si>
    <t>1000091310</t>
  </si>
  <si>
    <t>张彦丽</t>
  </si>
  <si>
    <t>0925005176</t>
  </si>
  <si>
    <t>1000102814</t>
  </si>
  <si>
    <t>张杰</t>
  </si>
  <si>
    <t>0925027876</t>
  </si>
  <si>
    <t>1000106913</t>
  </si>
  <si>
    <t>李宏伟</t>
  </si>
  <si>
    <t>0925028852</t>
  </si>
  <si>
    <t>0112289005</t>
  </si>
  <si>
    <t>莫彩霞</t>
  </si>
  <si>
    <t>0925031862</t>
  </si>
  <si>
    <t>0925034524</t>
  </si>
  <si>
    <t>0111180579</t>
  </si>
  <si>
    <t>吴观弟</t>
  </si>
  <si>
    <t>0925045004</t>
  </si>
  <si>
    <t>1000102728</t>
  </si>
  <si>
    <t>张时艳</t>
  </si>
  <si>
    <t>0925088469</t>
  </si>
  <si>
    <t>1000078767</t>
  </si>
  <si>
    <t>王学元</t>
  </si>
  <si>
    <t>0925098302</t>
  </si>
  <si>
    <t>0112285736</t>
  </si>
  <si>
    <t>梁婷</t>
  </si>
  <si>
    <t>0925099559</t>
  </si>
  <si>
    <t>5300-0000291883</t>
  </si>
  <si>
    <t>汤小米</t>
  </si>
  <si>
    <t>0925163895</t>
  </si>
  <si>
    <t>0925202328</t>
  </si>
  <si>
    <t>1000109299</t>
  </si>
  <si>
    <t>杨云波</t>
  </si>
  <si>
    <t>1000109266</t>
  </si>
  <si>
    <t>张格红</t>
  </si>
  <si>
    <t>0925317657</t>
  </si>
  <si>
    <t>1000082906</t>
  </si>
  <si>
    <t>程清宇</t>
  </si>
  <si>
    <t>1000067213</t>
  </si>
  <si>
    <t>宁梅芬</t>
  </si>
  <si>
    <t>0925329920</t>
  </si>
  <si>
    <t>0925335663</t>
  </si>
  <si>
    <t>1000075377</t>
  </si>
  <si>
    <t>尹正东</t>
  </si>
  <si>
    <t>0925346943</t>
  </si>
  <si>
    <t>1000019794</t>
  </si>
  <si>
    <t>胡永丽</t>
  </si>
  <si>
    <t>0925347342</t>
  </si>
  <si>
    <t>1000108439</t>
  </si>
  <si>
    <t>郭鹏</t>
  </si>
  <si>
    <t>0925348977</t>
  </si>
  <si>
    <t>1000095446</t>
  </si>
  <si>
    <t>叶娟润</t>
  </si>
  <si>
    <t>0925349819</t>
  </si>
  <si>
    <t>1000074841</t>
  </si>
  <si>
    <t>王海</t>
  </si>
  <si>
    <t>1000074843</t>
  </si>
  <si>
    <t>迟宽万</t>
  </si>
  <si>
    <t>0925390085</t>
  </si>
  <si>
    <t>1000100125</t>
  </si>
  <si>
    <t>贺小芸</t>
  </si>
  <si>
    <t>0925403162</t>
  </si>
  <si>
    <t>0925481622</t>
  </si>
  <si>
    <t>1000075711</t>
  </si>
  <si>
    <t>赵加香</t>
  </si>
  <si>
    <t>1000102375</t>
  </si>
  <si>
    <t>吕小花</t>
  </si>
  <si>
    <t>0925488663</t>
  </si>
  <si>
    <t>1000107110</t>
  </si>
  <si>
    <t>梅良美</t>
  </si>
  <si>
    <t>0925491577</t>
  </si>
  <si>
    <t>1000102018</t>
  </si>
  <si>
    <t>尹德勇</t>
  </si>
  <si>
    <t>0925500814</t>
  </si>
  <si>
    <t>1000107843</t>
  </si>
  <si>
    <t>陈春红</t>
  </si>
  <si>
    <t>0925551958</t>
  </si>
  <si>
    <t>1000075627</t>
  </si>
  <si>
    <t>梁雪</t>
  </si>
  <si>
    <t>0925561236</t>
  </si>
  <si>
    <t>1000087959</t>
  </si>
  <si>
    <t>熊新花</t>
  </si>
  <si>
    <t>0925607619</t>
  </si>
  <si>
    <t>1000106605</t>
  </si>
  <si>
    <t>周开春</t>
  </si>
  <si>
    <t>0925618232</t>
  </si>
  <si>
    <t>1000106296</t>
  </si>
  <si>
    <t>何小竹</t>
  </si>
  <si>
    <t>0925639453</t>
  </si>
  <si>
    <t>5330-3023036556</t>
  </si>
  <si>
    <t>尹兴邦</t>
  </si>
  <si>
    <t>0925648571</t>
  </si>
  <si>
    <t>1000102293</t>
  </si>
  <si>
    <t>曾先琴</t>
  </si>
  <si>
    <t>0925671693</t>
  </si>
  <si>
    <t>1000016640</t>
  </si>
  <si>
    <t>李兴丽</t>
  </si>
  <si>
    <t>0925672837</t>
  </si>
  <si>
    <t>1000016653</t>
  </si>
  <si>
    <t>薛猛</t>
  </si>
  <si>
    <t>0925674803</t>
  </si>
  <si>
    <t>1000098563</t>
  </si>
  <si>
    <t>左德丽</t>
  </si>
  <si>
    <t>0925675748</t>
  </si>
  <si>
    <t>1000053002</t>
  </si>
  <si>
    <t>陆秀兰</t>
  </si>
  <si>
    <t>1000097270</t>
  </si>
  <si>
    <t>肖忆</t>
  </si>
  <si>
    <t>0925734623</t>
  </si>
  <si>
    <t>1000104983</t>
  </si>
  <si>
    <t>蒲世瑞</t>
  </si>
  <si>
    <t>0925743752</t>
  </si>
  <si>
    <t>1000110272</t>
  </si>
  <si>
    <t>黄海林</t>
  </si>
  <si>
    <t>0102499580</t>
  </si>
  <si>
    <t>张尚芳</t>
  </si>
  <si>
    <t>0925759240</t>
  </si>
  <si>
    <t>1000108657</t>
  </si>
  <si>
    <t>杨增</t>
  </si>
  <si>
    <t>0925777904</t>
  </si>
  <si>
    <t>1000110386</t>
  </si>
  <si>
    <t>杨灿平</t>
  </si>
  <si>
    <t>0925789408</t>
  </si>
  <si>
    <t>0925798240</t>
  </si>
  <si>
    <t>1000102433</t>
  </si>
  <si>
    <t>许春华</t>
  </si>
  <si>
    <t>0925801780</t>
  </si>
  <si>
    <t>1000103317</t>
  </si>
  <si>
    <t>马秋云</t>
  </si>
  <si>
    <t>0925817171</t>
  </si>
  <si>
    <t>1000107059</t>
  </si>
  <si>
    <t>赵明耀</t>
  </si>
  <si>
    <t>0925823457</t>
  </si>
  <si>
    <t>1000104955</t>
  </si>
  <si>
    <t>杨竣杰</t>
  </si>
  <si>
    <t>0925830435</t>
  </si>
  <si>
    <t>1000094743</t>
  </si>
  <si>
    <t>张毕勇</t>
  </si>
  <si>
    <t>0925848807</t>
  </si>
  <si>
    <t>1000076471</t>
  </si>
  <si>
    <t>徐春权</t>
  </si>
  <si>
    <t>0925872124</t>
  </si>
  <si>
    <t>1000109245</t>
  </si>
  <si>
    <t>鲍炜林</t>
  </si>
  <si>
    <t>0925884262</t>
  </si>
  <si>
    <t>1000106225</t>
  </si>
  <si>
    <t>张芸珠</t>
  </si>
  <si>
    <t>0925897946</t>
  </si>
  <si>
    <t>1000094659</t>
  </si>
  <si>
    <t>蒋顺兰</t>
  </si>
  <si>
    <t>0925942329</t>
  </si>
  <si>
    <t>5015124982</t>
  </si>
  <si>
    <t>0925944321</t>
  </si>
  <si>
    <t>1000101676</t>
  </si>
  <si>
    <t>周馨爱</t>
  </si>
  <si>
    <t>0925968667</t>
  </si>
  <si>
    <t>1000087470</t>
  </si>
  <si>
    <t>舒兴友</t>
  </si>
  <si>
    <t>0926016119</t>
  </si>
  <si>
    <t>1000005749</t>
  </si>
  <si>
    <t>卫赵爽</t>
  </si>
  <si>
    <t>0926083456</t>
  </si>
  <si>
    <t>1000096051</t>
  </si>
  <si>
    <t>王兴菊</t>
  </si>
  <si>
    <t>1000087803</t>
  </si>
  <si>
    <t>刘定鲜</t>
  </si>
  <si>
    <t>0926125248</t>
  </si>
  <si>
    <t>1000111363</t>
  </si>
  <si>
    <t>0926133693</t>
  </si>
  <si>
    <t>1000016630</t>
  </si>
  <si>
    <t>刘应英</t>
  </si>
  <si>
    <t>1000050503</t>
  </si>
  <si>
    <t>王平</t>
  </si>
  <si>
    <t>0926146816</t>
  </si>
  <si>
    <t>1000108151</t>
  </si>
  <si>
    <t>普赓</t>
  </si>
  <si>
    <t>0926152488</t>
  </si>
  <si>
    <t>1000104228</t>
  </si>
  <si>
    <t>张显山</t>
  </si>
  <si>
    <t>0926164230</t>
  </si>
  <si>
    <t>1000099073</t>
  </si>
  <si>
    <t>常吕良</t>
  </si>
  <si>
    <t>0926213817</t>
  </si>
  <si>
    <t>1000111772</t>
  </si>
  <si>
    <t>李素平</t>
  </si>
  <si>
    <t>0926280453</t>
  </si>
  <si>
    <t>1000111391</t>
  </si>
  <si>
    <t>毕立海</t>
  </si>
  <si>
    <t>0926290108</t>
  </si>
  <si>
    <t>1000101367</t>
  </si>
  <si>
    <t>李忠</t>
  </si>
  <si>
    <t>1000089974</t>
  </si>
  <si>
    <t>朱姝</t>
  </si>
  <si>
    <t>0926349392</t>
  </si>
  <si>
    <t>1000101288</t>
  </si>
  <si>
    <t>马应林</t>
  </si>
  <si>
    <t>0926360572</t>
  </si>
  <si>
    <t>0926370936</t>
  </si>
  <si>
    <t>1000110915</t>
  </si>
  <si>
    <t>许士焕</t>
  </si>
  <si>
    <t>0926382595</t>
  </si>
  <si>
    <t>1000102716</t>
  </si>
  <si>
    <t>李梅</t>
  </si>
  <si>
    <t>0926383508</t>
  </si>
  <si>
    <t>0926384434</t>
  </si>
  <si>
    <t>0926389891</t>
  </si>
  <si>
    <t>1000044564</t>
  </si>
  <si>
    <t>艾丽芳</t>
  </si>
  <si>
    <t>0926390863</t>
  </si>
  <si>
    <t>0926417377</t>
  </si>
  <si>
    <t>0103090055</t>
  </si>
  <si>
    <t>付昆群</t>
  </si>
  <si>
    <t>0926419479</t>
  </si>
  <si>
    <t>1000009631</t>
  </si>
  <si>
    <t>张习汝</t>
  </si>
  <si>
    <t>0926426628</t>
  </si>
  <si>
    <t>0926430798</t>
  </si>
  <si>
    <t>1000098596</t>
  </si>
  <si>
    <t>黄龙祥</t>
  </si>
  <si>
    <t>0926431907</t>
  </si>
  <si>
    <t>1000028433</t>
  </si>
  <si>
    <t>甘凤林</t>
  </si>
  <si>
    <t>1000110270</t>
  </si>
  <si>
    <t>刘加燕</t>
  </si>
  <si>
    <t>0926437981</t>
  </si>
  <si>
    <t>1000112571</t>
  </si>
  <si>
    <t>支明才</t>
  </si>
  <si>
    <t>1000110278</t>
  </si>
  <si>
    <t>徐成勇</t>
  </si>
  <si>
    <t>0926441460</t>
  </si>
  <si>
    <t>0926448448</t>
  </si>
  <si>
    <t>1000094579</t>
  </si>
  <si>
    <t>余昌芬</t>
  </si>
  <si>
    <t>1000112907</t>
  </si>
  <si>
    <t>单井才</t>
  </si>
  <si>
    <t>0926464958</t>
  </si>
  <si>
    <t>1000102265</t>
  </si>
  <si>
    <t>陈井章</t>
  </si>
  <si>
    <t>1000112639</t>
  </si>
  <si>
    <t>罗玉波</t>
  </si>
  <si>
    <t>0926478618</t>
  </si>
  <si>
    <t>1000112890</t>
  </si>
  <si>
    <t>滕文晏</t>
  </si>
  <si>
    <t>0926485164</t>
  </si>
  <si>
    <t>1000112979</t>
  </si>
  <si>
    <t>马立波</t>
  </si>
  <si>
    <t>0926491253</t>
  </si>
  <si>
    <t>0926506113</t>
  </si>
  <si>
    <t>1000042032</t>
  </si>
  <si>
    <t>杨松</t>
  </si>
  <si>
    <t>0926514930</t>
  </si>
  <si>
    <t>0926557657</t>
  </si>
  <si>
    <t>1000044528</t>
  </si>
  <si>
    <t>罗双全</t>
  </si>
  <si>
    <t>0926566990</t>
  </si>
  <si>
    <t>1000095084</t>
  </si>
  <si>
    <t>高洪菊</t>
  </si>
  <si>
    <t>0926573291</t>
  </si>
  <si>
    <t>1000098586</t>
  </si>
  <si>
    <t>谢宏敏</t>
  </si>
  <si>
    <t>0926629477</t>
  </si>
  <si>
    <t>1000087123</t>
  </si>
  <si>
    <t>何海英</t>
  </si>
  <si>
    <t>0926670881</t>
  </si>
  <si>
    <t>1000003635</t>
  </si>
  <si>
    <t>陈华燕</t>
  </si>
  <si>
    <t>0926714865</t>
  </si>
  <si>
    <t>0926739360</t>
  </si>
  <si>
    <t>0112313669</t>
  </si>
  <si>
    <t>木胜玉</t>
  </si>
  <si>
    <t>0926744877</t>
  </si>
  <si>
    <t>1000064469</t>
  </si>
  <si>
    <t>彭燕</t>
  </si>
  <si>
    <t>0926745557</t>
  </si>
  <si>
    <t>0926761486</t>
  </si>
  <si>
    <t>1000100682</t>
  </si>
  <si>
    <t>陈智</t>
  </si>
  <si>
    <t>0926764259</t>
  </si>
  <si>
    <t>1000048228</t>
  </si>
  <si>
    <t>吴河云</t>
  </si>
  <si>
    <t>1000051668</t>
  </si>
  <si>
    <t>胡珊珊</t>
  </si>
  <si>
    <t>0926802654</t>
  </si>
  <si>
    <t>1000048440</t>
  </si>
  <si>
    <t>许宏敏</t>
  </si>
  <si>
    <t>0926820617</t>
  </si>
  <si>
    <t>1000037909</t>
  </si>
  <si>
    <t>罗娟花</t>
  </si>
  <si>
    <t>0926821446</t>
  </si>
  <si>
    <t>1000017029</t>
  </si>
  <si>
    <t>邓吉敏</t>
  </si>
  <si>
    <t>0926856616</t>
  </si>
  <si>
    <t>1000113389</t>
  </si>
  <si>
    <t>0926857689</t>
  </si>
  <si>
    <t>1000075138</t>
  </si>
  <si>
    <t>李兴蕊</t>
  </si>
  <si>
    <t>0926917751</t>
  </si>
  <si>
    <t>1000016713</t>
  </si>
  <si>
    <t>吕花</t>
  </si>
  <si>
    <t>0926919353</t>
  </si>
  <si>
    <t>1000020724</t>
  </si>
  <si>
    <t>0926952070</t>
  </si>
  <si>
    <t>5307-0701040999</t>
  </si>
  <si>
    <t>李云菲</t>
  </si>
  <si>
    <t>0927014010</t>
  </si>
  <si>
    <t>1000081158</t>
  </si>
  <si>
    <t>刘元元</t>
  </si>
  <si>
    <t>0927015455</t>
  </si>
  <si>
    <t>1000106724</t>
  </si>
  <si>
    <t>苏红梅</t>
  </si>
  <si>
    <t>1000105515</t>
  </si>
  <si>
    <t>余艳芬</t>
  </si>
  <si>
    <t>0927052569</t>
  </si>
  <si>
    <t>5300-5001264041</t>
  </si>
  <si>
    <t>高博</t>
  </si>
  <si>
    <t>1000110253</t>
  </si>
  <si>
    <t>刘纯</t>
  </si>
  <si>
    <t>0927063816</t>
  </si>
  <si>
    <t>0927087795</t>
  </si>
  <si>
    <t>1000050238</t>
  </si>
  <si>
    <t>封华改</t>
  </si>
  <si>
    <t>0927088618</t>
  </si>
  <si>
    <t>1000106848</t>
  </si>
  <si>
    <t>杨鸿</t>
  </si>
  <si>
    <t>0927149826</t>
  </si>
  <si>
    <t>0000207201</t>
  </si>
  <si>
    <t>高娥</t>
  </si>
  <si>
    <t>1000086933</t>
  </si>
  <si>
    <t>李绍先</t>
  </si>
  <si>
    <t>0927164463</t>
  </si>
  <si>
    <t>0102465372</t>
  </si>
  <si>
    <t>张灵全</t>
  </si>
  <si>
    <t>0927164259</t>
  </si>
  <si>
    <t>1000086547</t>
  </si>
  <si>
    <t>杨朝妍</t>
  </si>
  <si>
    <t>0927183652</t>
  </si>
  <si>
    <t>0927187140</t>
  </si>
  <si>
    <t>1000089243</t>
  </si>
  <si>
    <t>曾刚</t>
  </si>
  <si>
    <t>0927198605</t>
  </si>
  <si>
    <t>1000113928</t>
  </si>
  <si>
    <t>晁静芬</t>
  </si>
  <si>
    <t>0927202603</t>
  </si>
  <si>
    <t>1000107707</t>
  </si>
  <si>
    <t>熊天凤</t>
  </si>
  <si>
    <t>0927215643</t>
  </si>
  <si>
    <t>1000108381</t>
  </si>
  <si>
    <t>王波</t>
  </si>
  <si>
    <t>0927227882</t>
  </si>
  <si>
    <t>1000113315</t>
  </si>
  <si>
    <t>李家梅</t>
  </si>
  <si>
    <t>0927443071</t>
  </si>
  <si>
    <t>1000114349</t>
  </si>
  <si>
    <t>许利祥</t>
  </si>
  <si>
    <t>0927541261</t>
  </si>
  <si>
    <t>1000089620</t>
  </si>
  <si>
    <t>崔留英</t>
  </si>
  <si>
    <t>0927561428</t>
  </si>
  <si>
    <t>1000097226</t>
  </si>
  <si>
    <t>燕小丽</t>
  </si>
  <si>
    <t>0927562428</t>
  </si>
  <si>
    <t>1000082397</t>
  </si>
  <si>
    <t>田应琼</t>
  </si>
  <si>
    <t>0927566652</t>
  </si>
  <si>
    <t>0111080501</t>
  </si>
  <si>
    <t>0927571854</t>
  </si>
  <si>
    <t>1000114935</t>
  </si>
  <si>
    <t>陈玉超</t>
  </si>
  <si>
    <t>0927574696</t>
  </si>
  <si>
    <t>1000111000</t>
  </si>
  <si>
    <t>方检艳</t>
  </si>
  <si>
    <t>0927581744</t>
  </si>
  <si>
    <t>1000114235</t>
  </si>
  <si>
    <t>刘自梅</t>
  </si>
  <si>
    <t>0927584103</t>
  </si>
  <si>
    <t>1000105539</t>
  </si>
  <si>
    <t>林永琴</t>
  </si>
  <si>
    <t>1000092262</t>
  </si>
  <si>
    <t>李剑华</t>
  </si>
  <si>
    <t>0927596354</t>
  </si>
  <si>
    <t>1000115369</t>
  </si>
  <si>
    <t>张梦丹</t>
  </si>
  <si>
    <t>0927626196</t>
  </si>
  <si>
    <t>1000106062</t>
  </si>
  <si>
    <t>许丹</t>
  </si>
  <si>
    <t>0927645307</t>
  </si>
  <si>
    <t>1000086421</t>
  </si>
  <si>
    <t>陈银昌</t>
  </si>
  <si>
    <t>0927645507</t>
  </si>
  <si>
    <t>1000115416</t>
  </si>
  <si>
    <t>郭杰萍</t>
  </si>
  <si>
    <t>1000076612</t>
  </si>
  <si>
    <t>文艳</t>
  </si>
  <si>
    <t>0927650469</t>
  </si>
  <si>
    <t>1000029172</t>
  </si>
  <si>
    <t>罗国榜</t>
  </si>
  <si>
    <t>0927653185</t>
  </si>
  <si>
    <t>1000015053</t>
  </si>
  <si>
    <t>0927662229</t>
  </si>
  <si>
    <t>0927672227</t>
  </si>
  <si>
    <t>1000111324</t>
  </si>
  <si>
    <t>陈剑嵘</t>
  </si>
  <si>
    <t>1000084926</t>
  </si>
  <si>
    <t>钟小红</t>
  </si>
  <si>
    <t>0927709109</t>
  </si>
  <si>
    <t>1000111924</t>
  </si>
  <si>
    <t>邵发伍</t>
  </si>
  <si>
    <t>1000113475</t>
  </si>
  <si>
    <t>李洪涛</t>
  </si>
  <si>
    <t>0927769722</t>
  </si>
  <si>
    <t>1000020923</t>
  </si>
  <si>
    <t>王子荣</t>
  </si>
  <si>
    <t>0927784934</t>
  </si>
  <si>
    <t>1000071809</t>
  </si>
  <si>
    <t>安柯颖</t>
  </si>
  <si>
    <t>0927793795</t>
  </si>
  <si>
    <t>1000055756</t>
  </si>
  <si>
    <t>毕其宝</t>
  </si>
  <si>
    <t>5334-3400015594</t>
  </si>
  <si>
    <t>王学忠</t>
  </si>
  <si>
    <t>0927811719</t>
  </si>
  <si>
    <t>1000109536</t>
  </si>
  <si>
    <t>和世棋</t>
  </si>
  <si>
    <t>1000114956</t>
  </si>
  <si>
    <t>李凡斌</t>
  </si>
  <si>
    <t>0927816471</t>
  </si>
  <si>
    <t>0927867005</t>
  </si>
  <si>
    <t>1000115427</t>
  </si>
  <si>
    <t>杨润风</t>
  </si>
  <si>
    <t>0927882195</t>
  </si>
  <si>
    <t>1000116260</t>
  </si>
  <si>
    <t>李兴灿</t>
  </si>
  <si>
    <t>0927893628</t>
  </si>
  <si>
    <t>0927914708</t>
  </si>
  <si>
    <t>1000115753</t>
  </si>
  <si>
    <t>李艳春</t>
  </si>
  <si>
    <t>0927918247</t>
  </si>
  <si>
    <t>1000115660</t>
  </si>
  <si>
    <t>苏英群</t>
  </si>
  <si>
    <t>0927930986</t>
  </si>
  <si>
    <t>1000045299</t>
  </si>
  <si>
    <t>陆启点</t>
  </si>
  <si>
    <t>0927959228</t>
  </si>
  <si>
    <t>1000115668</t>
  </si>
  <si>
    <t>柴荣富</t>
  </si>
  <si>
    <t>0927973601</t>
  </si>
  <si>
    <t>1000114851</t>
  </si>
  <si>
    <t>沙涛</t>
  </si>
  <si>
    <t>0927978221</t>
  </si>
  <si>
    <t>1000107417</t>
  </si>
  <si>
    <t>蒋建青</t>
  </si>
  <si>
    <t>0927990515</t>
  </si>
  <si>
    <t>0927997549</t>
  </si>
  <si>
    <t>1000067388</t>
  </si>
  <si>
    <t>贾婧月</t>
  </si>
  <si>
    <t>0928018026</t>
  </si>
  <si>
    <t>1000115180</t>
  </si>
  <si>
    <t>郭建琼</t>
  </si>
  <si>
    <t>0928018772</t>
  </si>
  <si>
    <t>1000115396</t>
  </si>
  <si>
    <t>杨明富</t>
  </si>
  <si>
    <t>0928033186</t>
  </si>
  <si>
    <t>1000040310</t>
  </si>
  <si>
    <t>张文琴</t>
  </si>
  <si>
    <t>0928056386</t>
  </si>
  <si>
    <t>1000004146</t>
  </si>
  <si>
    <t>何桂仙</t>
  </si>
  <si>
    <t>0928080936</t>
  </si>
  <si>
    <t>1000116537</t>
  </si>
  <si>
    <t>张雨</t>
  </si>
  <si>
    <t>0928081460</t>
  </si>
  <si>
    <t>0928081987</t>
  </si>
  <si>
    <t>5303-0325040666</t>
  </si>
  <si>
    <t>李玉梅</t>
  </si>
  <si>
    <t>1000090903</t>
  </si>
  <si>
    <t>李素英</t>
  </si>
  <si>
    <t>0928135564</t>
  </si>
  <si>
    <t>1000060957</t>
  </si>
  <si>
    <t>赵继佳</t>
  </si>
  <si>
    <t>1000113109</t>
  </si>
  <si>
    <t>王正菊</t>
  </si>
  <si>
    <t>0928314808</t>
  </si>
  <si>
    <t>1000101634</t>
  </si>
  <si>
    <t>陈燕</t>
  </si>
  <si>
    <t>0928322288</t>
  </si>
  <si>
    <t>1000116559</t>
  </si>
  <si>
    <t>柳立喜</t>
  </si>
  <si>
    <t>0928332193</t>
  </si>
  <si>
    <t>1000114279</t>
  </si>
  <si>
    <t>侯艳萍</t>
  </si>
  <si>
    <t>0928333970</t>
  </si>
  <si>
    <t>1000114270</t>
  </si>
  <si>
    <t>黄胜</t>
  </si>
  <si>
    <t>0928342413</t>
  </si>
  <si>
    <t>0102581876</t>
  </si>
  <si>
    <t>董英</t>
  </si>
  <si>
    <t>0928344576</t>
  </si>
  <si>
    <t>1000109331</t>
  </si>
  <si>
    <t>李文彩</t>
  </si>
  <si>
    <t>0928349292</t>
  </si>
  <si>
    <t>0928355145</t>
  </si>
  <si>
    <t>1000100596</t>
  </si>
  <si>
    <t>蒋家权</t>
  </si>
  <si>
    <t>0928356813</t>
  </si>
  <si>
    <t>1000017741</t>
  </si>
  <si>
    <t>文燕</t>
  </si>
  <si>
    <t>1000110687</t>
  </si>
  <si>
    <t>潘文忠</t>
  </si>
  <si>
    <t>0928368306</t>
  </si>
  <si>
    <t>0928370071</t>
  </si>
  <si>
    <t>0928371589</t>
  </si>
  <si>
    <t>1000049281</t>
  </si>
  <si>
    <t>张永琴</t>
  </si>
  <si>
    <t>1000113106</t>
  </si>
  <si>
    <t>熊文菊</t>
  </si>
  <si>
    <t>0928377663</t>
  </si>
  <si>
    <t>1000048181</t>
  </si>
  <si>
    <t>刘英</t>
  </si>
  <si>
    <t>0928388215</t>
  </si>
  <si>
    <t>1000081882</t>
  </si>
  <si>
    <t>刘成定</t>
  </si>
  <si>
    <t>0928405174</t>
  </si>
  <si>
    <t>1000101461</t>
  </si>
  <si>
    <t>喻丽萍</t>
  </si>
  <si>
    <t>0928407820</t>
  </si>
  <si>
    <t>1000096876</t>
  </si>
  <si>
    <t>彭松二</t>
  </si>
  <si>
    <t>0928411900</t>
  </si>
  <si>
    <t>1000114839</t>
  </si>
  <si>
    <t>杨晓筠</t>
  </si>
  <si>
    <t>0928430110</t>
  </si>
  <si>
    <t>5307-0722015664</t>
  </si>
  <si>
    <t>彭映芳</t>
  </si>
  <si>
    <t>0928436530</t>
  </si>
  <si>
    <t>1000086449</t>
  </si>
  <si>
    <t>黄晓全</t>
  </si>
  <si>
    <t>1000081012</t>
  </si>
  <si>
    <t>矣增明</t>
  </si>
  <si>
    <t>0928495974</t>
  </si>
  <si>
    <t>1000076171</t>
  </si>
  <si>
    <t>郭锐</t>
  </si>
  <si>
    <t>0928496373</t>
  </si>
  <si>
    <t>1000111637</t>
  </si>
  <si>
    <t>陈应志</t>
  </si>
  <si>
    <t>0928499905</t>
  </si>
  <si>
    <t>1000102122</t>
  </si>
  <si>
    <t>罗正斌</t>
  </si>
  <si>
    <t>0928500823</t>
  </si>
  <si>
    <t>1000077972</t>
  </si>
  <si>
    <t>杨荣芳</t>
  </si>
  <si>
    <t>0928507128</t>
  </si>
  <si>
    <t>1000114569</t>
  </si>
  <si>
    <t>王兰秀</t>
  </si>
  <si>
    <t>0928509693</t>
  </si>
  <si>
    <t>1000114379</t>
  </si>
  <si>
    <t>王利平</t>
  </si>
  <si>
    <t>0928509979</t>
  </si>
  <si>
    <t>0928512970</t>
  </si>
  <si>
    <t>1000047221</t>
  </si>
  <si>
    <t>尹秀玲</t>
  </si>
  <si>
    <t>0928537943</t>
  </si>
  <si>
    <t>1000019232</t>
  </si>
  <si>
    <t>蔡建飞</t>
  </si>
  <si>
    <t>0928540914</t>
  </si>
  <si>
    <t>1000079217</t>
  </si>
  <si>
    <t>武晖</t>
  </si>
  <si>
    <t>0928541048</t>
  </si>
  <si>
    <t>1000109211</t>
  </si>
  <si>
    <t>吴启平</t>
  </si>
  <si>
    <t>0928544393</t>
  </si>
  <si>
    <t>1000078288</t>
  </si>
  <si>
    <t>王岚</t>
  </si>
  <si>
    <t>0928595697</t>
  </si>
  <si>
    <t>0928628492</t>
  </si>
  <si>
    <t>1000106437</t>
  </si>
  <si>
    <t>何顺飞</t>
  </si>
  <si>
    <t>0928632966</t>
  </si>
  <si>
    <t>1000115370</t>
  </si>
  <si>
    <t>田亚锦</t>
  </si>
  <si>
    <t>0928634288</t>
  </si>
  <si>
    <t>0928663765</t>
  </si>
  <si>
    <t>1000101107</t>
  </si>
  <si>
    <t>玉叫</t>
  </si>
  <si>
    <t>0928663995</t>
  </si>
  <si>
    <t>0112335691</t>
  </si>
  <si>
    <t>刘桂花</t>
  </si>
  <si>
    <t>0928664141</t>
  </si>
  <si>
    <t>1000061368</t>
  </si>
  <si>
    <t>左永林</t>
  </si>
  <si>
    <t>0928664725</t>
  </si>
  <si>
    <t>1000080443</t>
  </si>
  <si>
    <t>0928665655</t>
  </si>
  <si>
    <t>1000110754</t>
  </si>
  <si>
    <t>代凤</t>
  </si>
  <si>
    <t>0928676934</t>
  </si>
  <si>
    <t>1000115243</t>
  </si>
  <si>
    <t>顾顺丽</t>
  </si>
  <si>
    <t>0928683942</t>
  </si>
  <si>
    <t>1000115685</t>
  </si>
  <si>
    <t>唐国华</t>
  </si>
  <si>
    <t>0928687841</t>
  </si>
  <si>
    <t>1000116836</t>
  </si>
  <si>
    <t>温磊</t>
  </si>
  <si>
    <t>0928703026</t>
  </si>
  <si>
    <t>1000117458</t>
  </si>
  <si>
    <t>郑新弋</t>
  </si>
  <si>
    <t>1000106085</t>
  </si>
  <si>
    <t>唐怀博</t>
  </si>
  <si>
    <t>0928710112</t>
  </si>
  <si>
    <t>1000067172</t>
  </si>
  <si>
    <t>曾加坤</t>
  </si>
  <si>
    <t>0928730407</t>
  </si>
  <si>
    <t>1000113432</t>
  </si>
  <si>
    <t>高光成</t>
  </si>
  <si>
    <t>0928790076</t>
  </si>
  <si>
    <t>1000038270</t>
  </si>
  <si>
    <t>封培权</t>
  </si>
  <si>
    <t>1000112403</t>
  </si>
  <si>
    <t>字应喜</t>
  </si>
  <si>
    <t>0928819872</t>
  </si>
  <si>
    <t>0928827163</t>
  </si>
  <si>
    <t>1000113857</t>
  </si>
  <si>
    <t>李顺霞</t>
  </si>
  <si>
    <t>0928916333</t>
  </si>
  <si>
    <t>1000035968</t>
  </si>
  <si>
    <t>宋林伟</t>
  </si>
  <si>
    <t>0928924567</t>
  </si>
  <si>
    <t>1000102682</t>
  </si>
  <si>
    <t>江晓霞</t>
  </si>
  <si>
    <t>1000102687</t>
  </si>
  <si>
    <t>华烨</t>
  </si>
  <si>
    <t>0928997159</t>
  </si>
  <si>
    <t>1000114658</t>
  </si>
  <si>
    <t>钟莲英</t>
  </si>
  <si>
    <t>0929001628</t>
  </si>
  <si>
    <t>1000115004</t>
  </si>
  <si>
    <t>张文巧</t>
  </si>
  <si>
    <t>1000092738</t>
  </si>
  <si>
    <t>李武春</t>
  </si>
  <si>
    <t>0929016889</t>
  </si>
  <si>
    <t>1000118467</t>
  </si>
  <si>
    <t>李亚勋</t>
  </si>
  <si>
    <t>1000104401</t>
  </si>
  <si>
    <t>刘瑞</t>
  </si>
  <si>
    <t>0929046395</t>
  </si>
  <si>
    <t>1000103002</t>
  </si>
  <si>
    <t>1000071258</t>
  </si>
  <si>
    <t>薛璧蕉</t>
  </si>
  <si>
    <t>0929189031</t>
  </si>
  <si>
    <t>1000118302</t>
  </si>
  <si>
    <t>王玲霞</t>
  </si>
  <si>
    <t>0929191893</t>
  </si>
  <si>
    <t>1000110607</t>
  </si>
  <si>
    <t>马云丽</t>
  </si>
  <si>
    <t>0929198352</t>
  </si>
  <si>
    <t>1000031678</t>
  </si>
  <si>
    <t>杨琼</t>
  </si>
  <si>
    <t>0929225691</t>
  </si>
  <si>
    <t>1000113178</t>
  </si>
  <si>
    <t>0929228012</t>
  </si>
  <si>
    <t>1000118552</t>
  </si>
  <si>
    <t>0929229494</t>
  </si>
  <si>
    <t>1000107487</t>
  </si>
  <si>
    <t>芮玲玉</t>
  </si>
  <si>
    <t>0929232290</t>
  </si>
  <si>
    <t>1000118120</t>
  </si>
  <si>
    <t>王馨怡</t>
  </si>
  <si>
    <t>0929240840</t>
  </si>
  <si>
    <t>0929255453</t>
  </si>
  <si>
    <t>1000093434</t>
  </si>
  <si>
    <t>姜源</t>
  </si>
  <si>
    <t>0929258469</t>
  </si>
  <si>
    <t>1000118322</t>
  </si>
  <si>
    <t>方德芬</t>
  </si>
  <si>
    <t>0929261367</t>
  </si>
  <si>
    <t>0929263780</t>
  </si>
  <si>
    <t>1000060475</t>
  </si>
  <si>
    <t>彭进</t>
  </si>
  <si>
    <t>0929271543</t>
  </si>
  <si>
    <t>1000119045</t>
  </si>
  <si>
    <t>王帮献</t>
  </si>
  <si>
    <t>0929283184</t>
  </si>
  <si>
    <t>1000119191</t>
  </si>
  <si>
    <t>李金蓉</t>
  </si>
  <si>
    <t>0929289766</t>
  </si>
  <si>
    <t>1000117820</t>
  </si>
  <si>
    <t>李翼岑</t>
  </si>
  <si>
    <t>0929307083</t>
  </si>
  <si>
    <t>1000028011</t>
  </si>
  <si>
    <t>杨小丽</t>
  </si>
  <si>
    <t>0929314833</t>
  </si>
  <si>
    <t>1000117963</t>
  </si>
  <si>
    <t>1000119490</t>
  </si>
  <si>
    <t>卢琼</t>
  </si>
  <si>
    <t>0929316683</t>
  </si>
  <si>
    <t>1000118280</t>
  </si>
  <si>
    <t>李正富</t>
  </si>
  <si>
    <t>0929317400</t>
  </si>
  <si>
    <t>0929338767</t>
  </si>
  <si>
    <t>0103394480</t>
  </si>
  <si>
    <t>王莉</t>
  </si>
  <si>
    <t>0929351518</t>
  </si>
  <si>
    <t>1000104999</t>
  </si>
  <si>
    <t>梁小雪</t>
  </si>
  <si>
    <t>0929366687</t>
  </si>
  <si>
    <t>1000099779</t>
  </si>
  <si>
    <t>张发兰</t>
  </si>
  <si>
    <t>0929367377</t>
  </si>
  <si>
    <t>0929367431</t>
  </si>
  <si>
    <t>5306-5060993530</t>
  </si>
  <si>
    <t>聂兴正</t>
  </si>
  <si>
    <t>0929369078</t>
  </si>
  <si>
    <t>5306-0624011609</t>
  </si>
  <si>
    <t>0929387478</t>
  </si>
  <si>
    <t>5303-0301189218</t>
  </si>
  <si>
    <t>蒋成希</t>
  </si>
  <si>
    <t>0929389787</t>
  </si>
  <si>
    <t>1000109182</t>
  </si>
  <si>
    <t>罗文静</t>
  </si>
  <si>
    <t>0929391107</t>
  </si>
  <si>
    <t>1000007885</t>
  </si>
  <si>
    <t>黄亚兰</t>
  </si>
  <si>
    <t>0929396363</t>
  </si>
  <si>
    <t>1000078330</t>
  </si>
  <si>
    <t>吕华伟</t>
  </si>
  <si>
    <t>0929464977</t>
  </si>
  <si>
    <t>1000108736</t>
  </si>
  <si>
    <t>田云花</t>
  </si>
  <si>
    <t>0929521115</t>
  </si>
  <si>
    <t>1000060091</t>
  </si>
  <si>
    <t>贺宗群</t>
  </si>
  <si>
    <t>0929536326</t>
  </si>
  <si>
    <t>1000119292</t>
  </si>
  <si>
    <t>朱帅帅</t>
  </si>
  <si>
    <t>0929540338</t>
  </si>
  <si>
    <t>1000094744</t>
  </si>
  <si>
    <t>季婷婷</t>
  </si>
  <si>
    <t>0929549709</t>
  </si>
  <si>
    <t>1000076381</t>
  </si>
  <si>
    <t>韩福翠</t>
  </si>
  <si>
    <t>0929557613</t>
  </si>
  <si>
    <t>1000099660</t>
  </si>
  <si>
    <t>周亮</t>
  </si>
  <si>
    <t>0929559404</t>
  </si>
  <si>
    <t>1000120268</t>
  </si>
  <si>
    <t>马快快</t>
  </si>
  <si>
    <t>0929581892</t>
  </si>
  <si>
    <t>1000085519</t>
  </si>
  <si>
    <t>缪东林</t>
  </si>
  <si>
    <t>0929594255</t>
  </si>
  <si>
    <t>1000101594</t>
  </si>
  <si>
    <t>陈井洪</t>
  </si>
  <si>
    <t>0929598701</t>
  </si>
  <si>
    <t>1000034875</t>
  </si>
  <si>
    <t>王再艳</t>
  </si>
  <si>
    <t>0929639096</t>
  </si>
  <si>
    <t>1000028314</t>
  </si>
  <si>
    <t>董青青</t>
  </si>
  <si>
    <t>0929642976</t>
  </si>
  <si>
    <t>1000087634</t>
  </si>
  <si>
    <t>王朝燕</t>
  </si>
  <si>
    <t>0929656080</t>
  </si>
  <si>
    <t>1000119675</t>
  </si>
  <si>
    <t>施辉煌</t>
  </si>
  <si>
    <t>0929658145</t>
  </si>
  <si>
    <t>1000119646</t>
  </si>
  <si>
    <t>朱星</t>
  </si>
  <si>
    <t>0929671014</t>
  </si>
  <si>
    <t>1000099005</t>
  </si>
  <si>
    <t>唐玉平</t>
  </si>
  <si>
    <t>0929677140</t>
  </si>
  <si>
    <t>0929681024</t>
  </si>
  <si>
    <t>5012181470</t>
  </si>
  <si>
    <t>冯群芳</t>
  </si>
  <si>
    <t>1000026165</t>
  </si>
  <si>
    <t>林春珠</t>
  </si>
  <si>
    <t>1000086482</t>
  </si>
  <si>
    <t>林心园</t>
  </si>
  <si>
    <t>0929719288</t>
  </si>
  <si>
    <t>1000119042</t>
  </si>
  <si>
    <t>李秋玫</t>
  </si>
  <si>
    <t>1000120090</t>
  </si>
  <si>
    <t>0929745402</t>
  </si>
  <si>
    <t>1000082205</t>
  </si>
  <si>
    <t>宋昆琼</t>
  </si>
  <si>
    <t>1000120299</t>
  </si>
  <si>
    <t>自敏</t>
  </si>
  <si>
    <t>1000120431</t>
  </si>
  <si>
    <t>吴成喜</t>
  </si>
  <si>
    <t>0929796698</t>
  </si>
  <si>
    <t>1000105824</t>
  </si>
  <si>
    <t>龚群仙</t>
  </si>
  <si>
    <t>0929866779</t>
  </si>
  <si>
    <t>1000003716</t>
  </si>
  <si>
    <t>杨水芬</t>
  </si>
  <si>
    <t>1000119531</t>
  </si>
  <si>
    <t>张丽娅</t>
  </si>
  <si>
    <t>0929912889</t>
  </si>
  <si>
    <t>1000119860</t>
  </si>
  <si>
    <t>张兴刚</t>
  </si>
  <si>
    <t>0929917677</t>
  </si>
  <si>
    <t>1000119705</t>
  </si>
  <si>
    <t>陈登泽</t>
  </si>
  <si>
    <t>0929917947</t>
  </si>
  <si>
    <t>1000116461</t>
  </si>
  <si>
    <t>李忠海</t>
  </si>
  <si>
    <t>0929926420</t>
  </si>
  <si>
    <t>0929938965</t>
  </si>
  <si>
    <t>1000119795</t>
  </si>
  <si>
    <t>0929950274</t>
  </si>
  <si>
    <t>1000064824</t>
  </si>
  <si>
    <t>马艳琴</t>
  </si>
  <si>
    <t>0929951812</t>
  </si>
  <si>
    <t>0929953342</t>
  </si>
  <si>
    <t>1000120387</t>
  </si>
  <si>
    <t>易廷贵</t>
  </si>
  <si>
    <t>0929969502</t>
  </si>
  <si>
    <t>1000117669</t>
  </si>
  <si>
    <t>洪国志</t>
  </si>
  <si>
    <t>0929973132</t>
  </si>
  <si>
    <t>0111263252</t>
  </si>
  <si>
    <t>0929988953</t>
  </si>
  <si>
    <t>1000069639</t>
  </si>
  <si>
    <t>徐娅淇</t>
  </si>
  <si>
    <t>0930018600</t>
  </si>
  <si>
    <t>1000119448</t>
  </si>
  <si>
    <t>郑如玉</t>
  </si>
  <si>
    <t>1000120700</t>
  </si>
  <si>
    <t>刘芮彤</t>
  </si>
  <si>
    <t>1000106766</t>
  </si>
  <si>
    <t>邓声秀</t>
  </si>
  <si>
    <t>0930086523</t>
  </si>
  <si>
    <t>5300-0000561859</t>
  </si>
  <si>
    <t>周学嫔</t>
  </si>
  <si>
    <t>0930123832</t>
  </si>
  <si>
    <t>0930133018</t>
  </si>
  <si>
    <t>1000119377</t>
  </si>
  <si>
    <t>杨锦婕</t>
  </si>
  <si>
    <t>0930140379</t>
  </si>
  <si>
    <t>1000102147</t>
  </si>
  <si>
    <t>侯赛</t>
  </si>
  <si>
    <t>0930141646</t>
  </si>
  <si>
    <t>5334-3421013422</t>
  </si>
  <si>
    <t>姚丽芬</t>
  </si>
  <si>
    <t>0930142214</t>
  </si>
  <si>
    <t>5334-3400044476</t>
  </si>
  <si>
    <t>杨信军</t>
  </si>
  <si>
    <t>0930158771</t>
  </si>
  <si>
    <t>1000111407</t>
  </si>
  <si>
    <t>张晓玲</t>
  </si>
  <si>
    <t>0930168937</t>
  </si>
  <si>
    <t>1000098015</t>
  </si>
  <si>
    <t>陈华英</t>
  </si>
  <si>
    <t>0930184662</t>
  </si>
  <si>
    <t>1000120701</t>
  </si>
  <si>
    <t>马凡露</t>
  </si>
  <si>
    <t>0930190518</t>
  </si>
  <si>
    <t>1000091146</t>
  </si>
  <si>
    <t>余建平</t>
  </si>
  <si>
    <t>0930190990</t>
  </si>
  <si>
    <t>1000024576</t>
  </si>
  <si>
    <t>郑丽</t>
  </si>
  <si>
    <t>0930200176</t>
  </si>
  <si>
    <t>1000117765</t>
  </si>
  <si>
    <t>施刚</t>
  </si>
  <si>
    <t>0930202353</t>
  </si>
  <si>
    <t>1000116241</t>
  </si>
  <si>
    <t>张根亮</t>
  </si>
  <si>
    <t>0930210352</t>
  </si>
  <si>
    <t>1000118593</t>
  </si>
  <si>
    <t>曾庆辉</t>
  </si>
  <si>
    <t>0930251202</t>
  </si>
  <si>
    <t>1000120915</t>
  </si>
  <si>
    <t>谭燕</t>
  </si>
  <si>
    <t>0930272236</t>
  </si>
  <si>
    <t>1000120928</t>
  </si>
  <si>
    <t>杨金燕</t>
  </si>
  <si>
    <t>0930333623</t>
  </si>
  <si>
    <t>1000031597</t>
  </si>
  <si>
    <t>龚雪</t>
  </si>
  <si>
    <t>0930371031</t>
  </si>
  <si>
    <t>1000121287</t>
  </si>
  <si>
    <t>陈秋蓉</t>
  </si>
  <si>
    <t>1000105688</t>
  </si>
  <si>
    <t>高永才</t>
  </si>
  <si>
    <t>0930376566</t>
  </si>
  <si>
    <t>1000053196</t>
  </si>
  <si>
    <t>李希占</t>
  </si>
  <si>
    <t>0930377282</t>
  </si>
  <si>
    <t>5303-0301197212</t>
  </si>
  <si>
    <t>桂腾茸</t>
  </si>
  <si>
    <t>0930381640</t>
  </si>
  <si>
    <t>5327-2729025837</t>
  </si>
  <si>
    <t>李茂</t>
  </si>
  <si>
    <t>0930382400</t>
  </si>
  <si>
    <t>1000111305</t>
  </si>
  <si>
    <t>刘正香</t>
  </si>
  <si>
    <t>0930382924</t>
  </si>
  <si>
    <t>1000121316</t>
  </si>
  <si>
    <t>朱龙旺</t>
  </si>
  <si>
    <t>0930398667</t>
  </si>
  <si>
    <t>1000120593</t>
  </si>
  <si>
    <t>董健</t>
  </si>
  <si>
    <t>0930398641</t>
  </si>
  <si>
    <t>0930402453</t>
  </si>
  <si>
    <t>0930403226</t>
  </si>
  <si>
    <t>0930407554</t>
  </si>
  <si>
    <t>1000121271</t>
  </si>
  <si>
    <t>黄若杭</t>
  </si>
  <si>
    <t>0930426154</t>
  </si>
  <si>
    <t>0930438781</t>
  </si>
  <si>
    <t>1000107430</t>
  </si>
  <si>
    <t>肖有洪</t>
  </si>
  <si>
    <t>0930443104</t>
  </si>
  <si>
    <t>1000121281</t>
  </si>
  <si>
    <t>王棵</t>
  </si>
  <si>
    <t>0930447381</t>
  </si>
  <si>
    <t>1000097177</t>
  </si>
  <si>
    <t>王家育</t>
  </si>
  <si>
    <t>0930448040</t>
  </si>
  <si>
    <t>1000101844</t>
  </si>
  <si>
    <t>袁兵</t>
  </si>
  <si>
    <t>0930449044</t>
  </si>
  <si>
    <t>1000121310</t>
  </si>
  <si>
    <t>普瑞妮</t>
  </si>
  <si>
    <t>1000044888</t>
  </si>
  <si>
    <t>周贵</t>
  </si>
  <si>
    <t>0930463241</t>
  </si>
  <si>
    <t>1000121485</t>
  </si>
  <si>
    <t>杨月鑫</t>
  </si>
  <si>
    <t>0930465630</t>
  </si>
  <si>
    <t>1000011218</t>
  </si>
  <si>
    <t>王伟</t>
  </si>
  <si>
    <t>0930466449</t>
  </si>
  <si>
    <t>1000121836</t>
  </si>
  <si>
    <t>陈梓熙</t>
  </si>
  <si>
    <t>0930467876</t>
  </si>
  <si>
    <t>0930469671</t>
  </si>
  <si>
    <t>1000109278</t>
  </si>
  <si>
    <t>赵琳</t>
  </si>
  <si>
    <t>0930487382</t>
  </si>
  <si>
    <t>1000121912</t>
  </si>
  <si>
    <t>罗珮珮</t>
  </si>
  <si>
    <t>0930487468</t>
  </si>
  <si>
    <t>1000087450</t>
  </si>
  <si>
    <t>王珏</t>
  </si>
  <si>
    <t>0930494879</t>
  </si>
  <si>
    <t>1000121401</t>
  </si>
  <si>
    <t>段丽娟</t>
  </si>
  <si>
    <t>0930502897</t>
  </si>
  <si>
    <t>1000116796</t>
  </si>
  <si>
    <t>陈丽花</t>
  </si>
  <si>
    <t>0930503105</t>
  </si>
  <si>
    <t>0930524033</t>
  </si>
  <si>
    <t>0930524495</t>
  </si>
  <si>
    <t>0930534208</t>
  </si>
  <si>
    <t>1000122018</t>
  </si>
  <si>
    <t>高云坤</t>
  </si>
  <si>
    <t>0930607734</t>
  </si>
  <si>
    <t>1000096053</t>
  </si>
  <si>
    <t>张苏</t>
  </si>
  <si>
    <t>1000030699</t>
  </si>
  <si>
    <t>吕启美</t>
  </si>
  <si>
    <t>0930611753</t>
  </si>
  <si>
    <t>1000121189</t>
  </si>
  <si>
    <t>胡艳华</t>
  </si>
  <si>
    <t>0930614024</t>
  </si>
  <si>
    <t>1000117691</t>
  </si>
  <si>
    <t>鲜斌</t>
  </si>
  <si>
    <t>0930624117</t>
  </si>
  <si>
    <t>1000121460</t>
  </si>
  <si>
    <t>杨丽瑕</t>
  </si>
  <si>
    <t>0930627836</t>
  </si>
  <si>
    <t>1000079137</t>
  </si>
  <si>
    <t>徐群</t>
  </si>
  <si>
    <t>0930628295</t>
  </si>
  <si>
    <t>5010645610</t>
  </si>
  <si>
    <t>0930628557</t>
  </si>
  <si>
    <t>1000122211</t>
  </si>
  <si>
    <t>胡家昆</t>
  </si>
  <si>
    <t>0930629429</t>
  </si>
  <si>
    <t>1000109526</t>
  </si>
  <si>
    <t>赵连芳</t>
  </si>
  <si>
    <t>0930641556</t>
  </si>
  <si>
    <t>1000089659</t>
  </si>
  <si>
    <t>张玉娇</t>
  </si>
  <si>
    <t>0930659028</t>
  </si>
  <si>
    <t>1000053220</t>
  </si>
  <si>
    <t>毕睿希</t>
  </si>
  <si>
    <t>0930665072</t>
  </si>
  <si>
    <t>1000121986</t>
  </si>
  <si>
    <t>江靖</t>
  </si>
  <si>
    <t>1000114208</t>
  </si>
  <si>
    <t>潘艳</t>
  </si>
  <si>
    <t>0930727250</t>
  </si>
  <si>
    <t>1000121963</t>
  </si>
  <si>
    <t>合倚忻</t>
  </si>
  <si>
    <t>0930729721</t>
  </si>
  <si>
    <t>1000122210</t>
  </si>
  <si>
    <t>李婉月</t>
  </si>
  <si>
    <t>0930754258</t>
  </si>
  <si>
    <t>5011580873</t>
  </si>
  <si>
    <t>赵钰梅</t>
  </si>
  <si>
    <t>0930760922</t>
  </si>
  <si>
    <t>1000091619</t>
  </si>
  <si>
    <t>罗科文</t>
  </si>
  <si>
    <t>1000122641</t>
  </si>
  <si>
    <t>毛凯超</t>
  </si>
  <si>
    <t>0930850979</t>
  </si>
  <si>
    <t>0930859514</t>
  </si>
  <si>
    <t>1000021913</t>
  </si>
  <si>
    <t>晏乾抚</t>
  </si>
  <si>
    <t>0930865314</t>
  </si>
  <si>
    <t>1000105374</t>
  </si>
  <si>
    <t>0930865303</t>
  </si>
  <si>
    <t>1000027955</t>
  </si>
  <si>
    <t>曹泽芬</t>
  </si>
  <si>
    <t>0930870741</t>
  </si>
  <si>
    <t>1000120007</t>
  </si>
  <si>
    <t>朱利仙</t>
  </si>
  <si>
    <t>0930888120</t>
  </si>
  <si>
    <t>1000112116</t>
  </si>
  <si>
    <t>孙梓霖</t>
  </si>
  <si>
    <t>0930896472</t>
  </si>
  <si>
    <t>1000096287</t>
  </si>
  <si>
    <t>鲁金兰</t>
  </si>
  <si>
    <t>0930932558</t>
  </si>
  <si>
    <t>1000076257</t>
  </si>
  <si>
    <t>奚树珍</t>
  </si>
  <si>
    <t>0930933227</t>
  </si>
  <si>
    <t>1000081554</t>
  </si>
  <si>
    <t>杨锡伟</t>
  </si>
  <si>
    <t>1000075235</t>
  </si>
  <si>
    <t>和云</t>
  </si>
  <si>
    <t>0930945614</t>
  </si>
  <si>
    <t>0930955479</t>
  </si>
  <si>
    <t>1000122869</t>
  </si>
  <si>
    <t>李杰</t>
  </si>
  <si>
    <t>0930969489</t>
  </si>
  <si>
    <t>1000102363</t>
  </si>
  <si>
    <t>罗祥传</t>
  </si>
  <si>
    <t>0930983212</t>
  </si>
  <si>
    <t>1000101071</t>
  </si>
  <si>
    <t>马艳辉</t>
  </si>
  <si>
    <t>0930985010</t>
  </si>
  <si>
    <t>1000083552</t>
  </si>
  <si>
    <t>惠兴燕</t>
  </si>
  <si>
    <t>0931023274</t>
  </si>
  <si>
    <t>0931049362</t>
  </si>
  <si>
    <t>5300-0000794606</t>
  </si>
  <si>
    <t>曹志沁</t>
  </si>
  <si>
    <t>0931049526</t>
  </si>
  <si>
    <t>1000099865</t>
  </si>
  <si>
    <t>张秋羽</t>
  </si>
  <si>
    <t>0931051203</t>
  </si>
  <si>
    <t>1000083003</t>
  </si>
  <si>
    <t>李红运</t>
  </si>
  <si>
    <t>0931054072</t>
  </si>
  <si>
    <t>1000105097</t>
  </si>
  <si>
    <t>罗忠兰</t>
  </si>
  <si>
    <t>0931073348</t>
  </si>
  <si>
    <t>1000067239</t>
  </si>
  <si>
    <t>何丽</t>
  </si>
  <si>
    <t>0931073987</t>
  </si>
  <si>
    <t>0931077113</t>
  </si>
  <si>
    <t>1000055086</t>
  </si>
  <si>
    <t>刘红</t>
  </si>
  <si>
    <t>0931091427</t>
  </si>
  <si>
    <t>0112333635</t>
  </si>
  <si>
    <t>0931111478</t>
  </si>
  <si>
    <t>1000122978</t>
  </si>
  <si>
    <t>张兴翠</t>
  </si>
  <si>
    <t>1000123201</t>
  </si>
  <si>
    <t>施光发</t>
  </si>
  <si>
    <t>0931132351</t>
  </si>
  <si>
    <t>1000110786</t>
  </si>
  <si>
    <t>陈清兰</t>
  </si>
  <si>
    <t>0931137218</t>
  </si>
  <si>
    <t>1000102075</t>
  </si>
  <si>
    <t>陈世云</t>
  </si>
  <si>
    <t>0931221631</t>
  </si>
  <si>
    <t>1000108033</t>
  </si>
  <si>
    <t>王汝苹</t>
  </si>
  <si>
    <t>0931373758</t>
  </si>
  <si>
    <t>1000123485</t>
  </si>
  <si>
    <t>石海东</t>
  </si>
  <si>
    <t>0931402534</t>
  </si>
  <si>
    <t>1000109847</t>
  </si>
  <si>
    <t>张玉龙</t>
  </si>
  <si>
    <t>0931447941</t>
  </si>
  <si>
    <t>1000112625</t>
  </si>
  <si>
    <t>董大成</t>
  </si>
  <si>
    <t>0931480105</t>
  </si>
  <si>
    <t>1000003240</t>
  </si>
  <si>
    <t>范荣飞</t>
  </si>
  <si>
    <t>0931480699</t>
  </si>
  <si>
    <t>0931486126</t>
  </si>
  <si>
    <t>1000087624</t>
  </si>
  <si>
    <t>普文会</t>
  </si>
  <si>
    <t>0931540506</t>
  </si>
  <si>
    <t>1000017284</t>
  </si>
  <si>
    <t>李生会</t>
  </si>
  <si>
    <t>0931556655</t>
  </si>
  <si>
    <t>1000122587</t>
  </si>
  <si>
    <t>李进</t>
  </si>
  <si>
    <t>0931559146</t>
  </si>
  <si>
    <t>1000124446</t>
  </si>
  <si>
    <t>丁仓凤</t>
  </si>
  <si>
    <t>0931571777</t>
  </si>
  <si>
    <t>1000112187</t>
  </si>
  <si>
    <t>常江</t>
  </si>
  <si>
    <t>0931578146</t>
  </si>
  <si>
    <t>1000104686</t>
  </si>
  <si>
    <t>林学武</t>
  </si>
  <si>
    <t>0931592690</t>
  </si>
  <si>
    <t>1000091582</t>
  </si>
  <si>
    <t>杨永艳</t>
  </si>
  <si>
    <t>0931597701</t>
  </si>
  <si>
    <t>1000040441</t>
  </si>
  <si>
    <t>杨怡</t>
  </si>
  <si>
    <t>0931606545</t>
  </si>
  <si>
    <t>1000123790</t>
  </si>
  <si>
    <t>资桂芳</t>
  </si>
  <si>
    <t>0931633827</t>
  </si>
  <si>
    <t>1000124525</t>
  </si>
  <si>
    <t>刘振楠</t>
  </si>
  <si>
    <t>1000122728</t>
  </si>
  <si>
    <t>张玲</t>
  </si>
  <si>
    <t>0931658853</t>
  </si>
  <si>
    <t>1000124515</t>
  </si>
  <si>
    <t>杨英</t>
  </si>
  <si>
    <t>0931676132</t>
  </si>
  <si>
    <t>1000017754</t>
  </si>
  <si>
    <t>周剑颖</t>
  </si>
  <si>
    <t>0931713835</t>
  </si>
  <si>
    <t>1000124732</t>
  </si>
  <si>
    <t>李润莲</t>
  </si>
  <si>
    <t>0931731132</t>
  </si>
  <si>
    <t>1000120153</t>
  </si>
  <si>
    <t>张淼</t>
  </si>
  <si>
    <t>0931741671</t>
  </si>
  <si>
    <t>1000003795</t>
  </si>
  <si>
    <t>贺茂庆</t>
  </si>
  <si>
    <t>0931750833</t>
  </si>
  <si>
    <t>1000110024</t>
  </si>
  <si>
    <t>陈金金</t>
  </si>
  <si>
    <t>0931781921</t>
  </si>
  <si>
    <t>5300-0000798305</t>
  </si>
  <si>
    <t>陶志良</t>
  </si>
  <si>
    <t>0931798798</t>
  </si>
  <si>
    <t>1000073146</t>
  </si>
  <si>
    <t>侯笑寒</t>
  </si>
  <si>
    <t>1000098863</t>
  </si>
  <si>
    <t>刘永宏</t>
  </si>
  <si>
    <t>0931865552</t>
  </si>
  <si>
    <t>1000125299</t>
  </si>
  <si>
    <t>马荣国</t>
  </si>
  <si>
    <t>0931881878</t>
  </si>
  <si>
    <t>5010271115</t>
  </si>
  <si>
    <t>周悦</t>
  </si>
  <si>
    <t>0931889234</t>
  </si>
  <si>
    <t>1000101101</t>
  </si>
  <si>
    <t>申春雪</t>
  </si>
  <si>
    <t>0931932340</t>
  </si>
  <si>
    <t>1000114420</t>
  </si>
  <si>
    <t>颜亨秀</t>
  </si>
  <si>
    <t>0931939609</t>
  </si>
  <si>
    <t>1000098513</t>
  </si>
  <si>
    <t>华社永</t>
  </si>
  <si>
    <t>1000123644</t>
  </si>
  <si>
    <t>邓丽</t>
  </si>
  <si>
    <t>1000084935</t>
  </si>
  <si>
    <t>沈立灿</t>
  </si>
  <si>
    <t>0931940674</t>
  </si>
  <si>
    <t>1000107197</t>
  </si>
  <si>
    <t>杨春燕</t>
  </si>
  <si>
    <t>0931971656</t>
  </si>
  <si>
    <t>1000087749</t>
  </si>
  <si>
    <t>陈云忠</t>
  </si>
  <si>
    <t>0931979515</t>
  </si>
  <si>
    <t>0102222886</t>
  </si>
  <si>
    <t>富宇</t>
  </si>
  <si>
    <t>0932000292</t>
  </si>
  <si>
    <t>1000111036</t>
  </si>
  <si>
    <t>茶连香</t>
  </si>
  <si>
    <t>1000124867</t>
  </si>
  <si>
    <t>白宏</t>
  </si>
  <si>
    <t>0932173340</t>
  </si>
  <si>
    <t>1000021467</t>
  </si>
  <si>
    <t>李桂琴</t>
  </si>
  <si>
    <t>0932220358</t>
  </si>
  <si>
    <t>0932227375</t>
  </si>
  <si>
    <t>1000090694</t>
  </si>
  <si>
    <t>沈真龙</t>
  </si>
  <si>
    <t>0932244346</t>
  </si>
  <si>
    <t>1000118471</t>
  </si>
  <si>
    <t>董志梅</t>
  </si>
  <si>
    <t>0932255364</t>
  </si>
  <si>
    <t>0102533289</t>
  </si>
  <si>
    <t>李丽红</t>
  </si>
  <si>
    <t>1000023645</t>
  </si>
  <si>
    <t>管先波</t>
  </si>
  <si>
    <t>0932324919</t>
  </si>
  <si>
    <t>0103390200</t>
  </si>
  <si>
    <t>刘晓林</t>
  </si>
  <si>
    <t>1000125239</t>
  </si>
  <si>
    <t>马东</t>
  </si>
  <si>
    <t>0932342533</t>
  </si>
  <si>
    <t>1000124803</t>
  </si>
  <si>
    <t>杨婷婷</t>
  </si>
  <si>
    <t>0932363248</t>
  </si>
  <si>
    <t>0932387488</t>
  </si>
  <si>
    <t>1000119666</t>
  </si>
  <si>
    <t>何志</t>
  </si>
  <si>
    <t>0932400713</t>
  </si>
  <si>
    <t>1000090664</t>
  </si>
  <si>
    <t>蒋发进</t>
  </si>
  <si>
    <t>0932402760</t>
  </si>
  <si>
    <t>1000118696</t>
  </si>
  <si>
    <t>余继华</t>
  </si>
  <si>
    <t>1000059975</t>
  </si>
  <si>
    <t>曾利祥</t>
  </si>
  <si>
    <t>0932423271</t>
  </si>
  <si>
    <t>1000126535</t>
  </si>
  <si>
    <t>徐彩琼</t>
  </si>
  <si>
    <t>1000103622</t>
  </si>
  <si>
    <t>马所芬</t>
  </si>
  <si>
    <t>0932437180</t>
  </si>
  <si>
    <t>0932456632</t>
  </si>
  <si>
    <t>5330-5301057149</t>
  </si>
  <si>
    <t>徐彩艳</t>
  </si>
  <si>
    <t>0932458058</t>
  </si>
  <si>
    <t>1000118456</t>
  </si>
  <si>
    <t>张琼芳</t>
  </si>
  <si>
    <t>0932465359</t>
  </si>
  <si>
    <t>0932504810</t>
  </si>
  <si>
    <t>1000049135</t>
  </si>
  <si>
    <t>王燕</t>
  </si>
  <si>
    <t>1000114529</t>
  </si>
  <si>
    <t>李仁英</t>
  </si>
  <si>
    <t>1000122493</t>
  </si>
  <si>
    <t>李平芬</t>
  </si>
  <si>
    <t>0932579330</t>
  </si>
  <si>
    <t>1000101468</t>
  </si>
  <si>
    <t>张继</t>
  </si>
  <si>
    <t>0932581111</t>
  </si>
  <si>
    <t>1000122584</t>
  </si>
  <si>
    <t>蔡荣芳</t>
  </si>
  <si>
    <t>1000107101</t>
  </si>
  <si>
    <t>王志</t>
  </si>
  <si>
    <t>0932604957</t>
  </si>
  <si>
    <t>1000029509</t>
  </si>
  <si>
    <t>杨晓旭</t>
  </si>
  <si>
    <t>0932612189</t>
  </si>
  <si>
    <t>1000123620</t>
  </si>
  <si>
    <t>刘晓伟</t>
  </si>
  <si>
    <t>0932631842</t>
  </si>
  <si>
    <t>1000101580</t>
  </si>
  <si>
    <t>陈玉欣</t>
  </si>
  <si>
    <t>0932640956</t>
  </si>
  <si>
    <t>1000122758</t>
  </si>
  <si>
    <t>保丽</t>
  </si>
  <si>
    <t>1000104271</t>
  </si>
  <si>
    <t>1000064379</t>
  </si>
  <si>
    <t>罗智萍</t>
  </si>
  <si>
    <t>0932681704</t>
  </si>
  <si>
    <t>1000123140</t>
  </si>
  <si>
    <t>韦功美</t>
  </si>
  <si>
    <t>0932700333</t>
  </si>
  <si>
    <t>1000014448</t>
  </si>
  <si>
    <t>张纯</t>
  </si>
  <si>
    <t>0932716721</t>
  </si>
  <si>
    <t>0932746455</t>
  </si>
  <si>
    <t>1000124964</t>
  </si>
  <si>
    <t>申文仙</t>
  </si>
  <si>
    <t>0932747537</t>
  </si>
  <si>
    <t>1000127238</t>
  </si>
  <si>
    <t>朱会芬</t>
  </si>
  <si>
    <t>0932762127</t>
  </si>
  <si>
    <t>1000117471</t>
  </si>
  <si>
    <t>鲁绍平</t>
  </si>
  <si>
    <t>1000126496</t>
  </si>
  <si>
    <t>安文可</t>
  </si>
  <si>
    <t>0932801558</t>
  </si>
  <si>
    <t>1000126255</t>
  </si>
  <si>
    <t>李贤满</t>
  </si>
  <si>
    <t>0932836553</t>
  </si>
  <si>
    <t>1000119332</t>
  </si>
  <si>
    <t>庄磊</t>
  </si>
  <si>
    <t>0932836671</t>
  </si>
  <si>
    <t>1000125336</t>
  </si>
  <si>
    <t>李俊婷</t>
  </si>
  <si>
    <t>0932837116</t>
  </si>
  <si>
    <t>1000126567</t>
  </si>
  <si>
    <t>刘起</t>
  </si>
  <si>
    <t>0932877867</t>
  </si>
  <si>
    <t>1000120050</t>
  </si>
  <si>
    <t>何以连</t>
  </si>
  <si>
    <t>1000127258</t>
  </si>
  <si>
    <t>赵汝林</t>
  </si>
  <si>
    <t>0932907747</t>
  </si>
  <si>
    <t>1000123463</t>
  </si>
  <si>
    <t>王微</t>
  </si>
  <si>
    <t>0932916944</t>
  </si>
  <si>
    <t>1000126097</t>
  </si>
  <si>
    <t>江泽春</t>
  </si>
  <si>
    <t>0932917356</t>
  </si>
  <si>
    <t>5306-0628010345</t>
  </si>
  <si>
    <t>李龙燕</t>
  </si>
  <si>
    <t>0932949809</t>
  </si>
  <si>
    <t>0933013058</t>
  </si>
  <si>
    <t>1000024241</t>
  </si>
  <si>
    <t>陆兴志</t>
  </si>
  <si>
    <t>0933016949</t>
  </si>
  <si>
    <t>1000030081</t>
  </si>
  <si>
    <t>巫金原</t>
  </si>
  <si>
    <t>0933110333</t>
  </si>
  <si>
    <t>1000128063</t>
  </si>
  <si>
    <t>马福华</t>
  </si>
  <si>
    <t>0933121938</t>
  </si>
  <si>
    <t>0102230375</t>
  </si>
  <si>
    <t>和雪梅</t>
  </si>
  <si>
    <t>0933142086</t>
  </si>
  <si>
    <t>0933170142</t>
  </si>
  <si>
    <t>1000081799</t>
  </si>
  <si>
    <t>吴三金</t>
  </si>
  <si>
    <t>0933178108</t>
  </si>
  <si>
    <t>0933200493</t>
  </si>
  <si>
    <t>1000019671</t>
  </si>
  <si>
    <t>赵宸怡</t>
  </si>
  <si>
    <t>0933223080</t>
  </si>
  <si>
    <t>1000037106</t>
  </si>
  <si>
    <t>唐林珍</t>
  </si>
  <si>
    <t>0933231134</t>
  </si>
  <si>
    <t>1000123239</t>
  </si>
  <si>
    <t>汤海燕</t>
  </si>
  <si>
    <t>0933252658</t>
  </si>
  <si>
    <t>1000129104</t>
  </si>
  <si>
    <t>周处</t>
  </si>
  <si>
    <t>0933268477</t>
  </si>
  <si>
    <t>0933271937</t>
  </si>
  <si>
    <t>1000127102</t>
  </si>
  <si>
    <t>李婷婷</t>
  </si>
  <si>
    <t>0933288861</t>
  </si>
  <si>
    <t>1000116426</t>
  </si>
  <si>
    <t>韩清泉</t>
  </si>
  <si>
    <t>0933294593</t>
  </si>
  <si>
    <t>1000126102</t>
  </si>
  <si>
    <t>李凤梅</t>
  </si>
  <si>
    <t>1000124896</t>
  </si>
  <si>
    <t>李云珍</t>
  </si>
  <si>
    <t>0933317839</t>
  </si>
  <si>
    <t>0933325383</t>
  </si>
  <si>
    <t>1000127813</t>
  </si>
  <si>
    <t>陈丽珍</t>
  </si>
  <si>
    <t>1000128279</t>
  </si>
  <si>
    <t>杨雪</t>
  </si>
  <si>
    <t>0933345616</t>
  </si>
  <si>
    <t>1000083692</t>
  </si>
  <si>
    <t>陈海英</t>
  </si>
  <si>
    <t>0933363486</t>
  </si>
  <si>
    <t>5300-0000330731</t>
  </si>
  <si>
    <t>适月伟</t>
  </si>
  <si>
    <t>0933386646</t>
  </si>
  <si>
    <t>1000019533</t>
  </si>
  <si>
    <t>王月园</t>
  </si>
  <si>
    <t>0933388732</t>
  </si>
  <si>
    <t>1000129375</t>
  </si>
  <si>
    <t>柏婷婷</t>
  </si>
  <si>
    <t>0933392872</t>
  </si>
  <si>
    <t>0000381259</t>
  </si>
  <si>
    <t>孔华波</t>
  </si>
  <si>
    <t>0933413645</t>
  </si>
  <si>
    <t>1000126760</t>
  </si>
  <si>
    <t>余玲</t>
  </si>
  <si>
    <t>0933415901</t>
  </si>
  <si>
    <t>0933416679</t>
  </si>
  <si>
    <t>0933417326</t>
  </si>
  <si>
    <t>0933418639</t>
  </si>
  <si>
    <t>1000127420</t>
  </si>
  <si>
    <t>施元能</t>
  </si>
  <si>
    <t>0933420055</t>
  </si>
  <si>
    <t>1000072650</t>
  </si>
  <si>
    <t>韦宁安</t>
  </si>
  <si>
    <t>0933449482</t>
  </si>
  <si>
    <t>1000112005</t>
  </si>
  <si>
    <t>马光友</t>
  </si>
  <si>
    <t>0933450932</t>
  </si>
  <si>
    <t>1000112061</t>
  </si>
  <si>
    <t>朱国明</t>
  </si>
  <si>
    <t>0102202373</t>
  </si>
  <si>
    <t>杨昆萍</t>
  </si>
  <si>
    <t>0933464704</t>
  </si>
  <si>
    <t>1000043714</t>
  </si>
  <si>
    <t>李燕娥</t>
  </si>
  <si>
    <t>0933494445</t>
  </si>
  <si>
    <t>1000127689</t>
  </si>
  <si>
    <t>陈雨琦</t>
  </si>
  <si>
    <t>0933497427</t>
  </si>
  <si>
    <t>1000128970</t>
  </si>
  <si>
    <t>杨翠</t>
  </si>
  <si>
    <t>0933497583</t>
  </si>
  <si>
    <t>1000015797</t>
  </si>
  <si>
    <t>杨利伟</t>
  </si>
  <si>
    <t>0933504302</t>
  </si>
  <si>
    <t>0103018111</t>
  </si>
  <si>
    <t>宁邛</t>
  </si>
  <si>
    <t>0933509728</t>
  </si>
  <si>
    <t>1000128708</t>
  </si>
  <si>
    <t>岳王锋</t>
  </si>
  <si>
    <t>0933513618</t>
  </si>
  <si>
    <t>1000113015</t>
  </si>
  <si>
    <t>尹留芝</t>
  </si>
  <si>
    <t>0933519455</t>
  </si>
  <si>
    <t>1000128962</t>
  </si>
  <si>
    <t>段欣</t>
  </si>
  <si>
    <t>0933540840</t>
  </si>
  <si>
    <t>1000109349</t>
  </si>
  <si>
    <t>李菊英</t>
  </si>
  <si>
    <t>0933549335</t>
  </si>
  <si>
    <t>1000124905</t>
  </si>
  <si>
    <t>张梅波</t>
  </si>
  <si>
    <t>1000108975</t>
  </si>
  <si>
    <t>陆仕一</t>
  </si>
  <si>
    <t>0933584008</t>
  </si>
  <si>
    <t>1000126069</t>
  </si>
  <si>
    <t>赵寿元</t>
  </si>
  <si>
    <t>0933590218</t>
  </si>
  <si>
    <t>1000004081</t>
  </si>
  <si>
    <t>蔡春洪</t>
  </si>
  <si>
    <t>1000072785</t>
  </si>
  <si>
    <t>林拉克</t>
  </si>
  <si>
    <t>0933719787</t>
  </si>
  <si>
    <t>1000100577</t>
  </si>
  <si>
    <t>赵兴科</t>
  </si>
  <si>
    <t>0933725189</t>
  </si>
  <si>
    <t>1000068197</t>
  </si>
  <si>
    <t>申玉连</t>
  </si>
  <si>
    <t>0933728125</t>
  </si>
  <si>
    <t>0933765116</t>
  </si>
  <si>
    <t>1000127121</t>
  </si>
  <si>
    <t>张香梅</t>
  </si>
  <si>
    <t>0933768893</t>
  </si>
  <si>
    <t>5306-0627022544</t>
  </si>
  <si>
    <t>邓书伟</t>
  </si>
  <si>
    <t>0933784111</t>
  </si>
  <si>
    <t>1000128348</t>
  </si>
  <si>
    <t>魏黑女</t>
  </si>
  <si>
    <t>0933790241</t>
  </si>
  <si>
    <t>1000121007</t>
  </si>
  <si>
    <t>宋明美</t>
  </si>
  <si>
    <t>0933790961</t>
  </si>
  <si>
    <t>1000128054</t>
  </si>
  <si>
    <t>李建昆</t>
  </si>
  <si>
    <t>0933791134</t>
  </si>
  <si>
    <t>1000124592</t>
  </si>
  <si>
    <t>贺文忠</t>
  </si>
  <si>
    <t>0933792855</t>
  </si>
  <si>
    <t>0933802868</t>
  </si>
  <si>
    <t>1000109070</t>
  </si>
  <si>
    <t>刘红丽</t>
  </si>
  <si>
    <t>0933814674</t>
  </si>
  <si>
    <t>0933820762</t>
  </si>
  <si>
    <t>1000028222</t>
  </si>
  <si>
    <t>姚美丽</t>
  </si>
  <si>
    <t>0933825334</t>
  </si>
  <si>
    <t>1000025399</t>
  </si>
  <si>
    <t>赵伟</t>
  </si>
  <si>
    <t>0933833372</t>
  </si>
  <si>
    <t>0933833691</t>
  </si>
  <si>
    <t>1000046115</t>
  </si>
  <si>
    <t>龙艳瑜</t>
  </si>
  <si>
    <t>0933836472</t>
  </si>
  <si>
    <t>0111001261</t>
  </si>
  <si>
    <t>杨寿宗</t>
  </si>
  <si>
    <t>0933846639</t>
  </si>
  <si>
    <t>0933853854</t>
  </si>
  <si>
    <t>0933855187</t>
  </si>
  <si>
    <t>1000119891</t>
  </si>
  <si>
    <t>禹万菁</t>
  </si>
  <si>
    <t>0933866226</t>
  </si>
  <si>
    <t>1000093804</t>
  </si>
  <si>
    <t>张清</t>
  </si>
  <si>
    <t>0933887176</t>
  </si>
  <si>
    <t>1000100591</t>
  </si>
  <si>
    <t>佟婷武</t>
  </si>
  <si>
    <t>1000110380</t>
  </si>
  <si>
    <t>0933894887</t>
  </si>
  <si>
    <t>1000086123</t>
  </si>
  <si>
    <t>王玲</t>
  </si>
  <si>
    <t>0933907495</t>
  </si>
  <si>
    <t>1000121066</t>
  </si>
  <si>
    <t>赵丽香</t>
  </si>
  <si>
    <t>0933929440</t>
  </si>
  <si>
    <t>1000128843</t>
  </si>
  <si>
    <t>易欣媛</t>
  </si>
  <si>
    <t>0933940071</t>
  </si>
  <si>
    <t>1000128097</t>
  </si>
  <si>
    <t>龙腾</t>
  </si>
  <si>
    <t>0933957857</t>
  </si>
  <si>
    <t>1000129573</t>
  </si>
  <si>
    <t>扎史此里</t>
  </si>
  <si>
    <t>0933981884</t>
  </si>
  <si>
    <t>1000122692</t>
  </si>
  <si>
    <t>和树开</t>
  </si>
  <si>
    <t>0933984220</t>
  </si>
  <si>
    <t>1000128806</t>
  </si>
  <si>
    <t>黄石香</t>
  </si>
  <si>
    <t>0933985102</t>
  </si>
  <si>
    <t>1000130182</t>
  </si>
  <si>
    <t>张华荣</t>
  </si>
  <si>
    <t>0934001542</t>
  </si>
  <si>
    <t>1000110828</t>
  </si>
  <si>
    <t>谭于琦</t>
  </si>
  <si>
    <t>1000128058</t>
  </si>
  <si>
    <t>李丽华</t>
  </si>
  <si>
    <t>0934047523</t>
  </si>
  <si>
    <t>1000120610</t>
  </si>
  <si>
    <t>施福田</t>
  </si>
  <si>
    <t>0934049640</t>
  </si>
  <si>
    <t>1000127766</t>
  </si>
  <si>
    <t>徐贵锋</t>
  </si>
  <si>
    <t>0934061590</t>
  </si>
  <si>
    <t>1000109874</t>
  </si>
  <si>
    <t>邵韵芳</t>
  </si>
  <si>
    <t>0934081015</t>
  </si>
  <si>
    <t>1000122665</t>
  </si>
  <si>
    <t>和树芝</t>
  </si>
  <si>
    <t>0934120103</t>
  </si>
  <si>
    <t>1000130011</t>
  </si>
  <si>
    <t>张亚男</t>
  </si>
  <si>
    <t>0934122954</t>
  </si>
  <si>
    <t>1000128961</t>
  </si>
  <si>
    <t>刘横</t>
  </si>
  <si>
    <t>0934133278</t>
  </si>
  <si>
    <t>1000129131</t>
  </si>
  <si>
    <t>胡付云</t>
  </si>
  <si>
    <t>0934162442</t>
  </si>
  <si>
    <t>1000130751</t>
  </si>
  <si>
    <t>陶燕</t>
  </si>
  <si>
    <t>0934164004</t>
  </si>
  <si>
    <t>1000127668</t>
  </si>
  <si>
    <t>和荣芳</t>
  </si>
  <si>
    <t>0934164735</t>
  </si>
  <si>
    <t>1000126319</t>
  </si>
  <si>
    <t>马冰</t>
  </si>
  <si>
    <t>0934165438</t>
  </si>
  <si>
    <t>1000101470</t>
  </si>
  <si>
    <t>潘初晓</t>
  </si>
  <si>
    <t>0934167753</t>
  </si>
  <si>
    <t>1000130772</t>
  </si>
  <si>
    <t>陈福</t>
  </si>
  <si>
    <t>0934168675</t>
  </si>
  <si>
    <t>1000076789</t>
  </si>
  <si>
    <t>0934182931</t>
  </si>
  <si>
    <t>1000129652</t>
  </si>
  <si>
    <t>张兴健</t>
  </si>
  <si>
    <t>0934190649</t>
  </si>
  <si>
    <t>1000130422</t>
  </si>
  <si>
    <t>侯俊召</t>
  </si>
  <si>
    <t>0934193128</t>
  </si>
  <si>
    <t>1000130418</t>
  </si>
  <si>
    <t>李俊蕊</t>
  </si>
  <si>
    <t>0934195176</t>
  </si>
  <si>
    <t>0934213090</t>
  </si>
  <si>
    <t>1000082937</t>
  </si>
  <si>
    <t>卢芳</t>
  </si>
  <si>
    <t>0934244721</t>
  </si>
  <si>
    <t>1000129585</t>
  </si>
  <si>
    <t>张润辉</t>
  </si>
  <si>
    <t>0934246730</t>
  </si>
  <si>
    <t>0934247998</t>
  </si>
  <si>
    <t>1000060455</t>
  </si>
  <si>
    <t>胡承华</t>
  </si>
  <si>
    <t>1000130854</t>
  </si>
  <si>
    <t>朱桂芬</t>
  </si>
  <si>
    <t>0934275998</t>
  </si>
  <si>
    <t>1000087512</t>
  </si>
  <si>
    <t>吴道兴</t>
  </si>
  <si>
    <t>1000131075</t>
  </si>
  <si>
    <t>付兵福</t>
  </si>
  <si>
    <t>0934562127</t>
  </si>
  <si>
    <t>1000038374</t>
  </si>
  <si>
    <t>赵荣</t>
  </si>
  <si>
    <t>0934581093</t>
  </si>
  <si>
    <t>1000131457</t>
  </si>
  <si>
    <t>沈心迪</t>
  </si>
  <si>
    <t>0934592860</t>
  </si>
  <si>
    <t>1000127876</t>
  </si>
  <si>
    <t>傅豪</t>
  </si>
  <si>
    <t>0934605567</t>
  </si>
  <si>
    <t>1000012955</t>
  </si>
  <si>
    <t>龙庭美</t>
  </si>
  <si>
    <t>0934674364</t>
  </si>
  <si>
    <t>1000127853</t>
  </si>
  <si>
    <t>雷雅婷</t>
  </si>
  <si>
    <t>1000127777</t>
  </si>
  <si>
    <t>陈豫云</t>
  </si>
  <si>
    <t>0934790245</t>
  </si>
  <si>
    <t>1000054692</t>
  </si>
  <si>
    <t>刘琼</t>
  </si>
  <si>
    <t>1000129831</t>
  </si>
  <si>
    <t>黄维</t>
  </si>
  <si>
    <t>1000123232</t>
  </si>
  <si>
    <t>王春方</t>
  </si>
  <si>
    <t>0934855558</t>
  </si>
  <si>
    <t>1000125119</t>
  </si>
  <si>
    <t>李白菊</t>
  </si>
  <si>
    <t>1000103895</t>
  </si>
  <si>
    <t>宋国珍</t>
  </si>
  <si>
    <t>0934874860</t>
  </si>
  <si>
    <t>0111256395</t>
  </si>
  <si>
    <t>罗晓姣</t>
  </si>
  <si>
    <t>0934918425</t>
  </si>
  <si>
    <t>1000132481</t>
  </si>
  <si>
    <t>郎啟超</t>
  </si>
  <si>
    <t>1000102649</t>
  </si>
  <si>
    <t>杨芬</t>
  </si>
  <si>
    <t>0935020559</t>
  </si>
  <si>
    <t>0935022481</t>
  </si>
  <si>
    <t>1000102595</t>
  </si>
  <si>
    <t>王志刚</t>
  </si>
  <si>
    <t>0935068344</t>
  </si>
  <si>
    <t>1000082015</t>
  </si>
  <si>
    <t>张国荣</t>
  </si>
  <si>
    <t>0935111543</t>
  </si>
  <si>
    <t>1000068392</t>
  </si>
  <si>
    <t>夏红娟</t>
  </si>
  <si>
    <t>0935113249</t>
  </si>
  <si>
    <t>1000131187</t>
  </si>
  <si>
    <t>和群凤</t>
  </si>
  <si>
    <t>0935133888</t>
  </si>
  <si>
    <t>1000096970</t>
  </si>
  <si>
    <t>罗景红</t>
  </si>
  <si>
    <t>0935134305</t>
  </si>
  <si>
    <t>1000033283</t>
  </si>
  <si>
    <t>董金龙</t>
  </si>
  <si>
    <t>1000120520</t>
  </si>
  <si>
    <t>陈俊睿</t>
  </si>
  <si>
    <t>0935166502</t>
  </si>
  <si>
    <t>0103295526</t>
  </si>
  <si>
    <t>金露婷</t>
  </si>
  <si>
    <t>0935179979</t>
  </si>
  <si>
    <t>1000087388</t>
  </si>
  <si>
    <t>罗瑞军</t>
  </si>
  <si>
    <t>0935248259</t>
  </si>
  <si>
    <t>1000048835</t>
  </si>
  <si>
    <t>艾正彩</t>
  </si>
  <si>
    <t>0935284948</t>
  </si>
  <si>
    <t>1000127215</t>
  </si>
  <si>
    <t>车照飞</t>
  </si>
  <si>
    <t>0935311767</t>
  </si>
  <si>
    <t>1000131695</t>
  </si>
  <si>
    <t>何花</t>
  </si>
  <si>
    <t>0935315001</t>
  </si>
  <si>
    <t>1000073207</t>
  </si>
  <si>
    <t>杨春富</t>
  </si>
  <si>
    <t>0935321604</t>
  </si>
  <si>
    <t>1000046216</t>
  </si>
  <si>
    <t>李德胜</t>
  </si>
  <si>
    <t>0935326929</t>
  </si>
  <si>
    <t>1000133492</t>
  </si>
  <si>
    <t>李炳辉</t>
  </si>
  <si>
    <t>0935327627</t>
  </si>
  <si>
    <t>0935330405</t>
  </si>
  <si>
    <t>1000126012</t>
  </si>
  <si>
    <t>王琼</t>
  </si>
  <si>
    <t>0935333430</t>
  </si>
  <si>
    <t>1000085130</t>
  </si>
  <si>
    <t>王学武</t>
  </si>
  <si>
    <t>0935334415</t>
  </si>
  <si>
    <t>0935336676</t>
  </si>
  <si>
    <t>0935351916</t>
  </si>
  <si>
    <t>1000016458</t>
  </si>
  <si>
    <t>蔡晓娇</t>
  </si>
  <si>
    <t>0102079535</t>
  </si>
  <si>
    <t>庾丽荣</t>
  </si>
  <si>
    <t>0935355283</t>
  </si>
  <si>
    <t>1000124686</t>
  </si>
  <si>
    <t>孙德青</t>
  </si>
  <si>
    <t>0935364691</t>
  </si>
  <si>
    <t>1000131141</t>
  </si>
  <si>
    <t>邹晓花</t>
  </si>
  <si>
    <t>0935372017</t>
  </si>
  <si>
    <t>0935372261</t>
  </si>
  <si>
    <t>1000077017</t>
  </si>
  <si>
    <t>张恒</t>
  </si>
  <si>
    <t>0935374246</t>
  </si>
  <si>
    <t>1000024971</t>
  </si>
  <si>
    <t>罗忠琴</t>
  </si>
  <si>
    <t>0935374755</t>
  </si>
  <si>
    <t>1000127539</t>
  </si>
  <si>
    <t>邱平</t>
  </si>
  <si>
    <t>0935375916</t>
  </si>
  <si>
    <t>1000070054</t>
  </si>
  <si>
    <t>彭明林</t>
  </si>
  <si>
    <t>0935379112</t>
  </si>
  <si>
    <t>1000132793</t>
  </si>
  <si>
    <t>陈家兰</t>
  </si>
  <si>
    <t>0935384983</t>
  </si>
  <si>
    <t>1000130536</t>
  </si>
  <si>
    <t>0935389085</t>
  </si>
  <si>
    <t>0935392343</t>
  </si>
  <si>
    <t>0935414344</t>
  </si>
  <si>
    <t>1000133446</t>
  </si>
  <si>
    <t>张玉霞</t>
  </si>
  <si>
    <t>0935434299</t>
  </si>
  <si>
    <t>1000127411</t>
  </si>
  <si>
    <t>何登俊</t>
  </si>
  <si>
    <t>0935434871</t>
  </si>
  <si>
    <t>0935441264</t>
  </si>
  <si>
    <t>1000100367</t>
  </si>
  <si>
    <t>张保兰</t>
  </si>
  <si>
    <t>0935443544</t>
  </si>
  <si>
    <t>0935466464</t>
  </si>
  <si>
    <t>1000132113</t>
  </si>
  <si>
    <t>梁丽</t>
  </si>
  <si>
    <t>0935486529</t>
  </si>
  <si>
    <t>1000105404</t>
  </si>
  <si>
    <t>李梦竹</t>
  </si>
  <si>
    <t>0935488879</t>
  </si>
  <si>
    <t>0935497255</t>
  </si>
  <si>
    <t>0935515778</t>
  </si>
  <si>
    <t>1000133896</t>
  </si>
  <si>
    <t>代传芬</t>
  </si>
  <si>
    <t>1000133957</t>
  </si>
  <si>
    <t>彭长明</t>
  </si>
  <si>
    <t>0935562107</t>
  </si>
  <si>
    <t>0000801980</t>
  </si>
  <si>
    <t>马秀英</t>
  </si>
  <si>
    <t>0935567544</t>
  </si>
  <si>
    <t>1000133607</t>
  </si>
  <si>
    <t>余珊黎</t>
  </si>
  <si>
    <t>1000124464</t>
  </si>
  <si>
    <t>赵怡</t>
  </si>
  <si>
    <t>0935602252</t>
  </si>
  <si>
    <t>5303-0302083117</t>
  </si>
  <si>
    <t>张蕊</t>
  </si>
  <si>
    <t>0935626328</t>
  </si>
  <si>
    <t>1000123504</t>
  </si>
  <si>
    <t>王艳华</t>
  </si>
  <si>
    <t>0935648389</t>
  </si>
  <si>
    <t>5329-2929001237</t>
  </si>
  <si>
    <t>杨丽</t>
  </si>
  <si>
    <t>0935669024</t>
  </si>
  <si>
    <t>1000108373</t>
  </si>
  <si>
    <t>王林富</t>
  </si>
  <si>
    <t>0935671819</t>
  </si>
  <si>
    <t>1000122891</t>
  </si>
  <si>
    <t>和江丽</t>
  </si>
  <si>
    <t>0935698702</t>
  </si>
  <si>
    <t>1000132996</t>
  </si>
  <si>
    <t>喻纯能</t>
  </si>
  <si>
    <t>0935708577</t>
  </si>
  <si>
    <t>1000052473</t>
  </si>
  <si>
    <t>董福中</t>
  </si>
  <si>
    <t>0935709827</t>
  </si>
  <si>
    <t>1000134106</t>
  </si>
  <si>
    <t>蔡鹏程</t>
  </si>
  <si>
    <t>0935722486</t>
  </si>
  <si>
    <t>1000131224</t>
  </si>
  <si>
    <t>巫国才</t>
  </si>
  <si>
    <t>0935734114</t>
  </si>
  <si>
    <t>0935741666</t>
  </si>
  <si>
    <t>1000095301</t>
  </si>
  <si>
    <t>董世平</t>
  </si>
  <si>
    <t>0935824821</t>
  </si>
  <si>
    <t>1000027303</t>
  </si>
  <si>
    <t>杨正顺</t>
  </si>
  <si>
    <t>0935847177</t>
  </si>
  <si>
    <t>1000028261</t>
  </si>
  <si>
    <t>李润</t>
  </si>
  <si>
    <t>0935847421</t>
  </si>
  <si>
    <t>0936034770</t>
  </si>
  <si>
    <t>1000127501</t>
  </si>
  <si>
    <t>王大书</t>
  </si>
  <si>
    <t>1000127755</t>
  </si>
  <si>
    <t>周绍荣</t>
  </si>
  <si>
    <t>1000118457</t>
  </si>
  <si>
    <t>李继峰</t>
  </si>
  <si>
    <t>1000041792</t>
  </si>
  <si>
    <t>和春英</t>
  </si>
  <si>
    <t>0936116621</t>
  </si>
  <si>
    <t>1000096905</t>
  </si>
  <si>
    <t>李园园</t>
  </si>
  <si>
    <t>1000135293</t>
  </si>
  <si>
    <t>宋明</t>
  </si>
  <si>
    <t>0936122300</t>
  </si>
  <si>
    <t>1000116561</t>
  </si>
  <si>
    <t>孙宁</t>
  </si>
  <si>
    <t>0936123832</t>
  </si>
  <si>
    <t>1000134963</t>
  </si>
  <si>
    <t>孔凡辉</t>
  </si>
  <si>
    <t>0936139838</t>
  </si>
  <si>
    <t>1000124027</t>
  </si>
  <si>
    <t>丁惠仙</t>
  </si>
  <si>
    <t>0936153817</t>
  </si>
  <si>
    <t>1000135063</t>
  </si>
  <si>
    <t>冯磊</t>
  </si>
  <si>
    <t>1000123470</t>
  </si>
  <si>
    <t>彭地芬</t>
  </si>
  <si>
    <t>1000134489</t>
  </si>
  <si>
    <t>李春香</t>
  </si>
  <si>
    <t>1000131283</t>
  </si>
  <si>
    <t>苏桂萍</t>
  </si>
  <si>
    <t>1000131353</t>
  </si>
  <si>
    <t>郑伟铭</t>
  </si>
  <si>
    <t>0936219412</t>
  </si>
  <si>
    <t>1000135501</t>
  </si>
  <si>
    <t>王宇</t>
  </si>
  <si>
    <t>0936223846</t>
  </si>
  <si>
    <t>1000059280</t>
  </si>
  <si>
    <t>杨晓静</t>
  </si>
  <si>
    <t>0936243622</t>
  </si>
  <si>
    <t>0103223005</t>
  </si>
  <si>
    <t>0936245829</t>
  </si>
  <si>
    <t>0936249966</t>
  </si>
  <si>
    <t>1000131937</t>
  </si>
  <si>
    <t>龚艳芬</t>
  </si>
  <si>
    <t>0936315551</t>
  </si>
  <si>
    <t>1000134809</t>
  </si>
  <si>
    <t>缪应浩</t>
  </si>
  <si>
    <t>0936338506</t>
  </si>
  <si>
    <t>1000134370</t>
  </si>
  <si>
    <t>杜华明</t>
  </si>
  <si>
    <t>0936348625</t>
  </si>
  <si>
    <t>1000133043</t>
  </si>
  <si>
    <t>欧月华</t>
  </si>
  <si>
    <t>0936361582</t>
  </si>
  <si>
    <t>1000132733</t>
  </si>
  <si>
    <t>杨水</t>
  </si>
  <si>
    <t>0936370321</t>
  </si>
  <si>
    <t>1000135792</t>
  </si>
  <si>
    <t>邓爱英</t>
  </si>
  <si>
    <t>0936393196</t>
  </si>
  <si>
    <t>1000103955</t>
  </si>
  <si>
    <t>浦江妹</t>
  </si>
  <si>
    <t>0936412377</t>
  </si>
  <si>
    <t>5325-2526021317</t>
  </si>
  <si>
    <t>0936432971</t>
  </si>
  <si>
    <t>1000082119</t>
  </si>
  <si>
    <t>李映华</t>
  </si>
  <si>
    <t>0936436788</t>
  </si>
  <si>
    <t>1000134960</t>
  </si>
  <si>
    <t>蒋雪菲</t>
  </si>
  <si>
    <t>0936440985</t>
  </si>
  <si>
    <t>1000106531</t>
  </si>
  <si>
    <t>邓梦颖</t>
  </si>
  <si>
    <t>0936454167</t>
  </si>
  <si>
    <t>1000135103</t>
  </si>
  <si>
    <t>吴念</t>
  </si>
  <si>
    <t>5331-3102004845</t>
  </si>
  <si>
    <t>郭建丽</t>
  </si>
  <si>
    <t>0936472272</t>
  </si>
  <si>
    <t>1000133640</t>
  </si>
  <si>
    <t>陈以万</t>
  </si>
  <si>
    <t>0936493968</t>
  </si>
  <si>
    <t>1000066689</t>
  </si>
  <si>
    <t>肖旬</t>
  </si>
  <si>
    <t>1000136387</t>
  </si>
  <si>
    <t>李学群</t>
  </si>
  <si>
    <t>1000094172</t>
  </si>
  <si>
    <t>杨俊</t>
  </si>
  <si>
    <t>0936537513</t>
  </si>
  <si>
    <t>0936546226</t>
  </si>
  <si>
    <t>0936556764</t>
  </si>
  <si>
    <t>1000081500</t>
  </si>
  <si>
    <t>郭时雨</t>
  </si>
  <si>
    <t>1000134663</t>
  </si>
  <si>
    <t>王驰</t>
  </si>
  <si>
    <t>0936579049</t>
  </si>
  <si>
    <t>0936586700</t>
  </si>
  <si>
    <t>1000095992</t>
  </si>
  <si>
    <t>陈燃</t>
  </si>
  <si>
    <t>0936603551</t>
  </si>
  <si>
    <t>0936635598</t>
  </si>
  <si>
    <t>5325-5250798335</t>
  </si>
  <si>
    <t>0936673608</t>
  </si>
  <si>
    <t>1000023652</t>
  </si>
  <si>
    <t>胡定美</t>
  </si>
  <si>
    <t>0936677076</t>
  </si>
  <si>
    <t>1000136776</t>
  </si>
  <si>
    <t>李丽坤</t>
  </si>
  <si>
    <t>0936678213</t>
  </si>
  <si>
    <t>1000134739</t>
  </si>
  <si>
    <t>马蕊</t>
  </si>
  <si>
    <t>0936689722</t>
  </si>
  <si>
    <t>1000001853</t>
  </si>
  <si>
    <t>娄成芬</t>
  </si>
  <si>
    <t>0936693100</t>
  </si>
  <si>
    <t>1000113995</t>
  </si>
  <si>
    <t>刘兴武</t>
  </si>
  <si>
    <t>1000109988</t>
  </si>
  <si>
    <t>吕有英</t>
  </si>
  <si>
    <t>0936839070</t>
  </si>
  <si>
    <t>1000136330</t>
  </si>
  <si>
    <t>徐天魏</t>
  </si>
  <si>
    <t>1000136899</t>
  </si>
  <si>
    <t>陈平芬</t>
  </si>
  <si>
    <t>1000086593</t>
  </si>
  <si>
    <t>刘莉</t>
  </si>
  <si>
    <t>0936978287</t>
  </si>
  <si>
    <t>1000086544</t>
  </si>
  <si>
    <t>蔡兴祥</t>
  </si>
  <si>
    <t>1000123535</t>
  </si>
  <si>
    <t>段婷英</t>
  </si>
  <si>
    <t>5303-5033601284</t>
  </si>
  <si>
    <t>黄竹花</t>
  </si>
  <si>
    <t>0937020609</t>
  </si>
  <si>
    <t>1000123670</t>
  </si>
  <si>
    <t>张保成</t>
  </si>
  <si>
    <t>0937024788</t>
  </si>
  <si>
    <t>1000093708</t>
  </si>
  <si>
    <t>陈春燕</t>
  </si>
  <si>
    <t>0937045476</t>
  </si>
  <si>
    <t>1000023232</t>
  </si>
  <si>
    <t>陈维清</t>
  </si>
  <si>
    <t>0937060867</t>
  </si>
  <si>
    <t>1000097960</t>
  </si>
  <si>
    <t>0937074952</t>
  </si>
  <si>
    <t>1000025847</t>
  </si>
  <si>
    <t>黄常艳</t>
  </si>
  <si>
    <t>1000123132</t>
  </si>
  <si>
    <t>罗彩金</t>
  </si>
  <si>
    <t>0937141544</t>
  </si>
  <si>
    <t>1000013221</t>
  </si>
  <si>
    <t>徐琼兰</t>
  </si>
  <si>
    <t>0937156361</t>
  </si>
  <si>
    <t>1000103480</t>
  </si>
  <si>
    <t>徐斌</t>
  </si>
  <si>
    <t>0937180202</t>
  </si>
  <si>
    <t>1000136557</t>
  </si>
  <si>
    <t>0937184650</t>
  </si>
  <si>
    <t>1000127641</t>
  </si>
  <si>
    <t>张桂兰</t>
  </si>
  <si>
    <t>0937188851</t>
  </si>
  <si>
    <t>1000097955</t>
  </si>
  <si>
    <t>王梓臣</t>
  </si>
  <si>
    <t>0937190388</t>
  </si>
  <si>
    <t>1000135560</t>
  </si>
  <si>
    <t>陈啟发</t>
  </si>
  <si>
    <t>0937201190</t>
  </si>
  <si>
    <t>5326-2624014728</t>
  </si>
  <si>
    <t>陈星</t>
  </si>
  <si>
    <t>1000127374</t>
  </si>
  <si>
    <t>戴有珍</t>
  </si>
  <si>
    <t>1000137263</t>
  </si>
  <si>
    <t>王志新</t>
  </si>
  <si>
    <t>1000130315</t>
  </si>
  <si>
    <t>李乔英</t>
  </si>
  <si>
    <t>0937251799</t>
  </si>
  <si>
    <t>0111285393</t>
  </si>
  <si>
    <t>金义花</t>
  </si>
  <si>
    <t>0937255312</t>
  </si>
  <si>
    <t>1000137071</t>
  </si>
  <si>
    <t>莫鉴潮</t>
  </si>
  <si>
    <t>0937258676</t>
  </si>
  <si>
    <t>1000133073</t>
  </si>
  <si>
    <t>骆艺锋</t>
  </si>
  <si>
    <t>0937285978</t>
  </si>
  <si>
    <t>1000126626</t>
  </si>
  <si>
    <t>陈可应</t>
  </si>
  <si>
    <t>1000137407</t>
  </si>
  <si>
    <t>吕银银</t>
  </si>
  <si>
    <t>0937291743</t>
  </si>
  <si>
    <t>1000134338</t>
  </si>
  <si>
    <t>田清</t>
  </si>
  <si>
    <t>0937315278</t>
  </si>
  <si>
    <t>1000075677</t>
  </si>
  <si>
    <t>黄海燕</t>
  </si>
  <si>
    <t>0937316246</t>
  </si>
  <si>
    <t>1000019699</t>
  </si>
  <si>
    <t>张德香</t>
  </si>
  <si>
    <t>0937344542</t>
  </si>
  <si>
    <t>0111239060</t>
  </si>
  <si>
    <t>潘华丽</t>
  </si>
  <si>
    <t>1000117700</t>
  </si>
  <si>
    <t>何金英</t>
  </si>
  <si>
    <t>0937425778</t>
  </si>
  <si>
    <t>1000052644</t>
  </si>
  <si>
    <t>侯锋</t>
  </si>
  <si>
    <t>0937563819</t>
  </si>
  <si>
    <t>1000133216</t>
  </si>
  <si>
    <t>李平红</t>
  </si>
  <si>
    <t>0937617369</t>
  </si>
  <si>
    <t>5328-5280024430</t>
  </si>
  <si>
    <t>管东方</t>
  </si>
  <si>
    <t>0937621504</t>
  </si>
  <si>
    <t>1000135201</t>
  </si>
  <si>
    <t>马文信</t>
  </si>
  <si>
    <t>0937623933</t>
  </si>
  <si>
    <t>1000138201</t>
  </si>
  <si>
    <t>李笑连</t>
  </si>
  <si>
    <t>0937645383</t>
  </si>
  <si>
    <t>1000111010</t>
  </si>
  <si>
    <t>袁培莲</t>
  </si>
  <si>
    <t>0937649625</t>
  </si>
  <si>
    <t>5329-2928001250</t>
  </si>
  <si>
    <t>张忠武</t>
  </si>
  <si>
    <t>1000131521</t>
  </si>
  <si>
    <t>莫代香</t>
  </si>
  <si>
    <t>0937697596</t>
  </si>
  <si>
    <t>5015376899</t>
  </si>
  <si>
    <t>隋海明</t>
  </si>
  <si>
    <t>0937705406</t>
  </si>
  <si>
    <t>1000049502</t>
  </si>
  <si>
    <t>玉的</t>
  </si>
  <si>
    <t>0937717011</t>
  </si>
  <si>
    <t>1000136838</t>
  </si>
  <si>
    <t>李永花</t>
  </si>
  <si>
    <t>1000117262</t>
  </si>
  <si>
    <t>周尹冬</t>
  </si>
  <si>
    <t>0937731837</t>
  </si>
  <si>
    <t>1000125258</t>
  </si>
  <si>
    <t>马亚南</t>
  </si>
  <si>
    <t>0937735150</t>
  </si>
  <si>
    <t>1000125267</t>
  </si>
  <si>
    <t>刘露</t>
  </si>
  <si>
    <t>0937736372</t>
  </si>
  <si>
    <t>0937754785</t>
  </si>
  <si>
    <t>1000131893</t>
  </si>
  <si>
    <t>熊丽波</t>
  </si>
  <si>
    <t>0937761243</t>
  </si>
  <si>
    <t>1000138073</t>
  </si>
  <si>
    <t>耿齐能</t>
  </si>
  <si>
    <t>0937831718</t>
  </si>
  <si>
    <t>0937852632</t>
  </si>
  <si>
    <t>1000136834</t>
  </si>
  <si>
    <t>赵振金</t>
  </si>
  <si>
    <t>0937881300</t>
  </si>
  <si>
    <t>1000039286</t>
  </si>
  <si>
    <t>王海霞</t>
  </si>
  <si>
    <t>0937888539</t>
  </si>
  <si>
    <t>1000135949</t>
  </si>
  <si>
    <t>张南极</t>
  </si>
  <si>
    <t>0937891527</t>
  </si>
  <si>
    <t>1000134728</t>
  </si>
  <si>
    <t>杨青</t>
  </si>
  <si>
    <t>0937896889</t>
  </si>
  <si>
    <t>1000095110</t>
  </si>
  <si>
    <t>马素珍</t>
  </si>
  <si>
    <t>0937898511</t>
  </si>
  <si>
    <t>1000095105</t>
  </si>
  <si>
    <t>马艳平</t>
  </si>
  <si>
    <t>1000122651</t>
  </si>
  <si>
    <t>李菊华</t>
  </si>
  <si>
    <t>0937926346</t>
  </si>
  <si>
    <t>1000102559</t>
  </si>
  <si>
    <t>王婧瑜</t>
  </si>
  <si>
    <t>0937926664</t>
  </si>
  <si>
    <t>1000137722</t>
  </si>
  <si>
    <t>李小兰</t>
  </si>
  <si>
    <t>0937928142</t>
  </si>
  <si>
    <t>1000102600</t>
  </si>
  <si>
    <t>李志伟</t>
  </si>
  <si>
    <t>0937932547</t>
  </si>
  <si>
    <t>1000132253</t>
  </si>
  <si>
    <t>唐平</t>
  </si>
  <si>
    <t>0937939633</t>
  </si>
  <si>
    <t>0428051464</t>
  </si>
  <si>
    <t>王振华</t>
  </si>
  <si>
    <t>0937994489</t>
  </si>
  <si>
    <t>1000005287</t>
  </si>
  <si>
    <t>杜怀</t>
  </si>
  <si>
    <t>0938044651</t>
  </si>
  <si>
    <t>1000139460</t>
  </si>
  <si>
    <t>雷芳艺</t>
  </si>
  <si>
    <t>0938050403</t>
  </si>
  <si>
    <t>1000139234</t>
  </si>
  <si>
    <t>孙静萍</t>
  </si>
  <si>
    <t>1000138314</t>
  </si>
  <si>
    <t>邓奕鑫</t>
  </si>
  <si>
    <t>0938064881</t>
  </si>
  <si>
    <t>0103317462</t>
  </si>
  <si>
    <t>0938083260</t>
  </si>
  <si>
    <t>1000122739</t>
  </si>
  <si>
    <t>黎馨蔚</t>
  </si>
  <si>
    <t>1000002602</t>
  </si>
  <si>
    <t>陈蕾</t>
  </si>
  <si>
    <t>0938085451</t>
  </si>
  <si>
    <t>0938086154</t>
  </si>
  <si>
    <t>5325-2527026328</t>
  </si>
  <si>
    <t>叶佳佳</t>
  </si>
  <si>
    <t>0938087404</t>
  </si>
  <si>
    <t>0938087490</t>
  </si>
  <si>
    <t>5012714960</t>
  </si>
  <si>
    <t>周萍</t>
  </si>
  <si>
    <t>0938087821</t>
  </si>
  <si>
    <t>0938119252</t>
  </si>
  <si>
    <t>0112012777</t>
  </si>
  <si>
    <t>周继凤</t>
  </si>
  <si>
    <t>0938133080</t>
  </si>
  <si>
    <t>1000097277</t>
  </si>
  <si>
    <t>杨绍新</t>
  </si>
  <si>
    <t>0938167444</t>
  </si>
  <si>
    <t>1000136603</t>
  </si>
  <si>
    <t>陶金福</t>
  </si>
  <si>
    <t>0938269283</t>
  </si>
  <si>
    <t>1000139494</t>
  </si>
  <si>
    <t>唐正园</t>
  </si>
  <si>
    <t>0938287888</t>
  </si>
  <si>
    <t>0938305262</t>
  </si>
  <si>
    <t>1000139467</t>
  </si>
  <si>
    <t>易惠琼</t>
  </si>
  <si>
    <t>0938305460</t>
  </si>
  <si>
    <t>1000134896</t>
  </si>
  <si>
    <t>黎吕</t>
  </si>
  <si>
    <t>0938318256</t>
  </si>
  <si>
    <t>1000139582</t>
  </si>
  <si>
    <t>管福春</t>
  </si>
  <si>
    <t>0938358289</t>
  </si>
  <si>
    <t>1000134583</t>
  </si>
  <si>
    <t>刘安乐</t>
  </si>
  <si>
    <t>1000123089</t>
  </si>
  <si>
    <t>王小三</t>
  </si>
  <si>
    <t>1000139377</t>
  </si>
  <si>
    <t>杜树辉</t>
  </si>
  <si>
    <t>0938371925</t>
  </si>
  <si>
    <t>1000081693</t>
  </si>
  <si>
    <t>高波</t>
  </si>
  <si>
    <t>0938396775</t>
  </si>
  <si>
    <t>1000112237</t>
  </si>
  <si>
    <t>许余良</t>
  </si>
  <si>
    <t>0938418296</t>
  </si>
  <si>
    <t>1000066676</t>
  </si>
  <si>
    <t>罗动妹</t>
  </si>
  <si>
    <t>0938436508</t>
  </si>
  <si>
    <t>1000133950</t>
  </si>
  <si>
    <t>马演</t>
  </si>
  <si>
    <t>0938459447</t>
  </si>
  <si>
    <t>1000127737</t>
  </si>
  <si>
    <t>申建杭</t>
  </si>
  <si>
    <t>0938464783</t>
  </si>
  <si>
    <t>1000139925</t>
  </si>
  <si>
    <t>杨天艳</t>
  </si>
  <si>
    <t>0938474094</t>
  </si>
  <si>
    <t>1000085617</t>
  </si>
  <si>
    <t>罗昆</t>
  </si>
  <si>
    <t>0938474948</t>
  </si>
  <si>
    <t>0102483392</t>
  </si>
  <si>
    <t>王晓东</t>
  </si>
  <si>
    <t>0938492315</t>
  </si>
  <si>
    <t>1000117622</t>
  </si>
  <si>
    <t>字廷兰</t>
  </si>
  <si>
    <t>0938497651</t>
  </si>
  <si>
    <t>1000140017</t>
  </si>
  <si>
    <t>苏轶</t>
  </si>
  <si>
    <t>0938502515</t>
  </si>
  <si>
    <t>1000139349</t>
  </si>
  <si>
    <t>刘焱丹</t>
  </si>
  <si>
    <t>0938503083</t>
  </si>
  <si>
    <t>1000138672</t>
  </si>
  <si>
    <t>尹兆鹏</t>
  </si>
  <si>
    <t>0938503904</t>
  </si>
  <si>
    <t>1000138239</t>
  </si>
  <si>
    <t>狄淑芹</t>
  </si>
  <si>
    <t>0938517627</t>
  </si>
  <si>
    <t>1000136706</t>
  </si>
  <si>
    <t>任文清</t>
  </si>
  <si>
    <t>0938525465</t>
  </si>
  <si>
    <t>1000040675</t>
  </si>
  <si>
    <t>王天凤</t>
  </si>
  <si>
    <t>0938564371</t>
  </si>
  <si>
    <t>1000139131</t>
  </si>
  <si>
    <t>陈灵</t>
  </si>
  <si>
    <t>1000123541</t>
  </si>
  <si>
    <t>段素琴</t>
  </si>
  <si>
    <t>0938578674</t>
  </si>
  <si>
    <t>1000138182</t>
  </si>
  <si>
    <t>吴代妹</t>
  </si>
  <si>
    <t>0938583238</t>
  </si>
  <si>
    <t>1000137485</t>
  </si>
  <si>
    <t>普春艳</t>
  </si>
  <si>
    <t>0938587016</t>
  </si>
  <si>
    <t>1000139947</t>
  </si>
  <si>
    <t>李君钰</t>
  </si>
  <si>
    <t>1000126938</t>
  </si>
  <si>
    <t>冯克芬</t>
  </si>
  <si>
    <t>0938601150</t>
  </si>
  <si>
    <t>1000137003</t>
  </si>
  <si>
    <t>何辉</t>
  </si>
  <si>
    <t>1000139976</t>
  </si>
  <si>
    <t>童顺仙</t>
  </si>
  <si>
    <t>0938605458</t>
  </si>
  <si>
    <t>1000138237</t>
  </si>
  <si>
    <t>余团</t>
  </si>
  <si>
    <t>0938624286</t>
  </si>
  <si>
    <t>5011335651</t>
  </si>
  <si>
    <t>刘娅萍</t>
  </si>
  <si>
    <t>0938654650</t>
  </si>
  <si>
    <t>1000114414</t>
  </si>
  <si>
    <t>胡蓉</t>
  </si>
  <si>
    <t>0938759180</t>
  </si>
  <si>
    <t>1000138825</t>
  </si>
  <si>
    <t>赵璐</t>
  </si>
  <si>
    <t>0938826620</t>
  </si>
  <si>
    <t>1000140382</t>
  </si>
  <si>
    <t>念平</t>
  </si>
  <si>
    <t>0938842982</t>
  </si>
  <si>
    <t>1000137770</t>
  </si>
  <si>
    <t>唐超</t>
  </si>
  <si>
    <t>0938845429</t>
  </si>
  <si>
    <t>1000137771</t>
  </si>
  <si>
    <t>王学婵</t>
  </si>
  <si>
    <t>0938877285</t>
  </si>
  <si>
    <t>1000083603</t>
  </si>
  <si>
    <t>贾付香</t>
  </si>
  <si>
    <t>0938900022</t>
  </si>
  <si>
    <t>1000134581</t>
  </si>
  <si>
    <t>杨才柱</t>
  </si>
  <si>
    <t>0938931898</t>
  </si>
  <si>
    <t>1000139702</t>
  </si>
  <si>
    <t>李辉</t>
  </si>
  <si>
    <t>0938956487</t>
  </si>
  <si>
    <t>1000140513</t>
  </si>
  <si>
    <t>廖煜婷</t>
  </si>
  <si>
    <t>0938961964</t>
  </si>
  <si>
    <t>1000015149</t>
  </si>
  <si>
    <t>吕兴书</t>
  </si>
  <si>
    <t>6231900020004012112</t>
  </si>
  <si>
    <t>4096707643318410</t>
  </si>
  <si>
    <t>6214157311800155361</t>
  </si>
  <si>
    <t>6223691579607577</t>
  </si>
  <si>
    <t>6259623660180104</t>
  </si>
  <si>
    <t>6231900000128137326</t>
  </si>
  <si>
    <t>6210178002010915073</t>
  </si>
  <si>
    <t>6225768753011335</t>
  </si>
  <si>
    <t>6223692077442814</t>
  </si>
  <si>
    <t>6223691689078081</t>
  </si>
  <si>
    <t>6231900000004058943</t>
  </si>
  <si>
    <t>6231900020000574529</t>
  </si>
  <si>
    <t>6231900000044182562</t>
  </si>
  <si>
    <t>6223690871065179</t>
  </si>
  <si>
    <t>6231900000002275994</t>
  </si>
  <si>
    <t>6223691846345647</t>
  </si>
  <si>
    <t>6223691373037898</t>
  </si>
  <si>
    <t>4392260803971447</t>
  </si>
  <si>
    <t>6231900000041461308</t>
  </si>
  <si>
    <t>6210178002003156552</t>
  </si>
  <si>
    <t>6231900000067513651</t>
  </si>
  <si>
    <t>6231900000078535164</t>
  </si>
  <si>
    <t>6231900000007684364</t>
  </si>
  <si>
    <t>6231900000012736753</t>
  </si>
  <si>
    <t>6223691738302011</t>
  </si>
  <si>
    <t>6259960059963983</t>
  </si>
  <si>
    <t>6231900000144242266</t>
  </si>
  <si>
    <t>6221507300015083197</t>
  </si>
  <si>
    <t>6223692393381555</t>
  </si>
  <si>
    <t>6210178002031373963</t>
  </si>
  <si>
    <t>6231900000076463880</t>
  </si>
  <si>
    <t>6231900000098749571</t>
  </si>
  <si>
    <t>6221887300019117389</t>
  </si>
  <si>
    <t>6231900000050417555</t>
  </si>
  <si>
    <t>6231900000021385121</t>
  </si>
  <si>
    <t>6221886020086797530</t>
  </si>
  <si>
    <t>6231900000062895699</t>
  </si>
  <si>
    <t>6231900000033605417</t>
  </si>
  <si>
    <t>6231900000118504022</t>
  </si>
  <si>
    <t>6231900021743926828</t>
  </si>
  <si>
    <t>6231900000054872672</t>
  </si>
  <si>
    <t>6231900000023370865</t>
  </si>
  <si>
    <t>6223692202225803</t>
  </si>
  <si>
    <t>6210178002022357108</t>
  </si>
  <si>
    <t>6231900000031293349</t>
  </si>
  <si>
    <t>6223691472022874</t>
  </si>
  <si>
    <t>6223691305598009</t>
  </si>
  <si>
    <t>6228483348143116572</t>
  </si>
  <si>
    <t>6228483868600634270</t>
  </si>
  <si>
    <t>6259960249272121</t>
  </si>
  <si>
    <t>6228481938618416978</t>
  </si>
  <si>
    <t>6223691324380686</t>
  </si>
  <si>
    <t>6231900000012702235</t>
  </si>
  <si>
    <t>6223691768288015</t>
  </si>
  <si>
    <t>6231900020009947924</t>
  </si>
  <si>
    <t>6231900000041584208</t>
  </si>
  <si>
    <t>6214157312902628321</t>
  </si>
  <si>
    <t>6230582000051420548</t>
  </si>
  <si>
    <t>6217852700017556992</t>
  </si>
  <si>
    <t>6228483618605140371</t>
  </si>
  <si>
    <t>6217977091000112369</t>
  </si>
  <si>
    <t>6222350012431985</t>
  </si>
  <si>
    <t>6221550323070288</t>
  </si>
  <si>
    <t>6231900000062831256</t>
  </si>
  <si>
    <t>6228483358380794775</t>
  </si>
  <si>
    <t>6212262502015242368</t>
  </si>
  <si>
    <t>6228483300670059519</t>
  </si>
  <si>
    <t>6228483346261899862</t>
  </si>
  <si>
    <t>6228483868610268374</t>
  </si>
  <si>
    <t>6231900000120058074</t>
  </si>
  <si>
    <t>6228483868589220570</t>
  </si>
  <si>
    <t>6212262502027209819</t>
  </si>
  <si>
    <t>6228481938154615470</t>
  </si>
  <si>
    <t>6212262505006791137</t>
  </si>
  <si>
    <t>6228483358464738276</t>
  </si>
  <si>
    <t>6214838580614222</t>
  </si>
  <si>
    <t>6217997300018798630</t>
  </si>
  <si>
    <t>6228480868599655370</t>
  </si>
  <si>
    <t>6217997300004063569</t>
  </si>
  <si>
    <t>6231900000110156086</t>
  </si>
  <si>
    <t>6226388004738641</t>
  </si>
  <si>
    <t>6231900000067082830</t>
  </si>
  <si>
    <t>4392268388784218</t>
  </si>
  <si>
    <t>6231900000041568458</t>
  </si>
  <si>
    <t>5187107521940020</t>
  </si>
  <si>
    <t>62230827004181689</t>
  </si>
  <si>
    <t>6225970038990545</t>
  </si>
  <si>
    <t>4392258000204018</t>
  </si>
  <si>
    <t>6222807161031029407</t>
  </si>
  <si>
    <t>5187187012714860</t>
  </si>
  <si>
    <t>6214838714195346</t>
  </si>
  <si>
    <t>3568891146863980</t>
  </si>
  <si>
    <t>6231900000089650580</t>
  </si>
  <si>
    <t>6230910799047884088</t>
  </si>
  <si>
    <t>6231900000008342830</t>
  </si>
  <si>
    <t>6214838717642278</t>
  </si>
  <si>
    <t>6222620590007164639</t>
  </si>
  <si>
    <t>6225760016739067</t>
  </si>
  <si>
    <t>6217997300035155566</t>
  </si>
  <si>
    <t>6222350116469253</t>
  </si>
  <si>
    <t>5309700037751635</t>
  </si>
  <si>
    <t>6212812505001502419</t>
  </si>
  <si>
    <t>6231900020014751410</t>
  </si>
  <si>
    <t>6214663860370083</t>
  </si>
  <si>
    <t>6227003860730203335</t>
  </si>
  <si>
    <t>6230210070009554</t>
  </si>
  <si>
    <t>6217359926000168671</t>
  </si>
  <si>
    <t>5187107520001782</t>
  </si>
  <si>
    <t>6217232505000439028</t>
  </si>
  <si>
    <t>4392260808269946</t>
  </si>
  <si>
    <t>6228413300225304514</t>
  </si>
  <si>
    <t>6230582000062925303</t>
  </si>
  <si>
    <t>4367423890297007207</t>
  </si>
  <si>
    <t>6231900000053802902</t>
  </si>
  <si>
    <t>6217003890001851042</t>
  </si>
  <si>
    <t>6222082502003752235</t>
  </si>
  <si>
    <t>4392268387346233</t>
  </si>
  <si>
    <t>6228483311024860213</t>
  </si>
  <si>
    <t>6212262502013687911</t>
  </si>
  <si>
    <t>6228360012463270</t>
  </si>
  <si>
    <t>6226192201621794</t>
  </si>
  <si>
    <t>6222530596483326</t>
  </si>
  <si>
    <t>6217997300004895408</t>
  </si>
  <si>
    <t>6228480868129159174</t>
  </si>
  <si>
    <t>6228481920500023112</t>
  </si>
  <si>
    <t>6227003940330172278</t>
  </si>
  <si>
    <t>6228483618556292973</t>
  </si>
  <si>
    <t>5187187014075898</t>
  </si>
  <si>
    <t>6222022513000312629</t>
  </si>
  <si>
    <t>6222530597152136</t>
  </si>
  <si>
    <t>6217003860020521637</t>
  </si>
  <si>
    <t>6217997300060791699</t>
  </si>
  <si>
    <t>6210983910001081637</t>
  </si>
  <si>
    <t>6225758381899128</t>
  </si>
  <si>
    <t>6282880013006201</t>
  </si>
  <si>
    <t>6225768769122225</t>
  </si>
  <si>
    <t>6259960059199661</t>
  </si>
  <si>
    <t>6214600180006920669</t>
  </si>
  <si>
    <t>6214858712866706</t>
  </si>
  <si>
    <t>6282880082579054</t>
  </si>
  <si>
    <t>6221551801691488</t>
  </si>
  <si>
    <t>6214858713921435</t>
  </si>
  <si>
    <t>6228480866104382365</t>
  </si>
  <si>
    <t>6217681900665772</t>
  </si>
  <si>
    <t>6227003861300168924</t>
  </si>
  <si>
    <t>6228480961818365713</t>
  </si>
  <si>
    <t>6282880031673362</t>
  </si>
  <si>
    <t>6217997020002712864</t>
  </si>
  <si>
    <t>6222084402021553285</t>
  </si>
  <si>
    <t>6214858714572187</t>
  </si>
  <si>
    <t>6217790001109332813</t>
  </si>
  <si>
    <t>4563512700113084312</t>
  </si>
  <si>
    <t>6236683860003818296</t>
  </si>
  <si>
    <t>6228480868607579976</t>
  </si>
  <si>
    <t>6217790001098329085</t>
  </si>
  <si>
    <t>6217997300029304196</t>
  </si>
  <si>
    <t>6214157312903508399</t>
  </si>
  <si>
    <t>6210985882002206570</t>
  </si>
  <si>
    <t>6226580054486325</t>
  </si>
  <si>
    <t>6217003890000362454</t>
  </si>
  <si>
    <t>6223691569091840</t>
  </si>
  <si>
    <t>6228481198758210471</t>
  </si>
  <si>
    <t>6212262505000642690</t>
  </si>
  <si>
    <t>6223691845589989</t>
  </si>
  <si>
    <t>6225780601772737</t>
  </si>
  <si>
    <t>6217003860013071897</t>
  </si>
  <si>
    <t>6222370201863095</t>
  </si>
  <si>
    <t>6226880005781786</t>
  </si>
  <si>
    <t>6221887300004978795</t>
  </si>
  <si>
    <t>6231900000097585000</t>
  </si>
  <si>
    <t>6223691894438427</t>
  </si>
  <si>
    <t>6221887300042016624</t>
  </si>
  <si>
    <t>6231900020000821656</t>
  </si>
  <si>
    <t>6231900000041579968</t>
  </si>
  <si>
    <t>62230829006613859</t>
  </si>
  <si>
    <t>6214833880070571</t>
  </si>
  <si>
    <t>6228481930563432910</t>
  </si>
  <si>
    <t>6231900000040681351</t>
  </si>
  <si>
    <t>6231900020002680456</t>
  </si>
  <si>
    <t>6231900000057597383</t>
  </si>
  <si>
    <t>6212262512000822645</t>
  </si>
  <si>
    <t>6223691023829223</t>
  </si>
  <si>
    <t>6210178002039886412</t>
  </si>
  <si>
    <t>6231900000028111470</t>
  </si>
  <si>
    <t>6223691845295017</t>
  </si>
  <si>
    <t>6217003970000711205</t>
  </si>
  <si>
    <t>6259960249540568</t>
  </si>
  <si>
    <t>6228483968018743174</t>
  </si>
  <si>
    <t>62230829006631463</t>
  </si>
  <si>
    <t>6228483318593220976</t>
  </si>
  <si>
    <t>6258021807085180</t>
  </si>
  <si>
    <t>6282680004550401</t>
  </si>
  <si>
    <t>6221507300003206784</t>
  </si>
  <si>
    <t>6214833881058062</t>
  </si>
  <si>
    <t>6231900000078254014</t>
  </si>
  <si>
    <t>6217003920004109088</t>
  </si>
  <si>
    <t>5280571616391108</t>
  </si>
  <si>
    <t>6214858713066553</t>
  </si>
  <si>
    <t>6217852700002670899</t>
  </si>
  <si>
    <t>6221887300005077951</t>
  </si>
  <si>
    <t>6212262502002124934</t>
  </si>
  <si>
    <t>6259960044000701</t>
  </si>
  <si>
    <t>6217003860027026622</t>
  </si>
  <si>
    <t>6259960065603227</t>
  </si>
  <si>
    <t>6217788302400535912</t>
  </si>
  <si>
    <t>6221507300006097172</t>
  </si>
  <si>
    <t>6212262502028281866</t>
  </si>
  <si>
    <t>6226222204044759</t>
  </si>
  <si>
    <t>6217003880001641964</t>
  </si>
  <si>
    <t>6210178002002204007</t>
  </si>
  <si>
    <t>6212262511000198642</t>
  </si>
  <si>
    <t>6228483860882308111</t>
  </si>
  <si>
    <t>6217997070006942561</t>
  </si>
  <si>
    <t>6228930001089464253</t>
  </si>
  <si>
    <t>6283078001512103</t>
  </si>
  <si>
    <t>6225768380011708</t>
  </si>
  <si>
    <t>6217003860015364209</t>
  </si>
  <si>
    <t>6223691550544674</t>
  </si>
  <si>
    <t>6231900000068019849</t>
  </si>
  <si>
    <t>6217003980000022941</t>
  </si>
  <si>
    <t>6217003860000839595</t>
  </si>
  <si>
    <t>6228483868492467573</t>
  </si>
  <si>
    <t>6228481938525252573</t>
  </si>
  <si>
    <t>6223692109799660</t>
  </si>
  <si>
    <t>4033920026345589</t>
  </si>
  <si>
    <t>6228483611209141218</t>
  </si>
  <si>
    <t>4380888283860518</t>
  </si>
  <si>
    <t>6228480868388015976</t>
  </si>
  <si>
    <t>6223692335265411</t>
  </si>
  <si>
    <t>6212262502027140204</t>
  </si>
  <si>
    <t>6228481190812839916</t>
  </si>
  <si>
    <t>6228483348603513177</t>
  </si>
  <si>
    <t>6223690966876563</t>
  </si>
  <si>
    <t>6221550343746925</t>
  </si>
  <si>
    <t>6231900000081268472</t>
  </si>
  <si>
    <t>6221550349042626</t>
  </si>
  <si>
    <t>6223691108851654</t>
  </si>
  <si>
    <t>6223690990039873</t>
  </si>
  <si>
    <t>6222082502007306129</t>
  </si>
  <si>
    <t>6231900000054782327</t>
  </si>
  <si>
    <t>6212262512000313900</t>
  </si>
  <si>
    <t>6212882502000217284</t>
  </si>
  <si>
    <t>6217997300028295668</t>
  </si>
  <si>
    <t>6223692136682343</t>
  </si>
  <si>
    <t>6210178002035047282</t>
  </si>
  <si>
    <t>6222060023700803</t>
  </si>
  <si>
    <t>6282880012903226</t>
  </si>
  <si>
    <t>6217003980000698369</t>
  </si>
  <si>
    <t>6228360062421533</t>
  </si>
  <si>
    <t>6222627150000354399</t>
  </si>
  <si>
    <t>6282680004973868</t>
  </si>
  <si>
    <t>6231900000067507505</t>
  </si>
  <si>
    <t>6214600180015525186</t>
  </si>
  <si>
    <t>6282680010380777</t>
  </si>
  <si>
    <t>6231900000069504948</t>
  </si>
  <si>
    <t>6222620170010555329</t>
  </si>
  <si>
    <t>6223691859608048</t>
  </si>
  <si>
    <t>6222022515000128798</t>
  </si>
  <si>
    <t>6222082502009653890</t>
  </si>
  <si>
    <t>6217003910006197934</t>
  </si>
  <si>
    <t>6231900000099380517</t>
  </si>
  <si>
    <t>6222370012442303</t>
  </si>
  <si>
    <t>6223692459532257</t>
  </si>
  <si>
    <t>6222520594636207</t>
  </si>
  <si>
    <t>6231900000064629054</t>
  </si>
  <si>
    <t>6222340047964423</t>
  </si>
  <si>
    <t>6223692101471854</t>
  </si>
  <si>
    <t>5264103860018524</t>
  </si>
  <si>
    <t>6231900000117193439</t>
  </si>
  <si>
    <t>6282680010380751</t>
  </si>
  <si>
    <t>6217003860030732877</t>
  </si>
  <si>
    <t>SR17060300000027</t>
  </si>
  <si>
    <t>OR17060300023579</t>
  </si>
  <si>
    <t>SR17060400000029</t>
  </si>
  <si>
    <t>OR17060400023591</t>
  </si>
  <si>
    <t>6210300030095233</t>
  </si>
  <si>
    <t>SR17060400000030</t>
  </si>
  <si>
    <t>OR17060400023592</t>
  </si>
  <si>
    <t>SR17060500000068</t>
  </si>
  <si>
    <t>OR17060500029363</t>
  </si>
  <si>
    <t>5187187016768888</t>
  </si>
  <si>
    <t>SR17060500000096</t>
  </si>
  <si>
    <t>OR17060500030257</t>
  </si>
  <si>
    <t>SR17060500000166</t>
  </si>
  <si>
    <t>OR17060500032730</t>
  </si>
  <si>
    <t>6226580071173229</t>
  </si>
  <si>
    <t>SR17060500000167</t>
  </si>
  <si>
    <t>OR17060500032731</t>
  </si>
  <si>
    <t>SR17060600000172</t>
  </si>
  <si>
    <t>OR17060600032807</t>
  </si>
  <si>
    <t>6214850113763749</t>
  </si>
  <si>
    <t>SR17060600000173</t>
  </si>
  <si>
    <t>OR17060600032808</t>
  </si>
  <si>
    <t>SR17060600000174</t>
  </si>
  <si>
    <t>OR17060600032812</t>
  </si>
  <si>
    <t>SR17060600000175</t>
  </si>
  <si>
    <t>OR17060600032815</t>
  </si>
  <si>
    <t>SR17060600000179</t>
  </si>
  <si>
    <t>OR17060600033768</t>
  </si>
  <si>
    <t>6236683860004357500</t>
  </si>
  <si>
    <t>SR17060600000183</t>
  </si>
  <si>
    <t>OR17060600034239</t>
  </si>
  <si>
    <t>6212262517000998881</t>
  </si>
  <si>
    <t>SR17060600000184</t>
  </si>
  <si>
    <t>OR17060600034377</t>
  </si>
  <si>
    <t>SR17060600000186</t>
  </si>
  <si>
    <t>OR17060600034460</t>
  </si>
  <si>
    <t>SR17060600000196</t>
  </si>
  <si>
    <t>OR17060600034920</t>
  </si>
  <si>
    <t>SR17060600000213</t>
  </si>
  <si>
    <t>OR17060600035491</t>
  </si>
  <si>
    <t>SR17060600000223</t>
  </si>
  <si>
    <t>OR17060600035711</t>
  </si>
  <si>
    <t>6222082502003147949</t>
  </si>
  <si>
    <t>SR17060600000227</t>
  </si>
  <si>
    <t>OR17060600035879</t>
  </si>
  <si>
    <t>6236683860003386252</t>
  </si>
  <si>
    <t>SR17060600000231</t>
  </si>
  <si>
    <t>OR17060600035927</t>
  </si>
  <si>
    <t>6217987300001442933</t>
  </si>
  <si>
    <t>SR17060600000232</t>
  </si>
  <si>
    <t>OR17060600035977</t>
  </si>
  <si>
    <t>6216612700001277079</t>
  </si>
  <si>
    <t>000643037555</t>
  </si>
  <si>
    <t>SR17060600000235</t>
  </si>
  <si>
    <t>OR17060600036006</t>
  </si>
  <si>
    <t>SR17060600000238</t>
  </si>
  <si>
    <t>OR17060600036240</t>
  </si>
  <si>
    <t>4392268321756695</t>
  </si>
  <si>
    <t>SR17060600000243</t>
  </si>
  <si>
    <t>OR17060600036315</t>
  </si>
  <si>
    <t>0908813443</t>
  </si>
  <si>
    <t>SR17060600000252</t>
  </si>
  <si>
    <t>OR17060600036546</t>
  </si>
  <si>
    <t>SR17060600000253</t>
  </si>
  <si>
    <t>OR17060600036550</t>
  </si>
  <si>
    <t>6217852700010568317</t>
  </si>
  <si>
    <t>SR17060600000262</t>
  </si>
  <si>
    <t>OR17060600036691</t>
  </si>
  <si>
    <t>6226961901565612</t>
  </si>
  <si>
    <t>SR17060600000268</t>
  </si>
  <si>
    <t>OR17060600036747</t>
  </si>
  <si>
    <t>6221551892440381</t>
  </si>
  <si>
    <t>SR17060600000271</t>
  </si>
  <si>
    <t>OR17060600036777</t>
  </si>
  <si>
    <t>SR17060600000274</t>
  </si>
  <si>
    <t>OR17060600036787</t>
  </si>
  <si>
    <t>6282880013036406</t>
  </si>
  <si>
    <t>SR17060600000278</t>
  </si>
  <si>
    <t>OR17060600036854</t>
  </si>
  <si>
    <t>6217997020002397666</t>
  </si>
  <si>
    <t>SR17060600000282</t>
  </si>
  <si>
    <t>OR17060600036916</t>
  </si>
  <si>
    <t>6227003862040024807</t>
  </si>
  <si>
    <t>SR17060600000287</t>
  </si>
  <si>
    <t>OR17060600037046</t>
  </si>
  <si>
    <t>6228480861108689410</t>
  </si>
  <si>
    <t>SR17060600000290</t>
  </si>
  <si>
    <t>OR17060600037303</t>
  </si>
  <si>
    <t>0909041725</t>
  </si>
  <si>
    <t>SR17060600000294</t>
  </si>
  <si>
    <t>OR17060600037664</t>
  </si>
  <si>
    <t>SR17060600000297</t>
  </si>
  <si>
    <t>OR17060600037674</t>
  </si>
  <si>
    <t>SR17060600000303</t>
  </si>
  <si>
    <t>OR17060600037790</t>
  </si>
  <si>
    <t>SR17060600000309</t>
  </si>
  <si>
    <t>OR17060600037982</t>
  </si>
  <si>
    <t>6226019922285528</t>
  </si>
  <si>
    <t>SR17060600000316</t>
  </si>
  <si>
    <t>OR17060600038157</t>
  </si>
  <si>
    <t>6217007160000700855</t>
  </si>
  <si>
    <t>SR17060600000318</t>
  </si>
  <si>
    <t>OR17060600038269</t>
  </si>
  <si>
    <t>6217007170004544720</t>
  </si>
  <si>
    <t>SR17060600000323</t>
  </si>
  <si>
    <t>OR17060600038432</t>
  </si>
  <si>
    <t>6212262502002593567</t>
  </si>
  <si>
    <t>SR17060600000337</t>
  </si>
  <si>
    <t>OR17060600038778</t>
  </si>
  <si>
    <t>6228481931142776611</t>
  </si>
  <si>
    <t>SR17060600000346</t>
  </si>
  <si>
    <t>OR17060600038882</t>
  </si>
  <si>
    <t>SR17060600000347</t>
  </si>
  <si>
    <t>OR17060600038883</t>
  </si>
  <si>
    <t>SR17060600000361</t>
  </si>
  <si>
    <t>OR17060600039039</t>
  </si>
  <si>
    <t>6228483348588334375</t>
  </si>
  <si>
    <t>SR17060600000366</t>
  </si>
  <si>
    <t>OR17060600039126</t>
  </si>
  <si>
    <t>6226388008120721</t>
  </si>
  <si>
    <t>SR17060600000377</t>
  </si>
  <si>
    <t>OR17060600039233</t>
  </si>
  <si>
    <t>6283070035872108</t>
  </si>
  <si>
    <t>SR17060600000386</t>
  </si>
  <si>
    <t>OR17060600039272</t>
  </si>
  <si>
    <t>6228480868590652772</t>
  </si>
  <si>
    <t>SR17060600000387</t>
  </si>
  <si>
    <t>OR17060600039277</t>
  </si>
  <si>
    <t>6228483611059200817</t>
  </si>
  <si>
    <t>SR17060600000389</t>
  </si>
  <si>
    <t>OR17060600039310</t>
  </si>
  <si>
    <t>6228483611060439313</t>
  </si>
  <si>
    <t>SR17060600000392</t>
  </si>
  <si>
    <t>OR17060600039323</t>
  </si>
  <si>
    <t>6228483978160459974</t>
  </si>
  <si>
    <t>SR17060600000400</t>
  </si>
  <si>
    <t>OR17060600039388</t>
  </si>
  <si>
    <t>6212262502003132357</t>
  </si>
  <si>
    <t>SR17060600000405</t>
  </si>
  <si>
    <t>OR17060600039446</t>
  </si>
  <si>
    <t>6217003860008204685</t>
  </si>
  <si>
    <t>SR17060600000406</t>
  </si>
  <si>
    <t>OR17060600039458</t>
  </si>
  <si>
    <t>6225758209763175</t>
  </si>
  <si>
    <t>SR17060600000410</t>
  </si>
  <si>
    <t>OR17060600039540</t>
  </si>
  <si>
    <t>6228481938614755171</t>
  </si>
  <si>
    <t>SR17060600000411</t>
  </si>
  <si>
    <t>OR17060600039546</t>
  </si>
  <si>
    <t>6217921273411051</t>
  </si>
  <si>
    <t>0909660532</t>
  </si>
  <si>
    <t>SR17060600000416</t>
  </si>
  <si>
    <t>OR17060600039661</t>
  </si>
  <si>
    <t>SR17060700000429</t>
  </si>
  <si>
    <t>OR17060700040952</t>
  </si>
  <si>
    <t>6228451198001586475</t>
  </si>
  <si>
    <t>SR17060700000430</t>
  </si>
  <si>
    <t>OR17060700041072</t>
  </si>
  <si>
    <t>6222520597438817</t>
  </si>
  <si>
    <t>SR17060700000435</t>
  </si>
  <si>
    <t>OR17060700041492</t>
  </si>
  <si>
    <t>6232082800008439744</t>
  </si>
  <si>
    <t>SR17060700000441</t>
  </si>
  <si>
    <t>OR17060700041808</t>
  </si>
  <si>
    <t>6222082410002337075</t>
  </si>
  <si>
    <t>000633422324</t>
  </si>
  <si>
    <t>SR17060700000446</t>
  </si>
  <si>
    <t>OR17060700041958</t>
  </si>
  <si>
    <t>SR17060700000450</t>
  </si>
  <si>
    <t>OR17060700042076</t>
  </si>
  <si>
    <t>SR17060700000458</t>
  </si>
  <si>
    <t>OR17060700042263</t>
  </si>
  <si>
    <t>6214680033688746</t>
  </si>
  <si>
    <t>SR17060700000460</t>
  </si>
  <si>
    <t>OR17060700042375</t>
  </si>
  <si>
    <t>6226230309266243</t>
  </si>
  <si>
    <t>SR17060700000461</t>
  </si>
  <si>
    <t>OR17060700042420</t>
  </si>
  <si>
    <t>SR17060700000463</t>
  </si>
  <si>
    <t>OR17060700042476</t>
  </si>
  <si>
    <t>SR17060700000464</t>
  </si>
  <si>
    <t>OR17060700042485</t>
  </si>
  <si>
    <t>SR17060700000467</t>
  </si>
  <si>
    <t>OR17060700042645</t>
  </si>
  <si>
    <t>6221560689100223</t>
  </si>
  <si>
    <t>0910096006</t>
  </si>
  <si>
    <t>SR17060700000469</t>
  </si>
  <si>
    <t>OR17060700042782</t>
  </si>
  <si>
    <t>SR17060700000470</t>
  </si>
  <si>
    <t>OR17060700042806</t>
  </si>
  <si>
    <t>SR17060700000474</t>
  </si>
  <si>
    <t>OR17060700042857</t>
  </si>
  <si>
    <t>6225758300663159</t>
  </si>
  <si>
    <t>SR17060700000475</t>
  </si>
  <si>
    <t>OR17060700042862</t>
  </si>
  <si>
    <t>6258020100063639</t>
  </si>
  <si>
    <t>SR17060700000484</t>
  </si>
  <si>
    <t>OR17060700043045</t>
  </si>
  <si>
    <t>6228481198094000271</t>
  </si>
  <si>
    <t>SR17060700000486</t>
  </si>
  <si>
    <t>OR17060700043072</t>
  </si>
  <si>
    <t>6221682912953713</t>
  </si>
  <si>
    <t>SR17060700000491</t>
  </si>
  <si>
    <t>OR17060700043252</t>
  </si>
  <si>
    <t>4392260023405200</t>
  </si>
  <si>
    <t>SR17060700000497</t>
  </si>
  <si>
    <t>OR17060700043357</t>
  </si>
  <si>
    <t>SR17060700000498</t>
  </si>
  <si>
    <t>OR17060700043373</t>
  </si>
  <si>
    <t>6228480868423090075</t>
  </si>
  <si>
    <t>SR17060700000501</t>
  </si>
  <si>
    <t>OR17060700043402</t>
  </si>
  <si>
    <t>6217902700002162012</t>
  </si>
  <si>
    <t>SR17060700000515</t>
  </si>
  <si>
    <t>OR17060700043506</t>
  </si>
  <si>
    <t>6225750016552529</t>
  </si>
  <si>
    <t>SR17060700000531</t>
  </si>
  <si>
    <t>OR17060700043746</t>
  </si>
  <si>
    <t>6212262511000098636</t>
  </si>
  <si>
    <t>SR17060700000532</t>
  </si>
  <si>
    <t>OR17060700043754</t>
  </si>
  <si>
    <t>6217852700004429229</t>
  </si>
  <si>
    <t>0910281289</t>
  </si>
  <si>
    <t>SR17060700000533</t>
  </si>
  <si>
    <t>OR17060700043764</t>
  </si>
  <si>
    <t>SR17060700000544</t>
  </si>
  <si>
    <t>OR17060700044395</t>
  </si>
  <si>
    <t>SR17060700000545</t>
  </si>
  <si>
    <t>OR17060700044406</t>
  </si>
  <si>
    <t>SR17060700000557</t>
  </si>
  <si>
    <t>OR17060700044652</t>
  </si>
  <si>
    <t>6259588686022517</t>
  </si>
  <si>
    <t>0910445549</t>
  </si>
  <si>
    <t>SR17060700000559</t>
  </si>
  <si>
    <t>OR17060700044695</t>
  </si>
  <si>
    <t>SR17060700000561</t>
  </si>
  <si>
    <t>OR17060700044703</t>
  </si>
  <si>
    <t>6228483336284740565</t>
  </si>
  <si>
    <t>SR17060700000562</t>
  </si>
  <si>
    <t>OR17060700044707</t>
  </si>
  <si>
    <t>6228484148597206377</t>
  </si>
  <si>
    <t>SR17060700000564</t>
  </si>
  <si>
    <t>OR17060700044766</t>
  </si>
  <si>
    <t>5218995111584841</t>
  </si>
  <si>
    <t>SR17060700000581</t>
  </si>
  <si>
    <t>OR17060700045183</t>
  </si>
  <si>
    <t>SR17060700000582</t>
  </si>
  <si>
    <t>OR17060700045193</t>
  </si>
  <si>
    <t>6217003980000719959</t>
  </si>
  <si>
    <t>SR17060700000597</t>
  </si>
  <si>
    <t>OR17060700045361</t>
  </si>
  <si>
    <t>4392268386414636</t>
  </si>
  <si>
    <t>SR17060700000610</t>
  </si>
  <si>
    <t>OR17060700045613</t>
  </si>
  <si>
    <t>6227007160110091632</t>
  </si>
  <si>
    <t>0910727023</t>
  </si>
  <si>
    <t>SR17060700000612</t>
  </si>
  <si>
    <t>OR17060700045662</t>
  </si>
  <si>
    <t>SR17060700000613</t>
  </si>
  <si>
    <t>OR17060700045679</t>
  </si>
  <si>
    <t>6221550371682349</t>
  </si>
  <si>
    <t>SR17060700000625</t>
  </si>
  <si>
    <t>OR17060700045822</t>
  </si>
  <si>
    <t>6217003970000414677</t>
  </si>
  <si>
    <t>SR17060700000631</t>
  </si>
  <si>
    <t>OR17060700045945</t>
  </si>
  <si>
    <t>SR17060700000640</t>
  </si>
  <si>
    <t>OR17060700045991</t>
  </si>
  <si>
    <t>SR17060700000645</t>
  </si>
  <si>
    <t>OR17060700046052</t>
  </si>
  <si>
    <t>SR17060700000647</t>
  </si>
  <si>
    <t>OR17060700046055</t>
  </si>
  <si>
    <t>SR17060700000649</t>
  </si>
  <si>
    <t>OR17060700046077</t>
  </si>
  <si>
    <t>SR17060700000651</t>
  </si>
  <si>
    <t>OR17060700046081</t>
  </si>
  <si>
    <t>0910911369</t>
  </si>
  <si>
    <t>SR17060700000653</t>
  </si>
  <si>
    <t>OR17060700046119</t>
  </si>
  <si>
    <t>SR17060700000654</t>
  </si>
  <si>
    <t>OR17060700046130</t>
  </si>
  <si>
    <t>4518109219021157</t>
  </si>
  <si>
    <t>SR17060700000656</t>
  </si>
  <si>
    <t>OR17060700046133</t>
  </si>
  <si>
    <t>SR17060700000658</t>
  </si>
  <si>
    <t>OR17060700046137</t>
  </si>
  <si>
    <t>SR17060700000660</t>
  </si>
  <si>
    <t>OR17060700046162</t>
  </si>
  <si>
    <t>SR17060700000661</t>
  </si>
  <si>
    <t>OR17060700046167</t>
  </si>
  <si>
    <t>SR17060700000666</t>
  </si>
  <si>
    <t>OR17060700046224</t>
  </si>
  <si>
    <t>6217003920000978254</t>
  </si>
  <si>
    <t>SR17060700000667</t>
  </si>
  <si>
    <t>OR17060700046231</t>
  </si>
  <si>
    <t>SR17060700000668</t>
  </si>
  <si>
    <t>OR17060700046232</t>
  </si>
  <si>
    <t>SR17060700000669</t>
  </si>
  <si>
    <t>OR17060700046233</t>
  </si>
  <si>
    <t>SR17060700000670</t>
  </si>
  <si>
    <t>OR17060700046242</t>
  </si>
  <si>
    <t>6217003920000800870</t>
  </si>
  <si>
    <t>SR17060700000673</t>
  </si>
  <si>
    <t>OR17060700046300</t>
  </si>
  <si>
    <t>6228483318585664173</t>
  </si>
  <si>
    <t>0910994988</t>
  </si>
  <si>
    <t>SR17060700000675</t>
  </si>
  <si>
    <t>OR17060700046313</t>
  </si>
  <si>
    <t>SR17060700000676</t>
  </si>
  <si>
    <t>OR17060700046331</t>
  </si>
  <si>
    <t>SR17060700000677</t>
  </si>
  <si>
    <t>OR17060700046391</t>
  </si>
  <si>
    <t>6282880035870402</t>
  </si>
  <si>
    <t>SR17060700000678</t>
  </si>
  <si>
    <t>OR17060700046392</t>
  </si>
  <si>
    <t>SR17060800000690</t>
  </si>
  <si>
    <t>OR17060800046982</t>
  </si>
  <si>
    <t>6221551889365575</t>
  </si>
  <si>
    <t>SR17060800000693</t>
  </si>
  <si>
    <t>OR17060800047408</t>
  </si>
  <si>
    <t>6259654240256130</t>
  </si>
  <si>
    <t>SR17060800000697</t>
  </si>
  <si>
    <t>OR17060800047498</t>
  </si>
  <si>
    <t>6214600180007198729</t>
  </si>
  <si>
    <t>SR17060800000707</t>
  </si>
  <si>
    <t>OR17060800047833</t>
  </si>
  <si>
    <t>SR17060800000709</t>
  </si>
  <si>
    <t>OR17060800047900</t>
  </si>
  <si>
    <t>6214852601758306</t>
  </si>
  <si>
    <t>SR17060800000712</t>
  </si>
  <si>
    <t>OR17060800048040</t>
  </si>
  <si>
    <t>6222620590005238708</t>
  </si>
  <si>
    <t>0911353929</t>
  </si>
  <si>
    <t>SR17060800000721</t>
  </si>
  <si>
    <t>OR17060800048383</t>
  </si>
  <si>
    <t>0911355347</t>
  </si>
  <si>
    <t>SR17060800000723</t>
  </si>
  <si>
    <t>OR17060800048403</t>
  </si>
  <si>
    <t>SR17060800000731</t>
  </si>
  <si>
    <t>OR17060800048879</t>
  </si>
  <si>
    <t>SR17060800000733</t>
  </si>
  <si>
    <t>OR17060800048909</t>
  </si>
  <si>
    <t>6259650806605744</t>
  </si>
  <si>
    <t>SR17060800000735</t>
  </si>
  <si>
    <t>OR17060800049014</t>
  </si>
  <si>
    <t>6212262505000535332</t>
  </si>
  <si>
    <t>SR17060800000736</t>
  </si>
  <si>
    <t>OR17060800049092</t>
  </si>
  <si>
    <t>6214858712350511</t>
  </si>
  <si>
    <t>SR17060800000742</t>
  </si>
  <si>
    <t>OR17060800049237</t>
  </si>
  <si>
    <t>SR17060800000752</t>
  </si>
  <si>
    <t>OR17060800049605</t>
  </si>
  <si>
    <t>6217231208005672450</t>
  </si>
  <si>
    <t>SR17060800000758</t>
  </si>
  <si>
    <t>OR17060800049711</t>
  </si>
  <si>
    <t>6217003860023253717</t>
  </si>
  <si>
    <t>SR17060800000763</t>
  </si>
  <si>
    <t>OR17060800049781</t>
  </si>
  <si>
    <t>6282880039418893</t>
  </si>
  <si>
    <t>SR17060800000766</t>
  </si>
  <si>
    <t>OR17060800049836</t>
  </si>
  <si>
    <t>6217997071002466860</t>
  </si>
  <si>
    <t>SR17060800000769</t>
  </si>
  <si>
    <t>OR17060800049849</t>
  </si>
  <si>
    <t>6217996710002886673</t>
  </si>
  <si>
    <t>SR17060800000794</t>
  </si>
  <si>
    <t>OR17060800050148</t>
  </si>
  <si>
    <t>6228483618423920277</t>
  </si>
  <si>
    <t>0911671681</t>
  </si>
  <si>
    <t>SR17060800000802</t>
  </si>
  <si>
    <t>OR17060800050228</t>
  </si>
  <si>
    <t>SR17060800000815</t>
  </si>
  <si>
    <t>OR17060800050382</t>
  </si>
  <si>
    <t>6217997300020475235</t>
  </si>
  <si>
    <t>SR17060800000824</t>
  </si>
  <si>
    <t>OR17060800050468</t>
  </si>
  <si>
    <t>6226230205117839</t>
  </si>
  <si>
    <t>SR17060800000827</t>
  </si>
  <si>
    <t>OR17060800050485</t>
  </si>
  <si>
    <t>SR17060800000840</t>
  </si>
  <si>
    <t>OR17060800050712</t>
  </si>
  <si>
    <t>5324506023529492</t>
  </si>
  <si>
    <t>SR17060800000845</t>
  </si>
  <si>
    <t>OR17060800050842</t>
  </si>
  <si>
    <t>6226098711962331</t>
  </si>
  <si>
    <t>0911808721</t>
  </si>
  <si>
    <t>SR17060800000850</t>
  </si>
  <si>
    <t>OR17060800050950</t>
  </si>
  <si>
    <t>SR17060800000853</t>
  </si>
  <si>
    <t>OR17060800050978</t>
  </si>
  <si>
    <t>0911836843</t>
  </si>
  <si>
    <t>SR17060800000857</t>
  </si>
  <si>
    <t>OR17060800051031</t>
  </si>
  <si>
    <t>0911838319</t>
  </si>
  <si>
    <t>SR17060800000858</t>
  </si>
  <si>
    <t>OR17060800051034</t>
  </si>
  <si>
    <t>SR17060800000877</t>
  </si>
  <si>
    <t>OR17060800051632</t>
  </si>
  <si>
    <t>6228483348602331670</t>
  </si>
  <si>
    <t>SR17060800000878</t>
  </si>
  <si>
    <t>OR17060800051643</t>
  </si>
  <si>
    <t>6228413863020416064</t>
  </si>
  <si>
    <t>SR17060800000883</t>
  </si>
  <si>
    <t>OR17060800051828</t>
  </si>
  <si>
    <t>SR17060800000894</t>
  </si>
  <si>
    <t>OR17060800051941</t>
  </si>
  <si>
    <t>6221551895000992</t>
  </si>
  <si>
    <t>SR17060800000903</t>
  </si>
  <si>
    <t>OR17060800052249</t>
  </si>
  <si>
    <t>SR17060800000904</t>
  </si>
  <si>
    <t>OR17060800052264</t>
  </si>
  <si>
    <t>SR17060800000905</t>
  </si>
  <si>
    <t>OR17060800052271</t>
  </si>
  <si>
    <t>SR17060800000906</t>
  </si>
  <si>
    <t>OR17060800052281</t>
  </si>
  <si>
    <t>6228450868005597576</t>
  </si>
  <si>
    <t>SR17060800000913</t>
  </si>
  <si>
    <t>OR17060800052472</t>
  </si>
  <si>
    <t>6217003860012269583</t>
  </si>
  <si>
    <t>0912197917</t>
  </si>
  <si>
    <t>SR17060800000914</t>
  </si>
  <si>
    <t>OR17060800052479</t>
  </si>
  <si>
    <t>SR17060800000915</t>
  </si>
  <si>
    <t>OR17060800052486</t>
  </si>
  <si>
    <t>6225768745939940</t>
  </si>
  <si>
    <t>SR17060800000916</t>
  </si>
  <si>
    <t>OR17060800052510</t>
  </si>
  <si>
    <t>6222520597986948</t>
  </si>
  <si>
    <t>SR17060800000925</t>
  </si>
  <si>
    <t>OR17060800052639</t>
  </si>
  <si>
    <t>0912252596</t>
  </si>
  <si>
    <t>SR17060800000926</t>
  </si>
  <si>
    <t>OR17060800052668</t>
  </si>
  <si>
    <t>SR17060800000929</t>
  </si>
  <si>
    <t>OR17060800052694</t>
  </si>
  <si>
    <t>6212262002010975328</t>
  </si>
  <si>
    <t>SR17060800000948</t>
  </si>
  <si>
    <t>OR17060800052898</t>
  </si>
  <si>
    <t>SR17060800000949</t>
  </si>
  <si>
    <t>OR17060800052900</t>
  </si>
  <si>
    <t>6212262505003186729</t>
  </si>
  <si>
    <t>SR17060800000959</t>
  </si>
  <si>
    <t>OR17060800052981</t>
  </si>
  <si>
    <t>SR17060800000967</t>
  </si>
  <si>
    <t>OR17060800053083</t>
  </si>
  <si>
    <t>6212262517001577692</t>
  </si>
  <si>
    <t>SR17060800000969</t>
  </si>
  <si>
    <t>OR17060800053096</t>
  </si>
  <si>
    <t>6230580000002907348</t>
  </si>
  <si>
    <t>SR17060800000970</t>
  </si>
  <si>
    <t>OR17060800053107</t>
  </si>
  <si>
    <t>6217003860005837099</t>
  </si>
  <si>
    <t>SR17060800000990</t>
  </si>
  <si>
    <t>OR17060800053294</t>
  </si>
  <si>
    <t>SR17060800000991</t>
  </si>
  <si>
    <t>OR17060800053297</t>
  </si>
  <si>
    <t>6228483868607266779</t>
  </si>
  <si>
    <t>0912550071</t>
  </si>
  <si>
    <t>SR17060800001003</t>
  </si>
  <si>
    <t>OR17060800053526</t>
  </si>
  <si>
    <t>SR17060800001004</t>
  </si>
  <si>
    <t>OR17060800053541</t>
  </si>
  <si>
    <t>6212262502006630225</t>
  </si>
  <si>
    <t>SR17060800001005</t>
  </si>
  <si>
    <t>OR17060800053542</t>
  </si>
  <si>
    <t>SR17060900001009</t>
  </si>
  <si>
    <t>OR17060900053831</t>
  </si>
  <si>
    <t>6222620590005016583</t>
  </si>
  <si>
    <t>SR17060900001019</t>
  </si>
  <si>
    <t>OR17060900054730</t>
  </si>
  <si>
    <t>622908473425908111</t>
  </si>
  <si>
    <t>SR17060900001021</t>
  </si>
  <si>
    <t>OR17060900054762</t>
  </si>
  <si>
    <t>6225757540066462</t>
  </si>
  <si>
    <t>SR17060900001022</t>
  </si>
  <si>
    <t>OR17060900054789</t>
  </si>
  <si>
    <t>6228930001168481806</t>
  </si>
  <si>
    <t>SR17060900001024</t>
  </si>
  <si>
    <t>OR17060900054861</t>
  </si>
  <si>
    <t>6259656241882582</t>
  </si>
  <si>
    <t>SR17060900001026</t>
  </si>
  <si>
    <t>OR17060900054925</t>
  </si>
  <si>
    <t>SR17060900001027</t>
  </si>
  <si>
    <t>OR17060900054937</t>
  </si>
  <si>
    <t>SR17060900001030</t>
  </si>
  <si>
    <t>OR17060900055060</t>
  </si>
  <si>
    <t>6228480866201005760</t>
  </si>
  <si>
    <t>SR17060900001041</t>
  </si>
  <si>
    <t>OR17060900055587</t>
  </si>
  <si>
    <t>6212262511000218283</t>
  </si>
  <si>
    <t>SR17060900001056</t>
  </si>
  <si>
    <t>OR17060900056175</t>
  </si>
  <si>
    <t>6259588893021971</t>
  </si>
  <si>
    <t>SR17060900001058</t>
  </si>
  <si>
    <t>OR17060900056197</t>
  </si>
  <si>
    <t>6217852700013336084</t>
  </si>
  <si>
    <t>SR17060900001073</t>
  </si>
  <si>
    <t>OR17060900056746</t>
  </si>
  <si>
    <t>SR17060900001074</t>
  </si>
  <si>
    <t>OR17060900056756</t>
  </si>
  <si>
    <t>SR17060900001075</t>
  </si>
  <si>
    <t>OR17060900056776</t>
  </si>
  <si>
    <t>6228483861102125210</t>
  </si>
  <si>
    <t>SR17060900001077</t>
  </si>
  <si>
    <t>OR17060900056787</t>
  </si>
  <si>
    <t>6228483868403466573</t>
  </si>
  <si>
    <t>SR17060900001079</t>
  </si>
  <si>
    <t>OR17060900056805</t>
  </si>
  <si>
    <t>SR17060900001080</t>
  </si>
  <si>
    <t>OR17060900056836</t>
  </si>
  <si>
    <t>SR17060900001086</t>
  </si>
  <si>
    <t>OR17060900056915</t>
  </si>
  <si>
    <t>SR17060900001095</t>
  </si>
  <si>
    <t>OR17060900057135</t>
  </si>
  <si>
    <t>6214838712528985</t>
  </si>
  <si>
    <t>SR17060900001101</t>
  </si>
  <si>
    <t>OR17060900057211</t>
  </si>
  <si>
    <t>6216616207004258771</t>
  </si>
  <si>
    <t>SR17060900001109</t>
  </si>
  <si>
    <t>OR17060900057298</t>
  </si>
  <si>
    <t>6251530473748209</t>
  </si>
  <si>
    <t>SR17060900001111</t>
  </si>
  <si>
    <t>OR17060900057314</t>
  </si>
  <si>
    <t>6215683100011182078</t>
  </si>
  <si>
    <t>SR17060900001113</t>
  </si>
  <si>
    <t>OR17060900057377</t>
  </si>
  <si>
    <t>6283174240469898</t>
  </si>
  <si>
    <t>0913144788</t>
  </si>
  <si>
    <t>SR17060900001115</t>
  </si>
  <si>
    <t>OR17060900057399</t>
  </si>
  <si>
    <t>SR17060900001120</t>
  </si>
  <si>
    <t>OR17060900057451</t>
  </si>
  <si>
    <t>0913158531</t>
  </si>
  <si>
    <t>SR17060900001121</t>
  </si>
  <si>
    <t>OR17060900057465</t>
  </si>
  <si>
    <t>SR17060900001127</t>
  </si>
  <si>
    <t>OR17060900057604</t>
  </si>
  <si>
    <t>5218997153981281</t>
  </si>
  <si>
    <t>SR17060900001129</t>
  </si>
  <si>
    <t>OR17060900057710</t>
  </si>
  <si>
    <t>6217003860019839206</t>
  </si>
  <si>
    <t>SR17060900001133</t>
  </si>
  <si>
    <t>OR17060900057772</t>
  </si>
  <si>
    <t>6212262502002071796</t>
  </si>
  <si>
    <t>SR17060900001134</t>
  </si>
  <si>
    <t>OR17060900057779</t>
  </si>
  <si>
    <t>SR17060900001152</t>
  </si>
  <si>
    <t>OR17060900058300</t>
  </si>
  <si>
    <t>6228483318593211777</t>
  </si>
  <si>
    <t>0913400901</t>
  </si>
  <si>
    <t>SR17060900001154</t>
  </si>
  <si>
    <t>OR17060900058310</t>
  </si>
  <si>
    <t>SR17060900001159</t>
  </si>
  <si>
    <t>OR17060900058357</t>
  </si>
  <si>
    <t>6222082502006247340</t>
  </si>
  <si>
    <t>SR17060900001161</t>
  </si>
  <si>
    <t>OR17060900058435</t>
  </si>
  <si>
    <t>6228930001125829618</t>
  </si>
  <si>
    <t>SR17060900001162</t>
  </si>
  <si>
    <t>OR17060900058449</t>
  </si>
  <si>
    <t>SR17060900001167</t>
  </si>
  <si>
    <t>OR17060900058591</t>
  </si>
  <si>
    <t>SR17060900001169</t>
  </si>
  <si>
    <t>OR17060900058629</t>
  </si>
  <si>
    <t>6222520591091695</t>
  </si>
  <si>
    <t>SR17060900001181</t>
  </si>
  <si>
    <t>OR17060900058916</t>
  </si>
  <si>
    <t>SR17060900001183</t>
  </si>
  <si>
    <t>OR17060900058929</t>
  </si>
  <si>
    <t>SR17060900001184</t>
  </si>
  <si>
    <t>OR17060900058935</t>
  </si>
  <si>
    <t>6217997300005571636</t>
  </si>
  <si>
    <t>SR17060900001185</t>
  </si>
  <si>
    <t>OR17060900058936</t>
  </si>
  <si>
    <t>SR17060900001186</t>
  </si>
  <si>
    <t>OR17060900058942</t>
  </si>
  <si>
    <t>SR17060900001189</t>
  </si>
  <si>
    <t>OR17060900058958</t>
  </si>
  <si>
    <t>6228480868045824471</t>
  </si>
  <si>
    <t>SR17060900001190</t>
  </si>
  <si>
    <t>OR17060900058970</t>
  </si>
  <si>
    <t>6228480868349491878</t>
  </si>
  <si>
    <t>SR17060900001192</t>
  </si>
  <si>
    <t>OR17060900058996</t>
  </si>
  <si>
    <t>6217232410000189972</t>
  </si>
  <si>
    <t>SR17060900001193</t>
  </si>
  <si>
    <t>OR17060900059002</t>
  </si>
  <si>
    <t>SR17060900001197</t>
  </si>
  <si>
    <t>OR17060900059056</t>
  </si>
  <si>
    <t>SR17060900001198</t>
  </si>
  <si>
    <t>OR17060900059066</t>
  </si>
  <si>
    <t>SR17060900001201</t>
  </si>
  <si>
    <t>OR17060900059089</t>
  </si>
  <si>
    <t>SR17060900001204</t>
  </si>
  <si>
    <t>OR17060900059143</t>
  </si>
  <si>
    <t>6212262409003838076</t>
  </si>
  <si>
    <t>SR17060900001208</t>
  </si>
  <si>
    <t>OR17060900059215</t>
  </si>
  <si>
    <t>SR17060900001226</t>
  </si>
  <si>
    <t>OR17060900059386</t>
  </si>
  <si>
    <t>6212262517002609262</t>
  </si>
  <si>
    <t>SR17060900001233</t>
  </si>
  <si>
    <t>OR17060900059549</t>
  </si>
  <si>
    <t>0913772219</t>
  </si>
  <si>
    <t>SR17060900001236</t>
  </si>
  <si>
    <t>OR17060900059572</t>
  </si>
  <si>
    <t>0913819650</t>
  </si>
  <si>
    <t>SR17060900001245</t>
  </si>
  <si>
    <t>OR17060900059712</t>
  </si>
  <si>
    <t>SR17060900001249</t>
  </si>
  <si>
    <t>OR17060900059735</t>
  </si>
  <si>
    <t>6229224680466107</t>
  </si>
  <si>
    <t>0913836587</t>
  </si>
  <si>
    <t>SR17060900001252</t>
  </si>
  <si>
    <t>OR17060900059779</t>
  </si>
  <si>
    <t>SR17060900001254</t>
  </si>
  <si>
    <t>OR17060900059783</t>
  </si>
  <si>
    <t>6221682255959715</t>
  </si>
  <si>
    <t>SR17060900001257</t>
  </si>
  <si>
    <t>OR17060900059807</t>
  </si>
  <si>
    <t>SR17060900001260</t>
  </si>
  <si>
    <t>OR17060900059842</t>
  </si>
  <si>
    <t>SR17060900001261</t>
  </si>
  <si>
    <t>OR17060900059894</t>
  </si>
  <si>
    <t>SR17060900001265</t>
  </si>
  <si>
    <t>OR17060900059909</t>
  </si>
  <si>
    <t>6225757529391477</t>
  </si>
  <si>
    <t>0913890504</t>
  </si>
  <si>
    <t>SR17060900001268</t>
  </si>
  <si>
    <t>OR17060900059939</t>
  </si>
  <si>
    <t>SR17060900001275</t>
  </si>
  <si>
    <t>OR17060900060043</t>
  </si>
  <si>
    <t>SR17060900001279</t>
  </si>
  <si>
    <t>OR17060900060131</t>
  </si>
  <si>
    <t>SR17060900001280</t>
  </si>
  <si>
    <t>OR17060900060132</t>
  </si>
  <si>
    <t>SR17060900001283</t>
  </si>
  <si>
    <t>OR17060900060243</t>
  </si>
  <si>
    <t>6250868594682100</t>
  </si>
  <si>
    <t>SR17060900001285</t>
  </si>
  <si>
    <t>OR17060900060287</t>
  </si>
  <si>
    <t>SR17061000001286</t>
  </si>
  <si>
    <t>OR17061000060333</t>
  </si>
  <si>
    <t>6217852700013791106</t>
  </si>
  <si>
    <t>SR17061000001289</t>
  </si>
  <si>
    <t>OR17061000060474</t>
  </si>
  <si>
    <t>SR17061000001290</t>
  </si>
  <si>
    <t>OR17061000060478</t>
  </si>
  <si>
    <t>SR17061000001291</t>
  </si>
  <si>
    <t>OR17061000060561</t>
  </si>
  <si>
    <t>SR17061000001292</t>
  </si>
  <si>
    <t>OR17061000060569</t>
  </si>
  <si>
    <t>SR17061000001293</t>
  </si>
  <si>
    <t>OR17061000060703</t>
  </si>
  <si>
    <t>6221550896812850</t>
  </si>
  <si>
    <t>SR17061000001302</t>
  </si>
  <si>
    <t>OR17061000060901</t>
  </si>
  <si>
    <t>6228480868674189477</t>
  </si>
  <si>
    <t>0914112860</t>
  </si>
  <si>
    <t>SR17061000001304</t>
  </si>
  <si>
    <t>OR17061000060922</t>
  </si>
  <si>
    <t>SR17061000001307</t>
  </si>
  <si>
    <t>OR17061000060959</t>
  </si>
  <si>
    <t>6212260200093517288</t>
  </si>
  <si>
    <t>SR17061000001308</t>
  </si>
  <si>
    <t>OR17061000061024</t>
  </si>
  <si>
    <t>SR17061000001310</t>
  </si>
  <si>
    <t>OR17061000061090</t>
  </si>
  <si>
    <t>6214858713978153</t>
  </si>
  <si>
    <t>SR17061000001311</t>
  </si>
  <si>
    <t>OR17061000061105</t>
  </si>
  <si>
    <t>SR17061000001316</t>
  </si>
  <si>
    <t>OR17061000061121</t>
  </si>
  <si>
    <t>SR17061000001317</t>
  </si>
  <si>
    <t>OR17061000061128</t>
  </si>
  <si>
    <t>0914126701</t>
  </si>
  <si>
    <t>SR17061000001318</t>
  </si>
  <si>
    <t>OR17061000061135</t>
  </si>
  <si>
    <t>0914154243</t>
  </si>
  <si>
    <t>SR17061000001337</t>
  </si>
  <si>
    <t>OR17061000061362</t>
  </si>
  <si>
    <t>SR17061000001340</t>
  </si>
  <si>
    <t>OR17061000061384</t>
  </si>
  <si>
    <t>5187180014768638</t>
  </si>
  <si>
    <t>SR17061000001341</t>
  </si>
  <si>
    <t>OR17061000061385</t>
  </si>
  <si>
    <t>6217003860035444692</t>
  </si>
  <si>
    <t>SR17061000001347</t>
  </si>
  <si>
    <t>OR17061000061485</t>
  </si>
  <si>
    <t>SR17061000001348</t>
  </si>
  <si>
    <t>OR17061000061487</t>
  </si>
  <si>
    <t>SR17061000001350</t>
  </si>
  <si>
    <t>OR17061000061510</t>
  </si>
  <si>
    <t>0914183764</t>
  </si>
  <si>
    <t>SR17061000001354</t>
  </si>
  <si>
    <t>OR17061000061620</t>
  </si>
  <si>
    <t>0914183905</t>
  </si>
  <si>
    <t>SR17061000001356</t>
  </si>
  <si>
    <t>OR17061000061622</t>
  </si>
  <si>
    <t>0914184238</t>
  </si>
  <si>
    <t>SR17061000001357</t>
  </si>
  <si>
    <t>OR17061000061626</t>
  </si>
  <si>
    <t>SR17061000001365</t>
  </si>
  <si>
    <t>OR17061000061707</t>
  </si>
  <si>
    <t>SR17061000001371</t>
  </si>
  <si>
    <t>OR17061000061788</t>
  </si>
  <si>
    <t>SR17061000001381</t>
  </si>
  <si>
    <t>OR17061000061875</t>
  </si>
  <si>
    <t>6217995620001456900</t>
  </si>
  <si>
    <t>SR17061000001382</t>
  </si>
  <si>
    <t>OR17061000061882</t>
  </si>
  <si>
    <t>6214838710286461</t>
  </si>
  <si>
    <t>0914225355</t>
  </si>
  <si>
    <t>SR17061000001384</t>
  </si>
  <si>
    <t>OR17061000061885</t>
  </si>
  <si>
    <t>SR17061000001386</t>
  </si>
  <si>
    <t>OR17061000061906</t>
  </si>
  <si>
    <t>6236683860003551509</t>
  </si>
  <si>
    <t>SR17061000001390</t>
  </si>
  <si>
    <t>OR17061000061939</t>
  </si>
  <si>
    <t>0914245367</t>
  </si>
  <si>
    <t>SR17061000001392</t>
  </si>
  <si>
    <t>OR17061000061942</t>
  </si>
  <si>
    <t>0914247578</t>
  </si>
  <si>
    <t>SR17061000001395</t>
  </si>
  <si>
    <t>OR17061000061948</t>
  </si>
  <si>
    <t>0914262113</t>
  </si>
  <si>
    <t>SR17061000001399</t>
  </si>
  <si>
    <t>OR17061000061991</t>
  </si>
  <si>
    <t>0914279246</t>
  </si>
  <si>
    <t>SR17061000001401</t>
  </si>
  <si>
    <t>OR17061000062041</t>
  </si>
  <si>
    <t>SR17061000001403</t>
  </si>
  <si>
    <t>OR17061000062057</t>
  </si>
  <si>
    <t>6217003860002597688</t>
  </si>
  <si>
    <t>SR17061000001413</t>
  </si>
  <si>
    <t>OR17061000062175</t>
  </si>
  <si>
    <t>6217003860007414988</t>
  </si>
  <si>
    <t>0914319847</t>
  </si>
  <si>
    <t>SR17061000001430</t>
  </si>
  <si>
    <t>OR17061000062320</t>
  </si>
  <si>
    <t>0914320153</t>
  </si>
  <si>
    <t>SR17061000001431</t>
  </si>
  <si>
    <t>OR17061000062323</t>
  </si>
  <si>
    <t>0914321296</t>
  </si>
  <si>
    <t>SR17061000001434</t>
  </si>
  <si>
    <t>OR17061000062339</t>
  </si>
  <si>
    <t>0914321431</t>
  </si>
  <si>
    <t>SR17061000001436</t>
  </si>
  <si>
    <t>OR17061000062343</t>
  </si>
  <si>
    <t>SR17061000001447</t>
  </si>
  <si>
    <t>OR17061000062431</t>
  </si>
  <si>
    <t>6226621301168348</t>
  </si>
  <si>
    <t>SR17061000001460</t>
  </si>
  <si>
    <t>OR17061000062528</t>
  </si>
  <si>
    <t>6228483618596719670</t>
  </si>
  <si>
    <t>SR17061000001461</t>
  </si>
  <si>
    <t>OR17061000062533</t>
  </si>
  <si>
    <t>6228481938304795073</t>
  </si>
  <si>
    <t>0914381873</t>
  </si>
  <si>
    <t>SR17061000001466</t>
  </si>
  <si>
    <t>OR17061000062581</t>
  </si>
  <si>
    <t>0914382103</t>
  </si>
  <si>
    <t>SR17061000001467</t>
  </si>
  <si>
    <t>OR17061000062584</t>
  </si>
  <si>
    <t>SR17061000001476</t>
  </si>
  <si>
    <t>OR17061000062648</t>
  </si>
  <si>
    <t>6236683920000016318</t>
  </si>
  <si>
    <t>SR17061000001479</t>
  </si>
  <si>
    <t>OR17061000062655</t>
  </si>
  <si>
    <t>SR17061000001483</t>
  </si>
  <si>
    <t>OR17061000062693</t>
  </si>
  <si>
    <t>6212882502000636475</t>
  </si>
  <si>
    <t>SR17061000001484</t>
  </si>
  <si>
    <t>OR17061000062699</t>
  </si>
  <si>
    <t>SR17061000001485</t>
  </si>
  <si>
    <t>OR17061000062700</t>
  </si>
  <si>
    <t>SR17061000001490</t>
  </si>
  <si>
    <t>OR17061000062719</t>
  </si>
  <si>
    <t>5105290027300086</t>
  </si>
  <si>
    <t>SR17061100001502</t>
  </si>
  <si>
    <t>OR17061100063001</t>
  </si>
  <si>
    <t>6226222203474593</t>
  </si>
  <si>
    <t>SR17061100001503</t>
  </si>
  <si>
    <t>OR17061100063005</t>
  </si>
  <si>
    <t>6283078050440107</t>
  </si>
  <si>
    <t>SR17061100001508</t>
  </si>
  <si>
    <t>OR17061100063123</t>
  </si>
  <si>
    <t>SR17061100001510</t>
  </si>
  <si>
    <t>OR17061100063192</t>
  </si>
  <si>
    <t>SR17061100001511</t>
  </si>
  <si>
    <t>OR17061100063246</t>
  </si>
  <si>
    <t>SR17061100001512</t>
  </si>
  <si>
    <t>OR17061100063247</t>
  </si>
  <si>
    <t>SR17061100001513</t>
  </si>
  <si>
    <t>OR17061100063252</t>
  </si>
  <si>
    <t>SR17061100001514</t>
  </si>
  <si>
    <t>OR17061100063263</t>
  </si>
  <si>
    <t>SR17061100001538</t>
  </si>
  <si>
    <t>OR17061100063510</t>
  </si>
  <si>
    <t>6228482449181053874</t>
  </si>
  <si>
    <t>SR17061100001543</t>
  </si>
  <si>
    <t>OR17061100063615</t>
  </si>
  <si>
    <t>6221551890327226</t>
  </si>
  <si>
    <t>SR17061100001546</t>
  </si>
  <si>
    <t>OR17061100063693</t>
  </si>
  <si>
    <t>SR17061100001547</t>
  </si>
  <si>
    <t>OR17061100063696</t>
  </si>
  <si>
    <t>SR17061100001548</t>
  </si>
  <si>
    <t>OR17061100063697</t>
  </si>
  <si>
    <t>0914888155</t>
  </si>
  <si>
    <t>SR17061200001551</t>
  </si>
  <si>
    <t>OR17061200063797</t>
  </si>
  <si>
    <t>SR17061200001554</t>
  </si>
  <si>
    <t>OR17061200064388</t>
  </si>
  <si>
    <t>SR17061200001565</t>
  </si>
  <si>
    <t>OR17061200066093</t>
  </si>
  <si>
    <t>6228480968421357672</t>
  </si>
  <si>
    <t>SR17061200001566</t>
  </si>
  <si>
    <t>OR17061200066097</t>
  </si>
  <si>
    <t>6221887300039964760</t>
  </si>
  <si>
    <t>SR17061200001573</t>
  </si>
  <si>
    <t>OR17061200066235</t>
  </si>
  <si>
    <t>6217790001110804347</t>
  </si>
  <si>
    <t>SR17061200001575</t>
  </si>
  <si>
    <t>OR17061200066471</t>
  </si>
  <si>
    <t>6282880019748434</t>
  </si>
  <si>
    <t>0915186761</t>
  </si>
  <si>
    <t>SR17061200001580</t>
  </si>
  <si>
    <t>OR17061200066624</t>
  </si>
  <si>
    <t>SR17061200001581</t>
  </si>
  <si>
    <t>OR17061200066625</t>
  </si>
  <si>
    <t>0915203034</t>
  </si>
  <si>
    <t>SR17061200001582</t>
  </si>
  <si>
    <t>OR17061200066686</t>
  </si>
  <si>
    <t>SR17061200001583</t>
  </si>
  <si>
    <t>OR17061200066698</t>
  </si>
  <si>
    <t>6217997300013595353</t>
  </si>
  <si>
    <t>0915208942</t>
  </si>
  <si>
    <t>SR17061200001584</t>
  </si>
  <si>
    <t>OR17061200066700</t>
  </si>
  <si>
    <t>SR17061200001586</t>
  </si>
  <si>
    <t>OR17061200066710</t>
  </si>
  <si>
    <t>SR17061200001587</t>
  </si>
  <si>
    <t>OR17061200066714</t>
  </si>
  <si>
    <t>6231900000129597080</t>
  </si>
  <si>
    <t>SR17061200001588</t>
  </si>
  <si>
    <t>OR17061200066749</t>
  </si>
  <si>
    <t>6282880020474889</t>
  </si>
  <si>
    <t>SR17061200001589</t>
  </si>
  <si>
    <t>OR17061200066757</t>
  </si>
  <si>
    <t>SR17061200001590</t>
  </si>
  <si>
    <t>OR17061200066764</t>
  </si>
  <si>
    <t>SR17061200001592</t>
  </si>
  <si>
    <t>OR17061200066768</t>
  </si>
  <si>
    <t>SR17061200001593</t>
  </si>
  <si>
    <t>OR17061200066791</t>
  </si>
  <si>
    <t>SR17061200001594</t>
  </si>
  <si>
    <t>OR17061200066812</t>
  </si>
  <si>
    <t>SR17061200001595</t>
  </si>
  <si>
    <t>OR17061200066828</t>
  </si>
  <si>
    <t>SR17061200001596</t>
  </si>
  <si>
    <t>OR17061200066833</t>
  </si>
  <si>
    <t>SR17061200001597</t>
  </si>
  <si>
    <t>OR17061200066837</t>
  </si>
  <si>
    <t>SR17061200001598</t>
  </si>
  <si>
    <t>OR17061200066859</t>
  </si>
  <si>
    <t>6226192005763958</t>
  </si>
  <si>
    <t>SR17061200001603</t>
  </si>
  <si>
    <t>OR17061200066910</t>
  </si>
  <si>
    <t>4392250048165780</t>
  </si>
  <si>
    <t>0915277076</t>
  </si>
  <si>
    <t>SR17061200001604</t>
  </si>
  <si>
    <t>OR17061200066913</t>
  </si>
  <si>
    <t>SR17061200001605</t>
  </si>
  <si>
    <t>OR17061200066917</t>
  </si>
  <si>
    <t>6217997300044896135</t>
  </si>
  <si>
    <t>SR17061200001607</t>
  </si>
  <si>
    <t>OR17061200066925</t>
  </si>
  <si>
    <t>SR17061200001612</t>
  </si>
  <si>
    <t>OR17061200066951</t>
  </si>
  <si>
    <t>6283880703576769</t>
  </si>
  <si>
    <t>SR17061200001613</t>
  </si>
  <si>
    <t>OR17061200066958</t>
  </si>
  <si>
    <t>SR17061200001614</t>
  </si>
  <si>
    <t>OR17061200066960</t>
  </si>
  <si>
    <t>SR17061200001616</t>
  </si>
  <si>
    <t>OR17061200066964</t>
  </si>
  <si>
    <t>SR17061200001617</t>
  </si>
  <si>
    <t>OR17061200066970</t>
  </si>
  <si>
    <t>SR17061200001628</t>
  </si>
  <si>
    <t>OR17061200067143</t>
  </si>
  <si>
    <t>6231900000009291028</t>
  </si>
  <si>
    <t>SR17061200001633</t>
  </si>
  <si>
    <t>OR17061200067162</t>
  </si>
  <si>
    <t>6214838712532938</t>
  </si>
  <si>
    <t>SR17061200001643</t>
  </si>
  <si>
    <t>OR17061200067250</t>
  </si>
  <si>
    <t>6210987300003766367</t>
  </si>
  <si>
    <t>SR17061200001645</t>
  </si>
  <si>
    <t>OR17061200067255</t>
  </si>
  <si>
    <t>6228482478119886576</t>
  </si>
  <si>
    <t>SR17061200001659</t>
  </si>
  <si>
    <t>OR17061200067366</t>
  </si>
  <si>
    <t>622908398953236017</t>
  </si>
  <si>
    <t>SR17061200001660</t>
  </si>
  <si>
    <t>OR17061200067371</t>
  </si>
  <si>
    <t>6225768757204175</t>
  </si>
  <si>
    <t>SR17061200001662</t>
  </si>
  <si>
    <t>OR17061200067394</t>
  </si>
  <si>
    <t>6282880012916418</t>
  </si>
  <si>
    <t>SR17061200001664</t>
  </si>
  <si>
    <t>OR17061200067404</t>
  </si>
  <si>
    <t>SR17061200001665</t>
  </si>
  <si>
    <t>OR17061200067409</t>
  </si>
  <si>
    <t>SR17061200001674</t>
  </si>
  <si>
    <t>OR17061200067476</t>
  </si>
  <si>
    <t>6228480868428397079</t>
  </si>
  <si>
    <t>SR17061200001680</t>
  </si>
  <si>
    <t>OR17061200067549</t>
  </si>
  <si>
    <t>0915526263</t>
  </si>
  <si>
    <t>SR17061200001681</t>
  </si>
  <si>
    <t>OR17061200067572</t>
  </si>
  <si>
    <t>SR17061200001684</t>
  </si>
  <si>
    <t>OR17061200067579</t>
  </si>
  <si>
    <t>6223691536443181</t>
  </si>
  <si>
    <t>SR17061200001686</t>
  </si>
  <si>
    <t>OR17061200067581</t>
  </si>
  <si>
    <t>6217232410001453294</t>
  </si>
  <si>
    <t>SR17061200001688</t>
  </si>
  <si>
    <t>OR17061200067587</t>
  </si>
  <si>
    <t>6217003860011042528</t>
  </si>
  <si>
    <t>SR17061200001697</t>
  </si>
  <si>
    <t>OR17061200067766</t>
  </si>
  <si>
    <t>SR17061200001700</t>
  </si>
  <si>
    <t>OR17061200067848</t>
  </si>
  <si>
    <t>6228480868099094971</t>
  </si>
  <si>
    <t>SR17061200001704</t>
  </si>
  <si>
    <t>OR17061200067937</t>
  </si>
  <si>
    <t>6217790001050157300</t>
  </si>
  <si>
    <t>SR17061200001705</t>
  </si>
  <si>
    <t>OR17061200067945</t>
  </si>
  <si>
    <t>6210178002017934671</t>
  </si>
  <si>
    <t>SR17061200001706</t>
  </si>
  <si>
    <t>OR17061200067955</t>
  </si>
  <si>
    <t>SR17061200001708</t>
  </si>
  <si>
    <t>OR17061200067960</t>
  </si>
  <si>
    <t>6217003880002194484</t>
  </si>
  <si>
    <t>0915698765</t>
  </si>
  <si>
    <t>SR17061200001714</t>
  </si>
  <si>
    <t>OR17061200068034</t>
  </si>
  <si>
    <t>SR17061200001719</t>
  </si>
  <si>
    <t>OR17061200068129</t>
  </si>
  <si>
    <t>6228484146063850264</t>
  </si>
  <si>
    <t>SR17061200001720</t>
  </si>
  <si>
    <t>OR17061200068143</t>
  </si>
  <si>
    <t>SR17061200001723</t>
  </si>
  <si>
    <t>OR17061200068177</t>
  </si>
  <si>
    <t>6226890085286010</t>
  </si>
  <si>
    <t>SR17061200001724</t>
  </si>
  <si>
    <t>OR17061200068179</t>
  </si>
  <si>
    <t>6214833880784866</t>
  </si>
  <si>
    <t>0915746509</t>
  </si>
  <si>
    <t>SR17061200001729</t>
  </si>
  <si>
    <t>OR17061200068235</t>
  </si>
  <si>
    <t>SR17061200001731</t>
  </si>
  <si>
    <t>OR17061200068268</t>
  </si>
  <si>
    <t>6217003880003547219</t>
  </si>
  <si>
    <t>0915768699</t>
  </si>
  <si>
    <t>SR17061200001733</t>
  </si>
  <si>
    <t>OR17061200068287</t>
  </si>
  <si>
    <t>SR17061200001735</t>
  </si>
  <si>
    <t>OR17061200068290</t>
  </si>
  <si>
    <t>6222082505000682784</t>
  </si>
  <si>
    <t>SR17061200001736</t>
  </si>
  <si>
    <t>OR17061200068291</t>
  </si>
  <si>
    <t>SR17061200001737</t>
  </si>
  <si>
    <t>OR17061200068293</t>
  </si>
  <si>
    <t>0915833390</t>
  </si>
  <si>
    <t>SR17061200001742</t>
  </si>
  <si>
    <t>OR17061200068426</t>
  </si>
  <si>
    <t>SR17061200001747</t>
  </si>
  <si>
    <t>OR17061200068456</t>
  </si>
  <si>
    <t>6231900000063614446</t>
  </si>
  <si>
    <t>SR17061200001749</t>
  </si>
  <si>
    <t>OR17061200068460</t>
  </si>
  <si>
    <t>0915846863</t>
  </si>
  <si>
    <t>SR17061200001750</t>
  </si>
  <si>
    <t>OR17061200068464</t>
  </si>
  <si>
    <t>SR17061200001761</t>
  </si>
  <si>
    <t>OR17061200068573</t>
  </si>
  <si>
    <t>0915931732</t>
  </si>
  <si>
    <t>SR17061200001766</t>
  </si>
  <si>
    <t>OR17061200068615</t>
  </si>
  <si>
    <t>0915944190</t>
  </si>
  <si>
    <t>SR17061200001771</t>
  </si>
  <si>
    <t>OR17061200068634</t>
  </si>
  <si>
    <t>0915951286</t>
  </si>
  <si>
    <t>SR17061200001772</t>
  </si>
  <si>
    <t>OR17061200068646</t>
  </si>
  <si>
    <t>SR17061200001773</t>
  </si>
  <si>
    <t>OR17061200068648</t>
  </si>
  <si>
    <t>6217731902057914</t>
  </si>
  <si>
    <t>0916007298</t>
  </si>
  <si>
    <t>SR17061200001784</t>
  </si>
  <si>
    <t>OR17061200068751</t>
  </si>
  <si>
    <t>0916030846</t>
  </si>
  <si>
    <t>SR17061200001788</t>
  </si>
  <si>
    <t>OR17061200068804</t>
  </si>
  <si>
    <t>0916034732</t>
  </si>
  <si>
    <t>SR17061200001789</t>
  </si>
  <si>
    <t>OR17061200068809</t>
  </si>
  <si>
    <t>0916036702</t>
  </si>
  <si>
    <t>SR17061200001792</t>
  </si>
  <si>
    <t>OR17061200068822</t>
  </si>
  <si>
    <t>SR17061200001801</t>
  </si>
  <si>
    <t>OR17061200068854</t>
  </si>
  <si>
    <t>6214830138528046</t>
  </si>
  <si>
    <t>SR17061200001814</t>
  </si>
  <si>
    <t>OR17061200068887</t>
  </si>
  <si>
    <t>6228481190645706910</t>
  </si>
  <si>
    <t>SR17061200001821</t>
  </si>
  <si>
    <t>OR17061200068930</t>
  </si>
  <si>
    <t>6217790001033247376</t>
  </si>
  <si>
    <t>SR17061200001822</t>
  </si>
  <si>
    <t>OR17061200068931</t>
  </si>
  <si>
    <t>6225768778325470</t>
  </si>
  <si>
    <t>0916092784</t>
  </si>
  <si>
    <t>SR17061200001824</t>
  </si>
  <si>
    <t>OR17061200068947</t>
  </si>
  <si>
    <t>0916093454</t>
  </si>
  <si>
    <t>SR17061200001825</t>
  </si>
  <si>
    <t>OR17061200068951</t>
  </si>
  <si>
    <t>0916096746</t>
  </si>
  <si>
    <t>SR17061200001826</t>
  </si>
  <si>
    <t>OR17061200068958</t>
  </si>
  <si>
    <t>0916097405</t>
  </si>
  <si>
    <t>SR17061200001827</t>
  </si>
  <si>
    <t>OR17061200068959</t>
  </si>
  <si>
    <t>SR17061200001829</t>
  </si>
  <si>
    <t>OR17061200068965</t>
  </si>
  <si>
    <t>6231900000121699413</t>
  </si>
  <si>
    <t>0916138514</t>
  </si>
  <si>
    <t>SR17061200001839</t>
  </si>
  <si>
    <t>OR17061200069017</t>
  </si>
  <si>
    <t>SR17061200001841</t>
  </si>
  <si>
    <t>OR17061200069030</t>
  </si>
  <si>
    <t>6228481198372434275</t>
  </si>
  <si>
    <t>SR17061200001842</t>
  </si>
  <si>
    <t>OR17061200069031</t>
  </si>
  <si>
    <t>6231900000076386123</t>
  </si>
  <si>
    <t>0916154971</t>
  </si>
  <si>
    <t>SR17061200001843</t>
  </si>
  <si>
    <t>OR17061200069036</t>
  </si>
  <si>
    <t>SR17061200001856</t>
  </si>
  <si>
    <t>OR17061200069117</t>
  </si>
  <si>
    <t>6228484148314468474</t>
  </si>
  <si>
    <t>0916221033</t>
  </si>
  <si>
    <t>SR17061200001859</t>
  </si>
  <si>
    <t>OR17061200069123</t>
  </si>
  <si>
    <t>SR17061200001861</t>
  </si>
  <si>
    <t>OR17061200069136</t>
  </si>
  <si>
    <t>6221887300034656635</t>
  </si>
  <si>
    <t>SR17061200001862</t>
  </si>
  <si>
    <t>OR17061200069137</t>
  </si>
  <si>
    <t>6283660041997020</t>
  </si>
  <si>
    <t>SR17061200001875</t>
  </si>
  <si>
    <t>OR17061200069196</t>
  </si>
  <si>
    <t>6217003900005644911</t>
  </si>
  <si>
    <t>SR17061200001876</t>
  </si>
  <si>
    <t>OR17061200069198</t>
  </si>
  <si>
    <t>6221682204508365</t>
  </si>
  <si>
    <t>SR17061200001879</t>
  </si>
  <si>
    <t>OR17061200069210</t>
  </si>
  <si>
    <t>6212262504001497139</t>
  </si>
  <si>
    <t>SR17061200001889</t>
  </si>
  <si>
    <t>OR17061200069234</t>
  </si>
  <si>
    <t>6212262508000437806</t>
  </si>
  <si>
    <t>SR17061200001895</t>
  </si>
  <si>
    <t>OR17061200069268</t>
  </si>
  <si>
    <t>6221507300015208547</t>
  </si>
  <si>
    <t>SR17061200001897</t>
  </si>
  <si>
    <t>OR17061200069284</t>
  </si>
  <si>
    <t>6231900000059997771</t>
  </si>
  <si>
    <t>0916379524</t>
  </si>
  <si>
    <t>SR17061200001899</t>
  </si>
  <si>
    <t>OR17061200069337</t>
  </si>
  <si>
    <t>SR17061300001901</t>
  </si>
  <si>
    <t>OR17061300069564</t>
  </si>
  <si>
    <t>6223691792727954</t>
  </si>
  <si>
    <t>SR17061300001902</t>
  </si>
  <si>
    <t>OR17061300069598</t>
  </si>
  <si>
    <t>6217997020001397972</t>
  </si>
  <si>
    <t>SR17061300001903</t>
  </si>
  <si>
    <t>OR17061300069891</t>
  </si>
  <si>
    <t>SR17061300001911</t>
  </si>
  <si>
    <t>OR17061300070121</t>
  </si>
  <si>
    <t>6231900000053814931</t>
  </si>
  <si>
    <t>0916539694</t>
  </si>
  <si>
    <t>SR17061300001915</t>
  </si>
  <si>
    <t>OR17061300070328</t>
  </si>
  <si>
    <t>SR17061300001926</t>
  </si>
  <si>
    <t>OR17061300070646</t>
  </si>
  <si>
    <t>6217007160002864808</t>
  </si>
  <si>
    <t>SR17061300001929</t>
  </si>
  <si>
    <t>OR17061300070690</t>
  </si>
  <si>
    <t>0916601003</t>
  </si>
  <si>
    <t>SR17061300001947</t>
  </si>
  <si>
    <t>OR17061300071100</t>
  </si>
  <si>
    <t>SR17061300001954</t>
  </si>
  <si>
    <t>OR17061300071204</t>
  </si>
  <si>
    <t>6225768716520547</t>
  </si>
  <si>
    <t>SR17061300001956</t>
  </si>
  <si>
    <t>OR17061300071210</t>
  </si>
  <si>
    <t>6282880012764750</t>
  </si>
  <si>
    <t>SR17061300001958</t>
  </si>
  <si>
    <t>OR17061300071222</t>
  </si>
  <si>
    <t>SR17061300001959</t>
  </si>
  <si>
    <t>OR17061300071226</t>
  </si>
  <si>
    <t>SR17061300001962</t>
  </si>
  <si>
    <t>OR17061300071327</t>
  </si>
  <si>
    <t>6228480868648665677</t>
  </si>
  <si>
    <t>SR17061300001980</t>
  </si>
  <si>
    <t>OR17061300071696</t>
  </si>
  <si>
    <t>6226880037375680</t>
  </si>
  <si>
    <t>SR17061300001981</t>
  </si>
  <si>
    <t>OR17061300071700</t>
  </si>
  <si>
    <t>SR17061300001985</t>
  </si>
  <si>
    <t>OR17061300071796</t>
  </si>
  <si>
    <t>6225757557287191</t>
  </si>
  <si>
    <t>0916744311</t>
  </si>
  <si>
    <t>SR17061300001986</t>
  </si>
  <si>
    <t>OR17061300071812</t>
  </si>
  <si>
    <t>SR17061300001987</t>
  </si>
  <si>
    <t>OR17061300071836</t>
  </si>
  <si>
    <t>6217003900002578716</t>
  </si>
  <si>
    <t>SR17061300001988</t>
  </si>
  <si>
    <t>OR17061300071837</t>
  </si>
  <si>
    <t>6259611643928103</t>
  </si>
  <si>
    <t>SR17061300001996</t>
  </si>
  <si>
    <t>OR17061300071883</t>
  </si>
  <si>
    <t>6222082409000675270</t>
  </si>
  <si>
    <t>0916779382</t>
  </si>
  <si>
    <t>SR17061300002004</t>
  </si>
  <si>
    <t>OR17061300071946</t>
  </si>
  <si>
    <t>SR17061300002006</t>
  </si>
  <si>
    <t>OR17061300071950</t>
  </si>
  <si>
    <t>6259190037065269</t>
  </si>
  <si>
    <t>SR17061300002007</t>
  </si>
  <si>
    <t>OR17061300071965</t>
  </si>
  <si>
    <t>SR17061300002013</t>
  </si>
  <si>
    <t>OR17061300072008</t>
  </si>
  <si>
    <t>6223692370872519</t>
  </si>
  <si>
    <t>SR17061300002025</t>
  </si>
  <si>
    <t>OR17061300072158</t>
  </si>
  <si>
    <t>6231900000015645555</t>
  </si>
  <si>
    <t>SR17061300002033</t>
  </si>
  <si>
    <t>OR17061300072189</t>
  </si>
  <si>
    <t>SR17061300002045</t>
  </si>
  <si>
    <t>OR17061300072259</t>
  </si>
  <si>
    <t>SR17061300002050</t>
  </si>
  <si>
    <t>OR17061300072302</t>
  </si>
  <si>
    <t>6217003860024862771</t>
  </si>
  <si>
    <t>SR17061300002051</t>
  </si>
  <si>
    <t>OR17061300072311</t>
  </si>
  <si>
    <t>6214993860201099</t>
  </si>
  <si>
    <t>SR17061300002067</t>
  </si>
  <si>
    <t>OR17061300072435</t>
  </si>
  <si>
    <t>6217852700008336081</t>
  </si>
  <si>
    <t>0916978326</t>
  </si>
  <si>
    <t>SR17061300002076</t>
  </si>
  <si>
    <t>OR17061300072512</t>
  </si>
  <si>
    <t>SR17061300002077</t>
  </si>
  <si>
    <t>OR17061300072528</t>
  </si>
  <si>
    <t>6228483300420964919</t>
  </si>
  <si>
    <t>SR17061300002078</t>
  </si>
  <si>
    <t>OR17061300072536</t>
  </si>
  <si>
    <t>SR17061300002088</t>
  </si>
  <si>
    <t>OR17061300072777</t>
  </si>
  <si>
    <t>6223691876762844</t>
  </si>
  <si>
    <t>SR17061300002094</t>
  </si>
  <si>
    <t>OR17061300072869</t>
  </si>
  <si>
    <t>6228483301027571818</t>
  </si>
  <si>
    <t>SR17061300002096</t>
  </si>
  <si>
    <t>OR17061300072885</t>
  </si>
  <si>
    <t>6228481936012194464</t>
  </si>
  <si>
    <t>SR17061300002098</t>
  </si>
  <si>
    <t>OR17061300072919</t>
  </si>
  <si>
    <t>3568950029066200</t>
  </si>
  <si>
    <t>SR17061300002101</t>
  </si>
  <si>
    <t>OR17061300072961</t>
  </si>
  <si>
    <t>6212262506000254775</t>
  </si>
  <si>
    <t>SR17061300002103</t>
  </si>
  <si>
    <t>OR17061300072985</t>
  </si>
  <si>
    <t>6222535390287088</t>
  </si>
  <si>
    <t>SR17061300002105</t>
  </si>
  <si>
    <t>OR17061300072988</t>
  </si>
  <si>
    <t>6236683860001377808</t>
  </si>
  <si>
    <t>SR17061300002110</t>
  </si>
  <si>
    <t>OR17061300073026</t>
  </si>
  <si>
    <t>6214838717211561</t>
  </si>
  <si>
    <t>SR17061300002113</t>
  </si>
  <si>
    <t>OR17061300073072</t>
  </si>
  <si>
    <t>SR17061300002118</t>
  </si>
  <si>
    <t>OR17061300073107</t>
  </si>
  <si>
    <t>0925716051</t>
  </si>
  <si>
    <t>SR17061300002121</t>
  </si>
  <si>
    <t>OR17061300073121</t>
  </si>
  <si>
    <t>6223691366228769</t>
  </si>
  <si>
    <t>SR17061300002123</t>
  </si>
  <si>
    <t>OR17061300073133</t>
  </si>
  <si>
    <t>6231900000001998604</t>
  </si>
  <si>
    <t>SR17061300002124</t>
  </si>
  <si>
    <t>OR17061300073155</t>
  </si>
  <si>
    <t>SR17061300002129</t>
  </si>
  <si>
    <t>OR17061300073224</t>
  </si>
  <si>
    <t>SR17061300002132</t>
  </si>
  <si>
    <t>OR17061300073236</t>
  </si>
  <si>
    <t>6231900000066144193</t>
  </si>
  <si>
    <t>SR17061300002134</t>
  </si>
  <si>
    <t>OR17061300073269</t>
  </si>
  <si>
    <t>SR17061300002154</t>
  </si>
  <si>
    <t>OR17061300073462</t>
  </si>
  <si>
    <t>6230351836158721</t>
  </si>
  <si>
    <t>0917382075</t>
  </si>
  <si>
    <t>SR17061300002170</t>
  </si>
  <si>
    <t>OR17061300073587</t>
  </si>
  <si>
    <t>SR17061300002178</t>
  </si>
  <si>
    <t>OR17061300073679</t>
  </si>
  <si>
    <t>6228480868347434474</t>
  </si>
  <si>
    <t>SR17061300002180</t>
  </si>
  <si>
    <t>OR17061300073699</t>
  </si>
  <si>
    <t>SR17061300002183</t>
  </si>
  <si>
    <t>OR17061300073726</t>
  </si>
  <si>
    <t>6212262505007230762</t>
  </si>
  <si>
    <t>SR17061300002196</t>
  </si>
  <si>
    <t>OR17061300073794</t>
  </si>
  <si>
    <t>6228482890863624419</t>
  </si>
  <si>
    <t>SR17061300002202</t>
  </si>
  <si>
    <t>OR17061300073859</t>
  </si>
  <si>
    <t>6231900000042363586</t>
  </si>
  <si>
    <t>SR17061300002203</t>
  </si>
  <si>
    <t>OR17061300073870</t>
  </si>
  <si>
    <t>6217003990000436561</t>
  </si>
  <si>
    <t>SR17061300002209</t>
  </si>
  <si>
    <t>OR17061300073909</t>
  </si>
  <si>
    <t>6228484168316512376</t>
  </si>
  <si>
    <t>SR17061300002232</t>
  </si>
  <si>
    <t>OR17061300074041</t>
  </si>
  <si>
    <t>6221550361014503</t>
  </si>
  <si>
    <t>SR17061300002233</t>
  </si>
  <si>
    <t>OR17061300074045</t>
  </si>
  <si>
    <t>SR17061300002234</t>
  </si>
  <si>
    <t>OR17061300074046</t>
  </si>
  <si>
    <t>6228480868050290477</t>
  </si>
  <si>
    <t>SR17061300002235</t>
  </si>
  <si>
    <t>OR17061300074050</t>
  </si>
  <si>
    <t>SR17061300002237</t>
  </si>
  <si>
    <t>OR17061300074053</t>
  </si>
  <si>
    <t>0917630583</t>
  </si>
  <si>
    <t>SR17061300002240</t>
  </si>
  <si>
    <t>OR17061300074114</t>
  </si>
  <si>
    <t>SR17061300002241</t>
  </si>
  <si>
    <t>OR17061300074116</t>
  </si>
  <si>
    <t>6223692215479942</t>
  </si>
  <si>
    <t>SR17061400002253</t>
  </si>
  <si>
    <t>OR17061400074859</t>
  </si>
  <si>
    <t>6228481931143392715</t>
  </si>
  <si>
    <t>SR17061400002260</t>
  </si>
  <si>
    <t>OR17061400075115</t>
  </si>
  <si>
    <t>SR17061400002278</t>
  </si>
  <si>
    <t>OR17061400075606</t>
  </si>
  <si>
    <t>SR17061400002280</t>
  </si>
  <si>
    <t>OR17061400075623</t>
  </si>
  <si>
    <t>SR17061400002290</t>
  </si>
  <si>
    <t>OR17061400075857</t>
  </si>
  <si>
    <t>6231900000108716016</t>
  </si>
  <si>
    <t>SR17061400002295</t>
  </si>
  <si>
    <t>OR17061400075886</t>
  </si>
  <si>
    <t>6223691374661639</t>
  </si>
  <si>
    <t>SR17061400002302</t>
  </si>
  <si>
    <t>OR17061400076099</t>
  </si>
  <si>
    <t>6230580000093034408</t>
  </si>
  <si>
    <t>SR17061400002303</t>
  </si>
  <si>
    <t>OR17061400076118</t>
  </si>
  <si>
    <t>6217003910002860550</t>
  </si>
  <si>
    <t>SR17061400002305</t>
  </si>
  <si>
    <t>OR17061400076135</t>
  </si>
  <si>
    <t>SR17061400002309</t>
  </si>
  <si>
    <t>OR17061400076171</t>
  </si>
  <si>
    <t>6217003890003300790</t>
  </si>
  <si>
    <t>SR17061400002313</t>
  </si>
  <si>
    <t>OR17061400076285</t>
  </si>
  <si>
    <t>6283660301103673</t>
  </si>
  <si>
    <t>SR17061400002321</t>
  </si>
  <si>
    <t>OR17061400076354</t>
  </si>
  <si>
    <t>4100628714730818</t>
  </si>
  <si>
    <t>SR17061400002328</t>
  </si>
  <si>
    <t>OR17061400076416</t>
  </si>
  <si>
    <t>6228480868659159578</t>
  </si>
  <si>
    <t>SR17061400002331</t>
  </si>
  <si>
    <t>OR17061400076452</t>
  </si>
  <si>
    <t>6217997020001007506</t>
  </si>
  <si>
    <t>SR17061400002340</t>
  </si>
  <si>
    <t>OR17061400076565</t>
  </si>
  <si>
    <t>6230580000064360311</t>
  </si>
  <si>
    <t>0918073067</t>
  </si>
  <si>
    <t>SR17061400002345</t>
  </si>
  <si>
    <t>OR17061400076578</t>
  </si>
  <si>
    <t>0918080157</t>
  </si>
  <si>
    <t>SR17061400002348</t>
  </si>
  <si>
    <t>OR17061400076604</t>
  </si>
  <si>
    <t>0918100545</t>
  </si>
  <si>
    <t>SR17061400002351</t>
  </si>
  <si>
    <t>OR17061400076655</t>
  </si>
  <si>
    <t>0918102100</t>
  </si>
  <si>
    <t>SR17061400002353</t>
  </si>
  <si>
    <t>OR17061400076660</t>
  </si>
  <si>
    <t>SR17061400002354</t>
  </si>
  <si>
    <t>OR17061400076664</t>
  </si>
  <si>
    <t>6214157311800235833</t>
  </si>
  <si>
    <t>SR17061400002360</t>
  </si>
  <si>
    <t>OR17061400076716</t>
  </si>
  <si>
    <t>6223690890871284</t>
  </si>
  <si>
    <t>SR17061400002366</t>
  </si>
  <si>
    <t>OR17061400076748</t>
  </si>
  <si>
    <t>6217902700002502282</t>
  </si>
  <si>
    <t>SR17061400002376</t>
  </si>
  <si>
    <t>OR17061400076809</t>
  </si>
  <si>
    <t>6217232513000076931</t>
  </si>
  <si>
    <t>SR17061400002377</t>
  </si>
  <si>
    <t>OR17061400076811</t>
  </si>
  <si>
    <t>6231900000022842815</t>
  </si>
  <si>
    <t>0918167362</t>
  </si>
  <si>
    <t>SR17061400002387</t>
  </si>
  <si>
    <t>OR17061400076870</t>
  </si>
  <si>
    <t>0918169087</t>
  </si>
  <si>
    <t>SR17061400002388</t>
  </si>
  <si>
    <t>OR17061400076875</t>
  </si>
  <si>
    <t>0918171831</t>
  </si>
  <si>
    <t>SR17061400002390</t>
  </si>
  <si>
    <t>OR17061400076883</t>
  </si>
  <si>
    <t>SR17061400002391</t>
  </si>
  <si>
    <t>OR17061400076892</t>
  </si>
  <si>
    <t>SR17061400002393</t>
  </si>
  <si>
    <t>OR17061400076900</t>
  </si>
  <si>
    <t>6217003320047470169</t>
  </si>
  <si>
    <t>SR17061400002396</t>
  </si>
  <si>
    <t>OR17061400076911</t>
  </si>
  <si>
    <t>6214838711306532</t>
  </si>
  <si>
    <t>SR17061400002403</t>
  </si>
  <si>
    <t>OR17061400076965</t>
  </si>
  <si>
    <t>6282880013272142</t>
  </si>
  <si>
    <t>SR17061400002404</t>
  </si>
  <si>
    <t>OR17061400076967</t>
  </si>
  <si>
    <t>SR17061400002405</t>
  </si>
  <si>
    <t>OR17061400076972</t>
  </si>
  <si>
    <t>SR17061400002406</t>
  </si>
  <si>
    <t>OR17061400076979</t>
  </si>
  <si>
    <t>6282880012923497</t>
  </si>
  <si>
    <t>SR17061400002408</t>
  </si>
  <si>
    <t>OR17061400076984</t>
  </si>
  <si>
    <t>SR17061400002412</t>
  </si>
  <si>
    <t>OR17061400077013</t>
  </si>
  <si>
    <t>6228480866196242063</t>
  </si>
  <si>
    <t>SR17061400002413</t>
  </si>
  <si>
    <t>OR17061400077023</t>
  </si>
  <si>
    <t>SR17061400002414</t>
  </si>
  <si>
    <t>OR17061400077027</t>
  </si>
  <si>
    <t>6229224500569106</t>
  </si>
  <si>
    <t>SR17061400002419</t>
  </si>
  <si>
    <t>OR17061400077113</t>
  </si>
  <si>
    <t>6228483868502318576</t>
  </si>
  <si>
    <t>SR17061400002420</t>
  </si>
  <si>
    <t>OR17061400077117</t>
  </si>
  <si>
    <t>6228453976010012965</t>
  </si>
  <si>
    <t>SR17061400002421</t>
  </si>
  <si>
    <t>OR17061400077120</t>
  </si>
  <si>
    <t>SR17061400002424</t>
  </si>
  <si>
    <t>OR17061400077148</t>
  </si>
  <si>
    <t>6228484156090132867</t>
  </si>
  <si>
    <t>SR17061400002425</t>
  </si>
  <si>
    <t>OR17061400077152</t>
  </si>
  <si>
    <t>SR17061400002443</t>
  </si>
  <si>
    <t>OR17061400077349</t>
  </si>
  <si>
    <t>6217007170001971223</t>
  </si>
  <si>
    <t>0918363807</t>
  </si>
  <si>
    <t>SR17061400002453</t>
  </si>
  <si>
    <t>OR17061400077427</t>
  </si>
  <si>
    <t>SR17061400002475</t>
  </si>
  <si>
    <t>OR17061400077631</t>
  </si>
  <si>
    <t>4033920023766225</t>
  </si>
  <si>
    <t>SR17061400002480</t>
  </si>
  <si>
    <t>OR17061400077669</t>
  </si>
  <si>
    <t>4349100254881154</t>
  </si>
  <si>
    <t>SR17061400002481</t>
  </si>
  <si>
    <t>OR17061400077671</t>
  </si>
  <si>
    <t>6222807171561002112</t>
  </si>
  <si>
    <t>0918453390</t>
  </si>
  <si>
    <t>SR17061400002484</t>
  </si>
  <si>
    <t>OR17061400077685</t>
  </si>
  <si>
    <t>6283174240021103</t>
  </si>
  <si>
    <t>SR17061400002486</t>
  </si>
  <si>
    <t>OR17061400077691</t>
  </si>
  <si>
    <t>SR17061400002487</t>
  </si>
  <si>
    <t>OR17061400077697</t>
  </si>
  <si>
    <t>SR17061400002490</t>
  </si>
  <si>
    <t>OR17061400077728</t>
  </si>
  <si>
    <t>6228480868098646474</t>
  </si>
  <si>
    <t>SR17061400002492</t>
  </si>
  <si>
    <t>OR17061400077787</t>
  </si>
  <si>
    <t>6228481936095844068</t>
  </si>
  <si>
    <t>SR17061400002493</t>
  </si>
  <si>
    <t>OR17061400077791</t>
  </si>
  <si>
    <t>622908473562420912</t>
  </si>
  <si>
    <t>0918516561</t>
  </si>
  <si>
    <t>SR17061400002494</t>
  </si>
  <si>
    <t>OR17061400077814</t>
  </si>
  <si>
    <t>SR17061400002496</t>
  </si>
  <si>
    <t>OR17061400077828</t>
  </si>
  <si>
    <t>6223691387878147</t>
  </si>
  <si>
    <t>205345</t>
  </si>
  <si>
    <t>SR17061400002498</t>
  </si>
  <si>
    <t>OR17061400077850</t>
  </si>
  <si>
    <t>6236683970000105306</t>
  </si>
  <si>
    <t>0918557865</t>
  </si>
  <si>
    <t>SR17061400002502</t>
  </si>
  <si>
    <t>OR17061400077891</t>
  </si>
  <si>
    <t>SR17061400002503</t>
  </si>
  <si>
    <t>OR17061400077904</t>
  </si>
  <si>
    <t>6231900000025464666</t>
  </si>
  <si>
    <t>SR17061400002507</t>
  </si>
  <si>
    <t>OR17061400077948</t>
  </si>
  <si>
    <t>6222022410006108632</t>
  </si>
  <si>
    <t>SR17061400002508</t>
  </si>
  <si>
    <t>OR17061400077952</t>
  </si>
  <si>
    <t>6228480866187236165</t>
  </si>
  <si>
    <t>SR17061400002512</t>
  </si>
  <si>
    <t>OR17061400078000</t>
  </si>
  <si>
    <t>6231900000062602087</t>
  </si>
  <si>
    <t>SR17061400002518</t>
  </si>
  <si>
    <t>OR17061400078045</t>
  </si>
  <si>
    <t>SR17061400002526</t>
  </si>
  <si>
    <t>OR17061400078075</t>
  </si>
  <si>
    <t>SR17061400002532</t>
  </si>
  <si>
    <t>OR17061400078103</t>
  </si>
  <si>
    <t>6217852700008938068</t>
  </si>
  <si>
    <t>SR17061400002535</t>
  </si>
  <si>
    <t>OR17061400078135</t>
  </si>
  <si>
    <t>SR17061400002536</t>
  </si>
  <si>
    <t>OR17061400078143</t>
  </si>
  <si>
    <t>6259656240175921</t>
  </si>
  <si>
    <t>SR17061400002540</t>
  </si>
  <si>
    <t>OR17061400078162</t>
  </si>
  <si>
    <t>6222082502004426417</t>
  </si>
  <si>
    <t>SR17061400002544</t>
  </si>
  <si>
    <t>OR17061400078210</t>
  </si>
  <si>
    <t>SR17061400002551</t>
  </si>
  <si>
    <t>OR17061400078247</t>
  </si>
  <si>
    <t>6214858713915122</t>
  </si>
  <si>
    <t>SR17061400002550</t>
  </si>
  <si>
    <t>OR17061400078245</t>
  </si>
  <si>
    <t>6231900000122635481</t>
  </si>
  <si>
    <t>SR17061400002559</t>
  </si>
  <si>
    <t>OR17061400078273</t>
  </si>
  <si>
    <t>6217232512000226058</t>
  </si>
  <si>
    <t>SR17061400002560</t>
  </si>
  <si>
    <t>OR17061400078274</t>
  </si>
  <si>
    <t>6223691338794179</t>
  </si>
  <si>
    <t>SR17061400002565</t>
  </si>
  <si>
    <t>OR17061400078306</t>
  </si>
  <si>
    <t>6283660017168887</t>
  </si>
  <si>
    <t>SR17061400002567</t>
  </si>
  <si>
    <t>OR17061400078312</t>
  </si>
  <si>
    <t>SR17061400002586</t>
  </si>
  <si>
    <t>OR17061400078364</t>
  </si>
  <si>
    <t>SR17061400002587</t>
  </si>
  <si>
    <t>OR17061400078366</t>
  </si>
  <si>
    <t>SR17061400002588</t>
  </si>
  <si>
    <t>OR17061400078369</t>
  </si>
  <si>
    <t>6231900000111115768</t>
  </si>
  <si>
    <t>SR17061400002590</t>
  </si>
  <si>
    <t>OR17061400078376</t>
  </si>
  <si>
    <t>6236683860004075540</t>
  </si>
  <si>
    <t>SR17061400002593</t>
  </si>
  <si>
    <t>OR17061400078393</t>
  </si>
  <si>
    <t>6231900020009621131</t>
  </si>
  <si>
    <t>SR17061400002597</t>
  </si>
  <si>
    <t>OR17061400078405</t>
  </si>
  <si>
    <t>6259656740092568</t>
  </si>
  <si>
    <t>SR17061400002598</t>
  </si>
  <si>
    <t>OR17061400078406</t>
  </si>
  <si>
    <t>SR17061400002602</t>
  </si>
  <si>
    <t>OR17061400078417</t>
  </si>
  <si>
    <t>6282880064296099</t>
  </si>
  <si>
    <t>SR17061400002603</t>
  </si>
  <si>
    <t>OR17061400078421</t>
  </si>
  <si>
    <t>SR17061400002604</t>
  </si>
  <si>
    <t>OR17061400078422</t>
  </si>
  <si>
    <t>6227007171570227087</t>
  </si>
  <si>
    <t>0918884172</t>
  </si>
  <si>
    <t>SR17061400002612</t>
  </si>
  <si>
    <t>OR17061400078438</t>
  </si>
  <si>
    <t>SR17061400002613</t>
  </si>
  <si>
    <t>OR17061400078447</t>
  </si>
  <si>
    <t>SR17061400002615</t>
  </si>
  <si>
    <t>OR17061400078451</t>
  </si>
  <si>
    <t>6217852700017885755</t>
  </si>
  <si>
    <t>SR17061400002617</t>
  </si>
  <si>
    <t>OR17061400078458</t>
  </si>
  <si>
    <t>6217003900001491325</t>
  </si>
  <si>
    <t>0918899345</t>
  </si>
  <si>
    <t>SR17061400002620</t>
  </si>
  <si>
    <t>OR17061400078468</t>
  </si>
  <si>
    <t>SR17061400002621</t>
  </si>
  <si>
    <t>OR17061400078471</t>
  </si>
  <si>
    <t>6217007170004821193</t>
  </si>
  <si>
    <t>SR17061400002622</t>
  </si>
  <si>
    <t>OR17061400078476</t>
  </si>
  <si>
    <t>6253634006778804</t>
  </si>
  <si>
    <t>SR17061400002624</t>
  </si>
  <si>
    <t>OR17061400078545</t>
  </si>
  <si>
    <t>6223692146646593</t>
  </si>
  <si>
    <t>SR17061400002626</t>
  </si>
  <si>
    <t>OR17061400078563</t>
  </si>
  <si>
    <t>6222520588130316</t>
  </si>
  <si>
    <t>SR17061400002627</t>
  </si>
  <si>
    <t>OR17061400078564</t>
  </si>
  <si>
    <t>0919016838</t>
  </si>
  <si>
    <t>SR17061500002631</t>
  </si>
  <si>
    <t>OR17061500078601</t>
  </si>
  <si>
    <t>0919173861</t>
  </si>
  <si>
    <t>SR17061500002636</t>
  </si>
  <si>
    <t>OR17061500078944</t>
  </si>
  <si>
    <t>SR17061500002648</t>
  </si>
  <si>
    <t>OR17061500079559</t>
  </si>
  <si>
    <t>6221507300002041091</t>
  </si>
  <si>
    <t>SR17061500002649</t>
  </si>
  <si>
    <t>OR17061500079567</t>
  </si>
  <si>
    <t>SR17061500002654</t>
  </si>
  <si>
    <t>OR17061500079776</t>
  </si>
  <si>
    <t>6282880023369375</t>
  </si>
  <si>
    <t>SR17061500002655</t>
  </si>
  <si>
    <t>OR17061500079787</t>
  </si>
  <si>
    <t>SR17061500002656</t>
  </si>
  <si>
    <t>OR17061500079793</t>
  </si>
  <si>
    <t>SR17061500002657</t>
  </si>
  <si>
    <t>OR17061500079803</t>
  </si>
  <si>
    <t>6259654240658228</t>
  </si>
  <si>
    <t>SR17061500002681</t>
  </si>
  <si>
    <t>OR17061500080226</t>
  </si>
  <si>
    <t>6223692339516629</t>
  </si>
  <si>
    <t>SR17061500002687</t>
  </si>
  <si>
    <t>OR17061500080325</t>
  </si>
  <si>
    <t>SR17061500002688</t>
  </si>
  <si>
    <t>OR17061500080347</t>
  </si>
  <si>
    <t>SR17061500002689</t>
  </si>
  <si>
    <t>OR17061500080377</t>
  </si>
  <si>
    <t>6214858713401297</t>
  </si>
  <si>
    <t>0919357154</t>
  </si>
  <si>
    <t>SR17061500002696</t>
  </si>
  <si>
    <t>OR17061500080410</t>
  </si>
  <si>
    <t>SR17061500002694</t>
  </si>
  <si>
    <t>OR17061500080403</t>
  </si>
  <si>
    <t>6231900000131081685</t>
  </si>
  <si>
    <t>SR17061500002700</t>
  </si>
  <si>
    <t>OR17061500080507</t>
  </si>
  <si>
    <t>6228451928007384776</t>
  </si>
  <si>
    <t>SR17061500002703</t>
  </si>
  <si>
    <t>OR17061500080549</t>
  </si>
  <si>
    <t>5187107601767970</t>
  </si>
  <si>
    <t>SR17061500002714</t>
  </si>
  <si>
    <t>OR17061500080709</t>
  </si>
  <si>
    <t>6228483318600541976</t>
  </si>
  <si>
    <t>SR17061500002723</t>
  </si>
  <si>
    <t>OR17061500080799</t>
  </si>
  <si>
    <t>SR17061500002738</t>
  </si>
  <si>
    <t>OR17061500080983</t>
  </si>
  <si>
    <t>6225768301618797</t>
  </si>
  <si>
    <t>SR17061500002745</t>
  </si>
  <si>
    <t>OR17061500081015</t>
  </si>
  <si>
    <t>6231900000031734573</t>
  </si>
  <si>
    <t>SR17061500002750</t>
  </si>
  <si>
    <t>OR17061500081045</t>
  </si>
  <si>
    <t>3568891134331586</t>
  </si>
  <si>
    <t>SR17061500002756</t>
  </si>
  <si>
    <t>OR17061500081107</t>
  </si>
  <si>
    <t>6217003860016236620</t>
  </si>
  <si>
    <t>SR17061500002758</t>
  </si>
  <si>
    <t>OR17061500081117</t>
  </si>
  <si>
    <t>6258061644891754</t>
  </si>
  <si>
    <t>0919588874</t>
  </si>
  <si>
    <t>SR17061500002764</t>
  </si>
  <si>
    <t>OR17061500081141</t>
  </si>
  <si>
    <t>SR17061500002781</t>
  </si>
  <si>
    <t>OR17061500081241</t>
  </si>
  <si>
    <t>6217003940000397511</t>
  </si>
  <si>
    <t>SR17061500002783</t>
  </si>
  <si>
    <t>OR17061500081250</t>
  </si>
  <si>
    <t>6228481619660526977</t>
  </si>
  <si>
    <t>SR17061500002785</t>
  </si>
  <si>
    <t>OR17061500081281</t>
  </si>
  <si>
    <t>6231900000055471318</t>
  </si>
  <si>
    <t>SR17061500002799</t>
  </si>
  <si>
    <t>OR17061500081375</t>
  </si>
  <si>
    <t>6228480048815446470</t>
  </si>
  <si>
    <t>0919690706</t>
  </si>
  <si>
    <t>SR17061500002800</t>
  </si>
  <si>
    <t>OR17061500081381</t>
  </si>
  <si>
    <t>SR17061500002804</t>
  </si>
  <si>
    <t>OR17061500081394</t>
  </si>
  <si>
    <t>6217003860008159517</t>
  </si>
  <si>
    <t>SR17061500002805</t>
  </si>
  <si>
    <t>OR17061500081397</t>
  </si>
  <si>
    <t>6214858712926369</t>
  </si>
  <si>
    <t>0919711154</t>
  </si>
  <si>
    <t>SR17061500002808</t>
  </si>
  <si>
    <t>OR17061500081424</t>
  </si>
  <si>
    <t>SR17061500002809</t>
  </si>
  <si>
    <t>OR17061500081430</t>
  </si>
  <si>
    <t>6282880065205644</t>
  </si>
  <si>
    <t>0919720034</t>
  </si>
  <si>
    <t>SR17061500002810</t>
  </si>
  <si>
    <t>OR17061500081437</t>
  </si>
  <si>
    <t>SR17061500002813</t>
  </si>
  <si>
    <t>OR17061500081471</t>
  </si>
  <si>
    <t>6212262512000264152</t>
  </si>
  <si>
    <t>SR17061500002814</t>
  </si>
  <si>
    <t>OR17061500081475</t>
  </si>
  <si>
    <t>6231900000095791238</t>
  </si>
  <si>
    <t>SR17061500002815</t>
  </si>
  <si>
    <t>OR17061500081483</t>
  </si>
  <si>
    <t>SR17061500002816</t>
  </si>
  <si>
    <t>OR17061500081509</t>
  </si>
  <si>
    <t>6225888718161122</t>
  </si>
  <si>
    <t>SR17061500002817</t>
  </si>
  <si>
    <t>OR17061500081514</t>
  </si>
  <si>
    <t>6212262502010637919</t>
  </si>
  <si>
    <t>0919756797</t>
  </si>
  <si>
    <t>SR17061500002818</t>
  </si>
  <si>
    <t>OR17061500081525</t>
  </si>
  <si>
    <t>SR17061500002819</t>
  </si>
  <si>
    <t>OR17061500081569</t>
  </si>
  <si>
    <t>6222622420000246712</t>
  </si>
  <si>
    <t>SR17061500002821</t>
  </si>
  <si>
    <t>OR17061500081624</t>
  </si>
  <si>
    <t>6228483961154403117</t>
  </si>
  <si>
    <t>SR17061500002822</t>
  </si>
  <si>
    <t>OR17061500081630</t>
  </si>
  <si>
    <t>6221507300009726215</t>
  </si>
  <si>
    <t>SR17061500002827</t>
  </si>
  <si>
    <t>OR17061500081825</t>
  </si>
  <si>
    <t>SR17061500002834</t>
  </si>
  <si>
    <t>OR17061500081902</t>
  </si>
  <si>
    <t>6226890118208759</t>
  </si>
  <si>
    <t>SR17061500002840</t>
  </si>
  <si>
    <t>OR17061500081959</t>
  </si>
  <si>
    <t>6221887300030474330</t>
  </si>
  <si>
    <t>SR17061500002841</t>
  </si>
  <si>
    <t>OR17061500081964</t>
  </si>
  <si>
    <t>SR17061500002862</t>
  </si>
  <si>
    <t>OR17061500082193</t>
  </si>
  <si>
    <t>6214600180006952910</t>
  </si>
  <si>
    <t>SR17061500002875</t>
  </si>
  <si>
    <t>OR17061500082263</t>
  </si>
  <si>
    <t>6228484156089499566</t>
  </si>
  <si>
    <t>SR17061500002883</t>
  </si>
  <si>
    <t>OR17061500082300</t>
  </si>
  <si>
    <t>6226661300932104</t>
  </si>
  <si>
    <t>SR17061500002885</t>
  </si>
  <si>
    <t>OR17061500082312</t>
  </si>
  <si>
    <t>6228480868664336377</t>
  </si>
  <si>
    <t>SR17061500002889</t>
  </si>
  <si>
    <t>OR17061500082328</t>
  </si>
  <si>
    <t>6210178002015907927</t>
  </si>
  <si>
    <t>SR17061500002894</t>
  </si>
  <si>
    <t>OR17061500082346</t>
  </si>
  <si>
    <t>6221570099102511</t>
  </si>
  <si>
    <t>SR17061500002895</t>
  </si>
  <si>
    <t>OR17061500082348</t>
  </si>
  <si>
    <t>SR17061500002897</t>
  </si>
  <si>
    <t>OR17061500082362</t>
  </si>
  <si>
    <t>6228480868592070577</t>
  </si>
  <si>
    <t>SR17061500002901</t>
  </si>
  <si>
    <t>OR17061500082421</t>
  </si>
  <si>
    <t>6210188800015873892</t>
  </si>
  <si>
    <t>0920145961</t>
  </si>
  <si>
    <t>SR17061500002903</t>
  </si>
  <si>
    <t>OR17061500082439</t>
  </si>
  <si>
    <t>SR17061500002906</t>
  </si>
  <si>
    <t>OR17061500082443</t>
  </si>
  <si>
    <t>6231900000130693506</t>
  </si>
  <si>
    <t>0920150820</t>
  </si>
  <si>
    <t>SR17061500002907</t>
  </si>
  <si>
    <t>OR17061500082448</t>
  </si>
  <si>
    <t>0920151953</t>
  </si>
  <si>
    <t>SR17061500002908</t>
  </si>
  <si>
    <t>OR17061500082451</t>
  </si>
  <si>
    <t>SR17061500002911</t>
  </si>
  <si>
    <t>OR17061500082469</t>
  </si>
  <si>
    <t>6217852700006679904</t>
  </si>
  <si>
    <t>SR17061500002912</t>
  </si>
  <si>
    <t>OR17061500082474</t>
  </si>
  <si>
    <t>6217232513000034773</t>
  </si>
  <si>
    <t>SR17061500002917</t>
  </si>
  <si>
    <t>OR17061500082494</t>
  </si>
  <si>
    <t>6236683920000130812</t>
  </si>
  <si>
    <t>SR17061500002930</t>
  </si>
  <si>
    <t>OR17061500082542</t>
  </si>
  <si>
    <t>6223691449271166</t>
  </si>
  <si>
    <t>SR17061500002933</t>
  </si>
  <si>
    <t>OR17061500082547</t>
  </si>
  <si>
    <t>6224698122298100</t>
  </si>
  <si>
    <t>SR17061500002937</t>
  </si>
  <si>
    <t>OR17061500082562</t>
  </si>
  <si>
    <t>6259760005997667</t>
  </si>
  <si>
    <t>SR17061500002941</t>
  </si>
  <si>
    <t>OR17061500082594</t>
  </si>
  <si>
    <t>6212262410002943271</t>
  </si>
  <si>
    <t>SR17061500002945</t>
  </si>
  <si>
    <t>OR17061500082605</t>
  </si>
  <si>
    <t>4563512700119704707</t>
  </si>
  <si>
    <t>SR17061500002946</t>
  </si>
  <si>
    <t>OR17061500082610</t>
  </si>
  <si>
    <t>6231900000036432165</t>
  </si>
  <si>
    <t>0920265144</t>
  </si>
  <si>
    <t>SR17061500002953</t>
  </si>
  <si>
    <t>OR17061500082644</t>
  </si>
  <si>
    <t>SR17061500002954</t>
  </si>
  <si>
    <t>OR17061500082649</t>
  </si>
  <si>
    <t>4218717005767545</t>
  </si>
  <si>
    <t>SR17061500002957</t>
  </si>
  <si>
    <t>OR17061500082665</t>
  </si>
  <si>
    <t>5187187008302415</t>
  </si>
  <si>
    <t>SR17061500002960</t>
  </si>
  <si>
    <t>OR17061500082696</t>
  </si>
  <si>
    <t>6221887300034604296</t>
  </si>
  <si>
    <t>SR17061500002966</t>
  </si>
  <si>
    <t>OR17061500082734</t>
  </si>
  <si>
    <t>6217003860002032793</t>
  </si>
  <si>
    <t>SR17061500002967</t>
  </si>
  <si>
    <t>OR17061500082738</t>
  </si>
  <si>
    <t>6231900000140885068</t>
  </si>
  <si>
    <t>0920338192</t>
  </si>
  <si>
    <t>SR17061500002969</t>
  </si>
  <si>
    <t>OR17061500082748</t>
  </si>
  <si>
    <t>SR17061500002973</t>
  </si>
  <si>
    <t>OR17061500082766</t>
  </si>
  <si>
    <t>6217921200135740</t>
  </si>
  <si>
    <t>SR17061500002992</t>
  </si>
  <si>
    <t>OR17061500082823</t>
  </si>
  <si>
    <t>6283660019884960</t>
  </si>
  <si>
    <t>SR17061500002994</t>
  </si>
  <si>
    <t>OR17061500082827</t>
  </si>
  <si>
    <t>6231900000053963746</t>
  </si>
  <si>
    <t>SR17061500002996</t>
  </si>
  <si>
    <t>OR17061500082830</t>
  </si>
  <si>
    <t>6212262510000723078</t>
  </si>
  <si>
    <t>0920404304</t>
  </si>
  <si>
    <t>SR17061500003004</t>
  </si>
  <si>
    <t>OR17061500082862</t>
  </si>
  <si>
    <t>SR17061500003007</t>
  </si>
  <si>
    <t>OR17061500082880</t>
  </si>
  <si>
    <t>6217997300007849329</t>
  </si>
  <si>
    <t>SR17061500003010</t>
  </si>
  <si>
    <t>OR17061500082905</t>
  </si>
  <si>
    <t>6231900000103853343</t>
  </si>
  <si>
    <t>SR17061500003013</t>
  </si>
  <si>
    <t>OR17061500082914</t>
  </si>
  <si>
    <t>6225768759875568</t>
  </si>
  <si>
    <t>SR17061500003014</t>
  </si>
  <si>
    <t>OR17061500082938</t>
  </si>
  <si>
    <t>6222622420000613580</t>
  </si>
  <si>
    <t>SR17061500003018</t>
  </si>
  <si>
    <t>OR17061500082952</t>
  </si>
  <si>
    <t>6214858711894105</t>
  </si>
  <si>
    <t>SR17061500003025</t>
  </si>
  <si>
    <t>OR17061500082994</t>
  </si>
  <si>
    <t>4392268332377127</t>
  </si>
  <si>
    <t>SR17061500003027</t>
  </si>
  <si>
    <t>OR17061500083003</t>
  </si>
  <si>
    <t>6231900020014456697</t>
  </si>
  <si>
    <t>SR17061500003032</t>
  </si>
  <si>
    <t>OR17061500083054</t>
  </si>
  <si>
    <t>6212262512000097479</t>
  </si>
  <si>
    <t>SR17061500003036</t>
  </si>
  <si>
    <t>OR17061500083084</t>
  </si>
  <si>
    <t>0920636682</t>
  </si>
  <si>
    <t>SR17061500003038</t>
  </si>
  <si>
    <t>OR17061500083116</t>
  </si>
  <si>
    <t>SR17061500003040</t>
  </si>
  <si>
    <t>OR17061500083154</t>
  </si>
  <si>
    <t>6231900000129603557</t>
  </si>
  <si>
    <t>SR17061600003046</t>
  </si>
  <si>
    <t>OR17061600083251</t>
  </si>
  <si>
    <t>6230200072540813</t>
  </si>
  <si>
    <t>SR17061600003047</t>
  </si>
  <si>
    <t>OR17061600083263</t>
  </si>
  <si>
    <t>6227003862130083465</t>
  </si>
  <si>
    <t>SR17061600003063</t>
  </si>
  <si>
    <t>OR17061600084212</t>
  </si>
  <si>
    <t>6226961900997857</t>
  </si>
  <si>
    <t>0920817213</t>
  </si>
  <si>
    <t>SR17061600003067</t>
  </si>
  <si>
    <t>OR17061600084336</t>
  </si>
  <si>
    <t>SR17061600003076</t>
  </si>
  <si>
    <t>OR17061600084551</t>
  </si>
  <si>
    <t>SR17061600003080</t>
  </si>
  <si>
    <t>OR17061600084678</t>
  </si>
  <si>
    <t>6282880045355626</t>
  </si>
  <si>
    <t>SR17061600003081</t>
  </si>
  <si>
    <t>OR17061600084680</t>
  </si>
  <si>
    <t>SR17061600003082</t>
  </si>
  <si>
    <t>OR17061600084684</t>
  </si>
  <si>
    <t>6259065379174632</t>
  </si>
  <si>
    <t>SR17061600003086</t>
  </si>
  <si>
    <t>OR17061600084822</t>
  </si>
  <si>
    <t>6217997300018732183</t>
  </si>
  <si>
    <t>SR17061600003094</t>
  </si>
  <si>
    <t>OR17061600084936</t>
  </si>
  <si>
    <t>SR17061600003101</t>
  </si>
  <si>
    <t>OR17061600084998</t>
  </si>
  <si>
    <t>6217002720003418444</t>
  </si>
  <si>
    <t>SR17061600003108</t>
  </si>
  <si>
    <t>OR17061600085091</t>
  </si>
  <si>
    <t>6217003860030160210</t>
  </si>
  <si>
    <t>SR17061600003113</t>
  </si>
  <si>
    <t>OR17061600085126</t>
  </si>
  <si>
    <t>6231900000112474297</t>
  </si>
  <si>
    <t>SR17061600003120</t>
  </si>
  <si>
    <t>OR17061600085190</t>
  </si>
  <si>
    <t>0921028903</t>
  </si>
  <si>
    <t>SR17061600003127</t>
  </si>
  <si>
    <t>OR17061600085252</t>
  </si>
  <si>
    <t>SR17061600003129</t>
  </si>
  <si>
    <t>OR17061600085258</t>
  </si>
  <si>
    <t>SR17061600003131</t>
  </si>
  <si>
    <t>OR17061600085262</t>
  </si>
  <si>
    <t>0921041767</t>
  </si>
  <si>
    <t>SR17061600003133</t>
  </si>
  <si>
    <t>OR17061600085287</t>
  </si>
  <si>
    <t>SR17061600003137</t>
  </si>
  <si>
    <t>OR17061600085319</t>
  </si>
  <si>
    <t>4367450089943779</t>
  </si>
  <si>
    <t>SR17061600003139</t>
  </si>
  <si>
    <t>OR17061600085329</t>
  </si>
  <si>
    <t>6217232502000339944</t>
  </si>
  <si>
    <t>SR17061600003147</t>
  </si>
  <si>
    <t>OR17061600085375</t>
  </si>
  <si>
    <t>6212262502027237158</t>
  </si>
  <si>
    <t>SR17061600003151</t>
  </si>
  <si>
    <t>OR17061600085415</t>
  </si>
  <si>
    <t>SR17061600003153</t>
  </si>
  <si>
    <t>OR17061600085422</t>
  </si>
  <si>
    <t>6231900000042149845</t>
  </si>
  <si>
    <t>SR17061600003160</t>
  </si>
  <si>
    <t>OR17061600085479</t>
  </si>
  <si>
    <t>5187107702073542</t>
  </si>
  <si>
    <t>SR17061600003178</t>
  </si>
  <si>
    <t>OR17061600085599</t>
  </si>
  <si>
    <t>4392260033966860</t>
  </si>
  <si>
    <t>SR17061600003179</t>
  </si>
  <si>
    <t>OR17061600085603</t>
  </si>
  <si>
    <t>6221887361001147941</t>
  </si>
  <si>
    <t>SR17061600003181</t>
  </si>
  <si>
    <t>OR17061600085609</t>
  </si>
  <si>
    <t>6217997300006016540</t>
  </si>
  <si>
    <t>0921169190</t>
  </si>
  <si>
    <t>SR17061600003186</t>
  </si>
  <si>
    <t>OR17061600085651</t>
  </si>
  <si>
    <t>SR17061600003190</t>
  </si>
  <si>
    <t>OR17061600085668</t>
  </si>
  <si>
    <t>6228483868221603373</t>
  </si>
  <si>
    <t>0921178297</t>
  </si>
  <si>
    <t>SR17061600003191</t>
  </si>
  <si>
    <t>OR17061600085672</t>
  </si>
  <si>
    <t>SR17061600003200</t>
  </si>
  <si>
    <t>OR17061600085706</t>
  </si>
  <si>
    <t>6212262410001805752</t>
  </si>
  <si>
    <t>SR17061600003201</t>
  </si>
  <si>
    <t>OR17061600085712</t>
  </si>
  <si>
    <t>6226192200782811</t>
  </si>
  <si>
    <t>SR17061600003202</t>
  </si>
  <si>
    <t>OR17061600085715</t>
  </si>
  <si>
    <t>SR17061600003203</t>
  </si>
  <si>
    <t>OR17061600085731</t>
  </si>
  <si>
    <t>6231900020009559562</t>
  </si>
  <si>
    <t>0921218905</t>
  </si>
  <si>
    <t>SR17061600003205</t>
  </si>
  <si>
    <t>OR17061600085741</t>
  </si>
  <si>
    <t>0921218930</t>
  </si>
  <si>
    <t>SR17061600003206</t>
  </si>
  <si>
    <t>OR17061600085743</t>
  </si>
  <si>
    <t>SR17061600003207</t>
  </si>
  <si>
    <t>OR17061600085749</t>
  </si>
  <si>
    <t>4367455065083094</t>
  </si>
  <si>
    <t>SR17061600003210</t>
  </si>
  <si>
    <t>OR17061600085784</t>
  </si>
  <si>
    <t>6228480868425760477</t>
  </si>
  <si>
    <t>SR17061600003211</t>
  </si>
  <si>
    <t>OR17061600085790</t>
  </si>
  <si>
    <t>6229180033686611</t>
  </si>
  <si>
    <t>SR17061600003214</t>
  </si>
  <si>
    <t>OR17061600085823</t>
  </si>
  <si>
    <t>6228930001126311343</t>
  </si>
  <si>
    <t>SR17061600003215</t>
  </si>
  <si>
    <t>OR17061600085824</t>
  </si>
  <si>
    <t>6222600610029184227</t>
  </si>
  <si>
    <t>0921313993</t>
  </si>
  <si>
    <t>SR17061600003218</t>
  </si>
  <si>
    <t>OR17061600085867</t>
  </si>
  <si>
    <t>SR17061600003219</t>
  </si>
  <si>
    <t>OR17061600085870</t>
  </si>
  <si>
    <t>6217562700003771887</t>
  </si>
  <si>
    <t>SR17061600003223</t>
  </si>
  <si>
    <t>OR17061600085920</t>
  </si>
  <si>
    <t>6221507300007915406</t>
  </si>
  <si>
    <t>SR17061600003224</t>
  </si>
  <si>
    <t>OR17061600086000</t>
  </si>
  <si>
    <t>6228483318117307077</t>
  </si>
  <si>
    <t>SR17061600003225</t>
  </si>
  <si>
    <t>OR17061600086002</t>
  </si>
  <si>
    <t>SR17061600003226</t>
  </si>
  <si>
    <t>OR17061600086006</t>
  </si>
  <si>
    <t>6223690834446979</t>
  </si>
  <si>
    <t>0921469287</t>
  </si>
  <si>
    <t>SR17061600003236</t>
  </si>
  <si>
    <t>OR17061600086179</t>
  </si>
  <si>
    <t>SR17061600003246</t>
  </si>
  <si>
    <t>OR17061600086248</t>
  </si>
  <si>
    <t>6228481198546337578</t>
  </si>
  <si>
    <t>SR17061600003247</t>
  </si>
  <si>
    <t>OR17061600086260</t>
  </si>
  <si>
    <t>4391880081893855</t>
  </si>
  <si>
    <t>SR17061600003251</t>
  </si>
  <si>
    <t>OR17061600086311</t>
  </si>
  <si>
    <t>6225758102002978</t>
  </si>
  <si>
    <t>0921537426</t>
  </si>
  <si>
    <t>SR17061600003252</t>
  </si>
  <si>
    <t>OR17061600086332</t>
  </si>
  <si>
    <t>SR17061600003255</t>
  </si>
  <si>
    <t>OR17061600086340</t>
  </si>
  <si>
    <t>6217003980001729148</t>
  </si>
  <si>
    <t>SR17061600003258</t>
  </si>
  <si>
    <t>OR17061600086346</t>
  </si>
  <si>
    <t>6226552000029020</t>
  </si>
  <si>
    <t>0921550812</t>
  </si>
  <si>
    <t>SR17061600003261</t>
  </si>
  <si>
    <t>OR17061600086371</t>
  </si>
  <si>
    <t>0921590336</t>
  </si>
  <si>
    <t>SR17061600003273</t>
  </si>
  <si>
    <t>OR17061600086468</t>
  </si>
  <si>
    <t>SR17061600003275</t>
  </si>
  <si>
    <t>OR17061600086481</t>
  </si>
  <si>
    <t>6217003880001019500</t>
  </si>
  <si>
    <t>SR17061600003277</t>
  </si>
  <si>
    <t>OR17061600086505</t>
  </si>
  <si>
    <t>6221550875776365</t>
  </si>
  <si>
    <t>SR17061600003278</t>
  </si>
  <si>
    <t>OR17061600086508</t>
  </si>
  <si>
    <t>6228481936117953962</t>
  </si>
  <si>
    <t>SR17061600003288</t>
  </si>
  <si>
    <t>OR17061600086564</t>
  </si>
  <si>
    <t>6228483318271784376</t>
  </si>
  <si>
    <t>SR17061600003290</t>
  </si>
  <si>
    <t>OR17061600086567</t>
  </si>
  <si>
    <t>6223692083085854</t>
  </si>
  <si>
    <t>SR17061600003295</t>
  </si>
  <si>
    <t>OR17061600086604</t>
  </si>
  <si>
    <t>6253600000122547</t>
  </si>
  <si>
    <t>SR17061600003296</t>
  </si>
  <si>
    <t>OR17061600086607</t>
  </si>
  <si>
    <t>SR17061600003297</t>
  </si>
  <si>
    <t>OR17061600086629</t>
  </si>
  <si>
    <t>6217997300019099228</t>
  </si>
  <si>
    <t>SR17061600003300</t>
  </si>
  <si>
    <t>OR17061600086645</t>
  </si>
  <si>
    <t>6228480866188212165</t>
  </si>
  <si>
    <t>SR17061600003302</t>
  </si>
  <si>
    <t>OR17061600086651</t>
  </si>
  <si>
    <t>6225768301398580</t>
  </si>
  <si>
    <t>SR17061600003319</t>
  </si>
  <si>
    <t>OR17061600086771</t>
  </si>
  <si>
    <t>6217562700001030542</t>
  </si>
  <si>
    <t>SR17061600003330</t>
  </si>
  <si>
    <t>OR17061600086858</t>
  </si>
  <si>
    <t>6217003860003845862</t>
  </si>
  <si>
    <t>SR17061600003331</t>
  </si>
  <si>
    <t>OR17061600086865</t>
  </si>
  <si>
    <t>SR17061600003336</t>
  </si>
  <si>
    <t>OR17061600086890</t>
  </si>
  <si>
    <t>6231900000013532516</t>
  </si>
  <si>
    <t>SR17061600003337</t>
  </si>
  <si>
    <t>OR17061600086901</t>
  </si>
  <si>
    <t>SR17061600003341</t>
  </si>
  <si>
    <t>OR17061600086936</t>
  </si>
  <si>
    <t>6217902700001574944</t>
  </si>
  <si>
    <t>0921792652</t>
  </si>
  <si>
    <t>SR17061600003343</t>
  </si>
  <si>
    <t>OR17061600086946</t>
  </si>
  <si>
    <t>SR17061600003346</t>
  </si>
  <si>
    <t>OR17061600086957</t>
  </si>
  <si>
    <t>6217003860004341473</t>
  </si>
  <si>
    <t>SR17061600003349</t>
  </si>
  <si>
    <t>OR17061600086986</t>
  </si>
  <si>
    <t>6228483878002086078</t>
  </si>
  <si>
    <t>SR17061600003351</t>
  </si>
  <si>
    <t>OR17061600086993</t>
  </si>
  <si>
    <t>6228930001032611885</t>
  </si>
  <si>
    <t>SR17061600003355</t>
  </si>
  <si>
    <t>OR17061600087011</t>
  </si>
  <si>
    <t>SR17061600003356</t>
  </si>
  <si>
    <t>OR17061600087012</t>
  </si>
  <si>
    <t>6231900000013736539</t>
  </si>
  <si>
    <t>SR17061600003358</t>
  </si>
  <si>
    <t>OR17061600087021</t>
  </si>
  <si>
    <t>SR17061600003360</t>
  </si>
  <si>
    <t>OR17061600087031</t>
  </si>
  <si>
    <t>6217232512000069193</t>
  </si>
  <si>
    <t>SR17061600003361</t>
  </si>
  <si>
    <t>OR17061600087032</t>
  </si>
  <si>
    <t>6217002190019558759</t>
  </si>
  <si>
    <t>SR17061600003363</t>
  </si>
  <si>
    <t>OR17061600087046</t>
  </si>
  <si>
    <t>6231900000031742402</t>
  </si>
  <si>
    <t>SR17061600003369</t>
  </si>
  <si>
    <t>OR17061600087075</t>
  </si>
  <si>
    <t>6228480868605880673</t>
  </si>
  <si>
    <t>SR17061600003371</t>
  </si>
  <si>
    <t>OR17061600087087</t>
  </si>
  <si>
    <t>6226661300221524</t>
  </si>
  <si>
    <t>SR17061600003377</t>
  </si>
  <si>
    <t>OR17061600087124</t>
  </si>
  <si>
    <t>6230200072457224</t>
  </si>
  <si>
    <t>0921917085</t>
  </si>
  <si>
    <t>SR17061600003387</t>
  </si>
  <si>
    <t>OR17061600087155</t>
  </si>
  <si>
    <t>SR17061600003389</t>
  </si>
  <si>
    <t>OR17061600087160</t>
  </si>
  <si>
    <t>5316930009642287</t>
  </si>
  <si>
    <t>SR17061600003390</t>
  </si>
  <si>
    <t>OR17061600087162</t>
  </si>
  <si>
    <t>SR17061600003392</t>
  </si>
  <si>
    <t>OR17061600087165</t>
  </si>
  <si>
    <t>SR17061600003394</t>
  </si>
  <si>
    <t>OR17061600087167</t>
  </si>
  <si>
    <t>SR17061600003395</t>
  </si>
  <si>
    <t>OR17061600087183</t>
  </si>
  <si>
    <t>6229017118382106</t>
  </si>
  <si>
    <t>SR17061600003398</t>
  </si>
  <si>
    <t>OR17061600087196</t>
  </si>
  <si>
    <t>6221551883205603</t>
  </si>
  <si>
    <t>SR17061600003399</t>
  </si>
  <si>
    <t>OR17061600087215</t>
  </si>
  <si>
    <t>6259654230882622</t>
  </si>
  <si>
    <t>SR17061600003400</t>
  </si>
  <si>
    <t>OR17061600087219</t>
  </si>
  <si>
    <t>SR17061600003402</t>
  </si>
  <si>
    <t>OR17061600087262</t>
  </si>
  <si>
    <t>6222620590005520584</t>
  </si>
  <si>
    <t>SR17061700003404</t>
  </si>
  <si>
    <t>OR17061700087288</t>
  </si>
  <si>
    <t>4392260806860258</t>
  </si>
  <si>
    <t>SR17061700003406</t>
  </si>
  <si>
    <t>OR17061700087327</t>
  </si>
  <si>
    <t>0922096474</t>
  </si>
  <si>
    <t>SR17061700003409</t>
  </si>
  <si>
    <t>OR17061700087383</t>
  </si>
  <si>
    <t>SR17061700003411</t>
  </si>
  <si>
    <t>OR17061700087406</t>
  </si>
  <si>
    <t>SR17061700003416</t>
  </si>
  <si>
    <t>OR17061700087602</t>
  </si>
  <si>
    <t>6231900000094912876</t>
  </si>
  <si>
    <t>SR17061700003417</t>
  </si>
  <si>
    <t>OR17061700087690</t>
  </si>
  <si>
    <t>6228481198052943579</t>
  </si>
  <si>
    <t>SR17061700003418</t>
  </si>
  <si>
    <t>OR17061700087696</t>
  </si>
  <si>
    <t>SR17061700003419</t>
  </si>
  <si>
    <t>OR17061700087731</t>
  </si>
  <si>
    <t>6217997020001098398</t>
  </si>
  <si>
    <t>SR17061700003426</t>
  </si>
  <si>
    <t>OR17061700087809</t>
  </si>
  <si>
    <t>6212262505002950125</t>
  </si>
  <si>
    <t>SR17061700003428</t>
  </si>
  <si>
    <t>OR17061700087834</t>
  </si>
  <si>
    <t>6221887071006529130</t>
  </si>
  <si>
    <t>SR17061700003432</t>
  </si>
  <si>
    <t>OR17061700087954</t>
  </si>
  <si>
    <t>0922130844</t>
  </si>
  <si>
    <t>SR17061700003434</t>
  </si>
  <si>
    <t>OR17061700088017</t>
  </si>
  <si>
    <t>SR17061700003438</t>
  </si>
  <si>
    <t>OR17061700088053</t>
  </si>
  <si>
    <t>6227003950290018304</t>
  </si>
  <si>
    <t>SR17061700003440</t>
  </si>
  <si>
    <t>OR17061700088077</t>
  </si>
  <si>
    <t>6212262513000071845</t>
  </si>
  <si>
    <t>SR17061700003441</t>
  </si>
  <si>
    <t>OR17061700088094</t>
  </si>
  <si>
    <t>6222620590006161263</t>
  </si>
  <si>
    <t>SR17061700003443</t>
  </si>
  <si>
    <t>OR17061700088120</t>
  </si>
  <si>
    <t>6217993760002109736</t>
  </si>
  <si>
    <t>0922143589</t>
  </si>
  <si>
    <t>SR17061700003444</t>
  </si>
  <si>
    <t>OR17061700088123</t>
  </si>
  <si>
    <t>SR17061700003451</t>
  </si>
  <si>
    <t>OR17061700088171</t>
  </si>
  <si>
    <t>6212262502010265117</t>
  </si>
  <si>
    <t>SR17061700003457</t>
  </si>
  <si>
    <t>OR17061700088269</t>
  </si>
  <si>
    <t>SR17061700003465</t>
  </si>
  <si>
    <t>OR17061700088340</t>
  </si>
  <si>
    <t>0922186435</t>
  </si>
  <si>
    <t>SR17061700003472</t>
  </si>
  <si>
    <t>OR17061700088417</t>
  </si>
  <si>
    <t>SR17061700003474</t>
  </si>
  <si>
    <t>OR17061700088425</t>
  </si>
  <si>
    <t>6212262502027089286</t>
  </si>
  <si>
    <t>SR17061700003480</t>
  </si>
  <si>
    <t>OR17061700088455</t>
  </si>
  <si>
    <t>6227003860590214240</t>
  </si>
  <si>
    <t>SR17061700003484</t>
  </si>
  <si>
    <t>OR17061700088471</t>
  </si>
  <si>
    <t>6217003890001938179</t>
  </si>
  <si>
    <t>SR17061700003485</t>
  </si>
  <si>
    <t>OR17061700088480</t>
  </si>
  <si>
    <t>6226580053144438</t>
  </si>
  <si>
    <t>0922204127</t>
  </si>
  <si>
    <t>SR17061700003493</t>
  </si>
  <si>
    <t>OR17061700088539</t>
  </si>
  <si>
    <t>0922210033</t>
  </si>
  <si>
    <t>SR17061700003495</t>
  </si>
  <si>
    <t>OR17061700088552</t>
  </si>
  <si>
    <t>SR17061700003496</t>
  </si>
  <si>
    <t>OR17061700088553</t>
  </si>
  <si>
    <t>SR17061700003497</t>
  </si>
  <si>
    <t>OR17061700088554</t>
  </si>
  <si>
    <t>6217003860016779645</t>
  </si>
  <si>
    <t>SR17061700003498</t>
  </si>
  <si>
    <t>OR17061700088557</t>
  </si>
  <si>
    <t>6222620590000606925</t>
  </si>
  <si>
    <t>SR17061700003505</t>
  </si>
  <si>
    <t>OR17061700088600</t>
  </si>
  <si>
    <t>6212262509000657278</t>
  </si>
  <si>
    <t>SR17061700003513</t>
  </si>
  <si>
    <t>OR17061700088627</t>
  </si>
  <si>
    <t>6229100012214565</t>
  </si>
  <si>
    <t>SR17061700003521</t>
  </si>
  <si>
    <t>OR17061700088662</t>
  </si>
  <si>
    <t>SR17061700003524</t>
  </si>
  <si>
    <t>OR17061700088723</t>
  </si>
  <si>
    <t>6228480868244050779</t>
  </si>
  <si>
    <t>SR17061700003528</t>
  </si>
  <si>
    <t>OR17061700088829</t>
  </si>
  <si>
    <t>6222520599599251</t>
  </si>
  <si>
    <t>SR17061700003530</t>
  </si>
  <si>
    <t>OR17061700088863</t>
  </si>
  <si>
    <t>6214911300049522</t>
  </si>
  <si>
    <t>SR17061700003536</t>
  </si>
  <si>
    <t>OR17061700088924</t>
  </si>
  <si>
    <t>6217003860017758630</t>
  </si>
  <si>
    <t>SR17061700003537</t>
  </si>
  <si>
    <t>OR17061700088941</t>
  </si>
  <si>
    <t>6259699906729102</t>
  </si>
  <si>
    <t>SR17061700003542</t>
  </si>
  <si>
    <t>OR17061700089013</t>
  </si>
  <si>
    <t>SR17061700003553</t>
  </si>
  <si>
    <t>OR17061700089130</t>
  </si>
  <si>
    <t>6217007160003195954</t>
  </si>
  <si>
    <t>SR17061700003589</t>
  </si>
  <si>
    <t>OR17061700089295</t>
  </si>
  <si>
    <t>6236683900000066505</t>
  </si>
  <si>
    <t>SR17061700003592</t>
  </si>
  <si>
    <t>OR17061700089305</t>
  </si>
  <si>
    <t>SR17061700003596</t>
  </si>
  <si>
    <t>OR17061700089317</t>
  </si>
  <si>
    <t>6231900000014847061</t>
  </si>
  <si>
    <t>SR17061700003601</t>
  </si>
  <si>
    <t>OR17061700089326</t>
  </si>
  <si>
    <t>6228480868651803975</t>
  </si>
  <si>
    <t>SR17061700003605</t>
  </si>
  <si>
    <t>OR17061700089362</t>
  </si>
  <si>
    <t>6259588686552174</t>
  </si>
  <si>
    <t>SR17061700003607</t>
  </si>
  <si>
    <t>OR17061700089369</t>
  </si>
  <si>
    <t>6225970006500516</t>
  </si>
  <si>
    <t>000704853643</t>
  </si>
  <si>
    <t>SR17061800003616</t>
  </si>
  <si>
    <t>OR17061800089478</t>
  </si>
  <si>
    <t>SR17061800003617</t>
  </si>
  <si>
    <t>OR17061800089479</t>
  </si>
  <si>
    <t>SR17061800003620</t>
  </si>
  <si>
    <t>OR17061800089534</t>
  </si>
  <si>
    <t>SR17061800003622</t>
  </si>
  <si>
    <t>OR17061800089539</t>
  </si>
  <si>
    <t>SR17061800003623</t>
  </si>
  <si>
    <t>OR17061800089542</t>
  </si>
  <si>
    <t>6228483308591602077</t>
  </si>
  <si>
    <t>SR17061800003624</t>
  </si>
  <si>
    <t>OR17061800089552</t>
  </si>
  <si>
    <t>000686119304</t>
  </si>
  <si>
    <t>SR17061800003626</t>
  </si>
  <si>
    <t>OR17061800089625</t>
  </si>
  <si>
    <t>SR17061800003629</t>
  </si>
  <si>
    <t>OR17061800089672</t>
  </si>
  <si>
    <t>6222082511000313552</t>
  </si>
  <si>
    <t>0922582404</t>
  </si>
  <si>
    <t>SR17061800003632</t>
  </si>
  <si>
    <t>OR17061800089754</t>
  </si>
  <si>
    <t>SR17061800003633</t>
  </si>
  <si>
    <t>OR17061800089782</t>
  </si>
  <si>
    <t>6228483318431910077</t>
  </si>
  <si>
    <t>SR17061800003635</t>
  </si>
  <si>
    <t>OR17061800089785</t>
  </si>
  <si>
    <t>SR17061800003636</t>
  </si>
  <si>
    <t>OR17061800089786</t>
  </si>
  <si>
    <t>SR17061800003637</t>
  </si>
  <si>
    <t>OR17061800089791</t>
  </si>
  <si>
    <t>SR17061800003638</t>
  </si>
  <si>
    <t>OR17061800089792</t>
  </si>
  <si>
    <t>SR17061800003639</t>
  </si>
  <si>
    <t>OR17061800089793</t>
  </si>
  <si>
    <t>6216616207004258367</t>
  </si>
  <si>
    <t>SR17061800003642</t>
  </si>
  <si>
    <t>OR17061800089868</t>
  </si>
  <si>
    <t>6283174240226553</t>
  </si>
  <si>
    <t>SR17061800003643</t>
  </si>
  <si>
    <t>OR17061800089927</t>
  </si>
  <si>
    <t>6231900000143870471</t>
  </si>
  <si>
    <t>SR17061800003644</t>
  </si>
  <si>
    <t>OR17061800089970</t>
  </si>
  <si>
    <t>6221682205307262</t>
  </si>
  <si>
    <t>SR17061800003647</t>
  </si>
  <si>
    <t>OR17061800089987</t>
  </si>
  <si>
    <t>SR17061800003652</t>
  </si>
  <si>
    <t>OR17061800090036</t>
  </si>
  <si>
    <t>6210178002041017816</t>
  </si>
  <si>
    <t>SR17061800003653</t>
  </si>
  <si>
    <t>OR17061800090043</t>
  </si>
  <si>
    <t>SR17061800003656</t>
  </si>
  <si>
    <t>OR17061800090056</t>
  </si>
  <si>
    <t>6217003970001366678</t>
  </si>
  <si>
    <t>SR17061800003657</t>
  </si>
  <si>
    <t>OR17061800090059</t>
  </si>
  <si>
    <t>6231900000006144865</t>
  </si>
  <si>
    <t>0922718596</t>
  </si>
  <si>
    <t>SR17061800003659</t>
  </si>
  <si>
    <t>OR17061800090102</t>
  </si>
  <si>
    <t>000628845082</t>
  </si>
  <si>
    <t>SR17061800003660</t>
  </si>
  <si>
    <t>OR17061800090133</t>
  </si>
  <si>
    <t>SR17061800003661</t>
  </si>
  <si>
    <t>OR17061800090134</t>
  </si>
  <si>
    <t>SR17061800003662</t>
  </si>
  <si>
    <t>OR17061800090136</t>
  </si>
  <si>
    <t>SR17061800003663</t>
  </si>
  <si>
    <t>OR17061800090138</t>
  </si>
  <si>
    <t>SR17061800003664</t>
  </si>
  <si>
    <t>OR17061800090142</t>
  </si>
  <si>
    <t>SR17061800003672</t>
  </si>
  <si>
    <t>OR17061800090222</t>
  </si>
  <si>
    <t>6231900000111692741</t>
  </si>
  <si>
    <t>SR17061900003675</t>
  </si>
  <si>
    <t>OR17061900090929</t>
  </si>
  <si>
    <t>SR17061900003679</t>
  </si>
  <si>
    <t>OR17061900091337</t>
  </si>
  <si>
    <t>6228483358597631778</t>
  </si>
  <si>
    <t>SR17061900003691</t>
  </si>
  <si>
    <t>OR17061900092038</t>
  </si>
  <si>
    <t>6228481198084044370</t>
  </si>
  <si>
    <t>SR17061900003699</t>
  </si>
  <si>
    <t>OR17061900092221</t>
  </si>
  <si>
    <t>6228483350573981517</t>
  </si>
  <si>
    <t>SR17061900003702</t>
  </si>
  <si>
    <t>OR17061900092309</t>
  </si>
  <si>
    <t>6259662400024743</t>
  </si>
  <si>
    <t>SR17061900003712</t>
  </si>
  <si>
    <t>OR17061900092538</t>
  </si>
  <si>
    <t>6231900000062758657</t>
  </si>
  <si>
    <t>SR17061900003718</t>
  </si>
  <si>
    <t>OR17061900092632</t>
  </si>
  <si>
    <t>6231900000088646795</t>
  </si>
  <si>
    <t>SR17061900003719</t>
  </si>
  <si>
    <t>OR17061900092634</t>
  </si>
  <si>
    <t>6228930001113601813</t>
  </si>
  <si>
    <t>SR17061900003723</t>
  </si>
  <si>
    <t>OR17061900092651</t>
  </si>
  <si>
    <t>6228483306007444464</t>
  </si>
  <si>
    <t>SR17061900003727</t>
  </si>
  <si>
    <t>OR17061900092684</t>
  </si>
  <si>
    <t>SR17061900003732</t>
  </si>
  <si>
    <t>OR17061900092762</t>
  </si>
  <si>
    <t>6222600590004209290</t>
  </si>
  <si>
    <t>SR17061900003737</t>
  </si>
  <si>
    <t>OR17061900092810</t>
  </si>
  <si>
    <t>5502130015330266</t>
  </si>
  <si>
    <t>SR17061900003739</t>
  </si>
  <si>
    <t>OR17061900092874</t>
  </si>
  <si>
    <t>6228481198757391173</t>
  </si>
  <si>
    <t>0923261437</t>
  </si>
  <si>
    <t>SR17061900003745</t>
  </si>
  <si>
    <t>OR17061900092942</t>
  </si>
  <si>
    <t>SR17061900003758</t>
  </si>
  <si>
    <t>OR17061900093050</t>
  </si>
  <si>
    <t>SR17061900003759</t>
  </si>
  <si>
    <t>OR17061900093059</t>
  </si>
  <si>
    <t>SR17061900003760</t>
  </si>
  <si>
    <t>OR17061900093064</t>
  </si>
  <si>
    <t>SR17061900003763</t>
  </si>
  <si>
    <t>OR17061900093086</t>
  </si>
  <si>
    <t>6212262410003412961</t>
  </si>
  <si>
    <t>SR17061900003768</t>
  </si>
  <si>
    <t>OR17061900093113</t>
  </si>
  <si>
    <t>SR17061900003770</t>
  </si>
  <si>
    <t>OR17061900093123</t>
  </si>
  <si>
    <t>SR17061900003771</t>
  </si>
  <si>
    <t>OR17061900093128</t>
  </si>
  <si>
    <t>SR17061900003774</t>
  </si>
  <si>
    <t>OR17061900093153</t>
  </si>
  <si>
    <t>SR17061900003775</t>
  </si>
  <si>
    <t>OR17061900093162</t>
  </si>
  <si>
    <t>6227003890200402729</t>
  </si>
  <si>
    <t>SR17061900003776</t>
  </si>
  <si>
    <t>OR17061900093165</t>
  </si>
  <si>
    <t>0923352520</t>
  </si>
  <si>
    <t>SR17061900003777</t>
  </si>
  <si>
    <t>OR17061900093183</t>
  </si>
  <si>
    <t>SR17061900003783</t>
  </si>
  <si>
    <t>OR17061900093212</t>
  </si>
  <si>
    <t>0923373209</t>
  </si>
  <si>
    <t>SR17061900003785</t>
  </si>
  <si>
    <t>OR17061900093232</t>
  </si>
  <si>
    <t>SR17061900003787</t>
  </si>
  <si>
    <t>OR17061900093244</t>
  </si>
  <si>
    <t>6223691431327844</t>
  </si>
  <si>
    <t>SR17061900003792</t>
  </si>
  <si>
    <t>OR17061900093285</t>
  </si>
  <si>
    <t>6223691648581027</t>
  </si>
  <si>
    <t>SR17061900003795</t>
  </si>
  <si>
    <t>OR17061900093307</t>
  </si>
  <si>
    <t>6217997300042268378</t>
  </si>
  <si>
    <t>SR17061900003798</t>
  </si>
  <si>
    <t>OR17061900093316</t>
  </si>
  <si>
    <t>6228480868664015377</t>
  </si>
  <si>
    <t>SR17061900003806</t>
  </si>
  <si>
    <t>OR17061900093355</t>
  </si>
  <si>
    <t>6217562700003735791</t>
  </si>
  <si>
    <t>SR17061900003807</t>
  </si>
  <si>
    <t>OR17061900093356</t>
  </si>
  <si>
    <t>6228110098629264</t>
  </si>
  <si>
    <t>SR17061900003810</t>
  </si>
  <si>
    <t>OR17061900093364</t>
  </si>
  <si>
    <t>6259053252344159</t>
  </si>
  <si>
    <t>SR17061900003814</t>
  </si>
  <si>
    <t>OR17061900093389</t>
  </si>
  <si>
    <t>6217359901017060856</t>
  </si>
  <si>
    <t>0923453246</t>
  </si>
  <si>
    <t>SR17061900003828</t>
  </si>
  <si>
    <t>OR17061900093449</t>
  </si>
  <si>
    <t>SR17061900003839</t>
  </si>
  <si>
    <t>OR17061900093484</t>
  </si>
  <si>
    <t>6228480868647832179</t>
  </si>
  <si>
    <t>SR17061900003841</t>
  </si>
  <si>
    <t>OR17061900093498</t>
  </si>
  <si>
    <t>6230582000013831451</t>
  </si>
  <si>
    <t>SR17061900003845</t>
  </si>
  <si>
    <t>OR17061900093512</t>
  </si>
  <si>
    <t>6222525394782887</t>
  </si>
  <si>
    <t>SR17061900003850</t>
  </si>
  <si>
    <t>OR17061900093520</t>
  </si>
  <si>
    <t>6226192201377272</t>
  </si>
  <si>
    <t>SR17061900003854</t>
  </si>
  <si>
    <t>OR17061900093547</t>
  </si>
  <si>
    <t>6228480866190047567</t>
  </si>
  <si>
    <t>SR17061900003856</t>
  </si>
  <si>
    <t>OR17061900093583</t>
  </si>
  <si>
    <t>6212262502007232542</t>
  </si>
  <si>
    <t>SR17061900003863</t>
  </si>
  <si>
    <t>OR17061900093620</t>
  </si>
  <si>
    <t>6228480838012242775</t>
  </si>
  <si>
    <t>SR17061900003871</t>
  </si>
  <si>
    <t>OR17061900093680</t>
  </si>
  <si>
    <t>6223691876708599</t>
  </si>
  <si>
    <t>SR17061900003872</t>
  </si>
  <si>
    <t>OR17061900093716</t>
  </si>
  <si>
    <t>6210178002006820329</t>
  </si>
  <si>
    <t>SR17061900003875</t>
  </si>
  <si>
    <t>OR17061900093747</t>
  </si>
  <si>
    <t>6228484140493893317</t>
  </si>
  <si>
    <t>0923645516</t>
  </si>
  <si>
    <t>SR17061900003876</t>
  </si>
  <si>
    <t>OR17061900093761</t>
  </si>
  <si>
    <t>SR17061900003880</t>
  </si>
  <si>
    <t>OR17061900093789</t>
  </si>
  <si>
    <t>6227003920030133663</t>
  </si>
  <si>
    <t>SR17061900003883</t>
  </si>
  <si>
    <t>OR17061900093895</t>
  </si>
  <si>
    <t>6228481938587287475</t>
  </si>
  <si>
    <t>SR17061900003890</t>
  </si>
  <si>
    <t>OR17061900093940</t>
  </si>
  <si>
    <t>6228480038386732374</t>
  </si>
  <si>
    <t>SR17061900003899</t>
  </si>
  <si>
    <t>OR17061900094035</t>
  </si>
  <si>
    <t>6217003860023435389</t>
  </si>
  <si>
    <t>SR17061900003900</t>
  </si>
  <si>
    <t>OR17061900094037</t>
  </si>
  <si>
    <t>6231900000088932435</t>
  </si>
  <si>
    <t>SR17061900003904</t>
  </si>
  <si>
    <t>OR17061900094152</t>
  </si>
  <si>
    <t>6217921200861386</t>
  </si>
  <si>
    <t>SR17061900003907</t>
  </si>
  <si>
    <t>OR17061900094177</t>
  </si>
  <si>
    <t>6228480860759622613</t>
  </si>
  <si>
    <t>SR17061900003911</t>
  </si>
  <si>
    <t>OR17061900094212</t>
  </si>
  <si>
    <t>5309890094003374</t>
  </si>
  <si>
    <t>SR17061900003916</t>
  </si>
  <si>
    <t>OR17061900094238</t>
  </si>
  <si>
    <t>6228413863039796969</t>
  </si>
  <si>
    <t>SR17061900003920</t>
  </si>
  <si>
    <t>OR17061900094286</t>
  </si>
  <si>
    <t>6228482898446290970</t>
  </si>
  <si>
    <t>SR17061900003923</t>
  </si>
  <si>
    <t>OR17061900094293</t>
  </si>
  <si>
    <t>6228451198008777077</t>
  </si>
  <si>
    <t>SR17061900003927</t>
  </si>
  <si>
    <t>OR17061900094350</t>
  </si>
  <si>
    <t>SR17061900003928</t>
  </si>
  <si>
    <t>OR17061900094361</t>
  </si>
  <si>
    <t>6227003862070096808</t>
  </si>
  <si>
    <t>SR17061900003929</t>
  </si>
  <si>
    <t>OR17061900094362</t>
  </si>
  <si>
    <t>6217997300040009915</t>
  </si>
  <si>
    <t>0923911772</t>
  </si>
  <si>
    <t>SR17061900003934</t>
  </si>
  <si>
    <t>OR17061900094390</t>
  </si>
  <si>
    <t>SR17061900003935</t>
  </si>
  <si>
    <t>OR17061900094401</t>
  </si>
  <si>
    <t>6231900000087293896</t>
  </si>
  <si>
    <t>SR17061900003938</t>
  </si>
  <si>
    <t>OR17061900094424</t>
  </si>
  <si>
    <t>6222022409003789311</t>
  </si>
  <si>
    <t>SR17061900003942</t>
  </si>
  <si>
    <t>OR17061900094472</t>
  </si>
  <si>
    <t>6236683860004516865</t>
  </si>
  <si>
    <t>000740921139</t>
  </si>
  <si>
    <t>SR17061900003948</t>
  </si>
  <si>
    <t>OR17061900094502</t>
  </si>
  <si>
    <t>SR17061900003949</t>
  </si>
  <si>
    <t>OR17061900094506</t>
  </si>
  <si>
    <t>SR17061900003950</t>
  </si>
  <si>
    <t>OR17061900094508</t>
  </si>
  <si>
    <t>SR17061900003955</t>
  </si>
  <si>
    <t>OR17061900094539</t>
  </si>
  <si>
    <t>SR17061900003956</t>
  </si>
  <si>
    <t>OR17061900094540</t>
  </si>
  <si>
    <t>6217003860023133505</t>
  </si>
  <si>
    <t>SR17061900003973</t>
  </si>
  <si>
    <t>OR17061900094641</t>
  </si>
  <si>
    <t>0924033804</t>
  </si>
  <si>
    <t>SR17061900003980</t>
  </si>
  <si>
    <t>OR17061900094667</t>
  </si>
  <si>
    <t>SR17061900003990</t>
  </si>
  <si>
    <t>OR17061900094718</t>
  </si>
  <si>
    <t>6259065304016759</t>
  </si>
  <si>
    <t>SR17061900003993</t>
  </si>
  <si>
    <t>OR17061900094751</t>
  </si>
  <si>
    <t>6212262507002751347</t>
  </si>
  <si>
    <t>SR17061900003994</t>
  </si>
  <si>
    <t>OR17061900094752</t>
  </si>
  <si>
    <t>6231900000120067430</t>
  </si>
  <si>
    <t>SR17061900003998</t>
  </si>
  <si>
    <t>OR17061900094764</t>
  </si>
  <si>
    <t>6226230213704750</t>
  </si>
  <si>
    <t>SR17061900004000</t>
  </si>
  <si>
    <t>OR17061900094770</t>
  </si>
  <si>
    <t>SR17061900004003</t>
  </si>
  <si>
    <t>OR17061900094777</t>
  </si>
  <si>
    <t>SR17061900004004</t>
  </si>
  <si>
    <t>OR17061900094780</t>
  </si>
  <si>
    <t>6231900000006114538</t>
  </si>
  <si>
    <t>SR17061900004006</t>
  </si>
  <si>
    <t>OR17061900094784</t>
  </si>
  <si>
    <t>SR17061900004008</t>
  </si>
  <si>
    <t>OR17061900094791</t>
  </si>
  <si>
    <t>6212262410004348636</t>
  </si>
  <si>
    <t>SR17061900004009</t>
  </si>
  <si>
    <t>OR17061900094795</t>
  </si>
  <si>
    <t>4984511298529916</t>
  </si>
  <si>
    <t>SR17061900004029</t>
  </si>
  <si>
    <t>OR17061900094896</t>
  </si>
  <si>
    <t>0924204589</t>
  </si>
  <si>
    <t>SR17061900004035</t>
  </si>
  <si>
    <t>OR17061900094931</t>
  </si>
  <si>
    <t>SR17061900004036</t>
  </si>
  <si>
    <t>OR17061900094938</t>
  </si>
  <si>
    <t>SR17061900004037</t>
  </si>
  <si>
    <t>OR17061900094940</t>
  </si>
  <si>
    <t>SR17061900004041</t>
  </si>
  <si>
    <t>OR17061900094950</t>
  </si>
  <si>
    <t>6228483348181329277</t>
  </si>
  <si>
    <t>0924240742</t>
  </si>
  <si>
    <t>SR17061900004044</t>
  </si>
  <si>
    <t>OR17061900094983</t>
  </si>
  <si>
    <t>SR17061900004051</t>
  </si>
  <si>
    <t>OR17061900095030</t>
  </si>
  <si>
    <t>SR17061900004052</t>
  </si>
  <si>
    <t>OR17061900095035</t>
  </si>
  <si>
    <t>6222082502005612817</t>
  </si>
  <si>
    <t>SR17061900004053</t>
  </si>
  <si>
    <t>OR17061900095041</t>
  </si>
  <si>
    <t>6222002410100014680</t>
  </si>
  <si>
    <t>0924287528</t>
  </si>
  <si>
    <t>SR17061900004057</t>
  </si>
  <si>
    <t>OR17061900095051</t>
  </si>
  <si>
    <t>SR17061900004060</t>
  </si>
  <si>
    <t>OR17061900095057</t>
  </si>
  <si>
    <t>SR17061900004061</t>
  </si>
  <si>
    <t>OR17061900095059</t>
  </si>
  <si>
    <t>SR17061900004063</t>
  </si>
  <si>
    <t>OR17061900095061</t>
  </si>
  <si>
    <t>SR17061900004064</t>
  </si>
  <si>
    <t>OR17061900095062</t>
  </si>
  <si>
    <t>SR17061900004065</t>
  </si>
  <si>
    <t>OR17061900095064</t>
  </si>
  <si>
    <t>SR17061900004067</t>
  </si>
  <si>
    <t>OR17061900095067</t>
  </si>
  <si>
    <t>SR17061900004068</t>
  </si>
  <si>
    <t>OR17061900095068</t>
  </si>
  <si>
    <t>0924386647</t>
  </si>
  <si>
    <t>SR17061900004078</t>
  </si>
  <si>
    <t>OR17061900095120</t>
  </si>
  <si>
    <t>000789718589</t>
  </si>
  <si>
    <t>SR17061900004079</t>
  </si>
  <si>
    <t>OR17061900095124</t>
  </si>
  <si>
    <t>SR17061900004080</t>
  </si>
  <si>
    <t>OR17061900095125</t>
  </si>
  <si>
    <t>SR17061900004081</t>
  </si>
  <si>
    <t>OR17061900095131</t>
  </si>
  <si>
    <t>SR17061900004082</t>
  </si>
  <si>
    <t>OR17061900095145</t>
  </si>
  <si>
    <t>6222022502017620736</t>
  </si>
  <si>
    <t>SR17062000004092</t>
  </si>
  <si>
    <t>OR17062000095460</t>
  </si>
  <si>
    <t>SR17062000004095</t>
  </si>
  <si>
    <t>OR17062000095629</t>
  </si>
  <si>
    <t>6224698065629105</t>
  </si>
  <si>
    <t>SR17062000004102</t>
  </si>
  <si>
    <t>OR17062000096083</t>
  </si>
  <si>
    <t>SR17062000004113</t>
  </si>
  <si>
    <t>OR17062000096218</t>
  </si>
  <si>
    <t>6217997300019059750</t>
  </si>
  <si>
    <t>SR17062000004118</t>
  </si>
  <si>
    <t>OR17062000096358</t>
  </si>
  <si>
    <t>6222807161521015668</t>
  </si>
  <si>
    <t>SR17062000004119</t>
  </si>
  <si>
    <t>OR17062000096368</t>
  </si>
  <si>
    <t>6225888717067627</t>
  </si>
  <si>
    <t>SR17062000004125</t>
  </si>
  <si>
    <t>OR17062000096486</t>
  </si>
  <si>
    <t>SR17062000004126</t>
  </si>
  <si>
    <t>OR17062000096497</t>
  </si>
  <si>
    <t>SR17062000004127</t>
  </si>
  <si>
    <t>OR17062000096499</t>
  </si>
  <si>
    <t>SR17062000004130</t>
  </si>
  <si>
    <t>OR17062000096558</t>
  </si>
  <si>
    <t>4581242433380489</t>
  </si>
  <si>
    <t>SR17062000004133</t>
  </si>
  <si>
    <t>OR17062000096625</t>
  </si>
  <si>
    <t>6228480861110053613</t>
  </si>
  <si>
    <t>SR17062000004135</t>
  </si>
  <si>
    <t>OR17062000096746</t>
  </si>
  <si>
    <t>6214838717107157</t>
  </si>
  <si>
    <t>SR17062000004137</t>
  </si>
  <si>
    <t>OR17062000096826</t>
  </si>
  <si>
    <t>6222807140021082246</t>
  </si>
  <si>
    <t>SR17062000004138</t>
  </si>
  <si>
    <t>OR17062000096841</t>
  </si>
  <si>
    <t>6222807141521047085</t>
  </si>
  <si>
    <t>SR17062000004140</t>
  </si>
  <si>
    <t>OR17062000096910</t>
  </si>
  <si>
    <t>SR17062000004145</t>
  </si>
  <si>
    <t>OR17062000096995</t>
  </si>
  <si>
    <t>0924792752</t>
  </si>
  <si>
    <t>SR17062000004147</t>
  </si>
  <si>
    <t>OR17062000096999</t>
  </si>
  <si>
    <t>SR17062000004150</t>
  </si>
  <si>
    <t>OR17062000097003</t>
  </si>
  <si>
    <t>6214868719826199</t>
  </si>
  <si>
    <t>SR17062000004170</t>
  </si>
  <si>
    <t>OR17062000097194</t>
  </si>
  <si>
    <t>6226808011068781</t>
  </si>
  <si>
    <t>0924862337</t>
  </si>
  <si>
    <t>SR17062000004173</t>
  </si>
  <si>
    <t>OR17062000097254</t>
  </si>
  <si>
    <t>SR17062000004175</t>
  </si>
  <si>
    <t>OR17062000097332</t>
  </si>
  <si>
    <t>SR17062000004176</t>
  </si>
  <si>
    <t>OR17062000097343</t>
  </si>
  <si>
    <t>6231900000029375520</t>
  </si>
  <si>
    <t>SR17062000004187</t>
  </si>
  <si>
    <t>OR17062000097453</t>
  </si>
  <si>
    <t>622909326813493212</t>
  </si>
  <si>
    <t>0924917253</t>
  </si>
  <si>
    <t>SR17062000004189</t>
  </si>
  <si>
    <t>OR17062000097465</t>
  </si>
  <si>
    <t>SR17062000004190</t>
  </si>
  <si>
    <t>OR17062000097469</t>
  </si>
  <si>
    <t>6221887071008979481</t>
  </si>
  <si>
    <t>SR17062000004191</t>
  </si>
  <si>
    <t>OR17062000097480</t>
  </si>
  <si>
    <t>SR17062000004192</t>
  </si>
  <si>
    <t>OR17062000097482</t>
  </si>
  <si>
    <t>6231900000110354715</t>
  </si>
  <si>
    <t>SR17062000004196</t>
  </si>
  <si>
    <t>OR17062000097504</t>
  </si>
  <si>
    <t>6217003890003841314</t>
  </si>
  <si>
    <t>0924930308</t>
  </si>
  <si>
    <t>SR17062000004200</t>
  </si>
  <si>
    <t>OR17062000097513</t>
  </si>
  <si>
    <t>SR17062000004204</t>
  </si>
  <si>
    <t>OR17062000097567</t>
  </si>
  <si>
    <t>6212262502004119189</t>
  </si>
  <si>
    <t>SR17062000004217</t>
  </si>
  <si>
    <t>OR17062000097666</t>
  </si>
  <si>
    <t>SR17062000004225</t>
  </si>
  <si>
    <t>OR17062000097719</t>
  </si>
  <si>
    <t>6217997300012374891</t>
  </si>
  <si>
    <t>SR17062000004226</t>
  </si>
  <si>
    <t>OR17062000097722</t>
  </si>
  <si>
    <t>6222520595780285</t>
  </si>
  <si>
    <t>SR17062000004227</t>
  </si>
  <si>
    <t>OR17062000097726</t>
  </si>
  <si>
    <t>SR17062000004228</t>
  </si>
  <si>
    <t>OR17062000097732</t>
  </si>
  <si>
    <t>6214858712878149</t>
  </si>
  <si>
    <t>SR17062000004235</t>
  </si>
  <si>
    <t>OR17062000097759</t>
  </si>
  <si>
    <t>6259656241373830</t>
  </si>
  <si>
    <t>SR17062000004241</t>
  </si>
  <si>
    <t>OR17062000097815</t>
  </si>
  <si>
    <t>6231900000041539103</t>
  </si>
  <si>
    <t>SR17062000004242</t>
  </si>
  <si>
    <t>OR17062000097823</t>
  </si>
  <si>
    <t>6217003860032000588</t>
  </si>
  <si>
    <t>SR17062000004243</t>
  </si>
  <si>
    <t>OR17062000097828</t>
  </si>
  <si>
    <t>6212882502000175904</t>
  </si>
  <si>
    <t>SR17062000004252</t>
  </si>
  <si>
    <t>OR17062000097961</t>
  </si>
  <si>
    <t>SR17062000004254</t>
  </si>
  <si>
    <t>OR17062000098044</t>
  </si>
  <si>
    <t>6214663860277452</t>
  </si>
  <si>
    <t>0925233780</t>
  </si>
  <si>
    <t>SR17062000004256</t>
  </si>
  <si>
    <t>OR17062000098104</t>
  </si>
  <si>
    <t>SR17062000004280</t>
  </si>
  <si>
    <t>OR17062000098364</t>
  </si>
  <si>
    <t>6236683990000065524</t>
  </si>
  <si>
    <t>0925326617</t>
  </si>
  <si>
    <t>SR17062000004284</t>
  </si>
  <si>
    <t>OR17062000098386</t>
  </si>
  <si>
    <t>SR17062000004287</t>
  </si>
  <si>
    <t>OR17062000098400</t>
  </si>
  <si>
    <t>SR17062000004289</t>
  </si>
  <si>
    <t>OR17062000098418</t>
  </si>
  <si>
    <t>6236683860001201453</t>
  </si>
  <si>
    <t>SR17062000004294</t>
  </si>
  <si>
    <t>OR17062000098474</t>
  </si>
  <si>
    <t>6223692529245773</t>
  </si>
  <si>
    <t>SR17062000004296</t>
  </si>
  <si>
    <t>OR17062000098476</t>
  </si>
  <si>
    <t>6217903100020367983</t>
  </si>
  <si>
    <t>SR17062000004297</t>
  </si>
  <si>
    <t>OR17062000098479</t>
  </si>
  <si>
    <t>6225768323776136</t>
  </si>
  <si>
    <t>SR17062000004298</t>
  </si>
  <si>
    <t>OR17062000098482</t>
  </si>
  <si>
    <t>0925384804</t>
  </si>
  <si>
    <t>SR17062000004309</t>
  </si>
  <si>
    <t>OR17062000098576</t>
  </si>
  <si>
    <t>SR17062000004311</t>
  </si>
  <si>
    <t>OR17062000098595</t>
  </si>
  <si>
    <t>6222620590003226697</t>
  </si>
  <si>
    <t>0925396901</t>
  </si>
  <si>
    <t>SR17062000004312</t>
  </si>
  <si>
    <t>OR17062000098616</t>
  </si>
  <si>
    <t>SR17062000004314</t>
  </si>
  <si>
    <t>OR17062000098633</t>
  </si>
  <si>
    <t>SR17062000004337</t>
  </si>
  <si>
    <t>OR17062000098823</t>
  </si>
  <si>
    <t>6231900000095019507</t>
  </si>
  <si>
    <t>0925482630</t>
  </si>
  <si>
    <t>SR17062000004338</t>
  </si>
  <si>
    <t>OR17062000098828</t>
  </si>
  <si>
    <t>SR17062000004339</t>
  </si>
  <si>
    <t>OR17062000098847</t>
  </si>
  <si>
    <t>6222310064730759</t>
  </si>
  <si>
    <t>SR17062000004347</t>
  </si>
  <si>
    <t>OR17062000098860</t>
  </si>
  <si>
    <t>6231900000108624764</t>
  </si>
  <si>
    <t>SR17062000004350</t>
  </si>
  <si>
    <t>OR17062000098883</t>
  </si>
  <si>
    <t>6259650971530388</t>
  </si>
  <si>
    <t>SR17062000004365</t>
  </si>
  <si>
    <t>OR17062000098978</t>
  </si>
  <si>
    <t>6217003570003000802</t>
  </si>
  <si>
    <t>SR17062000004369</t>
  </si>
  <si>
    <t>OR17062000098993</t>
  </si>
  <si>
    <t>6222620590002226698</t>
  </si>
  <si>
    <t>SR17062000004384</t>
  </si>
  <si>
    <t>OR17062000099060</t>
  </si>
  <si>
    <t>6217007170005650252</t>
  </si>
  <si>
    <t>SR17062000004386</t>
  </si>
  <si>
    <t>OR17062000099072</t>
  </si>
  <si>
    <t>6222022410003497871</t>
  </si>
  <si>
    <t>SR17062000004397</t>
  </si>
  <si>
    <t>OR17062000099106</t>
  </si>
  <si>
    <t>6236683960000445901</t>
  </si>
  <si>
    <t>SR17062000004400</t>
  </si>
  <si>
    <t>OR17062000099117</t>
  </si>
  <si>
    <t>0925670522</t>
  </si>
  <si>
    <t>SR17062000004407</t>
  </si>
  <si>
    <t>OR17062000099145</t>
  </si>
  <si>
    <t>SR17062000004409</t>
  </si>
  <si>
    <t>OR17062000099147</t>
  </si>
  <si>
    <t>6217232313000170374</t>
  </si>
  <si>
    <t>SR17062000004411</t>
  </si>
  <si>
    <t>OR17062000099150</t>
  </si>
  <si>
    <t>SR17062000004412</t>
  </si>
  <si>
    <t>OR17062000099155</t>
  </si>
  <si>
    <t>6228930001147254068</t>
  </si>
  <si>
    <t>SR17062000004413</t>
  </si>
  <si>
    <t>OR17062000099156</t>
  </si>
  <si>
    <t>0925732657</t>
  </si>
  <si>
    <t>SR17062000004424</t>
  </si>
  <si>
    <t>OR17062000099232</t>
  </si>
  <si>
    <t>SR17062000004425</t>
  </si>
  <si>
    <t>OR17062000099235</t>
  </si>
  <si>
    <t>6282880070048153</t>
  </si>
  <si>
    <t>SR17062000004426</t>
  </si>
  <si>
    <t>OR17062000099250</t>
  </si>
  <si>
    <t>6212262502001953770</t>
  </si>
  <si>
    <t>0925756764</t>
  </si>
  <si>
    <t>SR17062000004431</t>
  </si>
  <si>
    <t>OR17062000099264</t>
  </si>
  <si>
    <t>SR17062000004433</t>
  </si>
  <si>
    <t>OR17062000099270</t>
  </si>
  <si>
    <t>6217003860010745543</t>
  </si>
  <si>
    <t>SR17062000004435</t>
  </si>
  <si>
    <t>OR17062000099285</t>
  </si>
  <si>
    <t>6212262502000096365</t>
  </si>
  <si>
    <t>SR17062000004438</t>
  </si>
  <si>
    <t>OR17062000099298</t>
  </si>
  <si>
    <t>SR17062000004439</t>
  </si>
  <si>
    <t>OR17062000099302</t>
  </si>
  <si>
    <t>6217562800008969252</t>
  </si>
  <si>
    <t>SR17062000004441</t>
  </si>
  <si>
    <t>OR17062000099308</t>
  </si>
  <si>
    <t>6228930001076312358</t>
  </si>
  <si>
    <t>SR17062000004444</t>
  </si>
  <si>
    <t>OR17062000099320</t>
  </si>
  <si>
    <t>6217003860010015004</t>
  </si>
  <si>
    <t>SR17062000004445</t>
  </si>
  <si>
    <t>OR17062000099324</t>
  </si>
  <si>
    <t>6231900023401732951</t>
  </si>
  <si>
    <t>SR17062000004446</t>
  </si>
  <si>
    <t>OR17062000099334</t>
  </si>
  <si>
    <t>6231900000108983657</t>
  </si>
  <si>
    <t>SR17062000004452</t>
  </si>
  <si>
    <t>OR17062000099351</t>
  </si>
  <si>
    <t>6226890113976475</t>
  </si>
  <si>
    <t>SR17062000004453</t>
  </si>
  <si>
    <t>OR17062000099360</t>
  </si>
  <si>
    <t>6217997300033488936</t>
  </si>
  <si>
    <t>SR17062000004454</t>
  </si>
  <si>
    <t>OR17062000099370</t>
  </si>
  <si>
    <t>6221765508068234</t>
  </si>
  <si>
    <t>SR17062000004455</t>
  </si>
  <si>
    <t>OR17062000099388</t>
  </si>
  <si>
    <t>6228930001074041520</t>
  </si>
  <si>
    <t>SR17062000004462</t>
  </si>
  <si>
    <t>OR17062000099434</t>
  </si>
  <si>
    <t>6236683930000252763</t>
  </si>
  <si>
    <t>SR17062000004463</t>
  </si>
  <si>
    <t>OR17062000099435</t>
  </si>
  <si>
    <t>6253624012928550</t>
  </si>
  <si>
    <t>SR17062000004465</t>
  </si>
  <si>
    <t>OR17062000099449</t>
  </si>
  <si>
    <t>6228930001110048661</t>
  </si>
  <si>
    <t>SR17062100004466</t>
  </si>
  <si>
    <t>OR17062100099470</t>
  </si>
  <si>
    <t>6270660198882590</t>
  </si>
  <si>
    <t>SR17062100004468</t>
  </si>
  <si>
    <t>OR17062100099619</t>
  </si>
  <si>
    <t>6228484140453732612</t>
  </si>
  <si>
    <t>0926119478</t>
  </si>
  <si>
    <t>SR17062100004476</t>
  </si>
  <si>
    <t>OR17062100099986</t>
  </si>
  <si>
    <t>SR17062100004478</t>
  </si>
  <si>
    <t>OR17062100100105</t>
  </si>
  <si>
    <t>6214838710530629</t>
  </si>
  <si>
    <t>SR17062100004482</t>
  </si>
  <si>
    <t>OR17062100100259</t>
  </si>
  <si>
    <t>0926134157</t>
  </si>
  <si>
    <t>SR17062100004483</t>
  </si>
  <si>
    <t>OR17062100100267</t>
  </si>
  <si>
    <t>SR17062100004487</t>
  </si>
  <si>
    <t>OR17062100100388</t>
  </si>
  <si>
    <t>6228482898183980973</t>
  </si>
  <si>
    <t>SR17062100004489</t>
  </si>
  <si>
    <t>OR17062100100439</t>
  </si>
  <si>
    <t>6231900000120857913</t>
  </si>
  <si>
    <t>SR17062100004492</t>
  </si>
  <si>
    <t>OR17062100100528</t>
  </si>
  <si>
    <t>6217790001122708387</t>
  </si>
  <si>
    <t>SR17062100004504</t>
  </si>
  <si>
    <t>OR17062100100769</t>
  </si>
  <si>
    <t>6230580000131476256</t>
  </si>
  <si>
    <t>SR17062100004518</t>
  </si>
  <si>
    <t>OR17062100101014</t>
  </si>
  <si>
    <t>6231900000081457844</t>
  </si>
  <si>
    <t>SR17062100004520</t>
  </si>
  <si>
    <t>OR17062100101036</t>
  </si>
  <si>
    <t>6231900000044683221</t>
  </si>
  <si>
    <t>0926303428</t>
  </si>
  <si>
    <t>SR17062100004522</t>
  </si>
  <si>
    <t>OR17062100101063</t>
  </si>
  <si>
    <t>SR17062100004532</t>
  </si>
  <si>
    <t>OR17062100101219</t>
  </si>
  <si>
    <t>6231900000110886732</t>
  </si>
  <si>
    <t>SR17062100004539</t>
  </si>
  <si>
    <t>OR17062100101275</t>
  </si>
  <si>
    <t>SR17062100004542</t>
  </si>
  <si>
    <t>OR17062100101298</t>
  </si>
  <si>
    <t>6228454158001468972</t>
  </si>
  <si>
    <t>SR17062100004544</t>
  </si>
  <si>
    <t>OR17062100101331</t>
  </si>
  <si>
    <t>6283174240931475</t>
  </si>
  <si>
    <t>SR17062100004545</t>
  </si>
  <si>
    <t>OR17062100101335</t>
  </si>
  <si>
    <t>SR17062100004548</t>
  </si>
  <si>
    <t>OR17062100101342</t>
  </si>
  <si>
    <t>SR17062100004550</t>
  </si>
  <si>
    <t>OR17062100101361</t>
  </si>
  <si>
    <t>6225581320140515</t>
  </si>
  <si>
    <t>SR17062100004551</t>
  </si>
  <si>
    <t>OR17062100101368</t>
  </si>
  <si>
    <t>SR17062100004560</t>
  </si>
  <si>
    <t>OR17062100101441</t>
  </si>
  <si>
    <t>4563512700125274778</t>
  </si>
  <si>
    <t>SR17062100004561</t>
  </si>
  <si>
    <t>OR17062100101449</t>
  </si>
  <si>
    <t>6236683860003378929</t>
  </si>
  <si>
    <t>SR17062100004565</t>
  </si>
  <si>
    <t>OR17062100101467</t>
  </si>
  <si>
    <t>SR17062100004567</t>
  </si>
  <si>
    <t>OR17062100101480</t>
  </si>
  <si>
    <t>6228480868516429578</t>
  </si>
  <si>
    <t>SR17062100004568</t>
  </si>
  <si>
    <t>OR17062100101485</t>
  </si>
  <si>
    <t>0926437118</t>
  </si>
  <si>
    <t>SR17062100004573</t>
  </si>
  <si>
    <t>OR17062100101499</t>
  </si>
  <si>
    <t>SR17062100004575</t>
  </si>
  <si>
    <t>OR17062100101502</t>
  </si>
  <si>
    <t>6217790001107548170</t>
  </si>
  <si>
    <t>0926441147</t>
  </si>
  <si>
    <t>SR17062100004576</t>
  </si>
  <si>
    <t>OR17062100101510</t>
  </si>
  <si>
    <t>SR17062100004577</t>
  </si>
  <si>
    <t>OR17062100101514</t>
  </si>
  <si>
    <t>SR17062100004584</t>
  </si>
  <si>
    <t>OR17062100101540</t>
  </si>
  <si>
    <t>6228930001032113809</t>
  </si>
  <si>
    <t>0926453018</t>
  </si>
  <si>
    <t>SR17062100004587</t>
  </si>
  <si>
    <t>OR17062100101554</t>
  </si>
  <si>
    <t>0926454018</t>
  </si>
  <si>
    <t>SR17062100004588</t>
  </si>
  <si>
    <t>OR17062100101556</t>
  </si>
  <si>
    <t>SR17062100004596</t>
  </si>
  <si>
    <t>OR17062100101590</t>
  </si>
  <si>
    <t>0926476743</t>
  </si>
  <si>
    <t>SR17062100004605</t>
  </si>
  <si>
    <t>OR17062100101624</t>
  </si>
  <si>
    <t>SR17062100004606</t>
  </si>
  <si>
    <t>OR17062100101626</t>
  </si>
  <si>
    <t>6214608180000359247</t>
  </si>
  <si>
    <t>SR17062100004608</t>
  </si>
  <si>
    <t>OR17062100101640</t>
  </si>
  <si>
    <t>6214830122899411</t>
  </si>
  <si>
    <t>SR17062100004613</t>
  </si>
  <si>
    <t>OR17062100101651</t>
  </si>
  <si>
    <t>SR17062100004619</t>
  </si>
  <si>
    <t>OR17062100101669</t>
  </si>
  <si>
    <t>6225768615303920</t>
  </si>
  <si>
    <t>SR17062100004622</t>
  </si>
  <si>
    <t>OR17062100101689</t>
  </si>
  <si>
    <t>SR17062100004637</t>
  </si>
  <si>
    <t>OR17062100101752</t>
  </si>
  <si>
    <t>6228483868604575974</t>
  </si>
  <si>
    <t>SR17062100004638</t>
  </si>
  <si>
    <t>OR17062100101764</t>
  </si>
  <si>
    <t>6231900000130236389</t>
  </si>
  <si>
    <t>SR17062100004639</t>
  </si>
  <si>
    <t>OR17062100101769</t>
  </si>
  <si>
    <t>6223692512269665</t>
  </si>
  <si>
    <t>SR17062100004645</t>
  </si>
  <si>
    <t>OR17062100101856</t>
  </si>
  <si>
    <t>6217003920005284583</t>
  </si>
  <si>
    <t>SR17062100004647</t>
  </si>
  <si>
    <t>OR17062100101925</t>
  </si>
  <si>
    <t>6226621302435795</t>
  </si>
  <si>
    <t>0926711088</t>
  </si>
  <si>
    <t>SR17062100004649</t>
  </si>
  <si>
    <t>OR17062100102009</t>
  </si>
  <si>
    <t>SR17062100004651</t>
  </si>
  <si>
    <t>OR17062100102020</t>
  </si>
  <si>
    <t>6214808801000176822</t>
  </si>
  <si>
    <t>SR17062100004654</t>
  </si>
  <si>
    <t>OR17062100102077</t>
  </si>
  <si>
    <t>6259588893247204</t>
  </si>
  <si>
    <t>SR17062100004656</t>
  </si>
  <si>
    <t>OR17062100102085</t>
  </si>
  <si>
    <t>4512893975318107</t>
  </si>
  <si>
    <t>SR17062100004657</t>
  </si>
  <si>
    <t>OR17062100102087</t>
  </si>
  <si>
    <t>0926749206</t>
  </si>
  <si>
    <t>SR17062100004659</t>
  </si>
  <si>
    <t>OR17062100102099</t>
  </si>
  <si>
    <t>SR17062100004662</t>
  </si>
  <si>
    <t>OR17062100102122</t>
  </si>
  <si>
    <t>6214606180000227222</t>
  </si>
  <si>
    <t>SR17062100004663</t>
  </si>
  <si>
    <t>OR17062100102127</t>
  </si>
  <si>
    <t>0926784466</t>
  </si>
  <si>
    <t>SR17062100004667</t>
  </si>
  <si>
    <t>OR17062100102178</t>
  </si>
  <si>
    <t>SR17062100004673</t>
  </si>
  <si>
    <t>OR17062100102221</t>
  </si>
  <si>
    <t>SR17062100004677</t>
  </si>
  <si>
    <t>OR17062100102265</t>
  </si>
  <si>
    <t>6228483310891085813</t>
  </si>
  <si>
    <t>SR17062100004678</t>
  </si>
  <si>
    <t>OR17062100102270</t>
  </si>
  <si>
    <t>6214600180014829035</t>
  </si>
  <si>
    <t>SR17062100004686</t>
  </si>
  <si>
    <t>OR17062100102352</t>
  </si>
  <si>
    <t>622908473343088210</t>
  </si>
  <si>
    <t>SR17062100004687</t>
  </si>
  <si>
    <t>OR17062100102354</t>
  </si>
  <si>
    <t>6223691837260557</t>
  </si>
  <si>
    <t>SR17062100004700</t>
  </si>
  <si>
    <t>OR17062100102485</t>
  </si>
  <si>
    <t>6231900000069470058</t>
  </si>
  <si>
    <t>SR17062100004701</t>
  </si>
  <si>
    <t>OR17062100102489</t>
  </si>
  <si>
    <t>6217003920004011078</t>
  </si>
  <si>
    <t>SR17062100004714</t>
  </si>
  <si>
    <t>OR17062100102562</t>
  </si>
  <si>
    <t>6225883880325886</t>
  </si>
  <si>
    <t>SR17062100004727</t>
  </si>
  <si>
    <t>OR17062100102669</t>
  </si>
  <si>
    <t>6222530588688130</t>
  </si>
  <si>
    <t>SR17062100004728</t>
  </si>
  <si>
    <t>OR17062100102671</t>
  </si>
  <si>
    <t>0927036741</t>
  </si>
  <si>
    <t>SR17062100004734</t>
  </si>
  <si>
    <t>OR17062100102701</t>
  </si>
  <si>
    <t>SR17062100004741</t>
  </si>
  <si>
    <t>OR17062100102727</t>
  </si>
  <si>
    <t>6231900010060131146</t>
  </si>
  <si>
    <t>SR17062100004747</t>
  </si>
  <si>
    <t>OR17062100102744</t>
  </si>
  <si>
    <t>SR17062100004748</t>
  </si>
  <si>
    <t>OR17062100102747</t>
  </si>
  <si>
    <t>4392268330309726</t>
  </si>
  <si>
    <t>SR17062100004754</t>
  </si>
  <si>
    <t>OR17062100102787</t>
  </si>
  <si>
    <t>6228483358603019679</t>
  </si>
  <si>
    <t>SR17062100004755</t>
  </si>
  <si>
    <t>OR17062100102788</t>
  </si>
  <si>
    <t>6226631300124770</t>
  </si>
  <si>
    <t>SR17062100004770</t>
  </si>
  <si>
    <t>OR17062100102864</t>
  </si>
  <si>
    <t>5201690590224907</t>
  </si>
  <si>
    <t>0927160041</t>
  </si>
  <si>
    <t>SR17062100004772</t>
  </si>
  <si>
    <t>OR17062100102873</t>
  </si>
  <si>
    <t>SR17062100004773</t>
  </si>
  <si>
    <t>OR17062100102877</t>
  </si>
  <si>
    <t>6226093880021993</t>
  </si>
  <si>
    <t>SR17062100004774</t>
  </si>
  <si>
    <t>OR17062100102878</t>
  </si>
  <si>
    <t>6212262502027103467</t>
  </si>
  <si>
    <t>SR17062100004777</t>
  </si>
  <si>
    <t>OR17062100102894</t>
  </si>
  <si>
    <t>SR17062100004778</t>
  </si>
  <si>
    <t>OR17062100102897</t>
  </si>
  <si>
    <t>6212262502016750849</t>
  </si>
  <si>
    <t>1000092073</t>
  </si>
  <si>
    <t>江书平</t>
  </si>
  <si>
    <t>SR17062100004782</t>
  </si>
  <si>
    <t>OR17062100102910</t>
  </si>
  <si>
    <t>6228483338310736476</t>
  </si>
  <si>
    <t>SR17062100004783</t>
  </si>
  <si>
    <t>OR17062100102911</t>
  </si>
  <si>
    <t>6227003860030125659</t>
  </si>
  <si>
    <t>SR17062100004785</t>
  </si>
  <si>
    <t>OR17062100102918</t>
  </si>
  <si>
    <t>6231900000052564412</t>
  </si>
  <si>
    <t>SR17062100004793</t>
  </si>
  <si>
    <t>OR17062100102933</t>
  </si>
  <si>
    <t>6228480868026654475</t>
  </si>
  <si>
    <t>SR17062100004797</t>
  </si>
  <si>
    <t>OR17062100102942</t>
  </si>
  <si>
    <t>0927243446</t>
  </si>
  <si>
    <t>SR17062100004805</t>
  </si>
  <si>
    <t>OR17062100102958</t>
  </si>
  <si>
    <t>SR17062200004815</t>
  </si>
  <si>
    <t>OR17062200103089</t>
  </si>
  <si>
    <t>6259600158648107</t>
  </si>
  <si>
    <t>SR17062200004819</t>
  </si>
  <si>
    <t>OR17062200103506</t>
  </si>
  <si>
    <t>6212261001070023517</t>
  </si>
  <si>
    <t>SR17062200004822</t>
  </si>
  <si>
    <t>OR17062200103606</t>
  </si>
  <si>
    <t>6226162225833212</t>
  </si>
  <si>
    <t>SR17062200004826</t>
  </si>
  <si>
    <t>OR17062200103632</t>
  </si>
  <si>
    <t>6217232505000083040</t>
  </si>
  <si>
    <t>SR17062200004828</t>
  </si>
  <si>
    <t>OR17062200103707</t>
  </si>
  <si>
    <t>6217003860014919649</t>
  </si>
  <si>
    <t>SR17062200004832</t>
  </si>
  <si>
    <t>OR17062200103788</t>
  </si>
  <si>
    <t>6212262502026212996</t>
  </si>
  <si>
    <t>SR17062200004833</t>
  </si>
  <si>
    <t>OR17062200103839</t>
  </si>
  <si>
    <t>6228483618562691671</t>
  </si>
  <si>
    <t>SR17062200004835</t>
  </si>
  <si>
    <t>OR17062200103932</t>
  </si>
  <si>
    <t>6227003880180114170</t>
  </si>
  <si>
    <t>SR17062200004837</t>
  </si>
  <si>
    <t>OR17062200103952</t>
  </si>
  <si>
    <t>6231900000082642519</t>
  </si>
  <si>
    <t>0927592032</t>
  </si>
  <si>
    <t>SR17062200004845</t>
  </si>
  <si>
    <t>OR17062200104037</t>
  </si>
  <si>
    <t>SR17062200004848</t>
  </si>
  <si>
    <t>OR17062200104074</t>
  </si>
  <si>
    <t>0927613846</t>
  </si>
  <si>
    <t>SR17062200004854</t>
  </si>
  <si>
    <t>OR17062200104184</t>
  </si>
  <si>
    <t>SR17062200004859</t>
  </si>
  <si>
    <t>OR17062200104285</t>
  </si>
  <si>
    <t>6222022410004790183</t>
  </si>
  <si>
    <t>SR17062200004869</t>
  </si>
  <si>
    <t>OR17062200104417</t>
  </si>
  <si>
    <t>6217562700003858684</t>
  </si>
  <si>
    <t>SR17062200004870</t>
  </si>
  <si>
    <t>OR17062200104421</t>
  </si>
  <si>
    <t>6228480866019555469</t>
  </si>
  <si>
    <t>0927648254</t>
  </si>
  <si>
    <t>SR17062200004874</t>
  </si>
  <si>
    <t>OR17062200104450</t>
  </si>
  <si>
    <t>SR17062200004877</t>
  </si>
  <si>
    <t>OR17062200104460</t>
  </si>
  <si>
    <t>6236683860003685307</t>
  </si>
  <si>
    <t>SR17062200004878</t>
  </si>
  <si>
    <t>OR17062200104479</t>
  </si>
  <si>
    <t>6228480868328202478</t>
  </si>
  <si>
    <t>SR17062200004882</t>
  </si>
  <si>
    <t>OR17062200104527</t>
  </si>
  <si>
    <t>6231900000056538529</t>
  </si>
  <si>
    <t>SR17062200004885</t>
  </si>
  <si>
    <t>OR17062200104589</t>
  </si>
  <si>
    <t>6212262502002836800</t>
  </si>
  <si>
    <t>0927679759</t>
  </si>
  <si>
    <t>SR17062200004889</t>
  </si>
  <si>
    <t>OR17062200104631</t>
  </si>
  <si>
    <t>SR17062200004898</t>
  </si>
  <si>
    <t>OR17062200104752</t>
  </si>
  <si>
    <t>6217003860021771439</t>
  </si>
  <si>
    <t>0927712702</t>
  </si>
  <si>
    <t>SR17062200004900</t>
  </si>
  <si>
    <t>OR17062200104770</t>
  </si>
  <si>
    <t>SR17062200004912</t>
  </si>
  <si>
    <t>OR17062200104926</t>
  </si>
  <si>
    <t>6217003860014916058</t>
  </si>
  <si>
    <t>SR17062200004917</t>
  </si>
  <si>
    <t>OR17062200104960</t>
  </si>
  <si>
    <t>4392260015387895</t>
  </si>
  <si>
    <t>SR17062200004921</t>
  </si>
  <si>
    <t>OR17062200104982</t>
  </si>
  <si>
    <t>6228100062463170</t>
  </si>
  <si>
    <t>0927804929</t>
  </si>
  <si>
    <t>SR17062200004926</t>
  </si>
  <si>
    <t>OR17062200105013</t>
  </si>
  <si>
    <t>SR17062200004927</t>
  </si>
  <si>
    <t>OR17062200105024</t>
  </si>
  <si>
    <t>6228453970024188812</t>
  </si>
  <si>
    <t>0927812653</t>
  </si>
  <si>
    <t>SR17062200004928</t>
  </si>
  <si>
    <t>OR17062200105028</t>
  </si>
  <si>
    <t>SR17062200004932</t>
  </si>
  <si>
    <t>OR17062200105040</t>
  </si>
  <si>
    <t>SR17062200004941</t>
  </si>
  <si>
    <t>OR17062200105128</t>
  </si>
  <si>
    <t>6217003860029844014</t>
  </si>
  <si>
    <t>SR17062200004947</t>
  </si>
  <si>
    <t>OR17062200105156</t>
  </si>
  <si>
    <t>6217003890001922017</t>
  </si>
  <si>
    <t>SR17062200004949</t>
  </si>
  <si>
    <t>OR17062200105178</t>
  </si>
  <si>
    <t>SR17062200004951</t>
  </si>
  <si>
    <t>OR17062200105214</t>
  </si>
  <si>
    <t>6217003860037081021</t>
  </si>
  <si>
    <t>SR17062200004956</t>
  </si>
  <si>
    <t>OR17062200105226</t>
  </si>
  <si>
    <t>6222350103169759</t>
  </si>
  <si>
    <t>SR17062200004965</t>
  </si>
  <si>
    <t>OR17062200105255</t>
  </si>
  <si>
    <t>SR17062200004968</t>
  </si>
  <si>
    <t>OR17062200105279</t>
  </si>
  <si>
    <t>4563512700116968420</t>
  </si>
  <si>
    <t>SR17062200004973</t>
  </si>
  <si>
    <t>OR17062200105300</t>
  </si>
  <si>
    <t>6225888718863578</t>
  </si>
  <si>
    <t>SR17062200004976</t>
  </si>
  <si>
    <t>OR17062200105309</t>
  </si>
  <si>
    <t>6231900000118664107</t>
  </si>
  <si>
    <t>SR17062200004982</t>
  </si>
  <si>
    <t>OR17062200105325</t>
  </si>
  <si>
    <t>SR17062200004983</t>
  </si>
  <si>
    <t>OR17062200105333</t>
  </si>
  <si>
    <t>6222022502021027845</t>
  </si>
  <si>
    <t>0928010439</t>
  </si>
  <si>
    <t>SR17062200004988</t>
  </si>
  <si>
    <t>OR17062200105347</t>
  </si>
  <si>
    <t>SR17062200004989</t>
  </si>
  <si>
    <t>OR17062200105355</t>
  </si>
  <si>
    <t>6231900022500047899</t>
  </si>
  <si>
    <t>SR17062200004990</t>
  </si>
  <si>
    <t>OR17062200105356</t>
  </si>
  <si>
    <t>6259075362967280</t>
  </si>
  <si>
    <t>SR17062200004995</t>
  </si>
  <si>
    <t>OR17062200105375</t>
  </si>
  <si>
    <t>6217852700008752600</t>
  </si>
  <si>
    <t>SR17062200005003</t>
  </si>
  <si>
    <t>OR17062200105406</t>
  </si>
  <si>
    <t>6214858714918067</t>
  </si>
  <si>
    <t>SR17062200005014</t>
  </si>
  <si>
    <t>OR17062200105442</t>
  </si>
  <si>
    <t>6212262505001749031</t>
  </si>
  <si>
    <t>SR17062200005015</t>
  </si>
  <si>
    <t>OR17062200105443</t>
  </si>
  <si>
    <t>SR17062200005016</t>
  </si>
  <si>
    <t>OR17062200105444</t>
  </si>
  <si>
    <t>6217003890006300003</t>
  </si>
  <si>
    <t>0928082487</t>
  </si>
  <si>
    <t>SR17062200005017</t>
  </si>
  <si>
    <t>OR17062200105445</t>
  </si>
  <si>
    <t>SR17062200005023</t>
  </si>
  <si>
    <t>OR17062200105515</t>
  </si>
  <si>
    <t>6228484148393636579</t>
  </si>
  <si>
    <t>0928247378</t>
  </si>
  <si>
    <t>SR17062200005034</t>
  </si>
  <si>
    <t>OR17062200105731</t>
  </si>
  <si>
    <t>4984511233756350</t>
  </si>
  <si>
    <t>SR17062200005045</t>
  </si>
  <si>
    <t>OR17062200105877</t>
  </si>
  <si>
    <t>SR17062200005049</t>
  </si>
  <si>
    <t>OR17062200105904</t>
  </si>
  <si>
    <t>6217003860036353371</t>
  </si>
  <si>
    <t>SR17062200005053</t>
  </si>
  <si>
    <t>OR17062200105926</t>
  </si>
  <si>
    <t>6214600180013173765</t>
  </si>
  <si>
    <t>SR17062200005054</t>
  </si>
  <si>
    <t>OR17062200105931</t>
  </si>
  <si>
    <t>SR17062200005058</t>
  </si>
  <si>
    <t>OR17062200105958</t>
  </si>
  <si>
    <t>6217902700003438700</t>
  </si>
  <si>
    <t>SR17062200005061</t>
  </si>
  <si>
    <t>OR17062200105966</t>
  </si>
  <si>
    <t>6231900000086739527</t>
  </si>
  <si>
    <t>SR17062200005063</t>
  </si>
  <si>
    <t>OR17062200105975</t>
  </si>
  <si>
    <t>SR17062200005066</t>
  </si>
  <si>
    <t>OR17062200105993</t>
  </si>
  <si>
    <t>6217790001098295732</t>
  </si>
  <si>
    <t>SR17062200005067</t>
  </si>
  <si>
    <t>OR17062200106000</t>
  </si>
  <si>
    <t>0928362613</t>
  </si>
  <si>
    <t>SR17062200005071</t>
  </si>
  <si>
    <t>OR17062200106027</t>
  </si>
  <si>
    <t>SR17062200005072</t>
  </si>
  <si>
    <t>OR17062200106049</t>
  </si>
  <si>
    <t>SR17062200005074</t>
  </si>
  <si>
    <t>OR17062200106052</t>
  </si>
  <si>
    <t>SR17062200005077</t>
  </si>
  <si>
    <t>OR17062200106057</t>
  </si>
  <si>
    <t>6216612700004173762</t>
  </si>
  <si>
    <t>0928375499</t>
  </si>
  <si>
    <t>SR17062200005078</t>
  </si>
  <si>
    <t>OR17062200106062</t>
  </si>
  <si>
    <t>SR17062200005079</t>
  </si>
  <si>
    <t>OR17062200106067</t>
  </si>
  <si>
    <t>6217790001057403632</t>
  </si>
  <si>
    <t>SR17062200005082</t>
  </si>
  <si>
    <t>OR17062200106085</t>
  </si>
  <si>
    <t>6228484148246819075</t>
  </si>
  <si>
    <t>SR17062200005086</t>
  </si>
  <si>
    <t>OR17062200106117</t>
  </si>
  <si>
    <t>6228483976010342168</t>
  </si>
  <si>
    <t>SR17062200005087</t>
  </si>
  <si>
    <t>OR17062200106121</t>
  </si>
  <si>
    <t>6212262502022454576</t>
  </si>
  <si>
    <t>SR17062200005089</t>
  </si>
  <si>
    <t>OR17062200106127</t>
  </si>
  <si>
    <t>6214838711091456</t>
  </si>
  <si>
    <t>SR17062200005093</t>
  </si>
  <si>
    <t>OR17062200106161</t>
  </si>
  <si>
    <t>6228483970487566912</t>
  </si>
  <si>
    <t>SR17062200005094</t>
  </si>
  <si>
    <t>OR17062200106171</t>
  </si>
  <si>
    <t>6217003900006312492</t>
  </si>
  <si>
    <t>0928452802</t>
  </si>
  <si>
    <t>SR17062200005098</t>
  </si>
  <si>
    <t>OR17062200106202</t>
  </si>
  <si>
    <t>SR17062200005109</t>
  </si>
  <si>
    <t>OR17062200106272</t>
  </si>
  <si>
    <t>6222620590006228377</t>
  </si>
  <si>
    <t>SR17062200005110</t>
  </si>
  <si>
    <t>OR17062200106274</t>
  </si>
  <si>
    <t>6216912200271263</t>
  </si>
  <si>
    <t>SR17062200005111</t>
  </si>
  <si>
    <t>OR17062200106277</t>
  </si>
  <si>
    <t>6217004010001629152</t>
  </si>
  <si>
    <t>SR17062200005113</t>
  </si>
  <si>
    <t>OR17062200106279</t>
  </si>
  <si>
    <t>SR17062200005115</t>
  </si>
  <si>
    <t>OR17062200106290</t>
  </si>
  <si>
    <t>6228483978590022970</t>
  </si>
  <si>
    <t>SR17062200005117</t>
  </si>
  <si>
    <t>OR17062200106297</t>
  </si>
  <si>
    <t>6214838770807073</t>
  </si>
  <si>
    <t>SR17062200005119</t>
  </si>
  <si>
    <t>OR17062200106301</t>
  </si>
  <si>
    <t>SR17062200005122</t>
  </si>
  <si>
    <t>OR17062200106312</t>
  </si>
  <si>
    <t>6228482898068294573</t>
  </si>
  <si>
    <t>SR17062200005133</t>
  </si>
  <si>
    <t>OR17062200106356</t>
  </si>
  <si>
    <t>6228480868588485979</t>
  </si>
  <si>
    <t>SR17062200005134</t>
  </si>
  <si>
    <t>OR17062200106363</t>
  </si>
  <si>
    <t>6228930001046969725</t>
  </si>
  <si>
    <t>SR17062200005135</t>
  </si>
  <si>
    <t>OR17062200106364</t>
  </si>
  <si>
    <t>6214838741281861</t>
  </si>
  <si>
    <t>SR17062200005136</t>
  </si>
  <si>
    <t>OR17062200106371</t>
  </si>
  <si>
    <t>SR17062200005151</t>
  </si>
  <si>
    <t>OR17062200106450</t>
  </si>
  <si>
    <t>SR17062200005161</t>
  </si>
  <si>
    <t>OR17062200106501</t>
  </si>
  <si>
    <t>6217997300035812174</t>
  </si>
  <si>
    <t>SR17062200005166</t>
  </si>
  <si>
    <t>OR17062200106515</t>
  </si>
  <si>
    <t>SR17062200005170</t>
  </si>
  <si>
    <t>OR17062200106521</t>
  </si>
  <si>
    <t>SR17062200005183</t>
  </si>
  <si>
    <t>OR17062200106564</t>
  </si>
  <si>
    <t>6214858713300663</t>
  </si>
  <si>
    <t>SR17062200005184</t>
  </si>
  <si>
    <t>OR17062200106565</t>
  </si>
  <si>
    <t>6231900000138898297</t>
  </si>
  <si>
    <t>SR17062200005185</t>
  </si>
  <si>
    <t>OR17062200106566</t>
  </si>
  <si>
    <t>6228483618028067979</t>
  </si>
  <si>
    <t>SR17062200005182</t>
  </si>
  <si>
    <t>OR17062200106563</t>
  </si>
  <si>
    <t>6228483338262251771</t>
  </si>
  <si>
    <t>SR17062200005186</t>
  </si>
  <si>
    <t>OR17062200106568</t>
  </si>
  <si>
    <t>6222530599686933</t>
  </si>
  <si>
    <t>SR17062200005196</t>
  </si>
  <si>
    <t>OR17062200106592</t>
  </si>
  <si>
    <t>6227003860300422562</t>
  </si>
  <si>
    <t>SR17062200005198</t>
  </si>
  <si>
    <t>OR17062200106600</t>
  </si>
  <si>
    <t>6231900000084258785</t>
  </si>
  <si>
    <t>SR17062200005202</t>
  </si>
  <si>
    <t>OR17062200106608</t>
  </si>
  <si>
    <t>6228480866062201763</t>
  </si>
  <si>
    <t>SR17062200005211</t>
  </si>
  <si>
    <t>OR17062200106637</t>
  </si>
  <si>
    <t>6217232502001247377</t>
  </si>
  <si>
    <t>0928704251</t>
  </si>
  <si>
    <t>SR17062200005212</t>
  </si>
  <si>
    <t>OR17062200106638</t>
  </si>
  <si>
    <t>6228930001012418715</t>
  </si>
  <si>
    <t>SR17062200005214</t>
  </si>
  <si>
    <t>OR17062200106646</t>
  </si>
  <si>
    <t>SR17062200005223</t>
  </si>
  <si>
    <t>OR17062200106674</t>
  </si>
  <si>
    <t>4062522858618630</t>
  </si>
  <si>
    <t>SR17062200005232</t>
  </si>
  <si>
    <t>OR17062200106729</t>
  </si>
  <si>
    <t>4367423860999266773</t>
  </si>
  <si>
    <t>0928812418</t>
  </si>
  <si>
    <t>SR17062200005233</t>
  </si>
  <si>
    <t>OR17062200106746</t>
  </si>
  <si>
    <t>6217003860024506774</t>
  </si>
  <si>
    <t>SR17062200005235</t>
  </si>
  <si>
    <t>OR17062200106755</t>
  </si>
  <si>
    <t>SR17062200005236</t>
  </si>
  <si>
    <t>OR17062200106760</t>
  </si>
  <si>
    <t>SR17062300005243</t>
  </si>
  <si>
    <t>OR17062300106983</t>
  </si>
  <si>
    <t>6217003860000922276</t>
  </si>
  <si>
    <t>SR17062300005245</t>
  </si>
  <si>
    <t>OR17062300107024</t>
  </si>
  <si>
    <t>6225750801567070</t>
  </si>
  <si>
    <t>0928987456</t>
  </si>
  <si>
    <t>SR17062300005254</t>
  </si>
  <si>
    <t>OR17062300107409</t>
  </si>
  <si>
    <t>SR17062300005258</t>
  </si>
  <si>
    <t>OR17062300107630</t>
  </si>
  <si>
    <t>6214858713891422</t>
  </si>
  <si>
    <t>SR17062300005260</t>
  </si>
  <si>
    <t>OR17062300107683</t>
  </si>
  <si>
    <t>6217997300053077973</t>
  </si>
  <si>
    <t>0929015708</t>
  </si>
  <si>
    <t>SR17062300005265</t>
  </si>
  <si>
    <t>OR17062300107865</t>
  </si>
  <si>
    <t>SR17062300005266</t>
  </si>
  <si>
    <t>OR17062300107868</t>
  </si>
  <si>
    <t>6214838770587659</t>
  </si>
  <si>
    <t>0929023454</t>
  </si>
  <si>
    <t>SR17062300005268</t>
  </si>
  <si>
    <t>OR17062300107894</t>
  </si>
  <si>
    <t>SR17062300005274</t>
  </si>
  <si>
    <t>OR17062300108048</t>
  </si>
  <si>
    <t>5187187018512706</t>
  </si>
  <si>
    <t>0929055703</t>
  </si>
  <si>
    <t>SR17062300005276</t>
  </si>
  <si>
    <t>OR17062300108111</t>
  </si>
  <si>
    <t>6259579000016087</t>
  </si>
  <si>
    <t>SR17062300005307</t>
  </si>
  <si>
    <t>OR17062300108547</t>
  </si>
  <si>
    <t>6223692078586098</t>
  </si>
  <si>
    <t>SR17062300005310</t>
  </si>
  <si>
    <t>OR17062300108554</t>
  </si>
  <si>
    <t>6228480866238212165</t>
  </si>
  <si>
    <t>SR17062300005311</t>
  </si>
  <si>
    <t>OR17062300108572</t>
  </si>
  <si>
    <t>6259065348731769</t>
  </si>
  <si>
    <t>SR17062300005321</t>
  </si>
  <si>
    <t>OR17062300108660</t>
  </si>
  <si>
    <t>6212262502016934724</t>
  </si>
  <si>
    <t>SR17062300005322</t>
  </si>
  <si>
    <t>OR17062300108668</t>
  </si>
  <si>
    <t>6225768384079610</t>
  </si>
  <si>
    <t>SR17062300005323</t>
  </si>
  <si>
    <t>OR17062300108674</t>
  </si>
  <si>
    <t>SR17062300005325</t>
  </si>
  <si>
    <t>OR17062300108682</t>
  </si>
  <si>
    <t>6228480868024951972</t>
  </si>
  <si>
    <t>SR17062300005329</t>
  </si>
  <si>
    <t>OR17062300108714</t>
  </si>
  <si>
    <t>SR17062300005333</t>
  </si>
  <si>
    <t>OR17062300108768</t>
  </si>
  <si>
    <t>6222082505000645955</t>
  </si>
  <si>
    <t>SR17062300005335</t>
  </si>
  <si>
    <t>OR17062300108777</t>
  </si>
  <si>
    <t>6226631300463913</t>
  </si>
  <si>
    <t>SR17062300005336</t>
  </si>
  <si>
    <t>OR17062300108781</t>
  </si>
  <si>
    <t>SR17062300005339</t>
  </si>
  <si>
    <t>OR17062300108797</t>
  </si>
  <si>
    <t>3568891143040806</t>
  </si>
  <si>
    <t>0929272956</t>
  </si>
  <si>
    <t>SR17062300005348</t>
  </si>
  <si>
    <t>OR17062300108828</t>
  </si>
  <si>
    <t>SR17062300005347</t>
  </si>
  <si>
    <t>OR17062300108822</t>
  </si>
  <si>
    <t>6223690844960803</t>
  </si>
  <si>
    <t>SR17062300005350</t>
  </si>
  <si>
    <t>OR17062300108851</t>
  </si>
  <si>
    <t>6221550348653845</t>
  </si>
  <si>
    <t>SR17062300005355</t>
  </si>
  <si>
    <t>OR17062300108869</t>
  </si>
  <si>
    <t>6236683860000347752</t>
  </si>
  <si>
    <t>SR17062300005360</t>
  </si>
  <si>
    <t>OR17062300108918</t>
  </si>
  <si>
    <t>6258021018064487</t>
  </si>
  <si>
    <t>SR17062300005362</t>
  </si>
  <si>
    <t>OR17062300108934</t>
  </si>
  <si>
    <t>6214978800005528</t>
  </si>
  <si>
    <t>0929315516</t>
  </si>
  <si>
    <t>SR17062300005364</t>
  </si>
  <si>
    <t>OR17062300108938</t>
  </si>
  <si>
    <t>SR17062300005366</t>
  </si>
  <si>
    <t>OR17062300108941</t>
  </si>
  <si>
    <t>6225760014188937</t>
  </si>
  <si>
    <t>SR17062300005368</t>
  </si>
  <si>
    <t>OR17062300108945</t>
  </si>
  <si>
    <t>SR17062300005381</t>
  </si>
  <si>
    <t>OR17062300108994</t>
  </si>
  <si>
    <t>6212262517001810341</t>
  </si>
  <si>
    <t>SR17062300005383</t>
  </si>
  <si>
    <t>OR17062300109025</t>
  </si>
  <si>
    <t>0929359099</t>
  </si>
  <si>
    <t>SR17062300005385</t>
  </si>
  <si>
    <t>OR17062300109045</t>
  </si>
  <si>
    <t>SR17062300005389</t>
  </si>
  <si>
    <t>OR17062300109064</t>
  </si>
  <si>
    <t>6226370009592744</t>
  </si>
  <si>
    <t>SR17062300005390</t>
  </si>
  <si>
    <t>OR17062300109067</t>
  </si>
  <si>
    <t>6221550990795381</t>
  </si>
  <si>
    <t>SR17062300005391</t>
  </si>
  <si>
    <t>OR17062300109068</t>
  </si>
  <si>
    <t>6228483868590255672</t>
  </si>
  <si>
    <t>SR17062300005397</t>
  </si>
  <si>
    <t>OR17062300109078</t>
  </si>
  <si>
    <t>SR17062300005409</t>
  </si>
  <si>
    <t>OR17062300109114</t>
  </si>
  <si>
    <t>6212262505007241165</t>
  </si>
  <si>
    <t>SR17062300005410</t>
  </si>
  <si>
    <t>OR17062300109119</t>
  </si>
  <si>
    <t>6226808011492817</t>
  </si>
  <si>
    <t>SR17062300005411</t>
  </si>
  <si>
    <t>OR17062300109123</t>
  </si>
  <si>
    <t>6217003860007053828</t>
  </si>
  <si>
    <t>SR17062300005414</t>
  </si>
  <si>
    <t>OR17062300109131</t>
  </si>
  <si>
    <t>6223690969407648</t>
  </si>
  <si>
    <t>0929396813</t>
  </si>
  <si>
    <t>SR17062300005415</t>
  </si>
  <si>
    <t>OR17062300109133</t>
  </si>
  <si>
    <t>0929436671</t>
  </si>
  <si>
    <t>SR17062300005418</t>
  </si>
  <si>
    <t>OR17062300109235</t>
  </si>
  <si>
    <t>0929447882</t>
  </si>
  <si>
    <t>SR17062300005420</t>
  </si>
  <si>
    <t>OR17062300109261</t>
  </si>
  <si>
    <t>SR17062300005422</t>
  </si>
  <si>
    <t>OR17062300109302</t>
  </si>
  <si>
    <t>6225760029674905</t>
  </si>
  <si>
    <t>SR17062300005427</t>
  </si>
  <si>
    <t>OR17062300109384</t>
  </si>
  <si>
    <t>6223692536043377</t>
  </si>
  <si>
    <t>SR17062300005428</t>
  </si>
  <si>
    <t>OR17062300109407</t>
  </si>
  <si>
    <t>6230200072347573</t>
  </si>
  <si>
    <t>SR17062300005429</t>
  </si>
  <si>
    <t>OR17062300109414</t>
  </si>
  <si>
    <t>6228481931088913012</t>
  </si>
  <si>
    <t>SR17062300005431</t>
  </si>
  <si>
    <t>OR17062300109434</t>
  </si>
  <si>
    <t>6231900000053871543</t>
  </si>
  <si>
    <t>SR17062300005432</t>
  </si>
  <si>
    <t>OR17062300109453</t>
  </si>
  <si>
    <t>6212262502022633435</t>
  </si>
  <si>
    <t>SR17062300005433</t>
  </si>
  <si>
    <t>OR17062300109456</t>
  </si>
  <si>
    <t>6214858715548863</t>
  </si>
  <si>
    <t>SR17062300005436</t>
  </si>
  <si>
    <t>OR17062300109489</t>
  </si>
  <si>
    <t>6228480868682837273</t>
  </si>
  <si>
    <t>SR17062300005437</t>
  </si>
  <si>
    <t>OR17062300109510</t>
  </si>
  <si>
    <t>6210987300006414536</t>
  </si>
  <si>
    <t>SR17062300005438</t>
  </si>
  <si>
    <t>OR17062300109516</t>
  </si>
  <si>
    <t>SR17062300005442</t>
  </si>
  <si>
    <t>OR17062300109563</t>
  </si>
  <si>
    <t>6231900000095136442</t>
  </si>
  <si>
    <t>SR17062300005447</t>
  </si>
  <si>
    <t>OR17062300109577</t>
  </si>
  <si>
    <t>6228481198571928275</t>
  </si>
  <si>
    <t>SR17062300005449</t>
  </si>
  <si>
    <t>OR17062300109597</t>
  </si>
  <si>
    <t>6217852700016989624</t>
  </si>
  <si>
    <t>SR17062300005450</t>
  </si>
  <si>
    <t>OR17062300109599</t>
  </si>
  <si>
    <t>SR17062300005453</t>
  </si>
  <si>
    <t>OR17062300109623</t>
  </si>
  <si>
    <t>6223691703951073</t>
  </si>
  <si>
    <t>SR17062300005455</t>
  </si>
  <si>
    <t>OR17062300109636</t>
  </si>
  <si>
    <t>SR17062300005457</t>
  </si>
  <si>
    <t>OR17062300109647</t>
  </si>
  <si>
    <t>6258020444691707</t>
  </si>
  <si>
    <t>0929696546</t>
  </si>
  <si>
    <t>SR17062300005463</t>
  </si>
  <si>
    <t>OR17062300109674</t>
  </si>
  <si>
    <t>0929706346</t>
  </si>
  <si>
    <t>SR17062300005465</t>
  </si>
  <si>
    <t>OR17062300109688</t>
  </si>
  <si>
    <t>SR17062300005471</t>
  </si>
  <si>
    <t>OR17062300109717</t>
  </si>
  <si>
    <t>6226202200609870</t>
  </si>
  <si>
    <t>SR17062300005472</t>
  </si>
  <si>
    <t>OR17062300109723</t>
  </si>
  <si>
    <t>SR17062300005474</t>
  </si>
  <si>
    <t>OR17062300109727</t>
  </si>
  <si>
    <t>SR17062300005476</t>
  </si>
  <si>
    <t>OR17062300109751</t>
  </si>
  <si>
    <t>6214838716856622</t>
  </si>
  <si>
    <t>0929757825</t>
  </si>
  <si>
    <t>SR17062300005480</t>
  </si>
  <si>
    <t>OR17062300109770</t>
  </si>
  <si>
    <t>0929795797</t>
  </si>
  <si>
    <t>SR17062300005487</t>
  </si>
  <si>
    <t>OR17062300109824</t>
  </si>
  <si>
    <t>SR17062300005488</t>
  </si>
  <si>
    <t>OR17062300109825</t>
  </si>
  <si>
    <t>6212262506000908990</t>
  </si>
  <si>
    <t>SR17062300005496</t>
  </si>
  <si>
    <t>OR17062300109895</t>
  </si>
  <si>
    <t>6226202200739289</t>
  </si>
  <si>
    <t>0929876657</t>
  </si>
  <si>
    <t>SR17062300005499</t>
  </si>
  <si>
    <t>OR17062300109908</t>
  </si>
  <si>
    <t>SR17062300005506</t>
  </si>
  <si>
    <t>OR17062300109962</t>
  </si>
  <si>
    <t>6217003950002312772</t>
  </si>
  <si>
    <t>SR17062300005508</t>
  </si>
  <si>
    <t>OR17062300109968</t>
  </si>
  <si>
    <t>6212262506000559082</t>
  </si>
  <si>
    <t>SR17062300005509</t>
  </si>
  <si>
    <t>OR17062300109969</t>
  </si>
  <si>
    <t>6228482898596407879</t>
  </si>
  <si>
    <t>SR17062300005511</t>
  </si>
  <si>
    <t>OR17062300109979</t>
  </si>
  <si>
    <t>6231900000083038741</t>
  </si>
  <si>
    <t>SR17062300005512</t>
  </si>
  <si>
    <t>OR17062300109988</t>
  </si>
  <si>
    <t>6228481190786943314</t>
  </si>
  <si>
    <t>SR17062300005513</t>
  </si>
  <si>
    <t>OR17062300109999</t>
  </si>
  <si>
    <t>6226580900925971</t>
  </si>
  <si>
    <t>0929950804</t>
  </si>
  <si>
    <t>SR17062300005514</t>
  </si>
  <si>
    <t>OR17062300110000</t>
  </si>
  <si>
    <t>SR17062300005515</t>
  </si>
  <si>
    <t>OR17062300110001</t>
  </si>
  <si>
    <t>SR17062300005516</t>
  </si>
  <si>
    <t>OR17062300110004</t>
  </si>
  <si>
    <t>0929961496</t>
  </si>
  <si>
    <t>SR17062300005521</t>
  </si>
  <si>
    <t>OR17062300110015</t>
  </si>
  <si>
    <t>SR17062300005523</t>
  </si>
  <si>
    <t>OR17062300110020</t>
  </si>
  <si>
    <t>6236683930000198107</t>
  </si>
  <si>
    <t>SR17062300005524</t>
  </si>
  <si>
    <t>OR17062300110023</t>
  </si>
  <si>
    <t>SR17062300005528</t>
  </si>
  <si>
    <t>OR17062300110035</t>
  </si>
  <si>
    <t>6217852700007165929</t>
  </si>
  <si>
    <t>SR17062300005534</t>
  </si>
  <si>
    <t>OR17062300110068</t>
  </si>
  <si>
    <t>6217003860000455285</t>
  </si>
  <si>
    <t>0930022029</t>
  </si>
  <si>
    <t>SR17062300005537</t>
  </si>
  <si>
    <t>OR17062300110076</t>
  </si>
  <si>
    <t>0930083128</t>
  </si>
  <si>
    <t>SR17062300005554</t>
  </si>
  <si>
    <t>OR17062300110147</t>
  </si>
  <si>
    <t>SR17062300005555</t>
  </si>
  <si>
    <t>OR17062300110149</t>
  </si>
  <si>
    <t>4033928010160948</t>
  </si>
  <si>
    <t>SR17062300005568</t>
  </si>
  <si>
    <t>OR17062300110190</t>
  </si>
  <si>
    <t>SR17062300005573</t>
  </si>
  <si>
    <t>OR17062300110200</t>
  </si>
  <si>
    <t>6259190221148483</t>
  </si>
  <si>
    <t>SR17062300005579</t>
  </si>
  <si>
    <t>OR17062300110209</t>
  </si>
  <si>
    <t>6223190938067201</t>
  </si>
  <si>
    <t>SR17062300005581</t>
  </si>
  <si>
    <t>OR17062300110211</t>
  </si>
  <si>
    <t>SR17062300005583</t>
  </si>
  <si>
    <t>OR17062300110213</t>
  </si>
  <si>
    <t>SR17062300005584</t>
  </si>
  <si>
    <t>OR17062300110216</t>
  </si>
  <si>
    <t>6231900000009310109</t>
  </si>
  <si>
    <t>SR17062300005588</t>
  </si>
  <si>
    <t>OR17062300110228</t>
  </si>
  <si>
    <t>6217003920003940244</t>
  </si>
  <si>
    <t>SR17062300005591</t>
  </si>
  <si>
    <t>OR17062300110238</t>
  </si>
  <si>
    <t>5203821641897106</t>
  </si>
  <si>
    <t>SR17062300005592</t>
  </si>
  <si>
    <t>OR17062300110244</t>
  </si>
  <si>
    <t>6223692202886505</t>
  </si>
  <si>
    <t>SR17062300005593</t>
  </si>
  <si>
    <t>OR17062300110246</t>
  </si>
  <si>
    <t>SR17062300005594</t>
  </si>
  <si>
    <t>OR17062300110253</t>
  </si>
  <si>
    <t>4367480067978836</t>
  </si>
  <si>
    <t>SR17062300005595</t>
  </si>
  <si>
    <t>OR17062300110254</t>
  </si>
  <si>
    <t>6231900000128222409</t>
  </si>
  <si>
    <t>SR17062300005596</t>
  </si>
  <si>
    <t>OR17062300110258</t>
  </si>
  <si>
    <t>6253624047474240</t>
  </si>
  <si>
    <t>SR17062300005598</t>
  </si>
  <si>
    <t>OR17062300110299</t>
  </si>
  <si>
    <t>6228480868605772672</t>
  </si>
  <si>
    <t>SR17062300005601</t>
  </si>
  <si>
    <t>OR17062300110322</t>
  </si>
  <si>
    <t>6228480868632559373</t>
  </si>
  <si>
    <t>SR17062400005605</t>
  </si>
  <si>
    <t>OR17062400110360</t>
  </si>
  <si>
    <t>6225757542297487</t>
  </si>
  <si>
    <t>SR17062400005609</t>
  </si>
  <si>
    <t>OR17062400110665</t>
  </si>
  <si>
    <t>5264103862320704</t>
  </si>
  <si>
    <t>0930371518</t>
  </si>
  <si>
    <t>SR17062400005610</t>
  </si>
  <si>
    <t>OR17062400110676</t>
  </si>
  <si>
    <t>6210332110008113875</t>
  </si>
  <si>
    <t>SR17062400005613</t>
  </si>
  <si>
    <t>OR17062400110759</t>
  </si>
  <si>
    <t>6210178002039170734</t>
  </si>
  <si>
    <t>SR17062400005614</t>
  </si>
  <si>
    <t>OR17062400110775</t>
  </si>
  <si>
    <t>6228480860333702410</t>
  </si>
  <si>
    <t>SR17062400005617</t>
  </si>
  <si>
    <t>OR17062400110821</t>
  </si>
  <si>
    <t>6231900000113575290</t>
  </si>
  <si>
    <t>SR17062400005619</t>
  </si>
  <si>
    <t>OR17062400110835</t>
  </si>
  <si>
    <t>6222082502007230535</t>
  </si>
  <si>
    <t>SR17062400005620</t>
  </si>
  <si>
    <t>OR17062400110842</t>
  </si>
  <si>
    <t>6228483616294072269</t>
  </si>
  <si>
    <t>SR17062400005626</t>
  </si>
  <si>
    <t>OR17062400110974</t>
  </si>
  <si>
    <t>6227003890110109703</t>
  </si>
  <si>
    <t>SR17062400005627</t>
  </si>
  <si>
    <t>OR17062400110975</t>
  </si>
  <si>
    <t>SR17062400005629</t>
  </si>
  <si>
    <t>OR17062400110994</t>
  </si>
  <si>
    <t>SR17062400005630</t>
  </si>
  <si>
    <t>OR17062400111004</t>
  </si>
  <si>
    <t>SR17062400005632</t>
  </si>
  <si>
    <t>OR17062400111020</t>
  </si>
  <si>
    <t>6231900000054134651</t>
  </si>
  <si>
    <t>SR17062400005638</t>
  </si>
  <si>
    <t>OR17062400111107</t>
  </si>
  <si>
    <t>SR17062400005644</t>
  </si>
  <si>
    <t>OR17062400111173</t>
  </si>
  <si>
    <t>6217003860021251127</t>
  </si>
  <si>
    <t>SR17062400005647</t>
  </si>
  <si>
    <t>OR17062400111196</t>
  </si>
  <si>
    <t>6226621302440357</t>
  </si>
  <si>
    <t>SR17062400005651</t>
  </si>
  <si>
    <t>OR17062400111208</t>
  </si>
  <si>
    <t>6253335333705409</t>
  </si>
  <si>
    <t>SR17062400005653</t>
  </si>
  <si>
    <t>OR17062400111213</t>
  </si>
  <si>
    <t>6228930001078007188</t>
  </si>
  <si>
    <t>SR17062400005654</t>
  </si>
  <si>
    <t>OR17062400111218</t>
  </si>
  <si>
    <t>6210178002011253151</t>
  </si>
  <si>
    <t>0930451664</t>
  </si>
  <si>
    <t>SR17062400005655</t>
  </si>
  <si>
    <t>OR17062400111239</t>
  </si>
  <si>
    <t>6228483868591246472</t>
  </si>
  <si>
    <t>SR17062400005664</t>
  </si>
  <si>
    <t>OR17062400111299</t>
  </si>
  <si>
    <t>6231900000130128511</t>
  </si>
  <si>
    <t>SR17062400005666</t>
  </si>
  <si>
    <t>OR17062400111314</t>
  </si>
  <si>
    <t>6223692165810062</t>
  </si>
  <si>
    <t>SR17062400005667</t>
  </si>
  <si>
    <t>OR17062400111316</t>
  </si>
  <si>
    <t>6217562700002389699</t>
  </si>
  <si>
    <t>SR17062400005669</t>
  </si>
  <si>
    <t>OR17062400111325</t>
  </si>
  <si>
    <t>SR17062400005670</t>
  </si>
  <si>
    <t>OR17062400111331</t>
  </si>
  <si>
    <t>622908473176141417</t>
  </si>
  <si>
    <t>SR17062400005679</t>
  </si>
  <si>
    <t>OR17062400111388</t>
  </si>
  <si>
    <t>6231900000015680834</t>
  </si>
  <si>
    <t>SR17062400005680</t>
  </si>
  <si>
    <t>OR17062400111389</t>
  </si>
  <si>
    <t>6222622420000046484</t>
  </si>
  <si>
    <t>SR17062400005684</t>
  </si>
  <si>
    <t>OR17062400111410</t>
  </si>
  <si>
    <t>6227609411039961</t>
  </si>
  <si>
    <t>SR17062400005687</t>
  </si>
  <si>
    <t>OR17062400111428</t>
  </si>
  <si>
    <t>6226010006386423</t>
  </si>
  <si>
    <t>SR17062400005688</t>
  </si>
  <si>
    <t>OR17062400111429</t>
  </si>
  <si>
    <t>SR17062400005694</t>
  </si>
  <si>
    <t>OR17062400111479</t>
  </si>
  <si>
    <t>SR17062400005695</t>
  </si>
  <si>
    <t>OR17062400111480</t>
  </si>
  <si>
    <t>SR17062400005698</t>
  </si>
  <si>
    <t>OR17062400111491</t>
  </si>
  <si>
    <t>4392258329113585</t>
  </si>
  <si>
    <t>SR17062400005711</t>
  </si>
  <si>
    <t>OR17062400111687</t>
  </si>
  <si>
    <t>6217562700002549938</t>
  </si>
  <si>
    <t>0930611235</t>
  </si>
  <si>
    <t>SR17062400005712</t>
  </si>
  <si>
    <t>OR17062400111703</t>
  </si>
  <si>
    <t>6228483970378081211</t>
  </si>
  <si>
    <t>SR17062400005713</t>
  </si>
  <si>
    <t>OR17062400111704</t>
  </si>
  <si>
    <t>6230200072487247</t>
  </si>
  <si>
    <t>SR17062400005714</t>
  </si>
  <si>
    <t>OR17062400111712</t>
  </si>
  <si>
    <t>SR17062400005723</t>
  </si>
  <si>
    <t>OR17062400111770</t>
  </si>
  <si>
    <t>6217003860025722933</t>
  </si>
  <si>
    <t>SR17062400005724</t>
  </si>
  <si>
    <t>OR17062400111793</t>
  </si>
  <si>
    <t>6228450866016373060</t>
  </si>
  <si>
    <t>SR17062400005725</t>
  </si>
  <si>
    <t>OR17062400111795</t>
  </si>
  <si>
    <t>SR17062400005726</t>
  </si>
  <si>
    <t>OR17062400111799</t>
  </si>
  <si>
    <t>6223691906867332</t>
  </si>
  <si>
    <t>SR17062400005727</t>
  </si>
  <si>
    <t>OR17062400111803</t>
  </si>
  <si>
    <t>6225751108623285</t>
  </si>
  <si>
    <t>SR17062400005734</t>
  </si>
  <si>
    <t>OR17062400111857</t>
  </si>
  <si>
    <t>6222022409001826313</t>
  </si>
  <si>
    <t>SR17062400005746</t>
  </si>
  <si>
    <t>OR17062400111909</t>
  </si>
  <si>
    <t>6217003860035384203</t>
  </si>
  <si>
    <t>SR17062400005750</t>
  </si>
  <si>
    <t>OR17062400111930</t>
  </si>
  <si>
    <t>6217995570005889301</t>
  </si>
  <si>
    <t>SR17062400005759</t>
  </si>
  <si>
    <t>OR17062400111951</t>
  </si>
  <si>
    <t>SR17062400005760</t>
  </si>
  <si>
    <t>OR17062400111954</t>
  </si>
  <si>
    <t>SR17062400005771</t>
  </si>
  <si>
    <t>OR17062400112009</t>
  </si>
  <si>
    <t>6013822700107247874</t>
  </si>
  <si>
    <t>SR17062400005773</t>
  </si>
  <si>
    <t>OR17062400112012</t>
  </si>
  <si>
    <t>6212263202014866890</t>
  </si>
  <si>
    <t>SR17062400005774</t>
  </si>
  <si>
    <t>OR17062400112024</t>
  </si>
  <si>
    <t>6217003860025963776</t>
  </si>
  <si>
    <t>SR17062400005775</t>
  </si>
  <si>
    <t>OR17062400112030</t>
  </si>
  <si>
    <t>6212262410004258736</t>
  </si>
  <si>
    <t>0930834809</t>
  </si>
  <si>
    <t>SR17062500005783</t>
  </si>
  <si>
    <t>OR17062500112094</t>
  </si>
  <si>
    <t>6214157312902556803</t>
  </si>
  <si>
    <t>SR17062500005784</t>
  </si>
  <si>
    <t>OR17062500112123</t>
  </si>
  <si>
    <t>SR17062500005785</t>
  </si>
  <si>
    <t>OR17062500112154</t>
  </si>
  <si>
    <t>6225768765860182</t>
  </si>
  <si>
    <t>SR17062500005786</t>
  </si>
  <si>
    <t>OR17062500112176</t>
  </si>
  <si>
    <t>6231900000041643228</t>
  </si>
  <si>
    <t>SR17062500005787</t>
  </si>
  <si>
    <t>OR17062500112177</t>
  </si>
  <si>
    <t>SR17062500005788</t>
  </si>
  <si>
    <t>OR17062500112201</t>
  </si>
  <si>
    <t>SR17062500005791</t>
  </si>
  <si>
    <t>OR17062500112246</t>
  </si>
  <si>
    <t>6226009951824990</t>
  </si>
  <si>
    <t>SR17062500005794</t>
  </si>
  <si>
    <t>OR17062500112274</t>
  </si>
  <si>
    <t>6217003860027513413</t>
  </si>
  <si>
    <t>SR17062500005795</t>
  </si>
  <si>
    <t>OR17062500112333</t>
  </si>
  <si>
    <t>6253335392034089</t>
  </si>
  <si>
    <t>SR17062500005796</t>
  </si>
  <si>
    <t>OR17062500112337</t>
  </si>
  <si>
    <t>0930943303</t>
  </si>
  <si>
    <t>SR17062500005800</t>
  </si>
  <si>
    <t>OR17062500112358</t>
  </si>
  <si>
    <t>6212262502016028006</t>
  </si>
  <si>
    <t>SR17062500005802</t>
  </si>
  <si>
    <t>OR17062500112364</t>
  </si>
  <si>
    <t>SR17062500005803</t>
  </si>
  <si>
    <t>OR17062500112374</t>
  </si>
  <si>
    <t>6228482898592055573</t>
  </si>
  <si>
    <t>SR17062500005805</t>
  </si>
  <si>
    <t>OR17062500112385</t>
  </si>
  <si>
    <t>6228483358195597470</t>
  </si>
  <si>
    <t>SR17062500005804</t>
  </si>
  <si>
    <t>OR17062500112384</t>
  </si>
  <si>
    <t>SR17062500005806</t>
  </si>
  <si>
    <t>OR17062500112404</t>
  </si>
  <si>
    <t>6222082502008049934</t>
  </si>
  <si>
    <t>SR17062500005807</t>
  </si>
  <si>
    <t>OR17062500112406</t>
  </si>
  <si>
    <t>4340613860404343</t>
  </si>
  <si>
    <t>SR17062500005815</t>
  </si>
  <si>
    <t>OR17062500112463</t>
  </si>
  <si>
    <t>SR17062500005823</t>
  </si>
  <si>
    <t>OR17062500112531</t>
  </si>
  <si>
    <t>6214858712660752</t>
  </si>
  <si>
    <t>SR17062500005824</t>
  </si>
  <si>
    <t>OR17062500112532</t>
  </si>
  <si>
    <t>6228480860549323118</t>
  </si>
  <si>
    <t>SR17062500005826</t>
  </si>
  <si>
    <t>OR17062500112535</t>
  </si>
  <si>
    <t>SR17062500005828</t>
  </si>
  <si>
    <t>OR17062500112541</t>
  </si>
  <si>
    <t>6217003860025898360</t>
  </si>
  <si>
    <t>SR17062500005831</t>
  </si>
  <si>
    <t>OR17062500112587</t>
  </si>
  <si>
    <t>6228482890449630617</t>
  </si>
  <si>
    <t>SR17062500005832</t>
  </si>
  <si>
    <t>OR17062500112590</t>
  </si>
  <si>
    <t>SR17062500005833</t>
  </si>
  <si>
    <t>OR17062500112597</t>
  </si>
  <si>
    <t>6217232507000108553</t>
  </si>
  <si>
    <t>SR17062500005834</t>
  </si>
  <si>
    <t>OR17062500112621</t>
  </si>
  <si>
    <t>SR17062500005836</t>
  </si>
  <si>
    <t>OR17062500112657</t>
  </si>
  <si>
    <t>6217003860022400079</t>
  </si>
  <si>
    <t>0931131522</t>
  </si>
  <si>
    <t>SR17062500005839</t>
  </si>
  <si>
    <t>OR17062500112687</t>
  </si>
  <si>
    <t>6228480868609357777</t>
  </si>
  <si>
    <t>SR17062500005840</t>
  </si>
  <si>
    <t>OR17062500112689</t>
  </si>
  <si>
    <t>6215281028260952</t>
  </si>
  <si>
    <t>SR17062500005841</t>
  </si>
  <si>
    <t>OR17062500112696</t>
  </si>
  <si>
    <t>6231900000065774552</t>
  </si>
  <si>
    <t>SR17062500005844</t>
  </si>
  <si>
    <t>OR17062500112809</t>
  </si>
  <si>
    <t>6216662700000313296</t>
  </si>
  <si>
    <t>SR17062600005848</t>
  </si>
  <si>
    <t>OR17062600113301</t>
  </si>
  <si>
    <t>6230580000033642534</t>
  </si>
  <si>
    <t>SR17062600005850</t>
  </si>
  <si>
    <t>OR17062600113484</t>
  </si>
  <si>
    <t>6231900000102652688</t>
  </si>
  <si>
    <t>SR17062600005857</t>
  </si>
  <si>
    <t>OR17062600113841</t>
  </si>
  <si>
    <t>6228483318336837672</t>
  </si>
  <si>
    <t>SR17062600005863</t>
  </si>
  <si>
    <t>OR17062600114202</t>
  </si>
  <si>
    <t>4392268384066735</t>
  </si>
  <si>
    <t>SR17062600005864</t>
  </si>
  <si>
    <t>OR17062600114208</t>
  </si>
  <si>
    <t>SR17062600005878</t>
  </si>
  <si>
    <t>OR17062600114267</t>
  </si>
  <si>
    <t>6222022502003763730</t>
  </si>
  <si>
    <t>SR17062600005882</t>
  </si>
  <si>
    <t>OR17062600114662</t>
  </si>
  <si>
    <t>SR17062600005885</t>
  </si>
  <si>
    <t>OR17062600114740</t>
  </si>
  <si>
    <t>6231900000047617390</t>
  </si>
  <si>
    <t>SR17062600005888</t>
  </si>
  <si>
    <t>OR17062600114767</t>
  </si>
  <si>
    <t>6231900000054829458</t>
  </si>
  <si>
    <t>SR17062600005891</t>
  </si>
  <si>
    <t>OR17062600114825</t>
  </si>
  <si>
    <t>6217003860017418607</t>
  </si>
  <si>
    <t>SR17062600005892</t>
  </si>
  <si>
    <t>OR17062600114841</t>
  </si>
  <si>
    <t>6217993900041460027</t>
  </si>
  <si>
    <t>SR17062600005895</t>
  </si>
  <si>
    <t>OR17062600114887</t>
  </si>
  <si>
    <t>6217003860019350824</t>
  </si>
  <si>
    <t>SR17062600005897</t>
  </si>
  <si>
    <t>OR17062600114911</t>
  </si>
  <si>
    <t>6217003930000703081</t>
  </si>
  <si>
    <t>SR17062600005902</t>
  </si>
  <si>
    <t>OR17062600114958</t>
  </si>
  <si>
    <t>6217003860016622647</t>
  </si>
  <si>
    <t>SR17062600005911</t>
  </si>
  <si>
    <t>OR17062600115065</t>
  </si>
  <si>
    <t>6228480868647208073</t>
  </si>
  <si>
    <t>0931657162</t>
  </si>
  <si>
    <t>SR17062600005913</t>
  </si>
  <si>
    <t>OR17062600115127</t>
  </si>
  <si>
    <t>SR17062600005916</t>
  </si>
  <si>
    <t>OR17062600115135</t>
  </si>
  <si>
    <t>6214838711815284</t>
  </si>
  <si>
    <t>SR17062600005918</t>
  </si>
  <si>
    <t>OR17062600115198</t>
  </si>
  <si>
    <t>6222803860411032949</t>
  </si>
  <si>
    <t>SR17062600005927</t>
  </si>
  <si>
    <t>OR17062600115284</t>
  </si>
  <si>
    <t>6215582502000946334</t>
  </si>
  <si>
    <t>SR17062600005929</t>
  </si>
  <si>
    <t>OR17062600115321</t>
  </si>
  <si>
    <t>6217003860030142440</t>
  </si>
  <si>
    <t>SR17062600005931</t>
  </si>
  <si>
    <t>OR17062600115334</t>
  </si>
  <si>
    <t>6223691279050367</t>
  </si>
  <si>
    <t>SR17062600005936</t>
  </si>
  <si>
    <t>OR17062600115353</t>
  </si>
  <si>
    <t>6228480868286716378</t>
  </si>
  <si>
    <t>SR17062600005942</t>
  </si>
  <si>
    <t>OR17062600115419</t>
  </si>
  <si>
    <t>6222620590005006519</t>
  </si>
  <si>
    <t>SR17062600005944</t>
  </si>
  <si>
    <t>OR17062600115455</t>
  </si>
  <si>
    <t>6217232410001015531</t>
  </si>
  <si>
    <t>0931854964</t>
  </si>
  <si>
    <t>SR17062600005953</t>
  </si>
  <si>
    <t>OR17062600115534</t>
  </si>
  <si>
    <t>SR17062600005957</t>
  </si>
  <si>
    <t>OR17062600115551</t>
  </si>
  <si>
    <t>0931874176</t>
  </si>
  <si>
    <t>SR17062600005960</t>
  </si>
  <si>
    <t>OR17062600115564</t>
  </si>
  <si>
    <t>SR17062600005965</t>
  </si>
  <si>
    <t>OR17062600115575</t>
  </si>
  <si>
    <t>6228480868523732279</t>
  </si>
  <si>
    <t>SR17062600005967</t>
  </si>
  <si>
    <t>OR17062600115585</t>
  </si>
  <si>
    <t>6230582000057151097</t>
  </si>
  <si>
    <t>0931916226</t>
  </si>
  <si>
    <t>SR17062600005975</t>
  </si>
  <si>
    <t>OR17062600115623</t>
  </si>
  <si>
    <t>SR17062600005978</t>
  </si>
  <si>
    <t>OR17062600115647</t>
  </si>
  <si>
    <t>6231900000056417997</t>
  </si>
  <si>
    <t>SR17062600005979</t>
  </si>
  <si>
    <t>OR17062600115654</t>
  </si>
  <si>
    <t>6217232515000078957</t>
  </si>
  <si>
    <t>0931939881</t>
  </si>
  <si>
    <t>SR17062600005980</t>
  </si>
  <si>
    <t>OR17062600115656</t>
  </si>
  <si>
    <t>0931939986</t>
  </si>
  <si>
    <t>SR17062600005981</t>
  </si>
  <si>
    <t>OR17062600115657</t>
  </si>
  <si>
    <t>SR17062600005982</t>
  </si>
  <si>
    <t>OR17062600115659</t>
  </si>
  <si>
    <t>6225750009309689</t>
  </si>
  <si>
    <t>SR17062600005994</t>
  </si>
  <si>
    <t>OR17062600115700</t>
  </si>
  <si>
    <t>SR17062600005996</t>
  </si>
  <si>
    <t>OR17062600115708</t>
  </si>
  <si>
    <t>6217003860007942939</t>
  </si>
  <si>
    <t>SR17062600005998</t>
  </si>
  <si>
    <t>OR17062600115728</t>
  </si>
  <si>
    <t>6217997300010597345</t>
  </si>
  <si>
    <t>0932007546</t>
  </si>
  <si>
    <t>SR17062600006002</t>
  </si>
  <si>
    <t>OR17062600115738</t>
  </si>
  <si>
    <t>SR17062600006016</t>
  </si>
  <si>
    <t>OR17062600115990</t>
  </si>
  <si>
    <t>6231900000098412071</t>
  </si>
  <si>
    <t>SR17062600006024</t>
  </si>
  <si>
    <t>OR17062600116098</t>
  </si>
  <si>
    <t>SR17062600006026</t>
  </si>
  <si>
    <t>OR17062600116122</t>
  </si>
  <si>
    <t>6214858711516237</t>
  </si>
  <si>
    <t>SR17062600006032</t>
  </si>
  <si>
    <t>OR17062600116172</t>
  </si>
  <si>
    <t>6214858713422301</t>
  </si>
  <si>
    <t>SR17062600006034</t>
  </si>
  <si>
    <t>OR17062600116201</t>
  </si>
  <si>
    <t>6212262502007710364</t>
  </si>
  <si>
    <t>0932264985</t>
  </si>
  <si>
    <t>SR17062600006037</t>
  </si>
  <si>
    <t>OR17062600116222</t>
  </si>
  <si>
    <t>0932321931</t>
  </si>
  <si>
    <t>SR17062600006049</t>
  </si>
  <si>
    <t>OR17062600116350</t>
  </si>
  <si>
    <t>SR17062600006051</t>
  </si>
  <si>
    <t>OR17062600116360</t>
  </si>
  <si>
    <t>6231900000063796060</t>
  </si>
  <si>
    <t>0932330360</t>
  </si>
  <si>
    <t>SR17062600006052</t>
  </si>
  <si>
    <t>OR17062600116371</t>
  </si>
  <si>
    <t>SR17062600006054</t>
  </si>
  <si>
    <t>OR17062600116401</t>
  </si>
  <si>
    <t>6231900000060666639</t>
  </si>
  <si>
    <t>SR17062600006060</t>
  </si>
  <si>
    <t>OR17062600116452</t>
  </si>
  <si>
    <t>6212882502000760796</t>
  </si>
  <si>
    <t>SR17062600006068</t>
  </si>
  <si>
    <t>OR17062600116492</t>
  </si>
  <si>
    <t>6228483318264879878</t>
  </si>
  <si>
    <t>SR17062600006070</t>
  </si>
  <si>
    <t>OR17062600116522</t>
  </si>
  <si>
    <t>6259699003299892</t>
  </si>
  <si>
    <t>SR17062600006073</t>
  </si>
  <si>
    <t>OR17062600116527</t>
  </si>
  <si>
    <t>6228453356003062568</t>
  </si>
  <si>
    <t>0932411308</t>
  </si>
  <si>
    <t>SR17062600006075</t>
  </si>
  <si>
    <t>OR17062600116540</t>
  </si>
  <si>
    <t>SR17062600006078</t>
  </si>
  <si>
    <t>OR17062600116556</t>
  </si>
  <si>
    <t>6221550466615477</t>
  </si>
  <si>
    <t>0932434355</t>
  </si>
  <si>
    <t>SR17062600006082</t>
  </si>
  <si>
    <t>OR17062600116578</t>
  </si>
  <si>
    <t>SR17062600006083</t>
  </si>
  <si>
    <t>OR17062600116582</t>
  </si>
  <si>
    <t>SR17062600006087</t>
  </si>
  <si>
    <t>OR17062600116614</t>
  </si>
  <si>
    <t>6221682905488305</t>
  </si>
  <si>
    <t>SR17062600006088</t>
  </si>
  <si>
    <t>OR17062600116618</t>
  </si>
  <si>
    <t>6217003980000870729</t>
  </si>
  <si>
    <t>SR17062600006089</t>
  </si>
  <si>
    <t>OR17062600116631</t>
  </si>
  <si>
    <t>SR17062600006097</t>
  </si>
  <si>
    <t>OR17062600116715</t>
  </si>
  <si>
    <t>6225760018972658</t>
  </si>
  <si>
    <t>0932524178</t>
  </si>
  <si>
    <t>SR17062600006100</t>
  </si>
  <si>
    <t>OR17062600116747</t>
  </si>
  <si>
    <t>0932562607</t>
  </si>
  <si>
    <t>SR17062600006111</t>
  </si>
  <si>
    <t>OR17062600116803</t>
  </si>
  <si>
    <t>SR17062600006114</t>
  </si>
  <si>
    <t>OR17062600116832</t>
  </si>
  <si>
    <t>6223691257234470</t>
  </si>
  <si>
    <t>SR17062600006115</t>
  </si>
  <si>
    <t>OR17062600116837</t>
  </si>
  <si>
    <t>6223691273556757</t>
  </si>
  <si>
    <t>0932600355</t>
  </si>
  <si>
    <t>SR17062600006121</t>
  </si>
  <si>
    <t>OR17062600116876</t>
  </si>
  <si>
    <t>SR17062600006122</t>
  </si>
  <si>
    <t>OR17062600116888</t>
  </si>
  <si>
    <t>6231900000018939906</t>
  </si>
  <si>
    <t>SR17062600006124</t>
  </si>
  <si>
    <t>OR17062600116896</t>
  </si>
  <si>
    <t>6215582320000185534</t>
  </si>
  <si>
    <t>SR17062600006132</t>
  </si>
  <si>
    <t>OR17062600116947</t>
  </si>
  <si>
    <t>6228484168316211672</t>
  </si>
  <si>
    <t>SR17062600006138</t>
  </si>
  <si>
    <t>OR17062600116966</t>
  </si>
  <si>
    <t>6228481198446193873</t>
  </si>
  <si>
    <t>0932676811</t>
  </si>
  <si>
    <t>SR17062600006151</t>
  </si>
  <si>
    <t>OR17062600117013</t>
  </si>
  <si>
    <t>0932677807</t>
  </si>
  <si>
    <t>SR17062600006152</t>
  </si>
  <si>
    <t>OR17062600117014</t>
  </si>
  <si>
    <t>5287080010270440</t>
  </si>
  <si>
    <t>SR17062600006153</t>
  </si>
  <si>
    <t>OR17062600117024</t>
  </si>
  <si>
    <t>6223691447196324</t>
  </si>
  <si>
    <t>SR17062600006160</t>
  </si>
  <si>
    <t>OR17062600117053</t>
  </si>
  <si>
    <t>6214157312904259877</t>
  </si>
  <si>
    <t>SR17062600006167</t>
  </si>
  <si>
    <t>OR17062600117078</t>
  </si>
  <si>
    <t>SR17062600006172</t>
  </si>
  <si>
    <t>OR17062600117107</t>
  </si>
  <si>
    <t>6217852700009713742</t>
  </si>
  <si>
    <t>SR17062600006173</t>
  </si>
  <si>
    <t>OR17062600117109</t>
  </si>
  <si>
    <t>6223691252451160</t>
  </si>
  <si>
    <t>SR17062600006176</t>
  </si>
  <si>
    <t>OR17062600117131</t>
  </si>
  <si>
    <t>6228483618234092274</t>
  </si>
  <si>
    <t>0932790257</t>
  </si>
  <si>
    <t>SR17062600006188</t>
  </si>
  <si>
    <t>OR17062600117188</t>
  </si>
  <si>
    <t>5218990592181746</t>
  </si>
  <si>
    <t>SR17062600006193</t>
  </si>
  <si>
    <t>OR17062600117202</t>
  </si>
  <si>
    <t>6217993300009026102</t>
  </si>
  <si>
    <t>SR17062600006212</t>
  </si>
  <si>
    <t>OR17062600117245</t>
  </si>
  <si>
    <t>6225768322518224</t>
  </si>
  <si>
    <t>SR17062600006213</t>
  </si>
  <si>
    <t>OR17062600117246</t>
  </si>
  <si>
    <t>6212262502026953680</t>
  </si>
  <si>
    <t>SR17062600006214</t>
  </si>
  <si>
    <t>OR17062600117249</t>
  </si>
  <si>
    <t>6217003890006984624</t>
  </si>
  <si>
    <t>SR17062600006220</t>
  </si>
  <si>
    <t>OR17062600117279</t>
  </si>
  <si>
    <t>6217004020001242898</t>
  </si>
  <si>
    <t>0932906585</t>
  </si>
  <si>
    <t>SR17062600006222</t>
  </si>
  <si>
    <t>OR17062600117301</t>
  </si>
  <si>
    <t>62230827004201222</t>
  </si>
  <si>
    <t>SR17062600006223</t>
  </si>
  <si>
    <t>OR17062600117305</t>
  </si>
  <si>
    <t>6228481198283122878</t>
  </si>
  <si>
    <t>SR17062600006224</t>
  </si>
  <si>
    <t>OR17062600117321</t>
  </si>
  <si>
    <t>6231900020004204958</t>
  </si>
  <si>
    <t>SR17062600006225</t>
  </si>
  <si>
    <t>OR17062600117323</t>
  </si>
  <si>
    <t>6228483868605415477</t>
  </si>
  <si>
    <t>SR17062600006230</t>
  </si>
  <si>
    <t>OR17062600117364</t>
  </si>
  <si>
    <t>SR17062700006233</t>
  </si>
  <si>
    <t>OR17062700117442</t>
  </si>
  <si>
    <t>6217790001028390249</t>
  </si>
  <si>
    <t>SR17062700006234</t>
  </si>
  <si>
    <t>OR17062700117473</t>
  </si>
  <si>
    <t>6228482898204338870</t>
  </si>
  <si>
    <t>SR17062700006243</t>
  </si>
  <si>
    <t>OR17062700118103</t>
  </si>
  <si>
    <t>6212262512000604068</t>
  </si>
  <si>
    <t>SR17062700006246</t>
  </si>
  <si>
    <t>OR17062700118295</t>
  </si>
  <si>
    <t>6225750018744355</t>
  </si>
  <si>
    <t>0933126385</t>
  </si>
  <si>
    <t>SR17062700006248</t>
  </si>
  <si>
    <t>OR17062700118361</t>
  </si>
  <si>
    <t>SR17062700006250</t>
  </si>
  <si>
    <t>OR17062700118532</t>
  </si>
  <si>
    <t>0933144682</t>
  </si>
  <si>
    <t>SR17062700006251</t>
  </si>
  <si>
    <t>OR17062700118557</t>
  </si>
  <si>
    <t>SR17062700006263</t>
  </si>
  <si>
    <t>OR17062700118758</t>
  </si>
  <si>
    <t>6228930001159920432</t>
  </si>
  <si>
    <t>SR17062700006270</t>
  </si>
  <si>
    <t>OR17062700118817</t>
  </si>
  <si>
    <t>SR17062700006276</t>
  </si>
  <si>
    <t>OR17062700118907</t>
  </si>
  <si>
    <t>6214858712772391</t>
  </si>
  <si>
    <t>SR17062700006278</t>
  </si>
  <si>
    <t>OR17062700119002</t>
  </si>
  <si>
    <t>6228481198656966273</t>
  </si>
  <si>
    <t>SR17062700006279</t>
  </si>
  <si>
    <t>OR17062700119033</t>
  </si>
  <si>
    <t>6214600180003974081</t>
  </si>
  <si>
    <t>SR17062700006282</t>
  </si>
  <si>
    <t>OR17062700119120</t>
  </si>
  <si>
    <t>6210178002024380702</t>
  </si>
  <si>
    <t>SR17062700006288</t>
  </si>
  <si>
    <t>OR17062700119186</t>
  </si>
  <si>
    <t>SR17062700006289</t>
  </si>
  <si>
    <t>OR17062700119201</t>
  </si>
  <si>
    <t>6214157432900226579</t>
  </si>
  <si>
    <t>SR17062700006291</t>
  </si>
  <si>
    <t>OR17062700119264</t>
  </si>
  <si>
    <t>6212260408000926415</t>
  </si>
  <si>
    <t>SR17062700006293</t>
  </si>
  <si>
    <t>OR17062700119283</t>
  </si>
  <si>
    <t>6231900000108143138</t>
  </si>
  <si>
    <t>0933315498</t>
  </si>
  <si>
    <t>SR17062700006298</t>
  </si>
  <si>
    <t>OR17062700119351</t>
  </si>
  <si>
    <t>SR17062700006299</t>
  </si>
  <si>
    <t>OR17062700119357</t>
  </si>
  <si>
    <t>6228480866222597662</t>
  </si>
  <si>
    <t>SR17062700006304</t>
  </si>
  <si>
    <t>OR17062700119386</t>
  </si>
  <si>
    <t>6227003890400368092</t>
  </si>
  <si>
    <t>SR17062700006309</t>
  </si>
  <si>
    <t>OR17062700119425</t>
  </si>
  <si>
    <t>6228480868432757573</t>
  </si>
  <si>
    <t>SR17062700006310</t>
  </si>
  <si>
    <t>OR17062700119433</t>
  </si>
  <si>
    <t>SR17062700006311</t>
  </si>
  <si>
    <t>OR17062700119438</t>
  </si>
  <si>
    <t>SR17062700006312</t>
  </si>
  <si>
    <t>OR17062700119446</t>
  </si>
  <si>
    <t>6217007140000031014</t>
  </si>
  <si>
    <t>SR17062700006316</t>
  </si>
  <si>
    <t>OR17062700119495</t>
  </si>
  <si>
    <t>6283884154015517</t>
  </si>
  <si>
    <t>SR17062700006324</t>
  </si>
  <si>
    <t>OR17062700119568</t>
  </si>
  <si>
    <t>6228482838075765074</t>
  </si>
  <si>
    <t>SR17062700006325</t>
  </si>
  <si>
    <t>OR17062700119577</t>
  </si>
  <si>
    <t>6229015012577102</t>
  </si>
  <si>
    <t>SR17062700006326</t>
  </si>
  <si>
    <t>OR17062700119594</t>
  </si>
  <si>
    <t>6214663860201791</t>
  </si>
  <si>
    <t>SR17062700006331</t>
  </si>
  <si>
    <t>OR17062700119649</t>
  </si>
  <si>
    <t>6214838717869269</t>
  </si>
  <si>
    <t>SR17062700006337</t>
  </si>
  <si>
    <t>OR17062700119668</t>
  </si>
  <si>
    <t>6223691887797953</t>
  </si>
  <si>
    <t>SR17062700006334</t>
  </si>
  <si>
    <t>OR17062700119656</t>
  </si>
  <si>
    <t>SR17062700006335</t>
  </si>
  <si>
    <t>OR17062700119659</t>
  </si>
  <si>
    <t>SR17062700006336</t>
  </si>
  <si>
    <t>OR17062700119664</t>
  </si>
  <si>
    <t>SR17062700006338</t>
  </si>
  <si>
    <t>OR17062700119672</t>
  </si>
  <si>
    <t>SR17062700006343</t>
  </si>
  <si>
    <t>OR17062700119722</t>
  </si>
  <si>
    <t>6225888718257367</t>
  </si>
  <si>
    <t>SR17062700006344</t>
  </si>
  <si>
    <t>OR17062700119725</t>
  </si>
  <si>
    <t>0933464254</t>
  </si>
  <si>
    <t>SR17062700006349</t>
  </si>
  <si>
    <t>OR17062700119753</t>
  </si>
  <si>
    <t>SR17062700006350</t>
  </si>
  <si>
    <t>OR17062700119754</t>
  </si>
  <si>
    <t>6214838741054573</t>
  </si>
  <si>
    <t>SR17062700006353</t>
  </si>
  <si>
    <t>OR17062700119809</t>
  </si>
  <si>
    <t>6217003860030693079</t>
  </si>
  <si>
    <t>SR17062700006357</t>
  </si>
  <si>
    <t>OR17062700119820</t>
  </si>
  <si>
    <t>6214858712345107</t>
  </si>
  <si>
    <t>SR17062700006358</t>
  </si>
  <si>
    <t>OR17062700119822</t>
  </si>
  <si>
    <t>5218990596555846</t>
  </si>
  <si>
    <t>SR17062700006360</t>
  </si>
  <si>
    <t>OR17062700119835</t>
  </si>
  <si>
    <t>6222082502003135431</t>
  </si>
  <si>
    <t>SR17062700006361</t>
  </si>
  <si>
    <t>OR17062700119844</t>
  </si>
  <si>
    <t>6228481938612999573</t>
  </si>
  <si>
    <t>SR17062700006363</t>
  </si>
  <si>
    <t>OR17062700119853</t>
  </si>
  <si>
    <t>6259656241684285</t>
  </si>
  <si>
    <t>SR17062700006367</t>
  </si>
  <si>
    <t>OR17062700119877</t>
  </si>
  <si>
    <t>0933539600</t>
  </si>
  <si>
    <t>SR17062700006375</t>
  </si>
  <si>
    <t>OR17062700119927</t>
  </si>
  <si>
    <t>SR17062700006376</t>
  </si>
  <si>
    <t>OR17062700119930</t>
  </si>
  <si>
    <t>6226230216592293</t>
  </si>
  <si>
    <t>SR17062700006379</t>
  </si>
  <si>
    <t>OR17062700119953</t>
  </si>
  <si>
    <t>0933557570</t>
  </si>
  <si>
    <t>SR17062700006382</t>
  </si>
  <si>
    <t>OR17062700119974</t>
  </si>
  <si>
    <t>SR17062700006389</t>
  </si>
  <si>
    <t>OR17062700120059</t>
  </si>
  <si>
    <t>6214833880601045</t>
  </si>
  <si>
    <t>SR17062700006390</t>
  </si>
  <si>
    <t>OR17062700120066</t>
  </si>
  <si>
    <t>6228483340473987516</t>
  </si>
  <si>
    <t>0933623984</t>
  </si>
  <si>
    <t>SR17062700006393</t>
  </si>
  <si>
    <t>OR17062700120119</t>
  </si>
  <si>
    <t>SR17062700006400</t>
  </si>
  <si>
    <t>OR17062700120302</t>
  </si>
  <si>
    <t>6217007170002754354</t>
  </si>
  <si>
    <t>SR17062700006401</t>
  </si>
  <si>
    <t>OR17062700120321</t>
  </si>
  <si>
    <t>6228480868434066270</t>
  </si>
  <si>
    <t>SR17062700006403</t>
  </si>
  <si>
    <t>OR17062700120330</t>
  </si>
  <si>
    <t>SR17062700006405</t>
  </si>
  <si>
    <t>OR17062700120406</t>
  </si>
  <si>
    <t>6232082800007772723</t>
  </si>
  <si>
    <t>SR17062700006407</t>
  </si>
  <si>
    <t>OR17062700120419</t>
  </si>
  <si>
    <t>6217003880001538111</t>
  </si>
  <si>
    <t>SR17062700006410</t>
  </si>
  <si>
    <t>OR17062700120456</t>
  </si>
  <si>
    <t>6212262502010278110</t>
  </si>
  <si>
    <t>SR17062700006413</t>
  </si>
  <si>
    <t>OR17062700120479</t>
  </si>
  <si>
    <t>6231900000013049594</t>
  </si>
  <si>
    <t>SR17062700006414</t>
  </si>
  <si>
    <t>OR17062700120483</t>
  </si>
  <si>
    <t>6214858711297341</t>
  </si>
  <si>
    <t>SR17062700006415</t>
  </si>
  <si>
    <t>OR17062700120484</t>
  </si>
  <si>
    <t>6222620590004356691</t>
  </si>
  <si>
    <t>SR17062700006416</t>
  </si>
  <si>
    <t>OR17062700120492</t>
  </si>
  <si>
    <t>SR17062700006419</t>
  </si>
  <si>
    <t>OR17062700120518</t>
  </si>
  <si>
    <t>6214858713599157</t>
  </si>
  <si>
    <t>SR17062700006422</t>
  </si>
  <si>
    <t>OR17062700120549</t>
  </si>
  <si>
    <t>SR17062700006423</t>
  </si>
  <si>
    <t>OR17062700120568</t>
  </si>
  <si>
    <t>SR17062700006426</t>
  </si>
  <si>
    <t>OR17062700120575</t>
  </si>
  <si>
    <t>6223691178172221</t>
  </si>
  <si>
    <t>SR17062700006430</t>
  </si>
  <si>
    <t>OR17062700120598</t>
  </si>
  <si>
    <t>6228481928589122077</t>
  </si>
  <si>
    <t>SR17062700006431</t>
  </si>
  <si>
    <t>OR17062700120603</t>
  </si>
  <si>
    <t>6217852700018010726</t>
  </si>
  <si>
    <t>SR17062700006429</t>
  </si>
  <si>
    <t>OR17062700120596</t>
  </si>
  <si>
    <t>SR17062700006435</t>
  </si>
  <si>
    <t>OR17062700120625</t>
  </si>
  <si>
    <t>6228481198135455278</t>
  </si>
  <si>
    <t>SR17062700006436</t>
  </si>
  <si>
    <t>OR17062700120638</t>
  </si>
  <si>
    <t>SR17062700006437</t>
  </si>
  <si>
    <t>OR17062700120641</t>
  </si>
  <si>
    <t>SR17062700006439</t>
  </si>
  <si>
    <t>OR17062700120669</t>
  </si>
  <si>
    <t>6231900020017877287</t>
  </si>
  <si>
    <t>SR17062700006443</t>
  </si>
  <si>
    <t>OR17062700120717</t>
  </si>
  <si>
    <t>0933890382</t>
  </si>
  <si>
    <t>SR17062700006445</t>
  </si>
  <si>
    <t>OR17062700120723</t>
  </si>
  <si>
    <t>SR17062700006446</t>
  </si>
  <si>
    <t>OR17062700120734</t>
  </si>
  <si>
    <t>6230582000003972992</t>
  </si>
  <si>
    <t>SR17062700006450</t>
  </si>
  <si>
    <t>OR17062700120765</t>
  </si>
  <si>
    <t>6259650875237551</t>
  </si>
  <si>
    <t>SR17062700006454</t>
  </si>
  <si>
    <t>OR17062700120814</t>
  </si>
  <si>
    <t>6250711320249564</t>
  </si>
  <si>
    <t>SR17062700006457</t>
  </si>
  <si>
    <t>OR17062700120845</t>
  </si>
  <si>
    <t>6228483868531490776</t>
  </si>
  <si>
    <t>SR17062700006461</t>
  </si>
  <si>
    <t>OR17062700120879</t>
  </si>
  <si>
    <t>6227007133520190245</t>
  </si>
  <si>
    <t>SR17062700006466</t>
  </si>
  <si>
    <t>OR17062700120942</t>
  </si>
  <si>
    <t>SR17062700006467</t>
  </si>
  <si>
    <t>OR17062700120946</t>
  </si>
  <si>
    <t>6253624052489844</t>
  </si>
  <si>
    <t>SR17062700006468</t>
  </si>
  <si>
    <t>OR17062700120952</t>
  </si>
  <si>
    <t>6215581511000603481</t>
  </si>
  <si>
    <t>SR17062700006470</t>
  </si>
  <si>
    <t>OR17062700120985</t>
  </si>
  <si>
    <t>5189050003204648</t>
  </si>
  <si>
    <t>0934008030</t>
  </si>
  <si>
    <t>SR17062700006472</t>
  </si>
  <si>
    <t>OR17062700121007</t>
  </si>
  <si>
    <t>SR17062700006480</t>
  </si>
  <si>
    <t>OR17062700121101</t>
  </si>
  <si>
    <t>6217003950001513479</t>
  </si>
  <si>
    <t>SR17062700006483</t>
  </si>
  <si>
    <t>OR17062700121109</t>
  </si>
  <si>
    <t>6231900000063439281</t>
  </si>
  <si>
    <t>SR17062700006485</t>
  </si>
  <si>
    <t>OR17062700121138</t>
  </si>
  <si>
    <t>6259654240587211</t>
  </si>
  <si>
    <t>SR17062700006488</t>
  </si>
  <si>
    <t>OR17062700121186</t>
  </si>
  <si>
    <t>SR17062700006496</t>
  </si>
  <si>
    <t>OR17062700121277</t>
  </si>
  <si>
    <t>6212262502001341455</t>
  </si>
  <si>
    <t>SR17062700006498</t>
  </si>
  <si>
    <t>OR17062700121289</t>
  </si>
  <si>
    <t>6210178002030960307</t>
  </si>
  <si>
    <t>SR17062700006500</t>
  </si>
  <si>
    <t>OR17062700121319</t>
  </si>
  <si>
    <t>6228483318270095675</t>
  </si>
  <si>
    <t>SR17062700006512</t>
  </si>
  <si>
    <t>OR17062700121410</t>
  </si>
  <si>
    <t>6228483616133224469</t>
  </si>
  <si>
    <t>SR17062700006515</t>
  </si>
  <si>
    <t>OR17062700121419</t>
  </si>
  <si>
    <t>6228484156090508363</t>
  </si>
  <si>
    <t>SR17062700006514</t>
  </si>
  <si>
    <t>OR17062700121418</t>
  </si>
  <si>
    <t>SR17062700006516</t>
  </si>
  <si>
    <t>OR17062700121423</t>
  </si>
  <si>
    <t>6225751106417367</t>
  </si>
  <si>
    <t>SR17062700006517</t>
  </si>
  <si>
    <t>OR17062700121425</t>
  </si>
  <si>
    <t>6225780602034723</t>
  </si>
  <si>
    <t>SR17062700006519</t>
  </si>
  <si>
    <t>OR17062700121431</t>
  </si>
  <si>
    <t>6231900000021680604</t>
  </si>
  <si>
    <t>SR17062700006520</t>
  </si>
  <si>
    <t>OR17062700121435</t>
  </si>
  <si>
    <t>SR17062700006528</t>
  </si>
  <si>
    <t>OR17062700121478</t>
  </si>
  <si>
    <t>6217003890004987223</t>
  </si>
  <si>
    <t>SR17062700006530</t>
  </si>
  <si>
    <t>OR17062700121492</t>
  </si>
  <si>
    <t>6217003860029222526</t>
  </si>
  <si>
    <t>SR17062700006532</t>
  </si>
  <si>
    <t>OR17062700121497</t>
  </si>
  <si>
    <t>SR17062700006533</t>
  </si>
  <si>
    <t>OR17062700121501</t>
  </si>
  <si>
    <t>SR17062700006536</t>
  </si>
  <si>
    <t>OR17062700121542</t>
  </si>
  <si>
    <t>6250872034330106</t>
  </si>
  <si>
    <t>SR17062700006547</t>
  </si>
  <si>
    <t>OR17062700121629</t>
  </si>
  <si>
    <t>3568891136216371</t>
  </si>
  <si>
    <t>SR17062700006548</t>
  </si>
  <si>
    <t>OR17062700121631</t>
  </si>
  <si>
    <t>SR17062700006549</t>
  </si>
  <si>
    <t>OR17062700121634</t>
  </si>
  <si>
    <t>6236683860002895246</t>
  </si>
  <si>
    <t>0934256429</t>
  </si>
  <si>
    <t>SR17062700006553</t>
  </si>
  <si>
    <t>OR17062700121646</t>
  </si>
  <si>
    <t>SR17062700006556</t>
  </si>
  <si>
    <t>OR17062700121667</t>
  </si>
  <si>
    <t>6217790001053726291</t>
  </si>
  <si>
    <t>0934385438</t>
  </si>
  <si>
    <t>SR17062700006566</t>
  </si>
  <si>
    <t>OR17062700121814</t>
  </si>
  <si>
    <t>0934465072</t>
  </si>
  <si>
    <t>SR17062800006574</t>
  </si>
  <si>
    <t>OR17062800121925</t>
  </si>
  <si>
    <t>SR17062800006577</t>
  </si>
  <si>
    <t>OR17062800122510</t>
  </si>
  <si>
    <t>6228483348593413677</t>
  </si>
  <si>
    <t>SR17062800006581</t>
  </si>
  <si>
    <t>OR17062800122887</t>
  </si>
  <si>
    <t>4563512700125134790</t>
  </si>
  <si>
    <t>SR17062800006584</t>
  </si>
  <si>
    <t>OR17062800123032</t>
  </si>
  <si>
    <t>6229538106600248020</t>
  </si>
  <si>
    <t>SR17062800006587</t>
  </si>
  <si>
    <t>OR17062800123171</t>
  </si>
  <si>
    <t>6228481198225080572</t>
  </si>
  <si>
    <t>SR17062800006612</t>
  </si>
  <si>
    <t>OR17062800123594</t>
  </si>
  <si>
    <t>6221682291806722</t>
  </si>
  <si>
    <t>SR17062800006622</t>
  </si>
  <si>
    <t>OR17062800123808</t>
  </si>
  <si>
    <t>6223691361972486</t>
  </si>
  <si>
    <t>SR17062800006633</t>
  </si>
  <si>
    <t>OR17062800123946</t>
  </si>
  <si>
    <t>6217003890003063869</t>
  </si>
  <si>
    <t>0934844660</t>
  </si>
  <si>
    <t>SR17062800006644</t>
  </si>
  <si>
    <t>OR17062800124119</t>
  </si>
  <si>
    <t>6228930001159958713</t>
  </si>
  <si>
    <t>0934844803</t>
  </si>
  <si>
    <t>SR17062800006645</t>
  </si>
  <si>
    <t>OR17062800124122</t>
  </si>
  <si>
    <t>SR17062800006651</t>
  </si>
  <si>
    <t>OR17062800124164</t>
  </si>
  <si>
    <t>6258101656966464</t>
  </si>
  <si>
    <t>0934868820</t>
  </si>
  <si>
    <t>SR17062800006654</t>
  </si>
  <si>
    <t>OR17062800124217</t>
  </si>
  <si>
    <t>SR17062800006659</t>
  </si>
  <si>
    <t>OR17062800124242</t>
  </si>
  <si>
    <t>6226098711274729</t>
  </si>
  <si>
    <t>SR17062800006679</t>
  </si>
  <si>
    <t>OR17062800124415</t>
  </si>
  <si>
    <t>6225758323717917</t>
  </si>
  <si>
    <t>0935001198</t>
  </si>
  <si>
    <t>SR17062800006704</t>
  </si>
  <si>
    <t>OR17062800124654</t>
  </si>
  <si>
    <t>SR17062800006714</t>
  </si>
  <si>
    <t>OR17062800124697</t>
  </si>
  <si>
    <t>SR17062800006717</t>
  </si>
  <si>
    <t>OR17062800124703</t>
  </si>
  <si>
    <t>SR17062800006738</t>
  </si>
  <si>
    <t>OR17062800124849</t>
  </si>
  <si>
    <t>6223691043884414</t>
  </si>
  <si>
    <t>SR17062800006743</t>
  </si>
  <si>
    <t>OR17062800124961</t>
  </si>
  <si>
    <t>6214838710135973</t>
  </si>
  <si>
    <t>SR17062800006745</t>
  </si>
  <si>
    <t>OR17062800124965</t>
  </si>
  <si>
    <t>6228483978548142979</t>
  </si>
  <si>
    <t>SR17062800006747</t>
  </si>
  <si>
    <t>OR17062800125016</t>
  </si>
  <si>
    <t>6210178002015384721</t>
  </si>
  <si>
    <t>SR17062800006748</t>
  </si>
  <si>
    <t>OR17062800125018</t>
  </si>
  <si>
    <t>6222624910002253755</t>
  </si>
  <si>
    <t>0935140864</t>
  </si>
  <si>
    <t>SR17062800006749</t>
  </si>
  <si>
    <t>OR17062800125034</t>
  </si>
  <si>
    <t>SR17062800006751</t>
  </si>
  <si>
    <t>OR17062800125091</t>
  </si>
  <si>
    <t>6212262502001411175</t>
  </si>
  <si>
    <t>SR17062800006752</t>
  </si>
  <si>
    <t>OR17062800125114</t>
  </si>
  <si>
    <t>6210178002036662196</t>
  </si>
  <si>
    <t>SR17062800006759</t>
  </si>
  <si>
    <t>OR17062800125285</t>
  </si>
  <si>
    <t>6225757551273577</t>
  </si>
  <si>
    <t>SR17062800006766</t>
  </si>
  <si>
    <t>OR17062800125414</t>
  </si>
  <si>
    <t>6222022410006796550</t>
  </si>
  <si>
    <t>SR17062800006772</t>
  </si>
  <si>
    <t>OR17062800125503</t>
  </si>
  <si>
    <t>6228481198546206674</t>
  </si>
  <si>
    <t>SR17062800006773</t>
  </si>
  <si>
    <t>OR17062800125514</t>
  </si>
  <si>
    <t>6231900000124079886</t>
  </si>
  <si>
    <t>SR17062800006775</t>
  </si>
  <si>
    <t>OR17062800125531</t>
  </si>
  <si>
    <t>6228483348605008879</t>
  </si>
  <si>
    <t>SR17062800006777</t>
  </si>
  <si>
    <t>OR17062800125561</t>
  </si>
  <si>
    <t>5264103861125419</t>
  </si>
  <si>
    <t>SR17062800006778</t>
  </si>
  <si>
    <t>OR17062800125567</t>
  </si>
  <si>
    <t>6222530593883643</t>
  </si>
  <si>
    <t>SR17062800006780</t>
  </si>
  <si>
    <t>OR17062800125578</t>
  </si>
  <si>
    <t>6228481936022593960</t>
  </si>
  <si>
    <t>SR17062800006781</t>
  </si>
  <si>
    <t>OR17062800125592</t>
  </si>
  <si>
    <t>6228482898521961370</t>
  </si>
  <si>
    <t>SR17062800006782</t>
  </si>
  <si>
    <t>OR17062800125598</t>
  </si>
  <si>
    <t>SR17062800006783</t>
  </si>
  <si>
    <t>OR17062800125603</t>
  </si>
  <si>
    <t>SR17062800006788</t>
  </si>
  <si>
    <t>OR17062800125643</t>
  </si>
  <si>
    <t>6230583000007164652</t>
  </si>
  <si>
    <t>0935352944</t>
  </si>
  <si>
    <t>SR17062800006790</t>
  </si>
  <si>
    <t>OR17062800125648</t>
  </si>
  <si>
    <t>SR17062800006793</t>
  </si>
  <si>
    <t>OR17062800125662</t>
  </si>
  <si>
    <t>000862623441</t>
  </si>
  <si>
    <t>SR17062800006794</t>
  </si>
  <si>
    <t>OR17062800125664</t>
  </si>
  <si>
    <t>6282880021246880</t>
  </si>
  <si>
    <t>SR17062800006799</t>
  </si>
  <si>
    <t>OR17062800125700</t>
  </si>
  <si>
    <t>6226880039386826</t>
  </si>
  <si>
    <t>SR17062800006802</t>
  </si>
  <si>
    <t>OR17062800125724</t>
  </si>
  <si>
    <t>SR17062800006803</t>
  </si>
  <si>
    <t>OR17062800125726</t>
  </si>
  <si>
    <t>4367485064941752</t>
  </si>
  <si>
    <t>SR17062800006808</t>
  </si>
  <si>
    <t>OR17062800125736</t>
  </si>
  <si>
    <t>6223691415501737</t>
  </si>
  <si>
    <t>SR17062800006809</t>
  </si>
  <si>
    <t>OR17062800125738</t>
  </si>
  <si>
    <t>6217790001098107416</t>
  </si>
  <si>
    <t>SR17062800006810</t>
  </si>
  <si>
    <t>OR17062800125743</t>
  </si>
  <si>
    <t>SR17062800006812</t>
  </si>
  <si>
    <t>OR17062800125757</t>
  </si>
  <si>
    <t>6212262504000774033</t>
  </si>
  <si>
    <t>SR17062800006816</t>
  </si>
  <si>
    <t>OR17062800125774</t>
  </si>
  <si>
    <t>6225757510200828</t>
  </si>
  <si>
    <t>SR17062800006820</t>
  </si>
  <si>
    <t>OR17062800125795</t>
  </si>
  <si>
    <t>SR17062800006823</t>
  </si>
  <si>
    <t>OR17062800125810</t>
  </si>
  <si>
    <t>6222520598304356</t>
  </si>
  <si>
    <t>SR17062800006830</t>
  </si>
  <si>
    <t>OR17062800125864</t>
  </si>
  <si>
    <t>6216607500001910688</t>
  </si>
  <si>
    <t>SR17062800006839</t>
  </si>
  <si>
    <t>OR17062800125931</t>
  </si>
  <si>
    <t>6230399991019403670</t>
  </si>
  <si>
    <t>SR17062800006840</t>
  </si>
  <si>
    <t>OR17062800125932</t>
  </si>
  <si>
    <t>SR17062800006842</t>
  </si>
  <si>
    <t>OR17062800125953</t>
  </si>
  <si>
    <t>6228480868298801671</t>
  </si>
  <si>
    <t>SR17062800006843</t>
  </si>
  <si>
    <t>OR17062800125958</t>
  </si>
  <si>
    <t>SR17062800006851</t>
  </si>
  <si>
    <t>OR17062800126029</t>
  </si>
  <si>
    <t>6212262502013627784</t>
  </si>
  <si>
    <t>SR17062800006860</t>
  </si>
  <si>
    <t>OR17062800126091</t>
  </si>
  <si>
    <t>6221550331057046</t>
  </si>
  <si>
    <t>SR17062800006861</t>
  </si>
  <si>
    <t>OR17062800126095</t>
  </si>
  <si>
    <t>SR17062800006865</t>
  </si>
  <si>
    <t>OR17062800126118</t>
  </si>
  <si>
    <t>SR17062800006868</t>
  </si>
  <si>
    <t>OR17062800126157</t>
  </si>
  <si>
    <t>6216914200043379</t>
  </si>
  <si>
    <t>SR17062800006869</t>
  </si>
  <si>
    <t>OR17062800126167</t>
  </si>
  <si>
    <t>SR17062800006876</t>
  </si>
  <si>
    <t>OR17062800126195</t>
  </si>
  <si>
    <t>SR17062800006890</t>
  </si>
  <si>
    <t>OR17062800126265</t>
  </si>
  <si>
    <t>6214858710943242</t>
  </si>
  <si>
    <t>SR17062800006893</t>
  </si>
  <si>
    <t>OR17062800126280</t>
  </si>
  <si>
    <t>6214858710940594</t>
  </si>
  <si>
    <t>0935592972</t>
  </si>
  <si>
    <t>SR17062800006902</t>
  </si>
  <si>
    <t>OR17062800126343</t>
  </si>
  <si>
    <t>SR17062800006905</t>
  </si>
  <si>
    <t>OR17062800126369</t>
  </si>
  <si>
    <t>6228481938006686471</t>
  </si>
  <si>
    <t>SR17062800006913</t>
  </si>
  <si>
    <t>OR17062800126422</t>
  </si>
  <si>
    <t>6212262517000253527</t>
  </si>
  <si>
    <t>SR17062800006924</t>
  </si>
  <si>
    <t>OR17062800126471</t>
  </si>
  <si>
    <t>6228483340195159618</t>
  </si>
  <si>
    <t>SR17062800006931</t>
  </si>
  <si>
    <t>OR17062800126511</t>
  </si>
  <si>
    <t>6223691746115041</t>
  </si>
  <si>
    <t>SR17062800006932</t>
  </si>
  <si>
    <t>OR17062800126516</t>
  </si>
  <si>
    <t>6225758386469935</t>
  </si>
  <si>
    <t>SR17062800006937</t>
  </si>
  <si>
    <t>OR17062800126565</t>
  </si>
  <si>
    <t>6282880035523621</t>
  </si>
  <si>
    <t>SR17062800006940</t>
  </si>
  <si>
    <t>OR17062800126590</t>
  </si>
  <si>
    <t>6231900000006836957</t>
  </si>
  <si>
    <t>SR17062800006941</t>
  </si>
  <si>
    <t>OR17062800126591</t>
  </si>
  <si>
    <t>6222530597858039</t>
  </si>
  <si>
    <t>SR17062800006944</t>
  </si>
  <si>
    <t>OR17062800126614</t>
  </si>
  <si>
    <t>6217997300022920964</t>
  </si>
  <si>
    <t>SR17062800006947</t>
  </si>
  <si>
    <t>OR17062800126637</t>
  </si>
  <si>
    <t>SR17062800006948</t>
  </si>
  <si>
    <t>OR17062800126639</t>
  </si>
  <si>
    <t>SR17062800006955</t>
  </si>
  <si>
    <t>OR17062800126703</t>
  </si>
  <si>
    <t>6223691643307345</t>
  </si>
  <si>
    <t>SR17062800006956</t>
  </si>
  <si>
    <t>OR17062800126731</t>
  </si>
  <si>
    <t>5502130015238451</t>
  </si>
  <si>
    <t>SR17062800006957</t>
  </si>
  <si>
    <t>OR17062800126732</t>
  </si>
  <si>
    <t>SR17062900006960</t>
  </si>
  <si>
    <t>OR17062900126986</t>
  </si>
  <si>
    <t>6217232410000407200</t>
  </si>
  <si>
    <t>0936053560</t>
  </si>
  <si>
    <t>SR17062900006962</t>
  </si>
  <si>
    <t>OR17062900127056</t>
  </si>
  <si>
    <t>0936102301</t>
  </si>
  <si>
    <t>SR17062900006967</t>
  </si>
  <si>
    <t>OR17062900127360</t>
  </si>
  <si>
    <t>0936113110</t>
  </si>
  <si>
    <t>SR17062900006972</t>
  </si>
  <si>
    <t>OR17062900127530</t>
  </si>
  <si>
    <t>SR17062900006974</t>
  </si>
  <si>
    <t>OR17062900127569</t>
  </si>
  <si>
    <t>6226192200522852</t>
  </si>
  <si>
    <t>SR17062900006975</t>
  </si>
  <si>
    <t>OR17062900127612</t>
  </si>
  <si>
    <t>SR17062900006977</t>
  </si>
  <si>
    <t>OR17062900127623</t>
  </si>
  <si>
    <t>SR17062900006978</t>
  </si>
  <si>
    <t>OR17062900127626</t>
  </si>
  <si>
    <t>SR17062900006979</t>
  </si>
  <si>
    <t>OR17062900127659</t>
  </si>
  <si>
    <t>6250867715607103</t>
  </si>
  <si>
    <t>SR17062900006980</t>
  </si>
  <si>
    <t>OR17062900127680</t>
  </si>
  <si>
    <t>6212262517002225598</t>
  </si>
  <si>
    <t>SR17062900006983</t>
  </si>
  <si>
    <t>OR17062900127844</t>
  </si>
  <si>
    <t>6217003860007043084</t>
  </si>
  <si>
    <t>SR17062900006986</t>
  </si>
  <si>
    <t>OR17062900127962</t>
  </si>
  <si>
    <t>6217003860017115377</t>
  </si>
  <si>
    <t>SR17062900006993</t>
  </si>
  <si>
    <t>OR17062900128054</t>
  </si>
  <si>
    <t>0936176615</t>
  </si>
  <si>
    <t>SR17062900006997</t>
  </si>
  <si>
    <t>OR17062900128098</t>
  </si>
  <si>
    <t>0936193942</t>
  </si>
  <si>
    <t>SR17062900007000</t>
  </si>
  <si>
    <t>OR17062900128215</t>
  </si>
  <si>
    <t>0936199010</t>
  </si>
  <si>
    <t>SR17062900007003</t>
  </si>
  <si>
    <t>OR17062900128237</t>
  </si>
  <si>
    <t>SR17062900007013</t>
  </si>
  <si>
    <t>OR17062900128333</t>
  </si>
  <si>
    <t>6231900000013667023</t>
  </si>
  <si>
    <t>SR17062900007015</t>
  </si>
  <si>
    <t>OR17062900128359</t>
  </si>
  <si>
    <t>6200612700000265566</t>
  </si>
  <si>
    <t>0936242606</t>
  </si>
  <si>
    <t>SR17062900007017</t>
  </si>
  <si>
    <t>OR17062900128412</t>
  </si>
  <si>
    <t>SR17062900007018</t>
  </si>
  <si>
    <t>OR17062900128419</t>
  </si>
  <si>
    <t>4392268311743240</t>
  </si>
  <si>
    <t>SR17062900007019</t>
  </si>
  <si>
    <t>OR17062900128428</t>
  </si>
  <si>
    <t>SR17062900007020</t>
  </si>
  <si>
    <t>OR17062900128445</t>
  </si>
  <si>
    <t>6214157312904525590</t>
  </si>
  <si>
    <t>SR17062900007036</t>
  </si>
  <si>
    <t>OR17062900128641</t>
  </si>
  <si>
    <t>6235752700000077066</t>
  </si>
  <si>
    <t>SR17062900007047</t>
  </si>
  <si>
    <t>OR17062900128697</t>
  </si>
  <si>
    <t>6217997020002450887</t>
  </si>
  <si>
    <t>SR17062900007049</t>
  </si>
  <si>
    <t>OR17062900128720</t>
  </si>
  <si>
    <t>6221775506041083</t>
  </si>
  <si>
    <t>SR17062900007052</t>
  </si>
  <si>
    <t>OR17062900128743</t>
  </si>
  <si>
    <t>6223692382879049</t>
  </si>
  <si>
    <t>SR17062900007055</t>
  </si>
  <si>
    <t>OR17062900128764</t>
  </si>
  <si>
    <t>6222022517001355875</t>
  </si>
  <si>
    <t>SR17062900007057</t>
  </si>
  <si>
    <t>OR17062900128810</t>
  </si>
  <si>
    <t>6212262502002083387</t>
  </si>
  <si>
    <t>SR17062900007065</t>
  </si>
  <si>
    <t>OR17062900128862</t>
  </si>
  <si>
    <t>6282880024957384</t>
  </si>
  <si>
    <t>SR17062900007071</t>
  </si>
  <si>
    <t>OR17062900128925</t>
  </si>
  <si>
    <t>6217902700001598612</t>
  </si>
  <si>
    <t>SR17062900007073</t>
  </si>
  <si>
    <t>OR17062900128935</t>
  </si>
  <si>
    <t>6217997300042234719</t>
  </si>
  <si>
    <t>SR17062900007075</t>
  </si>
  <si>
    <t>OR17062900128944</t>
  </si>
  <si>
    <t>4367427171570115447</t>
  </si>
  <si>
    <t>SR17062900007076</t>
  </si>
  <si>
    <t>OR17062900128966</t>
  </si>
  <si>
    <t>6226890074916742</t>
  </si>
  <si>
    <t>0936461517</t>
  </si>
  <si>
    <t>SR17062900007077</t>
  </si>
  <si>
    <t>OR17062900128974</t>
  </si>
  <si>
    <t>SR17062900007082</t>
  </si>
  <si>
    <t>OR17062900128999</t>
  </si>
  <si>
    <t>6217007170004554034</t>
  </si>
  <si>
    <t>SR17062900007089</t>
  </si>
  <si>
    <t>OR17062900129058</t>
  </si>
  <si>
    <t>6228481198600568076</t>
  </si>
  <si>
    <t>0936499402</t>
  </si>
  <si>
    <t>SR17062900007091</t>
  </si>
  <si>
    <t>OR17062900129066</t>
  </si>
  <si>
    <t>0936514882</t>
  </si>
  <si>
    <t>SR17062900007096</t>
  </si>
  <si>
    <t>OR17062900129085</t>
  </si>
  <si>
    <t>SR17062900007103</t>
  </si>
  <si>
    <t>OR17062900129130</t>
  </si>
  <si>
    <t>SR17062900007106</t>
  </si>
  <si>
    <t>OR17062900129157</t>
  </si>
  <si>
    <t>SR17062900007111</t>
  </si>
  <si>
    <t>OR17062900129183</t>
  </si>
  <si>
    <t>6228480868666017470</t>
  </si>
  <si>
    <t>0936561328</t>
  </si>
  <si>
    <t>SR17062900007112</t>
  </si>
  <si>
    <t>OR17062900129193</t>
  </si>
  <si>
    <t>SR17062900007115</t>
  </si>
  <si>
    <t>OR17062900129223</t>
  </si>
  <si>
    <t>SR17062900007116</t>
  </si>
  <si>
    <t>OR17062900129236</t>
  </si>
  <si>
    <t>6270670386565949</t>
  </si>
  <si>
    <t>SR17062900007126</t>
  </si>
  <si>
    <t>OR17062900129287</t>
  </si>
  <si>
    <t>SR17062900007128</t>
  </si>
  <si>
    <t>OR17062900129347</t>
  </si>
  <si>
    <t>6212262507005239332</t>
  </si>
  <si>
    <t>SR17062900007134</t>
  </si>
  <si>
    <t>OR17062900129438</t>
  </si>
  <si>
    <t>6228481198335681277</t>
  </si>
  <si>
    <t>SR17062900007136</t>
  </si>
  <si>
    <t>OR17062900129451</t>
  </si>
  <si>
    <t>6217852700001314770</t>
  </si>
  <si>
    <t>SR17062900007137</t>
  </si>
  <si>
    <t>OR17062900129455</t>
  </si>
  <si>
    <t>SR17062900007138</t>
  </si>
  <si>
    <t>OR17062900129480</t>
  </si>
  <si>
    <t>6214858713154102</t>
  </si>
  <si>
    <t>SR17062900007139</t>
  </si>
  <si>
    <t>OR17062900129487</t>
  </si>
  <si>
    <t>6212262201012471506</t>
  </si>
  <si>
    <t>0936809219</t>
  </si>
  <si>
    <t>SR17062900007157</t>
  </si>
  <si>
    <t>OR17062900129775</t>
  </si>
  <si>
    <t>0936812436</t>
  </si>
  <si>
    <t>SR17062900007158</t>
  </si>
  <si>
    <t>OR17062900129782</t>
  </si>
  <si>
    <t>SR17062900007161</t>
  </si>
  <si>
    <t>OR17062900129833</t>
  </si>
  <si>
    <t>6212262505001178249</t>
  </si>
  <si>
    <t>0936847115</t>
  </si>
  <si>
    <t>SR17062900007162</t>
  </si>
  <si>
    <t>OR17062900129848</t>
  </si>
  <si>
    <t>0936973781</t>
  </si>
  <si>
    <t>SR17062900007183</t>
  </si>
  <si>
    <t>OR17062900130038</t>
  </si>
  <si>
    <t>SR17062900007185</t>
  </si>
  <si>
    <t>OR17062900130048</t>
  </si>
  <si>
    <t>0937004013</t>
  </si>
  <si>
    <t>SR17062900007189</t>
  </si>
  <si>
    <t>OR17062900130083</t>
  </si>
  <si>
    <t>0937019685</t>
  </si>
  <si>
    <t>SR17062900007193</t>
  </si>
  <si>
    <t>OR17062900130109</t>
  </si>
  <si>
    <t>SR17062900007194</t>
  </si>
  <si>
    <t>OR17062900130111</t>
  </si>
  <si>
    <t>6217790001098173384</t>
  </si>
  <si>
    <t>SR17062900007195</t>
  </si>
  <si>
    <t>OR17062900130116</t>
  </si>
  <si>
    <t>6222022410006845142</t>
  </si>
  <si>
    <t>SR17062900007198</t>
  </si>
  <si>
    <t>OR17062900130155</t>
  </si>
  <si>
    <t>4392258320896899</t>
  </si>
  <si>
    <t>SR17062900007200</t>
  </si>
  <si>
    <t>OR17062900130177</t>
  </si>
  <si>
    <t>6212262516001130700</t>
  </si>
  <si>
    <t>SR17062900007203</t>
  </si>
  <si>
    <t>OR17062900130196</t>
  </si>
  <si>
    <t>6228483868609862070</t>
  </si>
  <si>
    <t>0937078775</t>
  </si>
  <si>
    <t>SR17062900007206</t>
  </si>
  <si>
    <t>OR17062900130207</t>
  </si>
  <si>
    <t>SR17062900007217</t>
  </si>
  <si>
    <t>OR17062900130295</t>
  </si>
  <si>
    <t>6231900000057442507</t>
  </si>
  <si>
    <t>SR17062900007220</t>
  </si>
  <si>
    <t>OR17062900130318</t>
  </si>
  <si>
    <t>6225751102020868</t>
  </si>
  <si>
    <t>SR17062900007227</t>
  </si>
  <si>
    <t>OR17062900130362</t>
  </si>
  <si>
    <t>6223691543284537</t>
  </si>
  <si>
    <t>SR17062900007228</t>
  </si>
  <si>
    <t>OR17062900130370</t>
  </si>
  <si>
    <t>6228480868675452072</t>
  </si>
  <si>
    <t>SR17062900007231</t>
  </si>
  <si>
    <t>OR17062900130376</t>
  </si>
  <si>
    <t>SR17062900007232</t>
  </si>
  <si>
    <t>OR17062900130378</t>
  </si>
  <si>
    <t>6221550369711555</t>
  </si>
  <si>
    <t>SR17062900007237</t>
  </si>
  <si>
    <t>OR17062900130391</t>
  </si>
  <si>
    <t>6231900000022080838</t>
  </si>
  <si>
    <t>0937207121</t>
  </si>
  <si>
    <t>SR17062900007240</t>
  </si>
  <si>
    <t>OR17062900130398</t>
  </si>
  <si>
    <t>0937222721</t>
  </si>
  <si>
    <t>SR17062900007245</t>
  </si>
  <si>
    <t>OR17062900130422</t>
  </si>
  <si>
    <t>0937249417</t>
  </si>
  <si>
    <t>SR17062900007254</t>
  </si>
  <si>
    <t>OR17062900130469</t>
  </si>
  <si>
    <t>SR17062900007255</t>
  </si>
  <si>
    <t>OR17062900130474</t>
  </si>
  <si>
    <t>6217003860035154630</t>
  </si>
  <si>
    <t>SR17062900007257</t>
  </si>
  <si>
    <t>OR17062900130477</t>
  </si>
  <si>
    <t>6214832010471709</t>
  </si>
  <si>
    <t>SR17062900007259</t>
  </si>
  <si>
    <t>OR17062900130480</t>
  </si>
  <si>
    <t>6217232512000033496</t>
  </si>
  <si>
    <t>SR17062900007267</t>
  </si>
  <si>
    <t>OR17062900130514</t>
  </si>
  <si>
    <t>6212820862508935075</t>
  </si>
  <si>
    <t>0937286019</t>
  </si>
  <si>
    <t>SR17062900007268</t>
  </si>
  <si>
    <t>OR17062900130515</t>
  </si>
  <si>
    <t>SR17062900007270</t>
  </si>
  <si>
    <t>OR17062900130527</t>
  </si>
  <si>
    <t>6228483308016165171</t>
  </si>
  <si>
    <t>SR17062900007282</t>
  </si>
  <si>
    <t>OR17062900130558</t>
  </si>
  <si>
    <t>6230522890000457572</t>
  </si>
  <si>
    <t>SR17062900007284</t>
  </si>
  <si>
    <t>OR17062900130562</t>
  </si>
  <si>
    <t>6231900000111695116</t>
  </si>
  <si>
    <t>SR17062900007289</t>
  </si>
  <si>
    <t>OR17062900130599</t>
  </si>
  <si>
    <t>0937388431</t>
  </si>
  <si>
    <t>SR17062900007291</t>
  </si>
  <si>
    <t>OR17062900130650</t>
  </si>
  <si>
    <t>6212262502012765031</t>
  </si>
  <si>
    <t>0937397927</t>
  </si>
  <si>
    <t>SR17062900007293</t>
  </si>
  <si>
    <t>OR17062900130667</t>
  </si>
  <si>
    <t>SR17062900007294</t>
  </si>
  <si>
    <t>OR17062900130713</t>
  </si>
  <si>
    <t>6235732700000316840</t>
  </si>
  <si>
    <t>SR17063000007299</t>
  </si>
  <si>
    <t>OR17063000130991</t>
  </si>
  <si>
    <t>6225768755159876</t>
  </si>
  <si>
    <t>SR17063000007316</t>
  </si>
  <si>
    <t>OR17063000131402</t>
  </si>
  <si>
    <t>6228483338510970974</t>
  </si>
  <si>
    <t>SR17063000007320</t>
  </si>
  <si>
    <t>OR17063000131469</t>
  </si>
  <si>
    <t>6212262506000699292</t>
  </si>
  <si>
    <t>SR17063000007321</t>
  </si>
  <si>
    <t>OR17063000131497</t>
  </si>
  <si>
    <t>6221887300028029997</t>
  </si>
  <si>
    <t>SR17063000007325</t>
  </si>
  <si>
    <t>OR17063000131698</t>
  </si>
  <si>
    <t>6231900000133600565</t>
  </si>
  <si>
    <t>SR17063000007329</t>
  </si>
  <si>
    <t>OR17063000131737</t>
  </si>
  <si>
    <t>6231900000114491455</t>
  </si>
  <si>
    <t>0937674361</t>
  </si>
  <si>
    <t>SR17063000007341</t>
  </si>
  <si>
    <t>OR17063000131914</t>
  </si>
  <si>
    <t>SR17063000007349</t>
  </si>
  <si>
    <t>OR17063000132037</t>
  </si>
  <si>
    <t>6253624240692929</t>
  </si>
  <si>
    <t>SR17063000007352</t>
  </si>
  <si>
    <t>OR17063000132060</t>
  </si>
  <si>
    <t>6228483338587702474</t>
  </si>
  <si>
    <t>SR17063000007358</t>
  </si>
  <si>
    <t>OR17063000132109</t>
  </si>
  <si>
    <t>6228480868112037577</t>
  </si>
  <si>
    <t>0937721307</t>
  </si>
  <si>
    <t>SR17063000007359</t>
  </si>
  <si>
    <t>OR17063000132127</t>
  </si>
  <si>
    <t>SR17063000007360</t>
  </si>
  <si>
    <t>OR17063000132150</t>
  </si>
  <si>
    <t>6282880039442042</t>
  </si>
  <si>
    <t>SR17063000007361</t>
  </si>
  <si>
    <t>OR17063000132159</t>
  </si>
  <si>
    <t>SR17063000007362</t>
  </si>
  <si>
    <t>OR17063000132165</t>
  </si>
  <si>
    <t>SR17063000007363</t>
  </si>
  <si>
    <t>OR17063000132201</t>
  </si>
  <si>
    <t>3568891140960139</t>
  </si>
  <si>
    <t>SR17063000007365</t>
  </si>
  <si>
    <t>OR17063000132218</t>
  </si>
  <si>
    <t>6217997300061414796</t>
  </si>
  <si>
    <t>SR17063000007375</t>
  </si>
  <si>
    <t>OR17063000132394</t>
  </si>
  <si>
    <t>SR17063000007377</t>
  </si>
  <si>
    <t>OR17063000132436</t>
  </si>
  <si>
    <t>6222350012957971</t>
  </si>
  <si>
    <t>SR17063000007383</t>
  </si>
  <si>
    <t>OR17063000132509</t>
  </si>
  <si>
    <t>6217852700000260479</t>
  </si>
  <si>
    <t>SR17063000007386</t>
  </si>
  <si>
    <t>OR17063000132533</t>
  </si>
  <si>
    <t>6217790001094256456</t>
  </si>
  <si>
    <t>SR17063000007387</t>
  </si>
  <si>
    <t>OR17063000132542</t>
  </si>
  <si>
    <t>6228930001140218672</t>
  </si>
  <si>
    <t>SR17063000007390</t>
  </si>
  <si>
    <t>OR17063000132560</t>
  </si>
  <si>
    <t>6231900000042697066</t>
  </si>
  <si>
    <t>SR17063000007393</t>
  </si>
  <si>
    <t>OR17063000132565</t>
  </si>
  <si>
    <t>0937919280</t>
  </si>
  <si>
    <t>SR17063000007400</t>
  </si>
  <si>
    <t>OR17063000132611</t>
  </si>
  <si>
    <t>SR17063000007404</t>
  </si>
  <si>
    <t>OR17063000132631</t>
  </si>
  <si>
    <t>6226174200001582</t>
  </si>
  <si>
    <t>SR17063000007405</t>
  </si>
  <si>
    <t>OR17063000132632</t>
  </si>
  <si>
    <t>6228480868326350774</t>
  </si>
  <si>
    <t>SR17063000007406</t>
  </si>
  <si>
    <t>OR17063000132635</t>
  </si>
  <si>
    <t>SR17063000007410</t>
  </si>
  <si>
    <t>OR17063000132646</t>
  </si>
  <si>
    <t>6212262502016843875</t>
  </si>
  <si>
    <t>SR17063000007412</t>
  </si>
  <si>
    <t>OR17063000132662</t>
  </si>
  <si>
    <t>6227003900230144553</t>
  </si>
  <si>
    <t>SR17063000007426</t>
  </si>
  <si>
    <t>OR17063000132757</t>
  </si>
  <si>
    <t>6217681900834501</t>
  </si>
  <si>
    <t>SR17063000007436</t>
  </si>
  <si>
    <t>OR17063000132801</t>
  </si>
  <si>
    <t>6217232502001324432</t>
  </si>
  <si>
    <t>SR17063000007437</t>
  </si>
  <si>
    <t>OR17063000132806</t>
  </si>
  <si>
    <t>6228481931097320217</t>
  </si>
  <si>
    <t>0938064264</t>
  </si>
  <si>
    <t>SR17063000007443</t>
  </si>
  <si>
    <t>OR17063000132824</t>
  </si>
  <si>
    <t>SR17063000007445</t>
  </si>
  <si>
    <t>OR17063000132827</t>
  </si>
  <si>
    <t>6259656240198469</t>
  </si>
  <si>
    <t>SR17063000007450</t>
  </si>
  <si>
    <t>OR17063000132846</t>
  </si>
  <si>
    <t>6259065003715594</t>
  </si>
  <si>
    <t>0938083882</t>
  </si>
  <si>
    <t>SR17063000007451</t>
  </si>
  <si>
    <t>OR17063000132848</t>
  </si>
  <si>
    <t>SR17063000007452</t>
  </si>
  <si>
    <t>OR17063000132851</t>
  </si>
  <si>
    <t>6221682810244827</t>
  </si>
  <si>
    <t>SR17063000007453</t>
  </si>
  <si>
    <t>OR17063000132853</t>
  </si>
  <si>
    <t>6217232507000311959</t>
  </si>
  <si>
    <t>SR17063000007454</t>
  </si>
  <si>
    <t>OR17063000132857</t>
  </si>
  <si>
    <t>6259190045074022</t>
  </si>
  <si>
    <t>SR17063000007455</t>
  </si>
  <si>
    <t>OR17063000132858</t>
  </si>
  <si>
    <t>6222520590685117</t>
  </si>
  <si>
    <t>SR17063000007456</t>
  </si>
  <si>
    <t>OR17063000132860</t>
  </si>
  <si>
    <t>SR17063000007462</t>
  </si>
  <si>
    <t>OR17063000132892</t>
  </si>
  <si>
    <t>6212262502028683491</t>
  </si>
  <si>
    <t>SR17063000007469</t>
  </si>
  <si>
    <t>OR17063000132905</t>
  </si>
  <si>
    <t>5187180011134966</t>
  </si>
  <si>
    <t>SR17063000007472</t>
  </si>
  <si>
    <t>OR17063000132941</t>
  </si>
  <si>
    <t>6217003860016476879</t>
  </si>
  <si>
    <t>SR17063000007474</t>
  </si>
  <si>
    <t>OR17063000133051</t>
  </si>
  <si>
    <t>6231900000042332540</t>
  </si>
  <si>
    <t>SR17063000007477</t>
  </si>
  <si>
    <t>OR17063000133077</t>
  </si>
  <si>
    <t>SR17063000007478</t>
  </si>
  <si>
    <t>OR17063000133095</t>
  </si>
  <si>
    <t>6222082517000545937</t>
  </si>
  <si>
    <t>SR17063000007479</t>
  </si>
  <si>
    <t>OR17063000133096</t>
  </si>
  <si>
    <t>6214858714628138</t>
  </si>
  <si>
    <t>SR17063000007481</t>
  </si>
  <si>
    <t>OR17063000133118</t>
  </si>
  <si>
    <t>SR17063000007489</t>
  </si>
  <si>
    <t>OR17063000133186</t>
  </si>
  <si>
    <t>6210987300006982151</t>
  </si>
  <si>
    <t>0938361362</t>
  </si>
  <si>
    <t>SR17063000007491</t>
  </si>
  <si>
    <t>OR17063000133194</t>
  </si>
  <si>
    <t>0938371092</t>
  </si>
  <si>
    <t>SR17063000007494</t>
  </si>
  <si>
    <t>OR17063000133220</t>
  </si>
  <si>
    <t>SR17063000007495</t>
  </si>
  <si>
    <t>OR17063000133221</t>
  </si>
  <si>
    <t>6259656740142694</t>
  </si>
  <si>
    <t>SR17063000007508</t>
  </si>
  <si>
    <t>OR17063000133293</t>
  </si>
  <si>
    <t>6225758281697432</t>
  </si>
  <si>
    <t>SR17063000007517</t>
  </si>
  <si>
    <t>OR17063000133349</t>
  </si>
  <si>
    <t>6223691380543961</t>
  </si>
  <si>
    <t>SR17063000007522</t>
  </si>
  <si>
    <t>OR17063000133385</t>
  </si>
  <si>
    <t>6228930001174546568</t>
  </si>
  <si>
    <t>0938438567</t>
  </si>
  <si>
    <t>SR17063000007523</t>
  </si>
  <si>
    <t>OR17063000133388</t>
  </si>
  <si>
    <t>SR17063000007527</t>
  </si>
  <si>
    <t>OR17063000133415</t>
  </si>
  <si>
    <t>6222022410006111289</t>
  </si>
  <si>
    <t>0938461684</t>
  </si>
  <si>
    <t>SR17063000007529</t>
  </si>
  <si>
    <t>OR17063000133419</t>
  </si>
  <si>
    <t>SR17063000007530</t>
  </si>
  <si>
    <t>OR17063000133421</t>
  </si>
  <si>
    <t>6228481926207215364</t>
  </si>
  <si>
    <t>SR17063000007535</t>
  </si>
  <si>
    <t>OR17063000133437</t>
  </si>
  <si>
    <t>6214838580043745</t>
  </si>
  <si>
    <t>SR17063000007536</t>
  </si>
  <si>
    <t>OR17063000133441</t>
  </si>
  <si>
    <t>6222600590008621599</t>
  </si>
  <si>
    <t>SR17063000007541</t>
  </si>
  <si>
    <t>OR17063000133468</t>
  </si>
  <si>
    <t>6259691101988260</t>
  </si>
  <si>
    <t>SR17063000007543</t>
  </si>
  <si>
    <t>OR17063000133480</t>
  </si>
  <si>
    <t>4895920345515208</t>
  </si>
  <si>
    <t>SR17063000007545</t>
  </si>
  <si>
    <t>OR17063000133488</t>
  </si>
  <si>
    <t>6225768615730825</t>
  </si>
  <si>
    <t>SR17063000007546</t>
  </si>
  <si>
    <t>OR17063000133490</t>
  </si>
  <si>
    <t>6229180031345087</t>
  </si>
  <si>
    <t>SR17063000007547</t>
  </si>
  <si>
    <t>OR17063000133494</t>
  </si>
  <si>
    <t>6217997300033369516</t>
  </si>
  <si>
    <t>SR17063000007552</t>
  </si>
  <si>
    <t>OR17063000133516</t>
  </si>
  <si>
    <t>6236683860004617481</t>
  </si>
  <si>
    <t>SR17063000007555</t>
  </si>
  <si>
    <t>OR17063000133528</t>
  </si>
  <si>
    <t>6228930001159523079</t>
  </si>
  <si>
    <t>SR17063000007566</t>
  </si>
  <si>
    <t>OR17063000133582</t>
  </si>
  <si>
    <t>6223691606438749</t>
  </si>
  <si>
    <t>0938578341</t>
  </si>
  <si>
    <t>SR17063000007572</t>
  </si>
  <si>
    <t>OR17063000133603</t>
  </si>
  <si>
    <t>SR17063000007573</t>
  </si>
  <si>
    <t>OR17063000133605</t>
  </si>
  <si>
    <t>6231900000028084297</t>
  </si>
  <si>
    <t>SR17063000007576</t>
  </si>
  <si>
    <t>OR17063000133613</t>
  </si>
  <si>
    <t>6231900023400820229</t>
  </si>
  <si>
    <t>SR17063000007579</t>
  </si>
  <si>
    <t>OR17063000133620</t>
  </si>
  <si>
    <t>6221887300039930613</t>
  </si>
  <si>
    <t>0938595573</t>
  </si>
  <si>
    <t>SR17063000007583</t>
  </si>
  <si>
    <t>OR17063000133635</t>
  </si>
  <si>
    <t>SR17063000007585</t>
  </si>
  <si>
    <t>OR17063000133645</t>
  </si>
  <si>
    <t>6225750031259837</t>
  </si>
  <si>
    <t>0938602756</t>
  </si>
  <si>
    <t>SR17063000007587</t>
  </si>
  <si>
    <t>OR17063000133648</t>
  </si>
  <si>
    <t>SR17063000007591</t>
  </si>
  <si>
    <t>OR17063000133656</t>
  </si>
  <si>
    <t>6217731900117181</t>
  </si>
  <si>
    <t>SR17063000007595</t>
  </si>
  <si>
    <t>OR17063000133680</t>
  </si>
  <si>
    <t>6212262502012694371</t>
  </si>
  <si>
    <t>SR17063000007608</t>
  </si>
  <si>
    <t>OR17063000133729</t>
  </si>
  <si>
    <t>6217359901019422658</t>
  </si>
  <si>
    <t>SR17063000007637</t>
  </si>
  <si>
    <t>OR17063000133830</t>
  </si>
  <si>
    <t>6215584402015849755</t>
  </si>
  <si>
    <t>SR17063000007645</t>
  </si>
  <si>
    <t>OR17063000133878</t>
  </si>
  <si>
    <t>4218690010376372</t>
  </si>
  <si>
    <t>SR17063000007650</t>
  </si>
  <si>
    <t>OR17063000133888</t>
  </si>
  <si>
    <t>6217003890001866594</t>
  </si>
  <si>
    <t>SR17063000007651</t>
  </si>
  <si>
    <t>OR17063000133891</t>
  </si>
  <si>
    <t>6217003990000487184</t>
  </si>
  <si>
    <t>SR17063000007653</t>
  </si>
  <si>
    <t>OR17063000133904</t>
  </si>
  <si>
    <t>6212262502006086139</t>
  </si>
  <si>
    <t>SR17063000007655</t>
  </si>
  <si>
    <t>OR17063000133914</t>
  </si>
  <si>
    <t>6225768614714283</t>
  </si>
  <si>
    <t>SR17063000007658</t>
  </si>
  <si>
    <t>OR17063000133935</t>
  </si>
  <si>
    <t>6228930001001871288</t>
  </si>
  <si>
    <t>0938937329</t>
  </si>
  <si>
    <t>SR17063000007659</t>
  </si>
  <si>
    <t>OR17063000133940</t>
  </si>
  <si>
    <t>0938937800</t>
  </si>
  <si>
    <t>SR17063000007660</t>
  </si>
  <si>
    <t>OR17063000133941</t>
  </si>
  <si>
    <t>SR17063000007661</t>
  </si>
  <si>
    <t>OR17063000133956</t>
  </si>
  <si>
    <t>6226011037885011</t>
  </si>
  <si>
    <t>SR17063000007662</t>
  </si>
  <si>
    <t>OR17063000133958</t>
  </si>
  <si>
    <t>6228480861001478416</t>
  </si>
  <si>
    <t>EPTDAT</t>
  </si>
  <si>
    <t>REQNBR</t>
  </si>
  <si>
    <t>YURREF</t>
  </si>
  <si>
    <t>TRSAMT</t>
  </si>
  <si>
    <t>NUSAGE</t>
  </si>
  <si>
    <t>RTNNAR</t>
  </si>
  <si>
    <t>CRTACC</t>
  </si>
  <si>
    <t>CRTNAM</t>
  </si>
  <si>
    <t>CRTADR</t>
  </si>
  <si>
    <t>CRTBNK</t>
  </si>
  <si>
    <t>RCVBRD</t>
  </si>
  <si>
    <t>C_REQSTS</t>
  </si>
  <si>
    <t>C_RTNFLG</t>
  </si>
  <si>
    <t>OPRDAT</t>
  </si>
  <si>
    <t>REGFLG</t>
  </si>
  <si>
    <t>REQSTS</t>
  </si>
  <si>
    <t>RTNFLG</t>
  </si>
  <si>
    <t>STLCHN</t>
  </si>
  <si>
    <t>BNKFLG</t>
  </si>
  <si>
    <t>BUSSTS</t>
  </si>
  <si>
    <t>20170604</t>
  </si>
  <si>
    <t>昆华医院自助机退款 1 元！</t>
  </si>
  <si>
    <t>北京市北京市</t>
  </si>
  <si>
    <t>北京银行</t>
  </si>
  <si>
    <t>313100000013</t>
  </si>
  <si>
    <t>完成</t>
  </si>
  <si>
    <t>成功</t>
  </si>
  <si>
    <t>N</t>
  </si>
  <si>
    <t>FIN</t>
  </si>
  <si>
    <t>S</t>
  </si>
  <si>
    <t>P</t>
  </si>
  <si>
    <t>中国民生银行总行</t>
  </si>
  <si>
    <t>305100000013</t>
  </si>
  <si>
    <t>20170605</t>
  </si>
  <si>
    <t>患者 null 自助机退款 496 元！</t>
  </si>
  <si>
    <t>广东省深圳市</t>
  </si>
  <si>
    <t>308584000013</t>
  </si>
  <si>
    <t>患者 null 自助机退款 500 元！</t>
  </si>
  <si>
    <t>车兴菊</t>
  </si>
  <si>
    <t>中国光大银行</t>
  </si>
  <si>
    <t>303100000006</t>
  </si>
  <si>
    <t>患者 null 自助机退款 2000 元！</t>
  </si>
  <si>
    <t>20170606</t>
  </si>
  <si>
    <t>患者 崔立斌 自助机退款 100 元！</t>
  </si>
  <si>
    <t>患者 崔立斌 自助机退款 50 元！</t>
  </si>
  <si>
    <t>患者 崔立斌 自助机退款 1 元！</t>
  </si>
  <si>
    <t>患者 崔立斌 自助机退款 149 元！</t>
  </si>
  <si>
    <t>患者 王敏 自助机退款 3300 元！</t>
  </si>
  <si>
    <t>中国建设银行总行(不受理个人业务)</t>
  </si>
  <si>
    <t>105100000017</t>
  </si>
  <si>
    <t>患者 白鸽 自助机退款 2000 元！</t>
  </si>
  <si>
    <t>中国工商银行总行清算中心</t>
  </si>
  <si>
    <t>102100099996</t>
  </si>
  <si>
    <t>患者 鲁雁 自助机退款 2016 元！</t>
  </si>
  <si>
    <t>患者 赵振羽 自助机退款 5000 元！</t>
  </si>
  <si>
    <t>患者 曾忠玉 自助机退款 367 元！</t>
  </si>
  <si>
    <t>中国邮政储蓄银行总行</t>
  </si>
  <si>
    <t>403100000004</t>
  </si>
  <si>
    <t>患者 王雯雯 自助机退款 3000 元！</t>
  </si>
  <si>
    <t>中国银行总行</t>
  </si>
  <si>
    <t>104100000004</t>
  </si>
  <si>
    <t>患者 毛旭丽 自助机退款 500 元！</t>
  </si>
  <si>
    <t>患者 王晓凤 自助机退款 364 元！</t>
  </si>
  <si>
    <t>账号、户名不符</t>
  </si>
  <si>
    <t>退票</t>
  </si>
  <si>
    <t>B</t>
  </si>
  <si>
    <t>R</t>
  </si>
  <si>
    <t>患者 张艳 自助机退款 196 元！</t>
  </si>
  <si>
    <t>患者 李达 自助机退款 739 元！</t>
  </si>
  <si>
    <t>nullnull</t>
  </si>
  <si>
    <t>中信银行总行管理部（不受理储蓄业务）</t>
  </si>
  <si>
    <t>302100011000</t>
  </si>
  <si>
    <t>患者 杨炳辉 自助机退款 8870 元！</t>
  </si>
  <si>
    <t>杨炳辉</t>
  </si>
  <si>
    <t>平安银行</t>
  </si>
  <si>
    <t>307584007998</t>
  </si>
  <si>
    <t>患者 杨明坤 自助机退款 15 元！</t>
  </si>
  <si>
    <t>患者 余红超 自助机退款 495 元！</t>
  </si>
  <si>
    <t>余红超</t>
  </si>
  <si>
    <t>患者 李云花 自助机退款 6000 元！</t>
  </si>
  <si>
    <t>患者 王永 自助机退款 770 元！</t>
  </si>
  <si>
    <t>中国农业银行资金清算中心</t>
  </si>
  <si>
    <t>103100000026</t>
  </si>
  <si>
    <t>患者 张明勇 自助机退款 4000 元！</t>
  </si>
  <si>
    <t>患者 陈龙巧 自助机退款 2866 元！</t>
  </si>
  <si>
    <t>患者 丁开府 自助机退款 4500 元！</t>
  </si>
  <si>
    <t>患者 冯蓉 自助机退款 364 元！</t>
  </si>
  <si>
    <t>患者 黄永辉 自助机退款 1700 元！</t>
  </si>
  <si>
    <t>黄永辉</t>
  </si>
  <si>
    <t>患者 唐锋 自助机退款 430 元！</t>
  </si>
  <si>
    <t>唐锋</t>
  </si>
  <si>
    <t>患者 谭源波 自助机退款 494 元！</t>
  </si>
  <si>
    <t>患者 何月娥 自助机退款 200 元！</t>
  </si>
  <si>
    <t>患者 沈敏锐 自助机退款 220 元！</t>
  </si>
  <si>
    <t>患者 张建航 自助机退款 1994 元！</t>
  </si>
  <si>
    <t>张建航</t>
  </si>
  <si>
    <t>患者 杨露 自助机退款 2900 元！</t>
  </si>
  <si>
    <t>华夏银行股份有限公司总行</t>
  </si>
  <si>
    <t>304100040000</t>
  </si>
  <si>
    <t>患者 邱萍 自助机退款 500 元！</t>
  </si>
  <si>
    <t>云南省昆明市</t>
  </si>
  <si>
    <t>云南省农村信用社联合社</t>
  </si>
  <si>
    <t>402731005508</t>
  </si>
  <si>
    <t>Y</t>
  </si>
  <si>
    <t>患者 张艳 自助机退款 291 元！</t>
  </si>
  <si>
    <t>患者 杨天秀 自助机退款 2104 元！</t>
  </si>
  <si>
    <t>患者 黄斐 自助机退款 744 元！</t>
  </si>
  <si>
    <t>黄斐</t>
  </si>
  <si>
    <t>患者 曹志忠 自助机退款 39 元！</t>
  </si>
  <si>
    <t>患者 林蓉 自助机退款 440 元！</t>
  </si>
  <si>
    <t>林蓉</t>
  </si>
  <si>
    <t>患者 常国栋 自助机退款 1187 元！</t>
  </si>
  <si>
    <t>患者 孙伟娟 自助机退款 1300 元！</t>
  </si>
  <si>
    <t>患者 刘平 自助机退款 130 元！</t>
  </si>
  <si>
    <t>患者 田春燕 自助机退款 232 元！</t>
  </si>
  <si>
    <t>田春燕</t>
  </si>
  <si>
    <t>上海市上海市</t>
  </si>
  <si>
    <t>上海浦东发展银行</t>
  </si>
  <si>
    <t>310290000013</t>
  </si>
  <si>
    <t>患者 杨开兰 自助机退款 723 元！</t>
  </si>
  <si>
    <t>杨开兰</t>
  </si>
  <si>
    <t>20170607</t>
  </si>
  <si>
    <t>患者 白红 自助机退款 94 元！</t>
  </si>
  <si>
    <t>患者 郑佳 自助机退款 140 元！</t>
  </si>
  <si>
    <t>交通银行</t>
  </si>
  <si>
    <t>301290000007</t>
  </si>
  <si>
    <t>患者 宋绍安 自助机退款 1000 元！</t>
  </si>
  <si>
    <t>患者 李自英 自助机退款 260 元！</t>
  </si>
  <si>
    <t>李自英</t>
  </si>
  <si>
    <t>患者 陈玲 自助机退款 181 元！</t>
  </si>
  <si>
    <t>患者 马晖 自助机退款 10 元！</t>
  </si>
  <si>
    <t>患者 洪金剑 自助机退款 200 元！</t>
  </si>
  <si>
    <t>患者 朱敏 自助机退款 1683 元！</t>
  </si>
  <si>
    <t>患者 王玉兰 自助机退款 100 元！</t>
  </si>
  <si>
    <t>患者 单继萍 自助机退款 194 元！</t>
  </si>
  <si>
    <t>患者 陈玲 自助机退款 472 元！</t>
  </si>
  <si>
    <t>患者 耿荣辉 自助机退款 738 元！</t>
  </si>
  <si>
    <t>耿荣辉</t>
  </si>
  <si>
    <t>患者 李磊磊 自助机退款 189 元！</t>
  </si>
  <si>
    <t>李磊磊</t>
  </si>
  <si>
    <t>患者 王榜敏 自助机退款 460 元！</t>
  </si>
  <si>
    <t>患者 颜晓月 自助机退款 100 元！</t>
  </si>
  <si>
    <t>患者 李舜莹 自助机退款 12 元！</t>
  </si>
  <si>
    <t>患者 丁扣荣 自助机退款 192 元！</t>
  </si>
  <si>
    <t>安徽省合肥市</t>
  </si>
  <si>
    <t>安徽省农村信用社联合社资金清算中心（不转汇）</t>
  </si>
  <si>
    <t>402361018886</t>
  </si>
  <si>
    <t>患者 陈红涛 自助机退款 1427 元！</t>
  </si>
  <si>
    <t>患者 毕小萍 自助机退款 3922 元！</t>
  </si>
  <si>
    <t>患者 黄馨 自助机退款 179 元！</t>
  </si>
  <si>
    <t>患者 李正业 自助机退款 1000 元！</t>
  </si>
  <si>
    <t>患者 杨永柳 自助机退款 670 元！</t>
  </si>
  <si>
    <t>患者 刀文艳 自助机退款 68 元！</t>
  </si>
  <si>
    <t>RJ02-账号、户名不符</t>
  </si>
  <si>
    <t>患者 郭沁芳 自助机退款 870 元！</t>
  </si>
  <si>
    <t>郭沁芳</t>
  </si>
  <si>
    <t>患者 李俊东 自助机退款 123 元！</t>
  </si>
  <si>
    <t>账号正常户名不符</t>
  </si>
  <si>
    <t>患者 李秋逸 自助机退款 300 元！</t>
  </si>
  <si>
    <t>患者 邵华 自助机退款 4300 元！</t>
  </si>
  <si>
    <t>患者 李鸿 自助机退款 500 元！</t>
  </si>
  <si>
    <t>患者 和惠娟 自助机退款 1897 元！</t>
  </si>
  <si>
    <t>患者 陈峰云 自助机退款 91 元！</t>
  </si>
  <si>
    <t>患者 张元园 自助机退款 490 元！</t>
  </si>
  <si>
    <t>患者 庄凤玲 自助机退款 1355 元！</t>
  </si>
  <si>
    <t>患者 王小燕 自助机退款 92 元！</t>
  </si>
  <si>
    <t>患者 陈贵梅 自助机退款 676 元！</t>
  </si>
  <si>
    <t>患者 杨继英 自助机退款 19 元！</t>
  </si>
  <si>
    <t>患者 杨小凤 自助机退款 818 元！</t>
  </si>
  <si>
    <t>患者 陈万荣 自助机退款 96 元！</t>
  </si>
  <si>
    <t>患者 张粉荣 自助机退款 36 元！</t>
  </si>
  <si>
    <t>患者 王晶 自助机退款 1500 元！</t>
  </si>
  <si>
    <t>患者 唐乙 自助机退款 7000 元！</t>
  </si>
  <si>
    <t>唐乙</t>
  </si>
  <si>
    <t>患者 管家元 自助机退款 200 元！</t>
  </si>
  <si>
    <t>退汇,301290000007不接收对公对私业务,请选择正确的接收行行</t>
  </si>
  <si>
    <t>患者 王敏 自助机退款 1000 元！</t>
  </si>
  <si>
    <t>患者 王敏 自助机退款 7066 元！</t>
  </si>
  <si>
    <t>20170608</t>
  </si>
  <si>
    <t>患者 陶九英 自助机退款 500 元！</t>
  </si>
  <si>
    <t>患者 汪宗菊 自助机退款 130 元！</t>
  </si>
  <si>
    <t>汪宗菊</t>
  </si>
  <si>
    <t>患者 胡廷慧 自助机退款 34 元！</t>
  </si>
  <si>
    <t>胡廷慧</t>
  </si>
  <si>
    <t>贵州银行股份有限公司</t>
  </si>
  <si>
    <t>313701099012</t>
  </si>
  <si>
    <t>患者 关蕊 自助机退款 300 元！</t>
  </si>
  <si>
    <t>患者 陈瑞 自助机退款 500 元！</t>
  </si>
  <si>
    <t>患者 张苹 自助机退款 20 元！</t>
  </si>
  <si>
    <t>患者 张苹 自助机退款 14 元！</t>
  </si>
  <si>
    <t>患者 陈培澍 自助机退款 130 元！</t>
  </si>
  <si>
    <t>患者 舒雪梅 自助机退款 500 元！</t>
  </si>
  <si>
    <t>舒雪梅</t>
  </si>
  <si>
    <t>患者 李蓉蓉 自助机退款 159 元！</t>
  </si>
  <si>
    <t>患者 窦龙光 自助机退款 1900 元！</t>
  </si>
  <si>
    <t>患者 肖军林 自助机退款 1244 元！</t>
  </si>
  <si>
    <t>患者 侯力刚 自助机退款 86 元！</t>
  </si>
  <si>
    <t>患者 孔令琼 自助机退款 500 元！</t>
  </si>
  <si>
    <t>患者 任忠琴 自助机退款 9000 元！</t>
  </si>
  <si>
    <t>患者 赖进虎 自助机退款 84 元！</t>
  </si>
  <si>
    <t>赖进虎</t>
  </si>
  <si>
    <t>患者 何石存 自助机退款 500 元！</t>
  </si>
  <si>
    <t>患者 李兴炳 自助机退款 500 元！</t>
  </si>
  <si>
    <t>患者 仇蕊 自助机退款 278 元！</t>
  </si>
  <si>
    <t>患者 黄啟芸 自助机退款 34 元！</t>
  </si>
  <si>
    <t>患者 肖亮 自助机退款 500 元！</t>
  </si>
  <si>
    <t>患者 肖侠 自助机退款 1094 元！</t>
  </si>
  <si>
    <t>患者 周建民 自助机退款 64 元！</t>
  </si>
  <si>
    <t>患者 李丽菊 自助机退款 113 元！</t>
  </si>
  <si>
    <t>患者 王雪梅 自助机退款 730 元！</t>
  </si>
  <si>
    <t>患者 杨春艳 自助机退款 816 元！</t>
  </si>
  <si>
    <t>患者 孟晓峰 自助机退款 500 元！</t>
  </si>
  <si>
    <t>患者 张敏 自助机退款 66 元！</t>
  </si>
  <si>
    <t>患者 金建伊 自助机退款 380 元！</t>
  </si>
  <si>
    <t>患者 张温岗 自助机退款 1415 元！</t>
  </si>
  <si>
    <t>张温岗</t>
  </si>
  <si>
    <t>患者 夏祥生 自助机退款 4722 元！</t>
  </si>
  <si>
    <t>患者 杨思雨 自助机退款 100 元！</t>
  </si>
  <si>
    <t>患者 田珈溪 自助机退款 167 元！</t>
  </si>
  <si>
    <t>患者 焦瑜 自助机退款 700 元！</t>
  </si>
  <si>
    <t>患者 金红彬 自助机退款 54 元！</t>
  </si>
  <si>
    <t>患者 刘振业 自助机退款 200 元！</t>
  </si>
  <si>
    <t>刘振业</t>
  </si>
  <si>
    <t>患者 罗菁 自助机退款 663 元！</t>
  </si>
  <si>
    <t>患者 陈龙梅 自助机退款 2691 元！</t>
  </si>
  <si>
    <t>患者 李静茹 自助机退款 38 元！</t>
  </si>
  <si>
    <t>李静茹</t>
  </si>
  <si>
    <t>患者 尤惠凤 自助机退款 1000 元！</t>
  </si>
  <si>
    <t>患者 曾四妹 自助机退款 28 元！</t>
  </si>
  <si>
    <t>患者 毛培仙 自助机退款 96 元！</t>
  </si>
  <si>
    <t>患者 李忠全 自助机退款 20 元！</t>
  </si>
  <si>
    <t>李忠全</t>
  </si>
  <si>
    <t>患者 李忠全 自助机退款 14 元！</t>
  </si>
  <si>
    <t>20170609</t>
  </si>
  <si>
    <t>患者 朱恩亮 自助机退款 200 元！</t>
  </si>
  <si>
    <t>朱恩亮</t>
  </si>
  <si>
    <t>患者 李国伟 自助机退款 1014 元！</t>
  </si>
  <si>
    <t>福建省福州市</t>
  </si>
  <si>
    <t>兴业银行总行</t>
  </si>
  <si>
    <t>309391000011</t>
  </si>
  <si>
    <t>患者 腾新星 自助机退款 779 元！</t>
  </si>
  <si>
    <t>患者 岑欣竹 自助机退款 7900 元！</t>
  </si>
  <si>
    <t>贵州省贵阳市</t>
  </si>
  <si>
    <t>贵州省农村信用社联合社</t>
  </si>
  <si>
    <t>402701002999</t>
  </si>
  <si>
    <t>患者 马艳熙 自助机退款 1782 元！</t>
  </si>
  <si>
    <t>患者 和艳玲 自助机退款 280 元！</t>
  </si>
  <si>
    <t>患者 李鹏 自助机退款 1000 元！</t>
  </si>
  <si>
    <t>李鹏</t>
  </si>
  <si>
    <t>患者 谢彩芳 自助机退款 990 元！</t>
  </si>
  <si>
    <t>患者 杨超 自助机退款 1600 元！</t>
  </si>
  <si>
    <t>杨超</t>
  </si>
  <si>
    <t>患者 何欢 自助机退款 1800 元！</t>
  </si>
  <si>
    <t>患者 常琰 自助机退款 115 元！</t>
  </si>
  <si>
    <t>患者 赵鑫元 自助机退款 300 元！</t>
  </si>
  <si>
    <t>患者 邵华 自助机退款 500 元！</t>
  </si>
  <si>
    <t>患者 饶燕 自助机退款 203 元！</t>
  </si>
  <si>
    <t>饶燕</t>
  </si>
  <si>
    <t>中国银联股份有限公司</t>
  </si>
  <si>
    <t>905290000008</t>
  </si>
  <si>
    <t>患者 邱继林 自助机退款 94 元！</t>
  </si>
  <si>
    <t>邱继林</t>
  </si>
  <si>
    <t>患者 陈朝玲 自助机退款 155 元！</t>
  </si>
  <si>
    <t>患者 廖进艳 自助机退款 1300 元！</t>
  </si>
  <si>
    <t>患者 韩应仙 自助机退款 496 元！</t>
  </si>
  <si>
    <t>患者 杨玥 自助机退款 447 元！</t>
  </si>
  <si>
    <t>患者 何永生 自助机退款 1 元！</t>
  </si>
  <si>
    <t>患者 龙海青 自助机退款 13 元！</t>
  </si>
  <si>
    <t>患者 龙海青 自助机退款 23 元！</t>
  </si>
  <si>
    <t>患者 魏娜倮 自助机退款 800 元！</t>
  </si>
  <si>
    <t>患者 陈浩 自助机退款 889 元！</t>
  </si>
  <si>
    <t>患者 黄丽红 自助机退款 844 元！</t>
  </si>
  <si>
    <t>患者 何礼书 自助机退款 370 元！</t>
  </si>
  <si>
    <t>患者 何礼书 自助机退款 800 元！</t>
  </si>
  <si>
    <t>患者 罗小丽 自助机退款 152 元！</t>
  </si>
  <si>
    <t>罗小丽</t>
  </si>
  <si>
    <t>患者 王文淞 自助机退款 20 元！</t>
  </si>
  <si>
    <t>患者 鲁志波 自助机退款 32 元！</t>
  </si>
  <si>
    <t>患者 王天绍 自助机退款 44 元！</t>
  </si>
  <si>
    <t>患者 赵继兰 自助机退款 569 元！</t>
  </si>
  <si>
    <t>患者 赵继兰 自助机退款 811 元！</t>
  </si>
  <si>
    <t>患者 孔令兰 自助机退款 459 元！</t>
  </si>
  <si>
    <t>患者 白飞飞 自助机退款 400 元！</t>
  </si>
  <si>
    <t>白飞飞</t>
  </si>
  <si>
    <t>患者 白仰少 自助机退款 868 元！</t>
  </si>
  <si>
    <t>患者 李琼 自助机退款 1760 元！</t>
  </si>
  <si>
    <t>患者 彭卫 自助机退款 603 元！</t>
  </si>
  <si>
    <t>彭卫</t>
  </si>
  <si>
    <t>患者 朱富贵 自助机退款 800 元！</t>
  </si>
  <si>
    <t>患者 陈若兰 自助机退款 411 元！</t>
  </si>
  <si>
    <t>患者 施志玲 自助机退款 1000 元！</t>
  </si>
  <si>
    <t>患者 罗晶 自助机退款 833 元！</t>
  </si>
  <si>
    <t>患者 唐乙 自助机退款 600 元！</t>
  </si>
  <si>
    <t>患者 陈青凡 自助机退款 454 元！</t>
  </si>
  <si>
    <t>陈青凡</t>
  </si>
  <si>
    <t>20170610</t>
  </si>
  <si>
    <t>患者 姚宇涛 自助机退款 7000 元！</t>
  </si>
  <si>
    <t>姚宇涛</t>
  </si>
  <si>
    <t>患者 邱如海 自助机退款 606 元！</t>
  </si>
  <si>
    <t>患者 明朝国 自助机退款 2200 元！</t>
  </si>
  <si>
    <t>患者 高兴东 自助机退款 600 元！</t>
  </si>
  <si>
    <t>患者 郭红光 自助机退款 240 元！</t>
  </si>
  <si>
    <t>患者 李宗蓉 自助机退款 3200 元！</t>
  </si>
  <si>
    <t>患者 贾毅 自助机退款 10 元！</t>
  </si>
  <si>
    <t>患者 杨雅玲 自助机退款 5000 元！</t>
  </si>
  <si>
    <t>患者 刘蕊 自助机退款 1000 元！</t>
  </si>
  <si>
    <t>患者 王鹤林 自助机退款 523 元！</t>
  </si>
  <si>
    <t>患者 王佐萍 自助机退款 1200 元！</t>
  </si>
  <si>
    <t>王佐萍</t>
  </si>
  <si>
    <t>患者 赵泽莉 自助机退款 481 元！</t>
  </si>
  <si>
    <t>赵泽莉</t>
  </si>
  <si>
    <t>患者 韦宁安 自助机退款 500 元！</t>
  </si>
  <si>
    <t>患者 韦宁安 自助机退款 700 元！</t>
  </si>
  <si>
    <t>患者 彭端求 自助机退款 1000 元！</t>
  </si>
  <si>
    <t>彭端求</t>
  </si>
  <si>
    <t>患者 孔维勇 自助机退款 236 元！</t>
  </si>
  <si>
    <t>患者 张庆蓉 自助机退款 4000 元！</t>
  </si>
  <si>
    <t>患者 沐俊慧 自助机退款 700 元！</t>
  </si>
  <si>
    <t>沐俊慧</t>
  </si>
  <si>
    <t>患者 公志荣 自助机退款 1268 元！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</si>
  <si>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</si>
  <si>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</si>
  <si>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</si>
  <si>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</si>
  <si>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巴正财</t>
  </si>
  <si>
    <t>患者 罗焰 自助机退款 996 元！</t>
  </si>
  <si>
    <t>患者 印乙芳 自助机退款 65 元！</t>
  </si>
  <si>
    <t>患者 莫郑雄 自助机退款 1000 元！</t>
  </si>
  <si>
    <t>患者 何婷 自助机退款 1000 元！</t>
  </si>
  <si>
    <t>患者 徐永金 自助机退款 61 元！</t>
  </si>
  <si>
    <t>徐永金</t>
  </si>
  <si>
    <t>患者 海富丽 自助机退款 1004 元！</t>
  </si>
  <si>
    <t>患者 彭飞 自助机退款 530 元！</t>
  </si>
  <si>
    <t>彭飞</t>
  </si>
  <si>
    <t>患者 王桂英 自助机退款 1000 元！</t>
  </si>
  <si>
    <t>患者 王桂英 自助机退款 200 元！</t>
  </si>
  <si>
    <t>患者 杨永林 自助机退款 382 元！</t>
  </si>
  <si>
    <t>杨永林</t>
  </si>
  <si>
    <t>患者 严韩 自助机退款 4400 元！</t>
  </si>
  <si>
    <t>严韩</t>
  </si>
  <si>
    <t>患者 饶丽 自助机退款 100 元！</t>
  </si>
  <si>
    <t>20170611</t>
  </si>
  <si>
    <t>患者 熊浩 自助机退款 100 元！</t>
  </si>
  <si>
    <t>熊浩</t>
  </si>
  <si>
    <t>患者 施平泽 自助机退款 419 元！</t>
  </si>
  <si>
    <t>施平泽</t>
  </si>
  <si>
    <t>患者 刘庆 自助机退款 2000 元！</t>
  </si>
  <si>
    <t>刘庆</t>
  </si>
  <si>
    <t>患者 张玉 自助机退款 99 元！</t>
  </si>
  <si>
    <t>患者 孙建林 自助机退款 19 元！</t>
  </si>
  <si>
    <t>孙建林</t>
  </si>
  <si>
    <t>20170612</t>
  </si>
  <si>
    <t>患者 邰德福 自助机退款 939 元！</t>
  </si>
  <si>
    <t>邰德福</t>
  </si>
  <si>
    <t>患者 黄锐 自助机退款 6000 元！</t>
  </si>
  <si>
    <t>黄锐</t>
  </si>
  <si>
    <t>云南昆明市</t>
  </si>
  <si>
    <t>昆明市农村信用合作社联合社</t>
  </si>
  <si>
    <t>患者 吴林巧 自助机退款 144 元！</t>
  </si>
  <si>
    <t>患者 桑小茜 自助机退款 900 元！</t>
  </si>
  <si>
    <t>患者 李仙仙 自助机退款 5000 元！</t>
  </si>
  <si>
    <t>患者 梁英 自助机退款 300 元！</t>
  </si>
  <si>
    <t>患者 任萍萍 自助机退款 463 元！</t>
  </si>
  <si>
    <t>患者 岳秀峰 自助机退款 6000 元！</t>
  </si>
  <si>
    <t>贵阳银行股份有限公司</t>
  </si>
  <si>
    <t>313701098010</t>
  </si>
  <si>
    <t>患者 肖冬玲 自助机退款 216 元！</t>
  </si>
  <si>
    <t>患者 李晓义 自助机退款 500 元！</t>
  </si>
  <si>
    <t>李晓义</t>
  </si>
  <si>
    <t>患者 刘俊 自助机退款 1100 元！</t>
  </si>
  <si>
    <t>患者 岳秀峰 自助机退款 700 元！</t>
  </si>
  <si>
    <t>患者 李文秀 自助机退款 149 元！</t>
  </si>
  <si>
    <t>李文秀</t>
  </si>
  <si>
    <t>患者 丁昊 自助机退款 1000 元！</t>
  </si>
  <si>
    <t>患者 丁昊 自助机退款 660 元！</t>
  </si>
  <si>
    <t>患者 王安祥 自助机退款 580 元！</t>
  </si>
  <si>
    <t>王安祥</t>
  </si>
  <si>
    <t>患者 张凤涛 自助机退款 1000 元！</t>
  </si>
  <si>
    <t>张凤涛</t>
  </si>
  <si>
    <t>患者 姜德恒 自助机退款 247 元！</t>
  </si>
  <si>
    <t>患者 赵广林 自助机退款 1115 元！</t>
  </si>
  <si>
    <t>赵广林</t>
  </si>
  <si>
    <t>患者 杨海英 自助机退款 115 元！</t>
  </si>
  <si>
    <t>患者 吴伟伦 自助机退款 476 元！</t>
  </si>
  <si>
    <t>吴伟伦</t>
  </si>
  <si>
    <t>患者 和永辉 自助机退款 247 元！</t>
  </si>
  <si>
    <t>患者 孙永平 自助机退款 1000 元！</t>
  </si>
  <si>
    <t>患者 雷国钱 自助机退款 216 元！</t>
  </si>
  <si>
    <t>雷国钱</t>
  </si>
  <si>
    <t>患者 孙永平 自助机退款 965 元！</t>
  </si>
  <si>
    <t>患者 孙永平 自助机退款 261 元！</t>
  </si>
  <si>
    <t>患者 姚崇林 自助机退款 1000 元！</t>
  </si>
  <si>
    <t>姚崇林</t>
  </si>
  <si>
    <t>患者 王学超 自助机退款 296 元！</t>
  </si>
  <si>
    <t>患者 蔡藤穗 自助机退款 990 元！</t>
  </si>
  <si>
    <t>蔡藤穗</t>
  </si>
  <si>
    <t>患者 母绪娟 自助机退款 558 元！</t>
  </si>
  <si>
    <t>母绪娟</t>
  </si>
  <si>
    <t>患者 浮贵平 自助机退款 39 元！</t>
  </si>
  <si>
    <t>患者 饶晓兵 自助机退款 116 元！</t>
  </si>
  <si>
    <t>患者 刘翠彬 自助机退款 1308 元！</t>
  </si>
  <si>
    <t>患者 刘翠彬 自助机退款 1500 元！</t>
  </si>
  <si>
    <t>患者 刘翠彬 自助机退款 362 元！</t>
  </si>
  <si>
    <t>患者 李金容 自助机退款 30 元！</t>
  </si>
  <si>
    <t>患者 李来巧 自助机退款 2000 元！</t>
  </si>
  <si>
    <t>患者 张丽萍 自助机退款 9050 元！</t>
  </si>
  <si>
    <t>患者 舒应福 自助机退款 2570 元！</t>
  </si>
  <si>
    <t>患者 魏佐会 自助机退款 258 元！</t>
  </si>
  <si>
    <t>魏佐会</t>
  </si>
  <si>
    <t>患者 李林峰 自助机退款 980 元！</t>
  </si>
  <si>
    <t>李林峰</t>
  </si>
  <si>
    <t>患者 张春艳 自助机退款 715 元！</t>
  </si>
  <si>
    <t>患者 邱冬丽 自助机退款 500 元！</t>
  </si>
  <si>
    <t>患者 胡艳 自助机退款 1544 元！</t>
  </si>
  <si>
    <t>患者 何永昌 自助机退款 264 元！</t>
  </si>
  <si>
    <t>患者 何永昌 自助机退款 32 元！</t>
  </si>
  <si>
    <t>患者 彭凤萍 自助机退款 173 元！</t>
  </si>
  <si>
    <t>彭凤萍</t>
  </si>
  <si>
    <t>患者 朱紫菡 自助机退款 500 元！</t>
  </si>
  <si>
    <t>朱紫菡</t>
  </si>
  <si>
    <t>患者 李连耀 自助机退款 2500 元！</t>
  </si>
  <si>
    <t>患者 李连耀 自助机退款 500 元！</t>
  </si>
  <si>
    <t>患者 李兵 自助机退款 2346 元！</t>
  </si>
  <si>
    <t>患者 杨晰 自助机退款 109 元！</t>
  </si>
  <si>
    <t>患者 林紫威 自助机退款 700 元！</t>
  </si>
  <si>
    <t>患者 马晓璐 自助机退款 22 元！</t>
  </si>
  <si>
    <t>患者 孙永凡 自助机退款 361 元！</t>
  </si>
  <si>
    <t>患者 杨艳丽 自助机退款 255 元！</t>
  </si>
  <si>
    <t>患者 黄建波 自助机退款 1811 元！</t>
  </si>
  <si>
    <t>患者 黄建波 自助机退款 1864 元！</t>
  </si>
  <si>
    <t>患者 李光书 自助机退款 67 元！</t>
  </si>
  <si>
    <t>患者 曹丽琼 自助机退款 3000 元！</t>
  </si>
  <si>
    <t>患者 张慧 自助机退款 2546 元！</t>
  </si>
  <si>
    <t>患者 王毅华 自助机退款 500 元！</t>
  </si>
  <si>
    <t>患者 叶祥敏 自助机退款 498 元！</t>
  </si>
  <si>
    <t>患者 关兴丽 自助机退款 430 元！</t>
  </si>
  <si>
    <t>患者 王忠琼 自助机退款 1500 元！</t>
  </si>
  <si>
    <t>患者 牛兵兵 自助机退款 1000 元！</t>
  </si>
  <si>
    <t>牛兵兵</t>
  </si>
  <si>
    <t>患者 谭跃彬 自助机退款 5000 元！</t>
  </si>
  <si>
    <t>001:账号户名不符</t>
  </si>
  <si>
    <t>谭跃彬</t>
  </si>
  <si>
    <t>患者 李娜 自助机退款 20 元！</t>
  </si>
  <si>
    <t>患者 温泽芳 自助机退款 1000 元！</t>
  </si>
  <si>
    <t>患者 温泽芳 自助机退款 9 元！</t>
  </si>
  <si>
    <t>患者 杨星若 自助机退款 46 元！</t>
  </si>
  <si>
    <t>患者 张韬 自助机退款 580 元！</t>
  </si>
  <si>
    <t>张韬</t>
  </si>
  <si>
    <t>患者 陆贵平 自助机退款 1273 元！</t>
  </si>
  <si>
    <t>患者 杨述权 自助机退款 168 元！</t>
  </si>
  <si>
    <t>患者 周上沛 自助机退款 200 元！</t>
  </si>
  <si>
    <t>患者 周上沛 自助机退款 1608 元！</t>
  </si>
  <si>
    <t>患者 周上沛 自助机退款 1034 元！</t>
  </si>
  <si>
    <t>患者 黄啟永 自助机退款 72 元！</t>
  </si>
  <si>
    <t>患者 张花粉 自助机退款 196 元！</t>
  </si>
  <si>
    <t>患者 李杏 自助机退款 1300 元！</t>
  </si>
  <si>
    <t>患者 徐美爱 自助机退款 962 元！</t>
  </si>
  <si>
    <t>患者 徐丽仙 自助机退款 96 元！</t>
  </si>
  <si>
    <t>患者 高华能 自助机退款 129 元！</t>
  </si>
  <si>
    <t>患者 周荣 自助机退款 800 元！</t>
  </si>
  <si>
    <t>账号有误</t>
  </si>
  <si>
    <t>患者 周忠宝 自助机退款 1138 元！</t>
  </si>
  <si>
    <t>患者 赵阳兵 自助机退款 1496 元！</t>
  </si>
  <si>
    <t>患者 黄涛 自助机退款 680 元！</t>
  </si>
  <si>
    <t>患者 黄涛 自助机退款 4000 元！</t>
  </si>
  <si>
    <t>患者 杨顺桂 自助机退款 1039 元！</t>
  </si>
  <si>
    <t>患者 高迪 自助机退款 797 元！</t>
  </si>
  <si>
    <t>患者 张顺才 自助机退款 24 元！</t>
  </si>
  <si>
    <t>张顺才</t>
  </si>
  <si>
    <t>患者 李加玉 自助机退款 600 元！</t>
  </si>
  <si>
    <t>患者 赵发芬 自助机退款 212 元！</t>
  </si>
  <si>
    <t>20170613</t>
  </si>
  <si>
    <t>患者 张万清 自助机退款 480 元！</t>
  </si>
  <si>
    <t>患者 蒋兰 自助机退款 169 元！</t>
  </si>
  <si>
    <t>蒋兰</t>
  </si>
  <si>
    <t>患者 孙美华 自助机退款 1000 元！</t>
  </si>
  <si>
    <t>患者 徐俊 自助机退款 1000 元！</t>
  </si>
  <si>
    <t>患者 牛学金 自助机退款 734 元！</t>
  </si>
  <si>
    <t>患者 万伟 自助机退款 92 元！</t>
  </si>
  <si>
    <t>万伟</t>
  </si>
  <si>
    <t>患者 黄锐 自助机退款 300 元！</t>
  </si>
  <si>
    <t>患者 刘敏琳 自助机退款 332 元！</t>
  </si>
  <si>
    <t>账号与户名不符。</t>
  </si>
  <si>
    <t>患者 杨丽梅 自助机退款 400 元！</t>
  </si>
  <si>
    <t>患者 廖显锋 自助机退款 1000 元！</t>
  </si>
  <si>
    <t>患者 廖显锋 自助机退款 678 元！</t>
  </si>
  <si>
    <t>患者 向华 自助机退款 2500 元！</t>
  </si>
  <si>
    <t>患者 陈莉琼 自助机退款 100 元！</t>
  </si>
  <si>
    <t>患者 何钢 自助机退款 200 元！</t>
  </si>
  <si>
    <t>何钢</t>
  </si>
  <si>
    <t>患者 何钢 自助机退款 244 元！</t>
  </si>
  <si>
    <t>患者 夏云娟 自助机退款 20 元！</t>
  </si>
  <si>
    <t>患者 李天慧 自助机退款 65 元！</t>
  </si>
  <si>
    <t>李天慧</t>
  </si>
  <si>
    <t>患者 严娇 自助机退款 172 元！</t>
  </si>
  <si>
    <t>患者 马甜 自助机退款 380 元！</t>
  </si>
  <si>
    <t>患者 严莉 自助机退款 4214 元！</t>
  </si>
  <si>
    <t>患者 李丽 自助机退款 15 元！</t>
  </si>
  <si>
    <t>患者 张爱华 自助机退款 680 元！</t>
  </si>
  <si>
    <t>患者 张爱华 自助机退款 1900 元！</t>
  </si>
  <si>
    <t>患者 刘关富 自助机退款 247 元！</t>
  </si>
  <si>
    <t>患者 张远琼 自助机退款 91 元！</t>
  </si>
  <si>
    <t>患者 公志荣 自助机退款 386 元！</t>
  </si>
  <si>
    <t>患者 王亚萍 自助机退款 328 元！</t>
  </si>
  <si>
    <t>患者 李芹艳 自助机退款 151 元！</t>
  </si>
  <si>
    <t>患者 浦周云 自助机退款 200 元！</t>
  </si>
  <si>
    <t>浦周云</t>
  </si>
  <si>
    <t>患者 包昌雪 自助机退款 994 元！</t>
  </si>
  <si>
    <t>患者 李林元 自助机退款 500 元！</t>
  </si>
  <si>
    <t>患者 祝良芳 自助机退款 1000 元！</t>
  </si>
  <si>
    <t>患者 崔关林 自助机退款 1902 元！</t>
  </si>
  <si>
    <t>患者 袁林 自助机退款 120 元！</t>
  </si>
  <si>
    <t>袁林</t>
  </si>
  <si>
    <t>患者 杨绍翔 自助机退款 340 元！</t>
  </si>
  <si>
    <t>杨绍翔</t>
  </si>
  <si>
    <t>患者 李彩梅 自助机退款 994 元！</t>
  </si>
  <si>
    <t>患者 邓高云 自助机退款 500 元！</t>
  </si>
  <si>
    <t>患者 诸俊伟 自助机退款 2000 元！</t>
  </si>
  <si>
    <t>诸俊伟</t>
  </si>
  <si>
    <t>患者 白如鸿 自助机退款 468 元！</t>
  </si>
  <si>
    <t>患者 施丽玲 自助机退款 4000 元！</t>
  </si>
  <si>
    <t>患者 唐进勇 自助机退款 768 元！</t>
  </si>
  <si>
    <t>患者 肖亮 自助机退款 922 元！</t>
  </si>
  <si>
    <t>患者 张晓锋 自助机退款 1650 元！</t>
  </si>
  <si>
    <t>张晓锋</t>
  </si>
  <si>
    <t>患者 李晓青 自助机退款 1079 元！</t>
  </si>
  <si>
    <t>患者 刘路生 自助机退款 1500 元！</t>
  </si>
  <si>
    <t>患者 刘路生 自助机退款 3338 元！</t>
  </si>
  <si>
    <t>患者 桑小茜 自助机退款 80 元！</t>
  </si>
  <si>
    <t>患者 毕重仙 自助机退款 656 元！</t>
  </si>
  <si>
    <t>患者 施丽玲 自助机退款 913 元！</t>
  </si>
  <si>
    <t>患者 谢公美 自助机退款 846 元！</t>
  </si>
  <si>
    <t>谢公美</t>
  </si>
  <si>
    <t>深圳农村商业银行股份有限公司</t>
  </si>
  <si>
    <t>402584009991</t>
  </si>
  <si>
    <t>患者 徐忠 自助机退款 10 元！</t>
  </si>
  <si>
    <t>患者 蒋鸽 自助机退款 364 元！</t>
  </si>
  <si>
    <t>患者 崔关林 自助机退款 115 元！</t>
  </si>
  <si>
    <t>患者 撒引兰 自助机退款 1000 元！</t>
  </si>
  <si>
    <t>患者 林世艳 自助机退款 192 元！</t>
  </si>
  <si>
    <t>患者 李如艳 自助机退款 582 元！</t>
  </si>
  <si>
    <t>患者 熊建华 自助机退款 1 元！</t>
  </si>
  <si>
    <t>熊建华</t>
  </si>
  <si>
    <t>患者 杨学伟 自助机退款 555 元！</t>
  </si>
  <si>
    <t>患者 黄丽 自助机退款 157 元！</t>
  </si>
  <si>
    <t>患者 黄丽 自助机退款 100 元！</t>
  </si>
  <si>
    <t>患者 蒋金凤 自助机退款 655 元！</t>
  </si>
  <si>
    <t>蒋金凤</t>
  </si>
  <si>
    <t>患者 朱天正 自助机退款 5599 元！</t>
  </si>
  <si>
    <t>朱天正</t>
  </si>
  <si>
    <t>患者 朱天正 自助机退款 5819 元！</t>
  </si>
  <si>
    <t>患者 杨雅玲 自助机退款 1 元！</t>
  </si>
  <si>
    <t>患者 杨国福 自助机退款 294 元！</t>
  </si>
  <si>
    <t>杨国福</t>
  </si>
  <si>
    <t>20170614</t>
  </si>
  <si>
    <t>患者 徐倩 自助机退款 1000 元！</t>
  </si>
  <si>
    <t>患者 万雪梅 自助机退款 3000 元！</t>
  </si>
  <si>
    <t>患者 夏存丽 自助机退款 342 元！</t>
  </si>
  <si>
    <t>夏存丽</t>
  </si>
  <si>
    <t>患者 谢天芬 自助机退款 447 元！</t>
  </si>
  <si>
    <t>患者 章萍 自助机退款 1000 元！</t>
  </si>
  <si>
    <t>患者 余成钢 自助机退款 1994 元！</t>
  </si>
  <si>
    <t>患者 余成钢 自助机退款 980 元！</t>
  </si>
  <si>
    <t>患者 胡德胜 自助机退款 1000 元！</t>
  </si>
  <si>
    <t>患者 吴祖贤 自助机退款 991 元！</t>
  </si>
  <si>
    <t>患者 王赐福 自助机退款 247 元！</t>
  </si>
  <si>
    <t>患者 张瑞 自助机退款 500 元！</t>
  </si>
  <si>
    <t>患者 朱德相 自助机退款 28 元！</t>
  </si>
  <si>
    <t>患者 单德彪 自助机退款 113 元！</t>
  </si>
  <si>
    <t>患者 桂建春 自助机退款 958 元！</t>
  </si>
  <si>
    <t>患者 刘英美 自助机退款 7944 元！</t>
  </si>
  <si>
    <t>患者 杜林芝 自助机退款 357 元！</t>
  </si>
  <si>
    <t>患者 林海 自助机退款 517 元！</t>
  </si>
  <si>
    <t>患者 路程皓 自助机退款 500 元！</t>
  </si>
  <si>
    <t>富滇银行股份有限公司运营管理部</t>
  </si>
  <si>
    <t>313731010015</t>
  </si>
  <si>
    <t>患者 卯春琼 自助机退款 520 元！</t>
  </si>
  <si>
    <t>卯春琼</t>
  </si>
  <si>
    <t>患者 李燕萍 自助机退款 370 元！</t>
  </si>
  <si>
    <t>患者 和顺香 自助机退款 860 元！</t>
  </si>
  <si>
    <t>患者 叶开茂 自助机退款 70 元！</t>
  </si>
  <si>
    <t>患者 王琴 自助机退款 100 元！</t>
  </si>
  <si>
    <t>患者 秦志敏 自助机退款 500 元！</t>
  </si>
  <si>
    <t>账号不存在</t>
  </si>
  <si>
    <t>患者 沈定良 自助机退款 247 元！</t>
  </si>
  <si>
    <t>患者 沈姣 自助机退款 315 元！</t>
  </si>
  <si>
    <t>患者 李永帅 自助机退款 1500 元！</t>
  </si>
  <si>
    <t>患者 张珍美 自助机退款 275 元！</t>
  </si>
  <si>
    <t>患者 栾维建 自助机退款 1000 元！</t>
  </si>
  <si>
    <t>患者 栾维建 自助机退款 850 元！</t>
  </si>
  <si>
    <t>患者 栾维建 自助机退款 1660 元！</t>
  </si>
  <si>
    <t>患者 高小峰 自助机退款 1536 元！</t>
  </si>
  <si>
    <t>患者 高小峰 自助机退款 1225 元！</t>
  </si>
  <si>
    <t>患者 李菊亚 自助机退款 300 元！</t>
  </si>
  <si>
    <t>患者 董立杰 自助机退款 3088 元！</t>
  </si>
  <si>
    <t>患者 李建贵 自助机退款 500 元！</t>
  </si>
  <si>
    <t>患者 袁声会 自助机退款 1696 元！</t>
  </si>
  <si>
    <t>患者 陈春梅 自助机退款 84 元！</t>
  </si>
  <si>
    <t>陈春梅</t>
  </si>
  <si>
    <t>患者 陈春梅 自助机退款 90 元！</t>
  </si>
  <si>
    <t>患者 李淑靓 自助机退款 69 元！</t>
  </si>
  <si>
    <t>患者 杨晰 自助机退款 198 元！</t>
  </si>
  <si>
    <t>患者 余兰 自助机退款 450 元！</t>
  </si>
  <si>
    <t>患者 马明辉 自助机退款 330 元！</t>
  </si>
  <si>
    <t>患者 蒋陆陆 自助机退款 500 元！</t>
  </si>
  <si>
    <t>蒋陆陆</t>
  </si>
  <si>
    <t>患者 张悠寒 自助机退款 3731 元！</t>
  </si>
  <si>
    <t>张悠寒</t>
  </si>
  <si>
    <t>患者 王正荣 自助机退款 500 元！</t>
  </si>
  <si>
    <t>患者 何平梅 自助机退款 2500 元！</t>
  </si>
  <si>
    <t>患者 何平梅 自助机退款 75 元！</t>
  </si>
  <si>
    <t>患者 何平梅 自助机退款 89 元！</t>
  </si>
  <si>
    <t>患者 马才惠 自助机退款 7651 元！</t>
  </si>
  <si>
    <t>患者 黄乖良 自助机退款 1169 元！</t>
  </si>
  <si>
    <t>黄乖良</t>
  </si>
  <si>
    <t>患者 董佳欣 自助机退款 218 元！</t>
  </si>
  <si>
    <t>患者 番学玲 自助机退款 2000 元！</t>
  </si>
  <si>
    <t>患者 李语琴 自助机退款 300 元！</t>
  </si>
  <si>
    <t>患者 普葵香 自助机退款 154 元！</t>
  </si>
  <si>
    <t>普葵香</t>
  </si>
  <si>
    <t>患者 陆进 自助机退款 121 元！</t>
  </si>
  <si>
    <t>患者 梁春霞 自助机退款 9000 元！</t>
  </si>
  <si>
    <t>患者 孙元飞 自助机退款 6 元！</t>
  </si>
  <si>
    <t>孙元飞</t>
  </si>
  <si>
    <t>患者 钱辉 自助机退款 15 元！</t>
  </si>
  <si>
    <t>患者 李云有 自助机退款 216 元！</t>
  </si>
  <si>
    <t>李云有</t>
  </si>
  <si>
    <t>患者 杨顺桂 自助机退款 212 元！</t>
  </si>
  <si>
    <t>患者 李建贵 自助机退款 5000 元！</t>
  </si>
  <si>
    <t>患者 方蓉 自助机退款 103 元！</t>
  </si>
  <si>
    <t>患者 李华金 自助机退款 313 元！</t>
  </si>
  <si>
    <t>患者 白海燕 自助机退款 1490 元！</t>
  </si>
  <si>
    <t>患者 何翠仙 自助机退款 404 元！</t>
  </si>
  <si>
    <t>何翠仙</t>
  </si>
  <si>
    <t>患者 王建林 自助机退款 1000 元！</t>
  </si>
  <si>
    <t>王建林</t>
  </si>
  <si>
    <t>患者 韦立波 自助机退款 332 元！</t>
  </si>
  <si>
    <t>患者 张加梅 自助机退款 342 元！</t>
  </si>
  <si>
    <t>患者 胡凡君 自助机退款 394 元！</t>
  </si>
  <si>
    <t>胡凡君</t>
  </si>
  <si>
    <t>患者 何少明 自助机退款 71 元！</t>
  </si>
  <si>
    <t>患者 赵红霞 自助机退款 690 元！</t>
  </si>
  <si>
    <t>患者 钟鑫 自助机退款 305 元！</t>
  </si>
  <si>
    <t>钟鑫</t>
  </si>
  <si>
    <t>患者 李朝平 自助机退款 7 元！</t>
  </si>
  <si>
    <t>患者 李朝平 自助机退款 2 元！</t>
  </si>
  <si>
    <t>患者 普旭 自助机退款 556 元！</t>
  </si>
  <si>
    <t>患者 王磊 自助机退款 305 元！</t>
  </si>
  <si>
    <t>患者 杨华 自助机退款 500 元！</t>
  </si>
  <si>
    <t>杨华</t>
  </si>
  <si>
    <t>患者 张庭瑞 自助机退款 50 元！</t>
  </si>
  <si>
    <t>患者 张庭瑞 自助机退款 219 元！</t>
  </si>
  <si>
    <t>患者 李宏兴 自助机退款 980 元！</t>
  </si>
  <si>
    <t>患者 李宏兴 自助机退款 470 元！</t>
  </si>
  <si>
    <t>患者 敖小芬 自助机退款 400 元！</t>
  </si>
  <si>
    <t>患者 陈昌梅 自助机退款 164 元！</t>
  </si>
  <si>
    <t>患者 杨菊飞 自助机退款 10 元！</t>
  </si>
  <si>
    <t>患者 徐晓娟 自助机退款 1647 元！</t>
  </si>
  <si>
    <t>患者 李丽萍 自助机退款 324 元！</t>
  </si>
  <si>
    <t>患者 赵玉香 自助机退款 25 元！</t>
  </si>
  <si>
    <t>患者 张兵 自助机退款 46 元！</t>
  </si>
  <si>
    <t>张兵</t>
  </si>
  <si>
    <t>患者 李黎 自助机退款 1000 元！</t>
  </si>
  <si>
    <t>李黎</t>
  </si>
  <si>
    <t>患者 钱玉堂 自助机退款 500 元！</t>
  </si>
  <si>
    <t>患者 李建贵 自助机退款 3000 元！</t>
  </si>
  <si>
    <t>患者 李建贵 自助机退款 2000 元！</t>
  </si>
  <si>
    <t>20170615</t>
  </si>
  <si>
    <t>患者 陈芳 自助机退款 398 元！</t>
  </si>
  <si>
    <t>患者 张丽萍 自助机退款 9052 元！</t>
  </si>
  <si>
    <t>患者 陈贤能 自助机退款 1045 元！</t>
  </si>
  <si>
    <t>患者 陈贤能 自助机退款 142 元！</t>
  </si>
  <si>
    <t>患者 董吉胜 自助机退款 214 元！</t>
  </si>
  <si>
    <t>患者 董吉胜 自助机退款 1000 元！</t>
  </si>
  <si>
    <t>患者 董吉胜 自助机退款 297 元！</t>
  </si>
  <si>
    <t>患者 王愿祥 自助机退款 94 元！</t>
  </si>
  <si>
    <t>患者 宾成巧 自助机退款 3100 元！</t>
  </si>
  <si>
    <t>患者 郑有才 自助机退款 365 元！</t>
  </si>
  <si>
    <t>患者 张明勇 自助机退款 1088 元！</t>
  </si>
  <si>
    <t>患者 杨继兰 自助机退款 2 元！</t>
  </si>
  <si>
    <t>患者 谷兴芝 自助机退款 300 元！</t>
  </si>
  <si>
    <t>患者 刘家城 自助机退款 550 元！</t>
  </si>
  <si>
    <t>患者 阮继琼 自助机退款 4000 元！</t>
  </si>
  <si>
    <t>患者 王晓慧 自助机退款 6300 元！</t>
  </si>
  <si>
    <t>王晓慧</t>
  </si>
  <si>
    <t>患者 康若娜 自助机退款 100 元！</t>
  </si>
  <si>
    <t>患者 沙学杰 自助机退款 1572 元！</t>
  </si>
  <si>
    <t>患者 赵婷 自助机退款 81 元！</t>
  </si>
  <si>
    <t>患者 李晶晶 自助机退款 89 元！</t>
  </si>
  <si>
    <t>患者 李莲 自助机退款 653 元！</t>
  </si>
  <si>
    <t>患者 唐天敏 自助机退款 175 元！</t>
  </si>
  <si>
    <t>患者 熊洪琼 自助机退款 5000 元！</t>
  </si>
  <si>
    <t>广东省广州市</t>
  </si>
  <si>
    <t>广发银行股份有限公司</t>
  </si>
  <si>
    <t>306581000003</t>
  </si>
  <si>
    <t>患者 周艳 自助机退款 8154 元！</t>
  </si>
  <si>
    <t>患者 何丽霞 自助机退款 1000 元！</t>
  </si>
  <si>
    <t>患者 鲍婉莹 自助机退款 10 元！</t>
  </si>
  <si>
    <t>患者 申继玲 自助机退款 935 元！</t>
  </si>
  <si>
    <t>患者 单若菲 自助机退款 125 元！</t>
  </si>
  <si>
    <t>单若菲</t>
  </si>
  <si>
    <t>患者 周吉查 自助机退款 6 元！</t>
  </si>
  <si>
    <t>患者 熊健 自助机退款 589 元！</t>
  </si>
  <si>
    <t>熊健</t>
  </si>
  <si>
    <t>患者 张文卓 自助机退款 500 元！</t>
  </si>
  <si>
    <t>患者 王雪宁 自助机退款 4000 元！</t>
  </si>
  <si>
    <t>患者 唐泽荷 自助机退款 277 元！</t>
  </si>
  <si>
    <t>患者 李向仙 自助机退款 210 元！</t>
  </si>
  <si>
    <t>患者 段华 自助机退款 500 元！</t>
  </si>
  <si>
    <t>患者 张银军 自助机退款 100 元！</t>
  </si>
  <si>
    <t>患者 王芹 自助机退款 500 元！</t>
  </si>
  <si>
    <t>患者 甘旺姣 自助机退款 800 元！</t>
  </si>
  <si>
    <t>患者 刘成 自助机退款 13 元！</t>
  </si>
  <si>
    <t>患者 邓田田 自助机退款 116 元！</t>
  </si>
  <si>
    <t>患者 朱艳梅 自助机退款 107 元！</t>
  </si>
  <si>
    <t>朱艳梅</t>
  </si>
  <si>
    <t>患者 周艳春 自助机退款 4755 元！</t>
  </si>
  <si>
    <t>患者 李娇 自助机退款 4996 元！</t>
  </si>
  <si>
    <t>李娇</t>
  </si>
  <si>
    <t>患者 余霖峰 自助机退款 500 元！</t>
  </si>
  <si>
    <t>患者 杨小平 自助机退款 400 元！</t>
  </si>
  <si>
    <t>患者 杨小平 自助机退款 1098 元！</t>
  </si>
  <si>
    <t>患者 任玉情 自助机退款 500 元！</t>
  </si>
  <si>
    <t>患者 和丽花 自助机退款 700 元！</t>
  </si>
  <si>
    <t>患者 董超 自助机退款 100 元！</t>
  </si>
  <si>
    <t>董超</t>
  </si>
  <si>
    <t>患者 谢均 自助机退款 650 元！</t>
  </si>
  <si>
    <t>患者 张莞萍 自助机退款 349 元！</t>
  </si>
  <si>
    <t>张莞萍</t>
  </si>
  <si>
    <t>患者 胡艳明 自助机退款 400 元！</t>
  </si>
  <si>
    <t>患者 王大露 自助机退款 500 元！</t>
  </si>
  <si>
    <t>患者 农仕云 自助机退款 288 元！</t>
  </si>
  <si>
    <t>农仕云</t>
  </si>
  <si>
    <t>广东省农村信用社联合社</t>
  </si>
  <si>
    <t>402581090008</t>
  </si>
  <si>
    <t>患者 尹菊芬 自助机退款 1824 元！</t>
  </si>
  <si>
    <t>患者 罗家金 自助机退款 12 元！</t>
  </si>
  <si>
    <t>患者 冯怀邦 自助机退款 732 元！</t>
  </si>
  <si>
    <t>患者 贺金连 自助机退款 217 元！</t>
  </si>
  <si>
    <t>患者 李海燕 自助机退款 4000 元！</t>
  </si>
  <si>
    <t>李海燕</t>
  </si>
  <si>
    <t>患者 杨晓岚 自助机退款 575 元！</t>
  </si>
  <si>
    <t>杨晓岚</t>
  </si>
  <si>
    <t>患者 车强 自助机退款 300 元！</t>
  </si>
  <si>
    <t>车强</t>
  </si>
  <si>
    <t>患者 姜梅飞 自助机退款 76 元！</t>
  </si>
  <si>
    <t>患者 杨绍仙 自助机退款 200 元！</t>
  </si>
  <si>
    <t>杨绍仙</t>
  </si>
  <si>
    <t>患者 杨贵飞 自助机退款 4000 元！</t>
  </si>
  <si>
    <t>杨贵飞</t>
  </si>
  <si>
    <t>患者 李娅瑛 自助机退款 181 元！</t>
  </si>
  <si>
    <t>患者 谢静 自助机退款 500 元！</t>
  </si>
  <si>
    <t>患者 白秋珍 自助机退款 390 元！</t>
  </si>
  <si>
    <t>白秋珍</t>
  </si>
  <si>
    <t>患者 伍仕朝 自助机退款 480 元！</t>
  </si>
  <si>
    <t>户口号存在，户名不符</t>
  </si>
  <si>
    <t>患者 杨洪琼 自助机退款 1550 元！</t>
  </si>
  <si>
    <t>患者 李银基 自助机退款 26 元！</t>
  </si>
  <si>
    <t>患者 徐铭 自助机退款 235 元！</t>
  </si>
  <si>
    <t>患者 康正发 自助机退款 27 元！</t>
  </si>
  <si>
    <t>患者 刘清蜓 自助机退款 77 元！</t>
  </si>
  <si>
    <t>患者 杜秀群 自助机退款 402 元！</t>
  </si>
  <si>
    <t>患者 包芳芳 自助机退款 147 元！</t>
  </si>
  <si>
    <t>患者 寸时茂 自助机退款 716 元！</t>
  </si>
  <si>
    <t>患者 徐文 自助机退款 432 元！</t>
  </si>
  <si>
    <t>徐文</t>
  </si>
  <si>
    <t>患者 郗铃 自助机退款 331 元！</t>
  </si>
  <si>
    <t>患者 文尹仙 自助机退款 160 元！</t>
  </si>
  <si>
    <t>患者 彭丽贤 自助机退款 8025 元！</t>
  </si>
  <si>
    <t>患者 李艳娥 自助机退款 500 元！</t>
  </si>
  <si>
    <t>患者 樊建雨 自助机退款 66 元！</t>
  </si>
  <si>
    <t>患者 霍家燕 自助机退款 222 元！</t>
  </si>
  <si>
    <t>患者 奎燕枣 自助机退款 270 元！</t>
  </si>
  <si>
    <t>患者 王顺娴 自助机退款 410 元！</t>
  </si>
  <si>
    <t>患者 马文体 自助机退款 901 元！</t>
  </si>
  <si>
    <t>患者 张瑜 自助机退款 667 元！</t>
  </si>
  <si>
    <t>患者 崔武兵 自助机退款 292 元！</t>
  </si>
  <si>
    <t>崔武兵</t>
  </si>
  <si>
    <t>患者 王奇 自助机退款 93 元！</t>
  </si>
  <si>
    <t>患者 周伦 自助机退款 500 元！</t>
  </si>
  <si>
    <t>周伦</t>
  </si>
  <si>
    <t>20170616</t>
  </si>
  <si>
    <t>患者 杨琼柱 自助机退款 500 元！</t>
  </si>
  <si>
    <t>杨琼柱</t>
  </si>
  <si>
    <t>患者 杨彦竹 自助机退款 2 元！</t>
  </si>
  <si>
    <t>患者 张兵 自助机退款 265 元！</t>
  </si>
  <si>
    <t>患者 何润 自助机退款 500 元！</t>
  </si>
  <si>
    <t>患者 王晓慧 自助机退款 800 元！</t>
  </si>
  <si>
    <t>患者 童珊珊 自助机退款 500 元！</t>
  </si>
  <si>
    <t>患者 童珊珊 自助机退款 100 元！</t>
  </si>
  <si>
    <t>患者 童珊珊 自助机退款 400 元！</t>
  </si>
  <si>
    <t>患者 丁钟敏 自助机退款 600 元！</t>
  </si>
  <si>
    <t>患者 周伦 自助机退款 114 元！</t>
  </si>
  <si>
    <t>患者 刘雄月 自助机退款 700 元！</t>
  </si>
  <si>
    <t>患者 陶清培 自助机退款 70 元！</t>
  </si>
  <si>
    <t>陶清培</t>
  </si>
  <si>
    <t>患者 陈安梅 自助机退款 284 元！</t>
  </si>
  <si>
    <t>患者 李宗蓉 自助机退款 800 元！</t>
  </si>
  <si>
    <t>患者 李小琼 自助机退款 13 元！</t>
  </si>
  <si>
    <t>患者 尹丽波 自助机退款 1824 元！</t>
  </si>
  <si>
    <t>尹丽波</t>
  </si>
  <si>
    <t>患者 尹丽波 自助机退款 732 元！</t>
  </si>
  <si>
    <t>患者 奚黄杰 自助机退款 797 元！</t>
  </si>
  <si>
    <t>奚黄杰</t>
  </si>
  <si>
    <t>患者 陈泽生 自助机退款 200 元！</t>
  </si>
  <si>
    <t>患者 陈凌凌 自助机退款 7 元！</t>
  </si>
  <si>
    <t>患者 陈倍 自助机退款 1100 元！</t>
  </si>
  <si>
    <t>患者 张清贵 自助机退款 500 元！</t>
  </si>
  <si>
    <t>患者 刘丽 自助机退款 600 元！</t>
  </si>
  <si>
    <t>患者 刘世春 自助机退款 16 元！</t>
  </si>
  <si>
    <t>患者 朱盛强 自助机退款 2600 元！</t>
  </si>
  <si>
    <t>患者 祖大瑞 自助机退款 500 元！</t>
  </si>
  <si>
    <t>患者 吴琴 自助机退款 500 元！</t>
  </si>
  <si>
    <t>吴琴</t>
  </si>
  <si>
    <t>患者 何昌领 自助机退款 609 元！</t>
  </si>
  <si>
    <t>患者 鄢清娇 自助机退款 187 元！</t>
  </si>
  <si>
    <t>患者 王燕 自助机退款 1000 元！</t>
  </si>
  <si>
    <t>患者 尹志敏 自助机退款 260 元！</t>
  </si>
  <si>
    <t>患者 王永丽 自助机退款 1279 元！</t>
  </si>
  <si>
    <t>患者 王永丽 自助机退款 1996 元！</t>
  </si>
  <si>
    <t>患者 余发元 自助机退款 500 元！</t>
  </si>
  <si>
    <t>余发元</t>
  </si>
  <si>
    <t>患者 赵玉珍 自助机退款 244 元！</t>
  </si>
  <si>
    <t>患者 刘丽兰 自助机退款 671 元！</t>
  </si>
  <si>
    <t>患者 梁帅 自助机退款 2490 元！</t>
  </si>
  <si>
    <t>梁帅</t>
  </si>
  <si>
    <t>患者 宋锦江 自助机退款 10 元！</t>
  </si>
  <si>
    <t>患者 郑晓蒲 自助机退款 900 元！</t>
  </si>
  <si>
    <t>患者 尹伟 自助机退款 490 元！</t>
  </si>
  <si>
    <t>尹伟</t>
  </si>
  <si>
    <t>患者 黄晶 自助机退款 226 元！</t>
  </si>
  <si>
    <t>患者 罗青 自助机退款 992 元！</t>
  </si>
  <si>
    <t>患者 吴家友 自助机退款 500 元！</t>
  </si>
  <si>
    <t>患者 赵龙梅 自助机退款 500 元！</t>
  </si>
  <si>
    <t>赵龙梅</t>
  </si>
  <si>
    <t>患者 常海成 自助机退款 1160 元！</t>
  </si>
  <si>
    <t>患者 常海成 自助机退款 980 元！</t>
  </si>
  <si>
    <t>患者 陈文贵 自助机退款 550 元！</t>
  </si>
  <si>
    <t>陈文贵</t>
  </si>
  <si>
    <t>患者 罗平 自助机退款 50 元！</t>
  </si>
  <si>
    <t>患者 甘维艳 自助机退款 1500 元！</t>
  </si>
  <si>
    <t>患者 钱玉明 自助机退款 3100 元！</t>
  </si>
  <si>
    <t>患者 李祥 自助机退款 92 元！</t>
  </si>
  <si>
    <t>李祥</t>
  </si>
  <si>
    <t>患者 王富 自助机退款 59 元！</t>
  </si>
  <si>
    <t>患者 陈星宇 自助机退款 1058 元！</t>
  </si>
  <si>
    <t>患者 李璟 自助机退款 200 元！</t>
  </si>
  <si>
    <t>患者 杜永斌 自助机退款 479 元！</t>
  </si>
  <si>
    <t>患者 张爱华 自助机退款 52 元！</t>
  </si>
  <si>
    <t>患者 余浪勤 自助机退款 2000 元！</t>
  </si>
  <si>
    <t>患者 郭跃辉 自助机退款 200 元！</t>
  </si>
  <si>
    <t>患者 王东 自助机退款 134 元！</t>
  </si>
  <si>
    <t>王东</t>
  </si>
  <si>
    <t>患者 苏华 自助机退款 283 元！</t>
  </si>
  <si>
    <t>患者 李加孝 自助机退款 4696 元！</t>
  </si>
  <si>
    <t>患者 颜清惠 自助机退款 210 元！</t>
  </si>
  <si>
    <t>患者 颜清惠 自助机退款 304 元！</t>
  </si>
  <si>
    <t>患者 朱武平 自助机退款 62 元！</t>
  </si>
  <si>
    <t>朱武平</t>
  </si>
  <si>
    <t>患者 李剑 自助机退款 9 元！</t>
  </si>
  <si>
    <t>患者 秦燕 自助机退款 300 元！</t>
  </si>
  <si>
    <t>患者 李广柴 自助机退款 2648 元！</t>
  </si>
  <si>
    <t>李广柴</t>
  </si>
  <si>
    <t>患者 李云 自助机退款 100 元！</t>
  </si>
  <si>
    <t>患者 唐进勇 自助机退款 7 元！</t>
  </si>
  <si>
    <t>患者 赵应加 自助机退款 132 元！</t>
  </si>
  <si>
    <t>赵应加</t>
  </si>
  <si>
    <t>患者 韦梅 自助机退款 365 元！</t>
  </si>
  <si>
    <t>患者 刘燕 自助机退款 2228 元！</t>
  </si>
  <si>
    <t>刘燕</t>
  </si>
  <si>
    <t>患者 尹尤海 自助机退款 550 元！</t>
  </si>
  <si>
    <t>患者 张东 自助机退款 550 元！</t>
  </si>
  <si>
    <t>张东</t>
  </si>
  <si>
    <t>患者 吕秀云 自助机退款 700 元！</t>
  </si>
  <si>
    <t>患者 陈柱莲 自助机退款 94 元！</t>
  </si>
  <si>
    <t>患者 李广柴 自助机退款 169 元！</t>
  </si>
  <si>
    <t>患者 王虹璎 自助机退款 4303 元！</t>
  </si>
  <si>
    <t>患者 伏绍坤 自助机退款 97 元！</t>
  </si>
  <si>
    <t>伏绍坤</t>
  </si>
  <si>
    <t>患者 张绍春 自助机退款 300 元！</t>
  </si>
  <si>
    <t>患者 黄艺虹 自助机退款 1200 元！</t>
  </si>
  <si>
    <t>患者 尹自洪 自助机退款 99 元！</t>
  </si>
  <si>
    <t>尹自洪</t>
  </si>
  <si>
    <t>患者 李蓉 自助机退款 57 元！</t>
  </si>
  <si>
    <t>患者 兰会军 自助机退款 756 元！</t>
  </si>
  <si>
    <t>患者 杨晓梅 自助机退款 900 元！</t>
  </si>
  <si>
    <t>患者 杨正 自助机退款 780 元！</t>
  </si>
  <si>
    <t>患者 李兆雄 自助机退款 200 元！</t>
  </si>
  <si>
    <t>患者 宋玉淑 自助机退款 261 元！</t>
  </si>
  <si>
    <t>患者 宋锦江 自助机退款 21 元！</t>
  </si>
  <si>
    <t>患者 叶开茂 自助机退款 25 元！</t>
  </si>
  <si>
    <t>患者 刘芳 自助机退款 500 元！</t>
  </si>
  <si>
    <t>患者 王新高 自助机退款 2000 元！</t>
  </si>
  <si>
    <t>王新高</t>
  </si>
  <si>
    <t>患者 李建贵 自助机退款 3900 元！</t>
  </si>
  <si>
    <t>患者 李建贵 自助机退款 2600 元！</t>
  </si>
  <si>
    <t>患者 桂金熊 自助机退款 935 元！</t>
  </si>
  <si>
    <t>桂金熊</t>
  </si>
  <si>
    <t>20170617</t>
  </si>
  <si>
    <t>患者 覃忠泽 自助机退款 500 元！</t>
  </si>
  <si>
    <t>覃忠泽</t>
  </si>
  <si>
    <t>患者 高尚芬 自助机退款 1800 元！</t>
  </si>
  <si>
    <t>患者 农玉兰 自助机退款 192 元！</t>
  </si>
  <si>
    <t>农玉兰</t>
  </si>
  <si>
    <t>患者 陈本海 自助机退款 36 元！</t>
  </si>
  <si>
    <t>患者 范兵 自助机退款 500 元！</t>
  </si>
  <si>
    <t>患者 袁满 自助机退款 2000 元！</t>
  </si>
  <si>
    <t>患者 孙敏 自助机退款 96 元！</t>
  </si>
  <si>
    <t>孙敏</t>
  </si>
  <si>
    <t>患者 赖燕 自助机退款 276 元！</t>
  </si>
  <si>
    <t>患者 邵华 自助机退款 2000 元！</t>
  </si>
  <si>
    <t>患者 梁正仙 自助机退款 500 元！</t>
  </si>
  <si>
    <t>患者 王润明 自助机退款 832 元！</t>
  </si>
  <si>
    <t>患者 娜海四 自助机退款 500 元！</t>
  </si>
  <si>
    <t>娜海四</t>
  </si>
  <si>
    <t>患者 汪新冬 自助机退款 794 元！</t>
  </si>
  <si>
    <t>患者 李超 自助机退款 4000 元！</t>
  </si>
  <si>
    <t>患者 张倩 自助机退款 164 元！</t>
  </si>
  <si>
    <t>患者 傅玉仙 自助机退款 830 元！</t>
  </si>
  <si>
    <t>傅玉仙</t>
  </si>
  <si>
    <t>患者 朱凤仙 自助机退款 1200 元！</t>
  </si>
  <si>
    <t>患者 陆万昌 自助机退款 609 元！</t>
  </si>
  <si>
    <t>陆万昌</t>
  </si>
  <si>
    <t>患者 罗越 自助机退款 194 元！</t>
  </si>
  <si>
    <t>罗越</t>
  </si>
  <si>
    <t>患者 王立成 自助机退款 500 元！</t>
  </si>
  <si>
    <t>患者 许明佳 自助机退款 396 元！</t>
  </si>
  <si>
    <t>许明佳</t>
  </si>
  <si>
    <t>患者 范开夫 自助机退款 731 元！</t>
  </si>
  <si>
    <t>范开夫</t>
  </si>
  <si>
    <t>患者 陈祖辉 自助机退款 500 元！</t>
  </si>
  <si>
    <t>患者 刘小芹 自助机退款 300 元！</t>
  </si>
  <si>
    <t>患者 马晓燕 自助机退款 107 元！</t>
  </si>
  <si>
    <t>患者 龙志梅 自助机退款 3000 元！</t>
  </si>
  <si>
    <t>患者 方玉琼 自助机退款 104 元！</t>
  </si>
  <si>
    <t>方玉琼</t>
  </si>
  <si>
    <t>患者 贾立群 自助机退款 800 元！</t>
  </si>
  <si>
    <t>患者 张颖玲 自助机退款 342 元！</t>
  </si>
  <si>
    <t>患者 罗国 自助机退款 350 元！</t>
  </si>
  <si>
    <t>罗国</t>
  </si>
  <si>
    <t>患者 冯吉仙 自助机退款 5000 元！</t>
  </si>
  <si>
    <t>冯吉仙</t>
  </si>
  <si>
    <t>患者 刘本宏 自助机退款 539 元！</t>
  </si>
  <si>
    <t>患者 李小波 自助机退款 1000 元！</t>
  </si>
  <si>
    <t>患者 张露丹 自助机退款 169 元！</t>
  </si>
  <si>
    <t>患者 卿粤 自助机退款 138 元！</t>
  </si>
  <si>
    <t>患者 杨再田 自助机退款 9052 元！</t>
  </si>
  <si>
    <t>杨再田</t>
  </si>
  <si>
    <t>患者 张明琴 自助机退款 900 元！</t>
  </si>
  <si>
    <t>患者 毛亚丹 自助机退款 41 元！</t>
  </si>
  <si>
    <t>毛亚丹</t>
  </si>
  <si>
    <t>患者 公志荣 自助机退款 1694 元！</t>
  </si>
  <si>
    <t>患者 高美玲 自助机退款 274 元！</t>
  </si>
  <si>
    <t>患者 陈春菊 自助机退款 8000 元！</t>
  </si>
  <si>
    <t>陈春菊</t>
  </si>
  <si>
    <t>患者 辜琳萍 自助机退款 5000 元！</t>
  </si>
  <si>
    <t>辜琳萍</t>
  </si>
  <si>
    <t>患者 刘秉卓 自助机退款 90 元！</t>
  </si>
  <si>
    <t>20170618</t>
  </si>
  <si>
    <t>患者 施存美 自助机退款 4000 元！</t>
  </si>
  <si>
    <t>患者 崔立斌 自助机退款 10 元！</t>
  </si>
  <si>
    <t>患者 高芳芳 自助机退款 2000 元！</t>
  </si>
  <si>
    <t>患者 王颖 自助机退款 59 元！</t>
  </si>
  <si>
    <t>RJ02</t>
  </si>
  <si>
    <t>患者 鲍安不勒 自助机退款 1500 元！</t>
  </si>
  <si>
    <t>患者 刘鸿昌 自助机退款 500 元！</t>
  </si>
  <si>
    <t>患者 高屏 自助机退款 9000 元！</t>
  </si>
  <si>
    <t>高屏</t>
  </si>
  <si>
    <t>患者 葛洪安 自助机退款 194 元！</t>
  </si>
  <si>
    <t>患者 佘平富 自助机退款 500 元！</t>
  </si>
  <si>
    <t>佘平富</t>
  </si>
  <si>
    <t>患者 李金容 自助机退款 33 元！</t>
  </si>
  <si>
    <t>患者 祁东 自助机退款 500 元！</t>
  </si>
  <si>
    <t>患者 李翱 自助机退款 1081 元！</t>
  </si>
  <si>
    <t>患者 吴培堂 自助机退款 428 元！</t>
  </si>
  <si>
    <t>吴培堂</t>
  </si>
  <si>
    <t>患者 杨文明 自助机退款 1227 元！</t>
  </si>
  <si>
    <t>患者 洪绍雄 自助机退款 84 元！</t>
  </si>
  <si>
    <t>20170619</t>
  </si>
  <si>
    <t>患者 李建贵 自助机退款 3500 元！</t>
  </si>
  <si>
    <t>患者 尚朝芳 自助机退款 500 元！</t>
  </si>
  <si>
    <t>尚朝芳</t>
  </si>
  <si>
    <t>患者 纪少龙 自助机退款 518 元！</t>
  </si>
  <si>
    <t>患者 张丽月 自助机退款 300 元！</t>
  </si>
  <si>
    <t>患者 钱春秀 自助机退款 994 元！</t>
  </si>
  <si>
    <t>患者 黄志晴 自助机退款 1500 元！</t>
  </si>
  <si>
    <t>黄志晴</t>
  </si>
  <si>
    <t>患者 吴绍书 自助机退款 549 元！</t>
  </si>
  <si>
    <t>患者 刘家荣 自助机退款 425 元！</t>
  </si>
  <si>
    <t>刘家荣</t>
  </si>
  <si>
    <t>患者 王麒棋 自助机退款 364 元！</t>
  </si>
  <si>
    <t>患者 杨会琴 自助机退款 550 元！</t>
  </si>
  <si>
    <t>患者 刘玲丽 自助机退款 994 元！</t>
  </si>
  <si>
    <t>患者 宋晋昆 自助机退款 5000 元！</t>
  </si>
  <si>
    <t>患者 殷付贵 自助机退款 1500 元！</t>
  </si>
  <si>
    <t>殷付贵</t>
  </si>
  <si>
    <t>患者 杨桃英 自助机退款 1000 元！</t>
  </si>
  <si>
    <t>患者 杨先芬 自助机退款 150 元！</t>
  </si>
  <si>
    <t>患者 高良敏 自助机退款 492 元！</t>
  </si>
  <si>
    <t>患者 江梅 自助机退款 1000 元！</t>
  </si>
  <si>
    <t>浙江省杭州市</t>
  </si>
  <si>
    <t>浙江省农村信用社联合社</t>
  </si>
  <si>
    <t>402331000007</t>
  </si>
  <si>
    <t>患者 鲁俊凤 自助机退款 1000 元！</t>
  </si>
  <si>
    <t>患者 胡德瑶 自助机退款 247 元！</t>
  </si>
  <si>
    <t>患者 蒋应浩 自助机退款 300 元！</t>
  </si>
  <si>
    <t>患者 陈金燕 自助机退款 302 元！</t>
  </si>
  <si>
    <t>患者 刁红芳 自助机退款 281 元！</t>
  </si>
  <si>
    <t>刁红芳</t>
  </si>
  <si>
    <t>患者 钟银仕 自助机退款 177 元！</t>
  </si>
  <si>
    <t>患者 王清海 自助机退款 209 元！</t>
  </si>
  <si>
    <t>患者 黄继平 自助机退款 1000 元！</t>
  </si>
  <si>
    <t>黄继平</t>
  </si>
  <si>
    <t>患者 孙颖 自助机退款 59 元！</t>
  </si>
  <si>
    <t>孙颖</t>
  </si>
  <si>
    <t>患者 殷付贵 自助机退款 2000 元！</t>
  </si>
  <si>
    <t>患者 李德华 自助机退款 263 元！</t>
  </si>
  <si>
    <t>账户名不符退汇,301290000007不接收对公对私业务,请选择正确</t>
  </si>
  <si>
    <t>患者 王秀娟 自助机退款 72 元！</t>
  </si>
  <si>
    <t>王秀娟</t>
  </si>
  <si>
    <t>患者 祁慧 自助机退款 220 元！</t>
  </si>
  <si>
    <t>患者 陈叶娇 自助机退款 7903 元！</t>
  </si>
  <si>
    <t>患者 马成玲 自助机退款 296 元！</t>
  </si>
  <si>
    <t>患者 张瑞馨 自助机退款 264 元！</t>
  </si>
  <si>
    <t>患者 徐榕 自助机退款 5000 元！</t>
  </si>
  <si>
    <t>患者 杨明玉 自助机退款 3000 元！</t>
  </si>
  <si>
    <t>患者 崔光超 自助机退款 500 元！</t>
  </si>
  <si>
    <t>患者 李治喜 自助机退款 600 元！</t>
  </si>
  <si>
    <t>患者 王芳 自助机退款 87 元！</t>
  </si>
  <si>
    <t>患者 张福珍 自助机退款 2802 元！</t>
  </si>
  <si>
    <t>张福珍</t>
  </si>
  <si>
    <t>患者 孙月琼 自助机退款 1013 元！</t>
  </si>
  <si>
    <t>患者 王彩菊 自助机退款 430 元！</t>
  </si>
  <si>
    <t>患者 吴长勇 自助机退款 500 元！</t>
  </si>
  <si>
    <t>患者 袁斌 自助机退款 47 元！</t>
  </si>
  <si>
    <t>患者 张杰 自助机退款 500 元！</t>
  </si>
  <si>
    <t>患者 张金梅 自助机退款 100 元！</t>
  </si>
  <si>
    <t>患者 杨绍艳 自助机退款 1100 元！</t>
  </si>
  <si>
    <t>患者 龚建兵 自助机退款 111 元！</t>
  </si>
  <si>
    <t>龚建兵</t>
  </si>
  <si>
    <t>患者 王定银 自助机退款 255 元！</t>
  </si>
  <si>
    <t>患者 彭永红 自助机退款 480 元！</t>
  </si>
  <si>
    <t>患者 杨锦 自助机退款 5000 元！</t>
  </si>
  <si>
    <t>患者 刘加进 自助机退款 500 元！</t>
  </si>
  <si>
    <t>患者 陈淑芳 自助机退款 3035 元！</t>
  </si>
  <si>
    <t>陈淑芳</t>
  </si>
  <si>
    <t>患者 王科飞 自助机退款 870 元！</t>
  </si>
  <si>
    <t>患者 李蓉 自助机退款 1382 元！</t>
  </si>
  <si>
    <t>患者 向松育 自助机退款 711 元！</t>
  </si>
  <si>
    <t>患者 鲁仁兴 自助机退款 494 元！</t>
  </si>
  <si>
    <t>患者 杨媚媚 自助机退款 1107 元！</t>
  </si>
  <si>
    <t>杨媚媚</t>
  </si>
  <si>
    <t>患者 李光聪 自助机退款 296 元！</t>
  </si>
  <si>
    <t>患者 陈芳 自助机退款 223 元！</t>
  </si>
  <si>
    <t>患者 叶小波 自助机退款 500 元！</t>
  </si>
  <si>
    <t>叶小波</t>
  </si>
  <si>
    <t>患者 张强 自助机退款 49 元！</t>
  </si>
  <si>
    <t>患者 王雪梅 自助机退款 9914 元！</t>
  </si>
  <si>
    <t>患者 邹春丽 自助机退款 200 元！</t>
  </si>
  <si>
    <t>患者 邹春丽 自助机退款 2390 元！</t>
  </si>
  <si>
    <t>患者 杨雨娇 自助机退款 1 元！</t>
  </si>
  <si>
    <t>患者 刘登国 自助机退款 42 元！</t>
  </si>
  <si>
    <t>刘登国</t>
  </si>
  <si>
    <t>患者 杨雨娇 自助机退款 99 元！</t>
  </si>
  <si>
    <t>患者 张荣贵 自助机退款 6 元！</t>
  </si>
  <si>
    <t>患者 郑高亮 自助机退款 94 元！</t>
  </si>
  <si>
    <t>患者 陈维梅 自助机退款 385 元！</t>
  </si>
  <si>
    <t>患者 张德国 自助机退款 615 元！</t>
  </si>
  <si>
    <t>患者 杨利祥 自助机退款 344 元！</t>
  </si>
  <si>
    <t>杨利祥</t>
  </si>
  <si>
    <t>患者 仵会芳 自助机退款 150 元！</t>
  </si>
  <si>
    <t>患者 李俊轩 自助机退款 5000 元！</t>
  </si>
  <si>
    <t>李俊轩</t>
  </si>
  <si>
    <t>患者 邱燕 自助机退款 144 元！</t>
  </si>
  <si>
    <t>患者 陇德翠 自助机退款 388 元！</t>
  </si>
  <si>
    <t>患者 凌国明 自助机退款 111 元！</t>
  </si>
  <si>
    <t>患者 张溢珊 自助机退款 300 元！</t>
  </si>
  <si>
    <t>患者 赵丽萍 自助机退款 164 元！</t>
  </si>
  <si>
    <t>20170620</t>
  </si>
  <si>
    <t>20170620170603</t>
  </si>
  <si>
    <t>购食盐</t>
  </si>
  <si>
    <t>24029801040040618</t>
  </si>
  <si>
    <t>云南省盐业有限公司营销分公司</t>
  </si>
  <si>
    <t>中国农业银行股份有限公司昆明官渡区支行</t>
  </si>
  <si>
    <t>103731002984</t>
  </si>
  <si>
    <t>患者 张乐乐 自助机退款 196 元！</t>
  </si>
  <si>
    <t>患者 苏志明 自助机退款 411 元！</t>
  </si>
  <si>
    <t>患者 阿说务牛 自助机退款 1496 元！</t>
  </si>
  <si>
    <t>阿说务牛</t>
  </si>
  <si>
    <t>患者 左妍舲 自助机退款 1650 元！</t>
  </si>
  <si>
    <t>患者 吴晓 自助机退款 332 元！</t>
  </si>
  <si>
    <t>吴晓</t>
  </si>
  <si>
    <t>患者 盛美芬 自助机退款 1400 元！</t>
  </si>
  <si>
    <t>患者 焦瑜 自助机退款 200 元！</t>
  </si>
  <si>
    <t>患者 张明勇 自助机退款 1000 元！</t>
  </si>
  <si>
    <t>患者 喻文玲 自助机退款 1850 元！</t>
  </si>
  <si>
    <t>患者 贺德兴 自助机退款 179 元！</t>
  </si>
  <si>
    <t>患者 王双全 自助机退款 25 元！</t>
  </si>
  <si>
    <t>患者 周尊鹏 自助机退款 266 元！</t>
  </si>
  <si>
    <t>患者 颜安 自助机退款 289 元！</t>
  </si>
  <si>
    <t>患者 徐琼芳 自助机退款 8900 元！</t>
  </si>
  <si>
    <t>徐琼芳</t>
  </si>
  <si>
    <t>患者 岳瑾 自助机退款 200 元！</t>
  </si>
  <si>
    <t>患者 易光辉 自助机退款 200 元！</t>
  </si>
  <si>
    <t>患者 林素梅 自助机退款 1000 元！</t>
  </si>
  <si>
    <t>患者 于倩 自助机退款 3408 元！</t>
  </si>
  <si>
    <t>患者 邵观珍 自助机退款 23 元！</t>
  </si>
  <si>
    <t>患者 沙学杰 自助机退款 260 元！</t>
  </si>
  <si>
    <t>患者 周艳婷 自助机退款 1200 元！</t>
  </si>
  <si>
    <t>患者 陈传峰 自助机退款 70 元！</t>
  </si>
  <si>
    <t>陈传峰</t>
  </si>
  <si>
    <t>患者 曹波 自助机退款 300 元！</t>
  </si>
  <si>
    <t>患者 王应优 自助机退款 300 元！</t>
  </si>
  <si>
    <t>王应优</t>
  </si>
  <si>
    <t>患者 吴利芬 自助机退款 29 元！</t>
  </si>
  <si>
    <t>患者 排早利 自助机退款 500 元！</t>
  </si>
  <si>
    <t>患者 杨继萍 自助机退款 500 元！</t>
  </si>
  <si>
    <t>杨继萍</t>
  </si>
  <si>
    <t>患者 李呢灭 自助机退款 367 元！</t>
  </si>
  <si>
    <t>患者 吴兴员 自助机退款 131 元！</t>
  </si>
  <si>
    <t>吴兴员</t>
  </si>
  <si>
    <t>患者 张杰 自助机退款 241 元！</t>
  </si>
  <si>
    <t>患者 唐春梅 自助机退款 196 元！</t>
  </si>
  <si>
    <t>唐春梅</t>
  </si>
  <si>
    <t>患者 莫彩霞 自助机退款 500 元！</t>
  </si>
  <si>
    <t>患者 莫彩霞 自助机退款 495 元！</t>
  </si>
  <si>
    <t>患者 吴观弟 自助机退款 9980 元！</t>
  </si>
  <si>
    <t>患者 傅再跃 自助机退款 939 元！</t>
  </si>
  <si>
    <t>傅再跃</t>
  </si>
  <si>
    <t>患者 李兰 自助机退款 100 元！</t>
  </si>
  <si>
    <t>患者 梁婷 自助机退款 4250 元！</t>
  </si>
  <si>
    <t>患者 汤小米 自助机退款 5000 元！</t>
  </si>
  <si>
    <t>患者 芶发伟 自助机退款 1000 元！</t>
  </si>
  <si>
    <t>芶发伟</t>
  </si>
  <si>
    <t>患者 杨云波 自助机退款 100 元！</t>
  </si>
  <si>
    <t>患者 张格红 自助机退款 100 元！</t>
  </si>
  <si>
    <t>患者 田敏 自助机退款 976 元！</t>
  </si>
  <si>
    <t>田敏</t>
  </si>
  <si>
    <t>患者 宁梅芬 自助机退款 3500 元！</t>
  </si>
  <si>
    <t>患者 张明勇 自助机退款 1554 元！</t>
  </si>
  <si>
    <t>患者 李绘芳 自助机退款 500 元！</t>
  </si>
  <si>
    <t>李绘芳</t>
  </si>
  <si>
    <t>患者 王海 自助机退款 322 元！</t>
  </si>
  <si>
    <t>患者 郭鹏 自助机退款 139 元！</t>
  </si>
  <si>
    <t>患者 叶娟润 自助机退款 90 元！</t>
  </si>
  <si>
    <t>患者 王海 自助机退款 500 元！</t>
  </si>
  <si>
    <t>患者 迟宽万 自助机退款 500 元！</t>
  </si>
  <si>
    <t>患者 贺小芸 自助机退款 21 元！</t>
  </si>
  <si>
    <t>患者 单国清 自助机退款 1200 元！</t>
  </si>
  <si>
    <t>账户名不符退汇，301290000007不接收对公对私业务，请选择正确</t>
  </si>
  <si>
    <t>患者 吴立飞 自助机退款 476 元！</t>
  </si>
  <si>
    <t>患者 赵加香 自助机退款 300 元！</t>
  </si>
  <si>
    <t>患者 吕小花 自助机退款 612 元！</t>
  </si>
  <si>
    <t>患者 葛贵萍 自助机退款 250 元！</t>
  </si>
  <si>
    <t>葛贵萍</t>
  </si>
  <si>
    <t>患者 李彦华 自助机退款 46 元！</t>
  </si>
  <si>
    <t>李彦华</t>
  </si>
  <si>
    <t>患者 陈春红 自助机退款 330 元！</t>
  </si>
  <si>
    <t>患者 梁雪 自助机退款 1500 元！</t>
  </si>
  <si>
    <t>患者 熊婧 自助机退款 300 元！</t>
  </si>
  <si>
    <t>熊婧</t>
  </si>
  <si>
    <t>患者 张珏 自助机退款 36 元！</t>
  </si>
  <si>
    <t>张珏</t>
  </si>
  <si>
    <t>患者 缪玉和 自助机退款 77 元！</t>
  </si>
  <si>
    <t>缪玉和</t>
  </si>
  <si>
    <t>患者 尹兴邦 自助机退款 320 元！</t>
  </si>
  <si>
    <t>患者 徐文平 自助机退款 615 元！</t>
  </si>
  <si>
    <t>徐文平</t>
  </si>
  <si>
    <t>患者 曾先琴 自助机退款 398 元！</t>
  </si>
  <si>
    <t>患者 薛猛 自助机退款 1700 元！</t>
  </si>
  <si>
    <t>患者 薛猛 自助机退款 500 元！</t>
  </si>
  <si>
    <t>患者 左德丽 自助机退款 213 元！</t>
  </si>
  <si>
    <t>患者 苏其美 自助机退款 5000 元！</t>
  </si>
  <si>
    <t>患者 肖忆 自助机退款 17 元！</t>
  </si>
  <si>
    <t>患者 蒲世瑞 自助机退款 192 元！</t>
  </si>
  <si>
    <t>患者 黄海林 自助机退款 20 元！</t>
  </si>
  <si>
    <t>患者 张尚芳 自助机退款 200 元！</t>
  </si>
  <si>
    <t>患者 杨增 自助机退款 11 元！</t>
  </si>
  <si>
    <t>患者 杨灿平 自助机退款 1000 元！</t>
  </si>
  <si>
    <t>患者 印乙芳 自助机退款 82 元！</t>
  </si>
  <si>
    <t>患者 周继恩 自助机退款 492 元！</t>
  </si>
  <si>
    <t>周继恩</t>
  </si>
  <si>
    <t>患者 马秋云 自助机退款 2016 元！</t>
  </si>
  <si>
    <t>患者 赵明耀 自助机退款 200 元！</t>
  </si>
  <si>
    <t>患者 杨竣杰 自助机退款 1640 元！</t>
  </si>
  <si>
    <t>患者 张毕勇 自助机退款 359 元！</t>
  </si>
  <si>
    <t>患者 徐春权 自助机退款 158 元！</t>
  </si>
  <si>
    <t>患者 王仙美 自助机退款 11 元！</t>
  </si>
  <si>
    <t>王仙美</t>
  </si>
  <si>
    <t>患者 张芸珠 自助机退款 330 元！</t>
  </si>
  <si>
    <t>患者 蒋顺兰 自助机退款 867 元！</t>
  </si>
  <si>
    <t>患者 方玉琼 自助机退款 2000 元！</t>
  </si>
  <si>
    <t>患者 周馨爱 自助机退款 500 元！</t>
  </si>
  <si>
    <t>患者 舒于 自助机退款 12 元！</t>
  </si>
  <si>
    <t>舒于</t>
  </si>
  <si>
    <t>20170621</t>
  </si>
  <si>
    <t>患者 卫赵爽 自助机退款 9000 元！</t>
  </si>
  <si>
    <t>患者 王兴菊 自助机退款 1400 元！</t>
  </si>
  <si>
    <t>患者 刘定鲜 自助机退款 84 元！</t>
  </si>
  <si>
    <t>患者 陈玲 自助机退款 101 元！</t>
  </si>
  <si>
    <t>患者 刘应英 自助机退款 630 元！</t>
  </si>
  <si>
    <t>患者 王平 自助机退款 90 元！</t>
  </si>
  <si>
    <t>患者 普赓 自助机退款 3000 元！</t>
  </si>
  <si>
    <t>患者 张述燕 自助机退款 5100 元！</t>
  </si>
  <si>
    <t>张述燕</t>
  </si>
  <si>
    <t>患者 常吕良 自助机退款 370 元！</t>
  </si>
  <si>
    <t>患者 李素平 自助机退款 100 元！</t>
  </si>
  <si>
    <t>患者 毕立海 自助机退款 99 元！</t>
  </si>
  <si>
    <t>患者 李忠 自助机退款 2000 元！</t>
  </si>
  <si>
    <t>患者 朱姝 自助机退款 96 元！</t>
  </si>
  <si>
    <t>患者 马应林 自助机退款 1078 元！</t>
  </si>
  <si>
    <t>患者 林亚楠 自助机退款 960 元！</t>
  </si>
  <si>
    <t>林亚楠</t>
  </si>
  <si>
    <t>患者 许士焕 自助机退款 728 元！</t>
  </si>
  <si>
    <t>患者 李梅 自助机退款 500 元！</t>
  </si>
  <si>
    <t>患者 李梅 自助机退款 74 元！</t>
  </si>
  <si>
    <t>患者 艾丽芳 自助机退款 9000 元！</t>
  </si>
  <si>
    <t>患者 艾丽芳 自助机退款 900 元！</t>
  </si>
  <si>
    <t>患者 付昆群 自助机退款 1800 元！</t>
  </si>
  <si>
    <t>患者 张灿修 自助机退款 505 元！</t>
  </si>
  <si>
    <t>张灿修</t>
  </si>
  <si>
    <t>患者 付昆群 自助机退款 62 元！</t>
  </si>
  <si>
    <t>患者 黄龙祥 自助机退款 500 元！</t>
  </si>
  <si>
    <t>患者 黄龙祥 自助机退款 3800 元！</t>
  </si>
  <si>
    <t>患者 徐成勇 自助机退款 292 元！</t>
  </si>
  <si>
    <t>患者 代能荣 自助机退款 205 元！</t>
  </si>
  <si>
    <t>代能荣</t>
  </si>
  <si>
    <t>患者 徐成勇 自助机退款 405 元！</t>
  </si>
  <si>
    <t>患者 杨璞西 自助机退款 9562 元！</t>
  </si>
  <si>
    <t>杨璞西</t>
  </si>
  <si>
    <t>患者 陈米 自助机退款 300 元！</t>
  </si>
  <si>
    <t>陈米</t>
  </si>
  <si>
    <t>患者 单井才 自助机退款 1000 元！</t>
  </si>
  <si>
    <t>患者 单井才 自助机退款 9000 元！</t>
  </si>
  <si>
    <t>患者 陈米 自助机退款 40 元！</t>
  </si>
  <si>
    <t>患者 罗玉波 自助机退款 150 元！</t>
  </si>
  <si>
    <t>患者 滕文晏 自助机退款 103 元！</t>
  </si>
  <si>
    <t>患者 马立波 自助机退款 650 元！</t>
  </si>
  <si>
    <t>患者 马立波 自助机退款 3 元！</t>
  </si>
  <si>
    <t>患者 杨松 自助机退款 904 元！</t>
  </si>
  <si>
    <t>患者 顾艳花 自助机退款 548 元！</t>
  </si>
  <si>
    <t>顾艳花</t>
  </si>
  <si>
    <t>患者 牛金彬 自助机退款 90 元！</t>
  </si>
  <si>
    <t>牛金彬</t>
  </si>
  <si>
    <t>患者 高洪菊 自助机退款 288 元！</t>
  </si>
  <si>
    <t>患者 谢宏敏 自助机退款 1384 元！</t>
  </si>
  <si>
    <t>患者 何海英 自助机退款 530 元！</t>
  </si>
  <si>
    <t>患者 张晓锋 自助机退款 1430 元！</t>
  </si>
  <si>
    <t>患者 陈华燕 自助机退款 3000 元！</t>
  </si>
  <si>
    <t>接收行账号的地区号与收报行地区号不一致</t>
  </si>
  <si>
    <t>患者 陈华燕 自助机退款 3100 元！</t>
  </si>
  <si>
    <t>浙江省台州市</t>
  </si>
  <si>
    <t>浙江泰隆商业银行清算中心</t>
  </si>
  <si>
    <t>313345010019</t>
  </si>
  <si>
    <t>患者 王俊果 自助机退款 4000 元！</t>
  </si>
  <si>
    <t>王俊果</t>
  </si>
  <si>
    <t>患者 汤志平 自助机退款 500 元！</t>
  </si>
  <si>
    <t>汤志平</t>
  </si>
  <si>
    <t>患者 殷俊良 自助机退款 500 元！</t>
  </si>
  <si>
    <t>患者 陈智 自助机退款 500 元！</t>
  </si>
  <si>
    <t>患者 陈智 自助机退款 538 元！</t>
  </si>
  <si>
    <t>患者 胡珊珊 自助机退款 7273 元！</t>
  </si>
  <si>
    <t>患者 许宏敏 自助机退款 1520 元！</t>
  </si>
  <si>
    <t>患者 罗娟花 自助机退款 1000 元！</t>
  </si>
  <si>
    <t>患者 刘元元 自助机退款 505 元！</t>
  </si>
  <si>
    <t>患者 杨玲 自助机退款 44 元！</t>
  </si>
  <si>
    <t>患者 李兴蕊 自助机退款 150 元！</t>
  </si>
  <si>
    <t>患者 吕花 自助机退款 560 元！</t>
  </si>
  <si>
    <t>患者 张丽 自助机退款 3000 元！</t>
  </si>
  <si>
    <t>患者 李云菲 自助机退款 1004 元！</t>
  </si>
  <si>
    <t>患者 刘元元 自助机退款 500 元！</t>
  </si>
  <si>
    <t>患者 苏红梅 自助机退款 2500 元！</t>
  </si>
  <si>
    <t>患者 余艳芬 自助机退款 67 元！</t>
  </si>
  <si>
    <t>患者 高博 自助机退款 83 元！</t>
  </si>
  <si>
    <t>患者 李艳 自助机退款 300 元！</t>
  </si>
  <si>
    <t>患者 封华改 自助机退款 65 元！</t>
  </si>
  <si>
    <t>患者 杨鸿 自助机退款 58 元！</t>
  </si>
  <si>
    <t>患者 阚世锦 自助机退款 300 元！</t>
  </si>
  <si>
    <t>阚世锦</t>
  </si>
  <si>
    <t>患者 李绍先 自助机退款 490 元！</t>
  </si>
  <si>
    <t>患者 杨朝妍 自助机退款 470 元！</t>
  </si>
  <si>
    <t>患者 张灵全 自助机退款 760 元！</t>
  </si>
  <si>
    <t>患者 郭鹏 自助机退款 200 元！</t>
  </si>
  <si>
    <t>患者 曾刚 自助机退款 100 元！</t>
  </si>
  <si>
    <t>患者 刘毅 自助机退款 5000 元！</t>
  </si>
  <si>
    <t>刘毅</t>
  </si>
  <si>
    <t>患者 熊天凤 自助机退款 1000 元！</t>
  </si>
  <si>
    <t>患者 王波 自助机退款 1 元！</t>
  </si>
  <si>
    <t>患者 孙城 自助机退款 794 元！</t>
  </si>
  <si>
    <t>孙城</t>
  </si>
  <si>
    <t>患者 李家梅 自助机退款 994 元！</t>
  </si>
  <si>
    <t>20170622</t>
  </si>
  <si>
    <t>患者 许利祥 自助机退款 65 元！</t>
  </si>
  <si>
    <t>患者 崔留巧 自助机退款 1567 元！</t>
  </si>
  <si>
    <t>崔留巧</t>
  </si>
  <si>
    <t>患者 燕小丽 自助机退款 2000 元！</t>
  </si>
  <si>
    <t>患者 田应琼 自助机退款 146 元！</t>
  </si>
  <si>
    <t>患者 李文申 自助机退款 500 元！</t>
  </si>
  <si>
    <t>患者 陈玉超 自助机退款 600 元！</t>
  </si>
  <si>
    <t>患者 方检艳 自助机退款 800 元！</t>
  </si>
  <si>
    <t>患者 刘自梅 自助机退款 1482 元！</t>
  </si>
  <si>
    <t>患者 周全银 自助机退款 5966 元！</t>
  </si>
  <si>
    <t>周全银</t>
  </si>
  <si>
    <t>患者 李剑华 自助机退款 1832 元！</t>
  </si>
  <si>
    <t>患者 任雪瑞 自助机退款 500 元！</t>
  </si>
  <si>
    <t>患者 张梦丹 自助机退款 300 元！</t>
  </si>
  <si>
    <t>患者 许丹 自助机退款 4395 元！</t>
  </si>
  <si>
    <t>患者 郭静 自助机退款 1000 元！</t>
  </si>
  <si>
    <t>郭静</t>
  </si>
  <si>
    <t>患者 郭杰萍 自助机退款 369 元！</t>
  </si>
  <si>
    <t>患者 文艳 自助机退款 21 元！</t>
  </si>
  <si>
    <t>患者 罗国榜 自助机退款 814 元！</t>
  </si>
  <si>
    <t>患者 李燕 自助机退款 50 元！</t>
  </si>
  <si>
    <t>患者 毛金明 自助机退款 200 元！</t>
  </si>
  <si>
    <t>患者 陈剑嵘 自助机退款 82 元！</t>
  </si>
  <si>
    <t>患者 钟小红 自助机退款 9597 元！</t>
  </si>
  <si>
    <t>患者 邵发伍 自助机退款 26 元！</t>
  </si>
  <si>
    <t>患者 李洪涛 自助机退款 50 元！</t>
  </si>
  <si>
    <t>患者 王子荣 自助机退款 1500 元！</t>
  </si>
  <si>
    <t>患者 安柯颖 自助机退款 300 元！</t>
  </si>
  <si>
    <t>患者 纳晓玉 自助机退款 300 元！</t>
  </si>
  <si>
    <t>纳晓玉</t>
  </si>
  <si>
    <t>患者 王学忠 自助机退款 8064 元！</t>
  </si>
  <si>
    <t>患者 和世棋 自助机退款 489 元！</t>
  </si>
  <si>
    <t>患者 李凡斌 自助机退款 167 元！</t>
  </si>
  <si>
    <t>患者 刘鸶 自助机退款 1 元！</t>
  </si>
  <si>
    <t>刘鸶</t>
  </si>
  <si>
    <t>患者 杨润风 自助机退款 584 元！</t>
  </si>
  <si>
    <t>患者 李兴灿 自助机退款 992 元！</t>
  </si>
  <si>
    <t>患者 姚丽芬 自助机退款 1571 元！</t>
  </si>
  <si>
    <t>患者 李艳春 自助机退款 177 元！</t>
  </si>
  <si>
    <t>患者 苏英群 自助机退款 32 元！</t>
  </si>
  <si>
    <t>患者 陆宏富 自助机退款 870 元！</t>
  </si>
  <si>
    <t>陆宏富</t>
  </si>
  <si>
    <t>患者 柴荣富 自助机退款 217 元！</t>
  </si>
  <si>
    <t>患者 盛维清 自助机退款 2000 元！</t>
  </si>
  <si>
    <t>盛维清</t>
  </si>
  <si>
    <t>患者 蒋建青 自助机退款 1194 元！</t>
  </si>
  <si>
    <t>患者 岳秀峰 自助机退款 1100 元！</t>
  </si>
  <si>
    <t>患者 贾婧月 自助机退款 1000 元！</t>
  </si>
  <si>
    <t>患者 何学武 自助机退款 5000 元！</t>
  </si>
  <si>
    <t>患者 毛文海 自助机退款 492 元！</t>
  </si>
  <si>
    <t>毛文海</t>
  </si>
  <si>
    <t>患者 杨明富 自助机退款 500 元！</t>
  </si>
  <si>
    <t>患者 张文琴 自助机退款 726 元！</t>
  </si>
  <si>
    <t>患者 马强 自助机退款 94 元！</t>
  </si>
  <si>
    <t>马强</t>
  </si>
  <si>
    <t>患者 李玉梅 自助机退款 500 元！</t>
  </si>
  <si>
    <t>患者 彭丽贤 自助机退款 462 元！</t>
  </si>
  <si>
    <t>患者 李玉梅 自助机退款 1500 元！</t>
  </si>
  <si>
    <t>患者 李素英 自助机退款 1012 元！</t>
  </si>
  <si>
    <t>患者 赵继佳 自助机退款 3500 元！</t>
  </si>
  <si>
    <t>患者 熊文菊 自助机退款 262 元！</t>
  </si>
  <si>
    <t>姓名有误</t>
  </si>
  <si>
    <t>患者 陈运波 自助机退款 300 元！</t>
  </si>
  <si>
    <t>陈运波</t>
  </si>
  <si>
    <t>患者 柳立喜 自助机退款 96 元！</t>
  </si>
  <si>
    <t>患者 侯艳萍 自助机退款 750 元！</t>
  </si>
  <si>
    <t>患者 侯艳萍 自助机退款 96 元！</t>
  </si>
  <si>
    <t>患者 董英 自助机退款 673 元！</t>
  </si>
  <si>
    <t>患者 李国云 自助机退款 490 元！</t>
  </si>
  <si>
    <t>李国云</t>
  </si>
  <si>
    <t>患者 金应民 自助机退款 732 元！</t>
  </si>
  <si>
    <t>金应民</t>
  </si>
  <si>
    <t>患者 文燕 自助机退款 500 元！</t>
  </si>
  <si>
    <t>患者 文燕 自助机退款 2800 元！</t>
  </si>
  <si>
    <t>患者 潘文忠 自助机退款 225 元！</t>
  </si>
  <si>
    <t>患者 马亮 自助机退款 59 元！</t>
  </si>
  <si>
    <t>患者 马亮 自助机退款 99 元！</t>
  </si>
  <si>
    <t>患者 张永琴 自助机退款 450 元！</t>
  </si>
  <si>
    <t>患者 熊文菊 自助机退款 393 元！</t>
  </si>
  <si>
    <t>患者 刘英 自助机退款 1787 元！</t>
  </si>
  <si>
    <t>患者 胡金柳 自助机退款 500 元！</t>
  </si>
  <si>
    <t>胡金柳</t>
  </si>
  <si>
    <t>患者 喻丽萍 自助机退款 456 元！</t>
  </si>
  <si>
    <t>患者 张小群 自助机退款 1374 元！</t>
  </si>
  <si>
    <t>张小群</t>
  </si>
  <si>
    <t>患者 杨晓筠 自助机退款 200 元！</t>
  </si>
  <si>
    <t>患者 彭映芳 自助机退款 553 元！</t>
  </si>
  <si>
    <t>患者 黄晓全 自助机退款 500 元！</t>
  </si>
  <si>
    <t>患者 矣金城 自助机退款 28 元！</t>
  </si>
  <si>
    <t>矣金城</t>
  </si>
  <si>
    <t>患者 杨永华 自助机退款 421 元！</t>
  </si>
  <si>
    <t>杨永华</t>
  </si>
  <si>
    <t>患者 陈应志 自助机退款 150 元！</t>
  </si>
  <si>
    <t>患者 杨荣芳 自助机退款 500 元！</t>
  </si>
  <si>
    <t>患者 杨荣芳 自助机退款 2868 元！</t>
  </si>
  <si>
    <t>患者 王兰秀 自助机退款 100 元！</t>
  </si>
  <si>
    <t>患者 王利平 自助机退款 744 元！</t>
  </si>
  <si>
    <t>患者 李秋逸 自助机退款 1220 元！</t>
  </si>
  <si>
    <t>患者 尹秀玲 自助机退款 81 元！</t>
  </si>
  <si>
    <t>患者 叶强 自助机退款 370 元！</t>
  </si>
  <si>
    <t>叶强</t>
  </si>
  <si>
    <t>患者 武晖 自助机退款 352 元！</t>
  </si>
  <si>
    <t>患者 管庆节 自助机退款 340 元！</t>
  </si>
  <si>
    <t>管庆节</t>
  </si>
  <si>
    <t>患者 武晖 自助机退款 1173 元！</t>
  </si>
  <si>
    <t>患者 喻文玲 自助机退款 1100 元！</t>
  </si>
  <si>
    <t>患者 何顺飞 自助机退款 770 元！</t>
  </si>
  <si>
    <t>患者 杨明富 自助机退款 850 元！</t>
  </si>
  <si>
    <t>患者 杨明富 自助机退款 309 元！</t>
  </si>
  <si>
    <t>患者 玉叫 自助机退款 240 元！</t>
  </si>
  <si>
    <t>患者 刘桂花 自助机退款 806 元！</t>
  </si>
  <si>
    <t>患者 左永林 自助机退款 344 元！</t>
  </si>
  <si>
    <t>患者 李丹 自助机退款 70 元！</t>
  </si>
  <si>
    <t>患者 代凤 自助机退款 600 元！</t>
  </si>
  <si>
    <t>患者 顾顺丽 自助机退款 249 元！</t>
  </si>
  <si>
    <t>患者 唐国华 自助机退款 993 元！</t>
  </si>
  <si>
    <t>患者 温磊 自助机退款 302 元！</t>
  </si>
  <si>
    <t>患者 郑永红 自助机退款 41 元！</t>
  </si>
  <si>
    <t>郑永红</t>
  </si>
  <si>
    <t>患者 唐怀博 自助机退款 768 元！</t>
  </si>
  <si>
    <t>户名错误</t>
  </si>
  <si>
    <t>患者 曾加坤 自助机退款 494 元！</t>
  </si>
  <si>
    <t>患者 高晓英 自助机退款 396 元！</t>
  </si>
  <si>
    <t>高晓英</t>
  </si>
  <si>
    <t>患者 封莉 自助机退款 950 元！</t>
  </si>
  <si>
    <t>封莉</t>
  </si>
  <si>
    <t>患者 字应喜 自助机退款 23 元！</t>
  </si>
  <si>
    <t>患者 杨锦 自助机退款 1664 元！</t>
  </si>
  <si>
    <t>患者 李天良 自助机退款 202 元！</t>
  </si>
  <si>
    <t>李天良</t>
  </si>
  <si>
    <t>20170623</t>
  </si>
  <si>
    <t>患者 宋林伟 自助机退款 1 元！</t>
  </si>
  <si>
    <t>患者 江晓霞 自助机退款 5000 元！</t>
  </si>
  <si>
    <t>患者 华烨 自助机退款 300 元！</t>
  </si>
  <si>
    <t>患者 钟莲英 自助机退款 1826 元！</t>
  </si>
  <si>
    <t>患者 张文巧 自助机退款 1994 元！</t>
  </si>
  <si>
    <t>患者 李武春 自助机退款 220 元！</t>
  </si>
  <si>
    <t>患者 李亚勋 自助机退款 500 元！</t>
  </si>
  <si>
    <t>患者 刘瑞 自助机退款 23 元！</t>
  </si>
  <si>
    <t>患者 艾建贤 自助机退款 100 元！</t>
  </si>
  <si>
    <t>艾建贤</t>
  </si>
  <si>
    <t>患者 薛璧蕉 自助机退款 124 元！</t>
  </si>
  <si>
    <t>患者 王玲霞 自助机退款 996 元！</t>
  </si>
  <si>
    <t>患者 李明勇 自助机退款 636 元！</t>
  </si>
  <si>
    <t>李明勇</t>
  </si>
  <si>
    <t>患者 杨琼 自助机退款 4000 元！</t>
  </si>
  <si>
    <t>患者 芮玲玉 自助机退款 716 元！</t>
  </si>
  <si>
    <t>患者 张馨月 自助机退款 200 元！</t>
  </si>
  <si>
    <t>患者 芮玲玉 自助机退款 23 元！</t>
  </si>
  <si>
    <t>患者 王馨怡 自助机退款 500 元！</t>
  </si>
  <si>
    <t>患者 闫玺臣 自助机退款 766 元！</t>
  </si>
  <si>
    <t>闫玺臣</t>
  </si>
  <si>
    <t>患者 姜璟仪 自助机退款 450 元！</t>
  </si>
  <si>
    <t>姜璟仪</t>
  </si>
  <si>
    <t>患者 方德芬 自助机退款 282 元！</t>
  </si>
  <si>
    <t>患者 穆海涛 自助机退款 78 元！</t>
  </si>
  <si>
    <t>患者 彭进 自助机退款 631 元！</t>
  </si>
  <si>
    <t>患者 刘赵龙 自助机退款 64 元！</t>
  </si>
  <si>
    <t>刘赵龙</t>
  </si>
  <si>
    <t>患者 王帮献 自助机退款 300 元！</t>
  </si>
  <si>
    <t>患者 李宁 自助机退款 796 元！</t>
  </si>
  <si>
    <t>李宁</t>
  </si>
  <si>
    <t>患者 李翼岑 自助机退款 27 元！</t>
  </si>
  <si>
    <t>患者 陈平 自助机退款 299 元！</t>
  </si>
  <si>
    <t>陈平</t>
  </si>
  <si>
    <t>患者 张媛 自助机退款 4 元！</t>
  </si>
  <si>
    <t>云南省曲靖市</t>
  </si>
  <si>
    <t>曲靖市商业银行</t>
  </si>
  <si>
    <t>313736000019</t>
  </si>
  <si>
    <t>患者 凃秀莲 自助机退款 9999 元！</t>
  </si>
  <si>
    <t>凃秀莲</t>
  </si>
  <si>
    <t>患者 李骏 自助机退款 263 元！</t>
  </si>
  <si>
    <t>李骏</t>
  </si>
  <si>
    <t>患者 靳珊珊 自助机退款 80 元！</t>
  </si>
  <si>
    <t>患者 王莉 自助机退款 150 元！</t>
  </si>
  <si>
    <t>患者 朱思羽 自助机退款 800 元！</t>
  </si>
  <si>
    <t>朱思羽</t>
  </si>
  <si>
    <t>患者 梁小雪 自助机退款 700 元！</t>
  </si>
  <si>
    <t>患者 郭松 自助机退款 100 元！</t>
  </si>
  <si>
    <t>郭松</t>
  </si>
  <si>
    <t>患者 郭松 自助机退款 844 元！</t>
  </si>
  <si>
    <t>患者 聂兴正 自助机退款 994 元！</t>
  </si>
  <si>
    <t>患者 徐铭 自助机退款 3584 元！</t>
  </si>
  <si>
    <t>患者 张丽华 自助机退款 1996 元！</t>
  </si>
  <si>
    <t>患者 罗文静 自助机退款 364 元！</t>
  </si>
  <si>
    <t>患者 黄亚兰 自助机退款 500 元！</t>
  </si>
  <si>
    <t>患者 刘蕊 自助机退款 1200 元！</t>
  </si>
  <si>
    <t>患者 吕华伟 自助机退款 96 元！</t>
  </si>
  <si>
    <t>患者 田云花 自助机退款 9938 元！</t>
  </si>
  <si>
    <t>患者 罗绍华 自助机退款 25 元！</t>
  </si>
  <si>
    <t>罗绍华</t>
  </si>
  <si>
    <t>患者 朱帅帅 自助机退款 176 元！</t>
  </si>
  <si>
    <t>患者 季婷婷 自助机退款 277 元！</t>
  </si>
  <si>
    <t>患者 韩福翠 自助机退款 1000 元！</t>
  </si>
  <si>
    <t>患者 周亮 自助机退款 7 元！</t>
  </si>
  <si>
    <t>患者 马快快 自助机退款 50 元！</t>
  </si>
  <si>
    <t>患者 缪东林 自助机退款 312 元！</t>
  </si>
  <si>
    <t>患者 陈井洪 自助机退款 500 元！</t>
  </si>
  <si>
    <t>患者 陈井洪 自助机退款 2500 元！</t>
  </si>
  <si>
    <t>患者 董青青 自助机退款 1178 元！</t>
  </si>
  <si>
    <t>患者 王朝燕 自助机退款 936 元！</t>
  </si>
  <si>
    <t>患者 朱星 自助机退款 14 元！</t>
  </si>
  <si>
    <t>患者 唐玉平 自助机退款 1913 元！</t>
  </si>
  <si>
    <t>患者 刘鸿昌 自助机退款 1000 元！</t>
  </si>
  <si>
    <t>患者 黄才钧 自助机退款 1450 元！</t>
  </si>
  <si>
    <t>黄才钧</t>
  </si>
  <si>
    <t>患者 林春珠 自助机退款 8922 元！</t>
  </si>
  <si>
    <t>患者 林春珠 自助机退款 500 元！</t>
  </si>
  <si>
    <t>患者 李秋玫 自助机退款 500 元！</t>
  </si>
  <si>
    <t>患者 宋昆琼 自助机退款 777 元！</t>
  </si>
  <si>
    <t>患者 自敏 自助机退款 494 元！</t>
  </si>
  <si>
    <t>患者 吴成喜 自助机退款 92 元！</t>
  </si>
  <si>
    <t>患者 龚群仙 自助机退款 996 元！</t>
  </si>
  <si>
    <t>患者 杨水芬 自助机退款 150 元！</t>
  </si>
  <si>
    <t>患者 张丽娅 自助机退款 44 元！</t>
  </si>
  <si>
    <t>患者 张兴刚 自助机退款 46 元！</t>
  </si>
  <si>
    <t>患者 陈登泽 自助机退款 31 元！</t>
  </si>
  <si>
    <t>患者 李忠海 自助机退款 254 元！</t>
  </si>
  <si>
    <t>患者 李桂兰 自助机退款 880 元！</t>
  </si>
  <si>
    <t>患者 夏宇 自助机退款 9000 元！</t>
  </si>
  <si>
    <t>夏宇</t>
  </si>
  <si>
    <t>患者 冯蓉 自助机退款 200 元！</t>
  </si>
  <si>
    <t>患者 马艳琴 自助机退款 376 元！</t>
  </si>
  <si>
    <t>患者 冯蓉 自助机退款 415 元！</t>
  </si>
  <si>
    <t>患者 易廷贵 自助机退款 6 元！</t>
  </si>
  <si>
    <t>患者 洪国志 自助机退款 721 元！</t>
  </si>
  <si>
    <t>患者 洪国志 自助机退款 45 元！</t>
  </si>
  <si>
    <t>患者 杨俊杰 自助机退款 192 元！</t>
  </si>
  <si>
    <t>杨俊杰</t>
  </si>
  <si>
    <t>患者 赵春彦 自助机退款 128 元！</t>
  </si>
  <si>
    <t>赵春彦</t>
  </si>
  <si>
    <t>患者 刘芮彤 自助机退款 96 元！</t>
  </si>
  <si>
    <t>患者 邓声秀 自助机退款 246 元！</t>
  </si>
  <si>
    <t>患者 周学嫔 自助机退款 496 元！</t>
  </si>
  <si>
    <t>患者 杨艳东 自助机退款 4000 元！</t>
  </si>
  <si>
    <t>杨艳东</t>
  </si>
  <si>
    <t>患者 杨锦婕 自助机退款 317 元！</t>
  </si>
  <si>
    <t>患者 侯赛 自助机退款 593 元！</t>
  </si>
  <si>
    <t>山东省济南市</t>
  </si>
  <si>
    <t>山东省农村信用社联合社</t>
  </si>
  <si>
    <t>402451000010</t>
  </si>
  <si>
    <t>患者 姚丽芬 自助机退款 334 元！</t>
  </si>
  <si>
    <t>患者 姚丽芬 自助机退款 686 元！</t>
  </si>
  <si>
    <t>患者 张广涛 自助机退款 992 元！</t>
  </si>
  <si>
    <t>张广涛</t>
  </si>
  <si>
    <t>患者 陈华英 自助机退款 658 元！</t>
  </si>
  <si>
    <t>患者 马凡露 自助机退款 448 元！</t>
  </si>
  <si>
    <t>患者 郑丽 自助机退款 500 元！</t>
  </si>
  <si>
    <t>患者 郑丽 自助机退款 2000 元！</t>
  </si>
  <si>
    <t>患者 施刚 自助机退款 93 元！</t>
  </si>
  <si>
    <t>患者 张根亮 自助机退款 100 元！</t>
  </si>
  <si>
    <t>患者 张敏 自助机退款 60 元！</t>
  </si>
  <si>
    <t>患者 谭燕 自助机退款 999 元！</t>
  </si>
  <si>
    <t>患者 杨金燕 自助机退款 384 元！</t>
  </si>
  <si>
    <t>20170624</t>
  </si>
  <si>
    <t>患者 卢志远 自助机退款 200 元！</t>
  </si>
  <si>
    <t>卢志远</t>
  </si>
  <si>
    <t>患者 陈艳 自助机退款 500 元！</t>
  </si>
  <si>
    <t>患者 高永才 自助机退款 11 元！</t>
  </si>
  <si>
    <t>四川省成都市</t>
  </si>
  <si>
    <t>四川省农村信用社联合社</t>
  </si>
  <si>
    <t>402651020006</t>
  </si>
  <si>
    <t>患者 李希占 自助机退款 500 元！</t>
  </si>
  <si>
    <t>患者 马波 自助机退款 80 元！</t>
  </si>
  <si>
    <t>马波</t>
  </si>
  <si>
    <t>患者 李茂 自助机退款 1544 元！</t>
  </si>
  <si>
    <t>患者 孟玲 自助机退款 91 元！</t>
  </si>
  <si>
    <t>孟玲</t>
  </si>
  <si>
    <t>患者 朱龙旺 自助机退款 996 元！</t>
  </si>
  <si>
    <t>患者 毕青强 自助机退款 970 元！</t>
  </si>
  <si>
    <t>毕青强</t>
  </si>
  <si>
    <t>患者 董健 自助机退款 30 元！</t>
  </si>
  <si>
    <t>患者 张大鹏 自助机退款 1800 元！</t>
  </si>
  <si>
    <t>张大鹏</t>
  </si>
  <si>
    <t>患者 张大鹏 自助机退款 1234 元！</t>
  </si>
  <si>
    <t>患者 赖文红 自助机退款 439 元！</t>
  </si>
  <si>
    <t>赖文红</t>
  </si>
  <si>
    <t>患者 周永杰 自助机退款 500 元！</t>
  </si>
  <si>
    <t>周永杰</t>
  </si>
  <si>
    <t>患者 肖琼花 自助机退款 5 元！</t>
  </si>
  <si>
    <t>肖琼花</t>
  </si>
  <si>
    <t>患者 王永宽 自助机退款 271 元！</t>
  </si>
  <si>
    <t>王永宽</t>
  </si>
  <si>
    <t>患者 张玉琼 自助机退款 367 元！</t>
  </si>
  <si>
    <t>张玉琼</t>
  </si>
  <si>
    <t>患者 袁兵 自助机退款 150 元！</t>
  </si>
  <si>
    <t>患者 张树松 自助机退款 700 元！</t>
  </si>
  <si>
    <t>张树松</t>
  </si>
  <si>
    <t>患者 周贵 自助机退款 500 元！</t>
  </si>
  <si>
    <t>患者 杨月鑫 自助机退款 913 元！</t>
  </si>
  <si>
    <t>患者 王伟 自助机退款 80 元！</t>
  </si>
  <si>
    <t>患者 赵晓娇 自助机退款 96 元！</t>
  </si>
  <si>
    <t>赵晓娇</t>
  </si>
  <si>
    <t>患者 宋林伟 自助机退款 10 元！</t>
  </si>
  <si>
    <t>患者 阮应昌 自助机退款 2300 元！</t>
  </si>
  <si>
    <t>阮应昌</t>
  </si>
  <si>
    <t>患者 李平高 自助机退款 100 元！</t>
  </si>
  <si>
    <t>李平高</t>
  </si>
  <si>
    <t>患者 陈昱合 自助机退款 1870 元！</t>
  </si>
  <si>
    <t>陈昱合</t>
  </si>
  <si>
    <t>患者 杨云松 自助机退款 6000 元！</t>
  </si>
  <si>
    <t>杨云松</t>
  </si>
  <si>
    <t>患者 陈丽花 自助机退款 70 元！</t>
  </si>
  <si>
    <t>患者 陈丽花 自助机退款 400 元！</t>
  </si>
  <si>
    <t>患者 杨丽梅 自助机退款 1000 元！</t>
  </si>
  <si>
    <t>患者 杨丽梅 自助机退款 500 元！</t>
  </si>
  <si>
    <t>患者 高云坤 自助机退款 394 元！</t>
  </si>
  <si>
    <t>患者 张苏 自助机退款 1763 元！</t>
  </si>
  <si>
    <t>患者 吕启美 自助机退款 1250 元！</t>
  </si>
  <si>
    <t>患者 李宗蓉 自助机退款 500 元！</t>
  </si>
  <si>
    <t>患者 鲜斌 自助机退款 500 元！</t>
  </si>
  <si>
    <t>患者 杨丽瑕 自助机退款 105 元！</t>
  </si>
  <si>
    <t>患者 宋术洪 自助机退款 412 元！</t>
  </si>
  <si>
    <t>宋术洪</t>
  </si>
  <si>
    <t>患者 施刚 自助机退款 319 元！</t>
  </si>
  <si>
    <t>患者 胡绍玖 自助机退款 290 元！</t>
  </si>
  <si>
    <t>胡绍玖</t>
  </si>
  <si>
    <t>患者 张清红 自助机退款 900 元！</t>
  </si>
  <si>
    <t>张清红</t>
  </si>
  <si>
    <t>患者 张玉娇 自助机退款 344 元！</t>
  </si>
  <si>
    <t>患者 尹莉娟 自助机退款 200 元！</t>
  </si>
  <si>
    <t>尹莉娟</t>
  </si>
  <si>
    <t>患者 江靖 自助机退款 63 元！</t>
  </si>
  <si>
    <t>患者 合倚忻 自助机退款 32 元！</t>
  </si>
  <si>
    <t>患者 李婉月 自助机退款 54 元！</t>
  </si>
  <si>
    <t>患者 赵钰梅 自助机退款 236 元！</t>
  </si>
  <si>
    <t>患者 罗科学 自助机退款 124 元！</t>
  </si>
  <si>
    <t>罗科学</t>
  </si>
  <si>
    <t>20170625</t>
  </si>
  <si>
    <t>患者 毛凯超 自助机退款 54 元！</t>
  </si>
  <si>
    <t>患者 黄关燕 自助机退款 234 元！</t>
  </si>
  <si>
    <t>患者 黄传康 自助机退款 2500 元！</t>
  </si>
  <si>
    <t>黄传康</t>
  </si>
  <si>
    <t>患者 罗科学 自助机退款 210 元！</t>
  </si>
  <si>
    <t>患者 杨美娜 自助机退款 8485 元！</t>
  </si>
  <si>
    <t>杨美娜</t>
  </si>
  <si>
    <t>患者 董健 自助机退款 6500 元！</t>
  </si>
  <si>
    <t>患者 孙梓霖 自助机退款 1713 元！</t>
  </si>
  <si>
    <t>患者 陈久 自助机退款 222 元！</t>
  </si>
  <si>
    <t>陈久</t>
  </si>
  <si>
    <t>患者 奚树珍 自助机退款 502 元！</t>
  </si>
  <si>
    <t>患者 奚树珍 自助机退款 367 元！</t>
  </si>
  <si>
    <t>患者 和云 自助机退款 167 元！</t>
  </si>
  <si>
    <t>患者 李翠连 自助机退款 100 元！</t>
  </si>
  <si>
    <t>患者 李树华 自助机退款 1499 元！</t>
  </si>
  <si>
    <t>李树华</t>
  </si>
  <si>
    <t>患者 罗祥传 自助机退款 500 元！</t>
  </si>
  <si>
    <t>患者 马艳辉 自助机退款 100 元！</t>
  </si>
  <si>
    <t>患者 易辉煌 自助机退款 100 元！</t>
  </si>
  <si>
    <t>易辉煌</t>
  </si>
  <si>
    <t>患者 王秀珍 自助机退款 547 元！</t>
  </si>
  <si>
    <t>患者 董飞燕 自助机退款 5000 元！</t>
  </si>
  <si>
    <t>董飞燕</t>
  </si>
  <si>
    <t>患者 张丽 自助机退款 589 元！</t>
  </si>
  <si>
    <t>患者 李红运 自助机退款 681 元！</t>
  </si>
  <si>
    <t>患者 罗忠兰 自助机退款 291 元！</t>
  </si>
  <si>
    <t>患者 严琳翔 自助机退款 430 元！</t>
  </si>
  <si>
    <t>严琳翔</t>
  </si>
  <si>
    <t>患者 熊有明 自助机退款 500 元！</t>
  </si>
  <si>
    <t>熊有明</t>
  </si>
  <si>
    <t>患者 刘红 自助机退款 3000 元！</t>
  </si>
  <si>
    <t>患者 郭跃辉 自助机退款 646 元！</t>
  </si>
  <si>
    <t>患者 雷勇 自助机退款 97 元！</t>
  </si>
  <si>
    <t>雷勇</t>
  </si>
  <si>
    <t>患者 施光发 自助机退款 1000 元！</t>
  </si>
  <si>
    <t>患者 陈清兰 自助机退款 1080 元！</t>
  </si>
  <si>
    <t>重庆市重庆市</t>
  </si>
  <si>
    <t>重庆农村商业银行股份有限公司(不对外办理业务)</t>
  </si>
  <si>
    <t>314653000011</t>
  </si>
  <si>
    <t>患者 陈世云 自助机退款 1469 元！</t>
  </si>
  <si>
    <t>患者 刘欢 自助机退款 98 元！</t>
  </si>
  <si>
    <t>刘欢</t>
  </si>
  <si>
    <t>20170626</t>
  </si>
  <si>
    <t>0931546824</t>
  </si>
  <si>
    <t>20170626100054</t>
  </si>
  <si>
    <t>2017年5月加班费</t>
  </si>
  <si>
    <t>9159730018534008</t>
  </si>
  <si>
    <t>中间业务平台-分行批量代付</t>
  </si>
  <si>
    <t>中国银行股份有限公司昆明市金碧支行</t>
  </si>
  <si>
    <t>104731006015</t>
  </si>
  <si>
    <t>0931550314</t>
  </si>
  <si>
    <t>20170626100236</t>
  </si>
  <si>
    <t>2017年5月绩效</t>
  </si>
  <si>
    <t>0931558263</t>
  </si>
  <si>
    <t>20170626100412</t>
  </si>
  <si>
    <t>购鱼类</t>
  </si>
  <si>
    <t>2502011409024911768</t>
  </si>
  <si>
    <t>昆明市西山区双源水产品经营部</t>
  </si>
  <si>
    <t>中国工商银行昆明大观支行严家地分理处</t>
  </si>
  <si>
    <t>102731001140</t>
  </si>
  <si>
    <t>患者 石海东 自助机退款 900 元！</t>
  </si>
  <si>
    <t>患者 张玉龙 自助机退款 500 元！</t>
  </si>
  <si>
    <t>患者 董大成 自助机退款 500 元！</t>
  </si>
  <si>
    <t>患者 周玉鸿 自助机退款 100 元！</t>
  </si>
  <si>
    <t>周玉鸿</t>
  </si>
  <si>
    <t>患者 周玉鸿 自助机退款 46 元！</t>
  </si>
  <si>
    <t>患者 陈云忠 自助机退款 254 元！</t>
  </si>
  <si>
    <t>患者 王立成 自助机退款 400 元！</t>
  </si>
  <si>
    <t>患者 李进 自助机退款 1876 元！</t>
  </si>
  <si>
    <t>患者 丁仓凤 自助机退款 274 元！</t>
  </si>
  <si>
    <t>患者 常江 自助机退款 500 元！</t>
  </si>
  <si>
    <t>患者 林学武 自助机退款 43 元！</t>
  </si>
  <si>
    <t>患者 杨永艳 自助机退款 190 元！</t>
  </si>
  <si>
    <t>患者 梭大 自助机退款 2818 元！</t>
  </si>
  <si>
    <t>梭大</t>
  </si>
  <si>
    <t>患者 资桂芳 自助机退款 1000 元！</t>
  </si>
  <si>
    <t>患者 刘振楠 自助机退款 186 元！</t>
  </si>
  <si>
    <t>患者 张玲 自助机退款 352 元！</t>
  </si>
  <si>
    <t>患者 杨英 自助机退款 362 元！</t>
  </si>
  <si>
    <t>患者 詹俊涛 自助机退款 637 元！</t>
  </si>
  <si>
    <t>詹俊涛</t>
  </si>
  <si>
    <t>患者 李润莲 自助机退款 468 元！</t>
  </si>
  <si>
    <t>患者 张淼 自助机退款 792 元！</t>
  </si>
  <si>
    <t>患者 贺茂庆 自助机退款 2300 元！</t>
  </si>
  <si>
    <t>患者 陈金金 自助机退款 387 元！</t>
  </si>
  <si>
    <t>患者 陶志良 自助机退款 500 元！</t>
  </si>
  <si>
    <t>患者 侯笑寒 自助机退款 500 元！</t>
  </si>
  <si>
    <t>患者 刘永宏 自助机退款 532 元！</t>
  </si>
  <si>
    <t>患者 刘塞 自助机退款 134 元！</t>
  </si>
  <si>
    <t>患者 马荣国 自助机退款 47 元！</t>
  </si>
  <si>
    <t>患者 周悦 自助机退款 641 元！</t>
  </si>
  <si>
    <t>患者 申春雪 自助机退款 434 元！</t>
  </si>
  <si>
    <t>患者 杨群飞 自助机退款 240 元！</t>
  </si>
  <si>
    <t>患者 袁安巧 自助机退款 7000 元！</t>
  </si>
  <si>
    <t>袁安巧</t>
  </si>
  <si>
    <t>患者 华春成 自助机退款 96 元！</t>
  </si>
  <si>
    <t>华春成</t>
  </si>
  <si>
    <t>患者 邓丽 自助机退款 257 元！</t>
  </si>
  <si>
    <t>患者 沈立灿 自助机退款 256 元！</t>
  </si>
  <si>
    <t>户名错误，请核对</t>
  </si>
  <si>
    <t>患者 杨春燕 自助机退款 117 元！</t>
  </si>
  <si>
    <t>患者 陈云忠 自助机退款 271 元！</t>
  </si>
  <si>
    <t>患者 富宇 自助机退款 615 元！</t>
  </si>
  <si>
    <t>患者 茶连香 自助机退款 1000 元！</t>
  </si>
  <si>
    <t>患者 白宏 自助机退款 147 元！</t>
  </si>
  <si>
    <t>账号误，退</t>
  </si>
  <si>
    <t>患者 李桂琴 自助机退款 45 元！</t>
  </si>
  <si>
    <t>患者 沈真龙 自助机退款 4048 元！</t>
  </si>
  <si>
    <t>患者 沈真龙 自助机退款 100 元！</t>
  </si>
  <si>
    <t>患者 董志梅 自助机退款 200 元！</t>
  </si>
  <si>
    <t>患者 李川 自助机退款 645 元！</t>
  </si>
  <si>
    <t>李川</t>
  </si>
  <si>
    <t>患者 管先波 自助机退款 700 元！</t>
  </si>
  <si>
    <t>患者 朱希荣 自助机退款 583 元！</t>
  </si>
  <si>
    <t>患者 张翔 自助机退款 8640 元！</t>
  </si>
  <si>
    <t>张翔</t>
  </si>
  <si>
    <t>患者 马东 自助机退款 144 元！</t>
  </si>
  <si>
    <t>患者 杨婷婷 自助机退款 500 元！</t>
  </si>
  <si>
    <t>患者 刘晓林 自助机退款 1360 元！</t>
  </si>
  <si>
    <t>患者 何志 自助机退款 463 元！</t>
  </si>
  <si>
    <t>患者 蒋发进 自助机退款 500 元！</t>
  </si>
  <si>
    <t>患者 余继华 自助机退款 1424 元！</t>
  </si>
  <si>
    <t>患者 曾利祥 自助机退款 520 元！</t>
  </si>
  <si>
    <t>患者 徐彩琼 自助机退款 300 元！</t>
  </si>
  <si>
    <t>患者 马所芬 自助机退款 489 元！</t>
  </si>
  <si>
    <t>患者 康飞 自助机退款 990 元！</t>
  </si>
  <si>
    <t>康飞</t>
  </si>
  <si>
    <t>患者 徐彩艳 自助机退款 100 元！</t>
  </si>
  <si>
    <t>患者 张琼芳 自助机退款 47 元！</t>
  </si>
  <si>
    <t>患者 祁德琴 自助机退款 2784 元！</t>
  </si>
  <si>
    <t>患者 王燕 自助机退款 489 元！</t>
  </si>
  <si>
    <t>患者 李仁英 自助机退款 100 元！</t>
  </si>
  <si>
    <t>患者 李平芬 自助机退款 55 元！</t>
  </si>
  <si>
    <t>患者 蔡昌妹 自助机退款 5000 元！</t>
  </si>
  <si>
    <t>蔡昌妹</t>
  </si>
  <si>
    <t>患者 蔡荣芳 自助机退款 172 元！</t>
  </si>
  <si>
    <t>患者 王志 自助机退款 900 元！</t>
  </si>
  <si>
    <t>患者 李强国 自助机退款 798 元！</t>
  </si>
  <si>
    <t>李强国</t>
  </si>
  <si>
    <t>患者 刘晓伟 自助机退款 520 元！</t>
  </si>
  <si>
    <t>患者 和建云 自助机退款 343 元！</t>
  </si>
  <si>
    <t>和建云</t>
  </si>
  <si>
    <t>患者 保丽 自助机退款 319 元！</t>
  </si>
  <si>
    <t>患者 刘稳方 自助机退款 81 元！</t>
  </si>
  <si>
    <t>刘稳方</t>
  </si>
  <si>
    <t>患者 罗智萍 自助机退款 1542 元！</t>
  </si>
  <si>
    <t>患者 刘天成 自助机退款 5000 元！</t>
  </si>
  <si>
    <t>刘天成</t>
  </si>
  <si>
    <t>患者 张纯 自助机退款 1600 元！</t>
  </si>
  <si>
    <t>患者 唐玉平 自助机退款 163 元！</t>
  </si>
  <si>
    <t>患者 李亚春 自助机退款 188 元！</t>
  </si>
  <si>
    <t>李亚春</t>
  </si>
  <si>
    <t>患者 羊永飞 自助机退款 196 元！</t>
  </si>
  <si>
    <t>羊永飞</t>
  </si>
  <si>
    <t>患者 鲁绍平 自助机退款 400 元！</t>
  </si>
  <si>
    <t>患者 安文可 自助机退款 244 元！</t>
  </si>
  <si>
    <t>退汇，301290000007不接收对公对私业务，请选择正确的接收行行</t>
  </si>
  <si>
    <t>患者 李贤满 自助机退款 512 元！</t>
  </si>
  <si>
    <t>患者 张倩倩 自助机退款 221 元！</t>
  </si>
  <si>
    <t>张倩倩</t>
  </si>
  <si>
    <t>患者 李俊婷 自助机退款 728 元！</t>
  </si>
  <si>
    <t>患者 刘起 自助机退款 331 元！</t>
  </si>
  <si>
    <t>患者 钱小玲 自助机退款 333 元！</t>
  </si>
  <si>
    <t>钱小玲</t>
  </si>
  <si>
    <t>患者 赵汝林 自助机退款 244 元！</t>
  </si>
  <si>
    <t>患者 王微 自助机退款 92 元！</t>
  </si>
  <si>
    <t>患者 杨忠宝 自助机退款 33 元！</t>
  </si>
  <si>
    <t>杨忠宝</t>
  </si>
  <si>
    <t>患者 季兴奎 自助机退款 400 元！</t>
  </si>
  <si>
    <t>季兴奎</t>
  </si>
  <si>
    <t>患者 刘鸶 自助机退款 737 元！</t>
  </si>
  <si>
    <t>20170627</t>
  </si>
  <si>
    <t>0934159757</t>
  </si>
  <si>
    <t>20170627165636</t>
  </si>
  <si>
    <t>维修费</t>
  </si>
  <si>
    <t>6217852700017873611</t>
  </si>
  <si>
    <t>孙如洪</t>
  </si>
  <si>
    <t>中国银行股份有限公司云南省分行</t>
  </si>
  <si>
    <t>104731003017</t>
  </si>
  <si>
    <t>0934165315</t>
  </si>
  <si>
    <t>20170627165846</t>
  </si>
  <si>
    <t>购调料</t>
  </si>
  <si>
    <t>871905727310301</t>
  </si>
  <si>
    <t>昆明市官渡区鹏江粮油经营部</t>
  </si>
  <si>
    <t>0934167613</t>
  </si>
  <si>
    <t>20170627170141</t>
  </si>
  <si>
    <t>购蜂蜜等</t>
  </si>
  <si>
    <t>910041010000593809</t>
  </si>
  <si>
    <t>昆明农诚商贸有限公司</t>
  </si>
  <si>
    <t>城市商业银行富滇银行股份有限公司昆明大商汇支行</t>
  </si>
  <si>
    <t>313731000093</t>
  </si>
  <si>
    <t>0934177819</t>
  </si>
  <si>
    <t>20170627170720</t>
  </si>
  <si>
    <t>购旱谷礼盒</t>
  </si>
  <si>
    <t>53001898736051002890</t>
  </si>
  <si>
    <t>昆明苍坤商贸有限公司</t>
  </si>
  <si>
    <t>中国建设银行昆明白马庙支行</t>
  </si>
  <si>
    <t>105731003115</t>
  </si>
  <si>
    <t>0934186921</t>
  </si>
  <si>
    <t>20170627170850</t>
  </si>
  <si>
    <t>购厨具</t>
  </si>
  <si>
    <t>53001615548052502678</t>
  </si>
  <si>
    <t>昆明猛发厨具制造有限公司</t>
  </si>
  <si>
    <t>中国建设银行股份有限公司昆明海源中路支行</t>
  </si>
  <si>
    <t>105731002149</t>
  </si>
  <si>
    <t>0934197965</t>
  </si>
  <si>
    <t>20170627171316</t>
  </si>
  <si>
    <t>135628313785</t>
  </si>
  <si>
    <t>刘昆</t>
  </si>
  <si>
    <t>中国银行股份有限公司昆明市人民西路支行</t>
  </si>
  <si>
    <t>104731009021</t>
  </si>
  <si>
    <t>0934202007</t>
  </si>
  <si>
    <t>20170627171834</t>
  </si>
  <si>
    <t>供电材料</t>
  </si>
  <si>
    <t>901011010000620216</t>
  </si>
  <si>
    <t>昆明切瑞商贸有限公司</t>
  </si>
  <si>
    <t>城市商业银行富滇银行股份有限公司总行营业部</t>
  </si>
  <si>
    <t>313731000997</t>
  </si>
  <si>
    <t>患者 陆兴志 自助机退款 500 元！</t>
  </si>
  <si>
    <t>患者 唐荣仙 自助机退款 283 元！</t>
  </si>
  <si>
    <t>唐荣仙</t>
  </si>
  <si>
    <t>患者 马坤翼 自助机退款 3000 元！</t>
  </si>
  <si>
    <t>马坤翼</t>
  </si>
  <si>
    <t>患者 和雪梅 自助机退款 400 元！</t>
  </si>
  <si>
    <t>患者 陈燕 自助机退款 602 元！</t>
  </si>
  <si>
    <t>患者 段波 自助机退款 1990 元！</t>
  </si>
  <si>
    <t>段波</t>
  </si>
  <si>
    <t>患者 段波 自助机退款 2000 元！</t>
  </si>
  <si>
    <t>患者 吴三金 自助机退款 592 元！</t>
  </si>
  <si>
    <t>患者 王光军 自助机退款 9999 元！</t>
  </si>
  <si>
    <t>王光军</t>
  </si>
  <si>
    <t>患者 赵宸怡 自助机退款 120 元！</t>
  </si>
  <si>
    <t>患者 李美江 自助机退款 179 元！</t>
  </si>
  <si>
    <t>李美江</t>
  </si>
  <si>
    <t>患者 汤海燕 自助机退款 200 元！</t>
  </si>
  <si>
    <t>患者 周处 自助机退款 100 元！</t>
  </si>
  <si>
    <t>患者 杨鹏 自助机退款 4500 元！</t>
  </si>
  <si>
    <t>杨鹏</t>
  </si>
  <si>
    <t>患者 付泽平 自助机退款 571 元！</t>
  </si>
  <si>
    <t>付泽平</t>
  </si>
  <si>
    <t>患者 韩清泉 自助机退款 1582 元！</t>
  </si>
  <si>
    <t>患者 李凤梅 自助机退款 400 元！</t>
  </si>
  <si>
    <t>患者 李云珍 自助机退款 150 元！</t>
  </si>
  <si>
    <t>患者 傅诗容 自助机退款 1000 元！</t>
  </si>
  <si>
    <t>患者 唐学贵 自助机退款 107 元！</t>
  </si>
  <si>
    <t>唐学贵</t>
  </si>
  <si>
    <t>患者 陈海英 自助机退款 98 元！</t>
  </si>
  <si>
    <t>患者 适月伟 自助机退款 4000 元！</t>
  </si>
  <si>
    <t>患者 王月园 自助机退款 1673 元！</t>
  </si>
  <si>
    <t>患者 柏婷婷 自助机退款 90 元！</t>
  </si>
  <si>
    <t>患者 孔华波 自助机退款 800 元！</t>
  </si>
  <si>
    <t>患者 余玲 自助机退款 215 元！</t>
  </si>
  <si>
    <t>患者 张维 自助机退款 500 元！</t>
  </si>
  <si>
    <t>张维</t>
  </si>
  <si>
    <t>患者 张维 自助机退款 700 元！</t>
  </si>
  <si>
    <t>患者 施元能 自助机退款 57 元！</t>
  </si>
  <si>
    <t>患者 张维 自助机退款 900 元！</t>
  </si>
  <si>
    <t>患者 朱国明 自助机退款 64 元！</t>
  </si>
  <si>
    <t>患者 朱国明 自助机退款 15 元！</t>
  </si>
  <si>
    <t>患者 杨昆萍 自助机退款 1000 元！</t>
  </si>
  <si>
    <t>患者 李燕娥 自助机退款 7000 元！</t>
  </si>
  <si>
    <t>患者 陈雨琦 自助机退款 61 元！</t>
  </si>
  <si>
    <t>患者 杨翠 自助机退款 140 元！</t>
  </si>
  <si>
    <t>患者 杨利伟 自助机退款 85 元！</t>
  </si>
  <si>
    <t>患者 宁邛 自助机退款 5000 元！</t>
  </si>
  <si>
    <t>患者 岳王锋 自助机退款 1500 元！</t>
  </si>
  <si>
    <t>患者 尹留芝 自助机退款 182 元！</t>
  </si>
  <si>
    <t>患者 施志玲 自助机退款 2600 元！</t>
  </si>
  <si>
    <t>患者 段欣 自助机退款 979 元！</t>
  </si>
  <si>
    <t>患者 李娜 自助机退款 1043 元！</t>
  </si>
  <si>
    <t>患者 张梅波 自助机退款 686 元！</t>
  </si>
  <si>
    <t>患者 莫秀芬 自助机退款 122 元！</t>
  </si>
  <si>
    <t>莫秀芬</t>
  </si>
  <si>
    <t>患者 赵寿元 自助机退款 2600 元！</t>
  </si>
  <si>
    <t>患者 杨玉香 自助机退款 192 元！</t>
  </si>
  <si>
    <t>杨玉香</t>
  </si>
  <si>
    <t>患者 林拉克 自助机退款 1500 元！</t>
  </si>
  <si>
    <t>患者 姚美丽 自助机退款 500 元！</t>
  </si>
  <si>
    <t>患者 郎榜 自助机退款 1994 元！</t>
  </si>
  <si>
    <t>郎榜</t>
  </si>
  <si>
    <t>患者 李语琴 自助机退款 68 元！</t>
  </si>
  <si>
    <t>患者 张香梅 自助机退款 1000 元！</t>
  </si>
  <si>
    <t>患者 邓书伟 自助机退款 5000 元！</t>
  </si>
  <si>
    <t>患者 魏黑女 自助机退款 44 元！</t>
  </si>
  <si>
    <t>患者 宋明美 自助机退款 600 元！</t>
  </si>
  <si>
    <t>患者 张俊 自助机退款 100 元！</t>
  </si>
  <si>
    <t>患者 周秋莲 自助机退款 1700 元！</t>
  </si>
  <si>
    <t>周秋莲</t>
  </si>
  <si>
    <t>患者 杜明伟 自助机退款 569 元！</t>
  </si>
  <si>
    <t>杜明伟</t>
  </si>
  <si>
    <t>患者 刘红丽 自助机退款 300 元！</t>
  </si>
  <si>
    <t>患者 施丽玲 自助机退款 2000 元！</t>
  </si>
  <si>
    <t>患者 姚美丽 自助机退款 2018 元！</t>
  </si>
  <si>
    <t>患者 钟菊花 自助机退款 500 元！</t>
  </si>
  <si>
    <t>钟菊花</t>
  </si>
  <si>
    <t>患者 刘成银 自助机退款 349 元！</t>
  </si>
  <si>
    <t>刘成银</t>
  </si>
  <si>
    <t>患者 龙艳瑜 自助机退款 2000 元！</t>
  </si>
  <si>
    <t>患者 杨寿宗 自助机退款 5000 元！</t>
  </si>
  <si>
    <t>患者 吴河云 自助机退款 2000 元！</t>
  </si>
  <si>
    <t>患者 禹万菁 自助机退款 3213 元！</t>
  </si>
  <si>
    <t>患者 禹万菁 自助机退款 500 元！</t>
  </si>
  <si>
    <t>患者 张红梅 自助机退款 1088 元！</t>
  </si>
  <si>
    <t>张红梅</t>
  </si>
  <si>
    <t>患者 龙艳瑜 自助机退款 400 元！</t>
  </si>
  <si>
    <t>患者 王琴 自助机退款 1500 元！</t>
  </si>
  <si>
    <t>患者 王玲 自助机退款 173 元！</t>
  </si>
  <si>
    <t>患者 朱政 自助机退款 525 元！</t>
  </si>
  <si>
    <t>朱政</t>
  </si>
  <si>
    <t>患者 易欣媛 自助机退款 200 元！</t>
  </si>
  <si>
    <t>患者 龙腾 自助机退款 740 元！</t>
  </si>
  <si>
    <t>患者 扎史此里 自助机退款 199 元！</t>
  </si>
  <si>
    <t>患者 赵寿元 自助机退款 3000 元！</t>
  </si>
  <si>
    <t>患者 黄石香 自助机退款 3 元！</t>
  </si>
  <si>
    <t>患者 张华荣 自助机退款 752 元！</t>
  </si>
  <si>
    <t>患者 谭于琦 自助机退款 500 元！</t>
  </si>
  <si>
    <t>患者 李丽华 自助机退款 1300 元！</t>
  </si>
  <si>
    <t>患者 王桂仙 自助机退款 100 元！</t>
  </si>
  <si>
    <t>王桂仙</t>
  </si>
  <si>
    <t>患者 徐贵锋 自助机退款 310 元！</t>
  </si>
  <si>
    <t>患者 邵韵芳 自助机退款 1369 元！</t>
  </si>
  <si>
    <t>患者 赵寿元 自助机退款 1944 元！</t>
  </si>
  <si>
    <t>患者 张亚男 自助机退款 500 元！</t>
  </si>
  <si>
    <t>患者 刘横 自助机退款 349 元！</t>
  </si>
  <si>
    <t>患者 张涛 自助机退款 300 元！</t>
  </si>
  <si>
    <t>张涛</t>
  </si>
  <si>
    <t>患者 陶燕 自助机退款 100 元！</t>
  </si>
  <si>
    <t>患者 和荣芳 自助机退款 300 元！</t>
  </si>
  <si>
    <t>患者 马冰 自助机退款 29 元！</t>
  </si>
  <si>
    <t>患者 潘初晓 自助机退款 100 元！</t>
  </si>
  <si>
    <t>患者 陈福 自助机退款 100 元！</t>
  </si>
  <si>
    <t>患者 王桂仙 自助机退款 400 元！</t>
  </si>
  <si>
    <t>患者 张兴健 自助机退款 92 元！</t>
  </si>
  <si>
    <t>患者 李俊蕊 自助机退款 53 元！</t>
  </si>
  <si>
    <t>患者 李俊蕊 自助机退款 190 元！</t>
  </si>
  <si>
    <t>患者 李俊蕊 自助机退款 8 元！</t>
  </si>
  <si>
    <t>患者 卢芳 自助机退款 600 元！</t>
  </si>
  <si>
    <t>患者 张润辉 自助机退款 1200 元！</t>
  </si>
  <si>
    <t>患者 张润辉 自助机退款 32 元！</t>
  </si>
  <si>
    <t>患者 胡承华 自助机退款 1900 元！</t>
  </si>
  <si>
    <t>患者 朱桂芬 自助机退款 4 元！</t>
  </si>
  <si>
    <t>患者 吴道兴 自助机退款 1095 元！</t>
  </si>
  <si>
    <t>患者 杨昆萍 自助机退款 1 元！</t>
  </si>
  <si>
    <t>20170628</t>
  </si>
  <si>
    <t>0934571108</t>
  </si>
  <si>
    <t>20170628083831</t>
  </si>
  <si>
    <t>购午餐肉、香肠</t>
  </si>
  <si>
    <t>2502011009022140314</t>
  </si>
  <si>
    <t>昆明德和罐头食品有限责任公司</t>
  </si>
  <si>
    <t>中国工商银行昆明南屏支行</t>
  </si>
  <si>
    <t>102731002031</t>
  </si>
  <si>
    <t>0934572216</t>
  </si>
  <si>
    <t>20170628084001</t>
  </si>
  <si>
    <t>购豆浆</t>
  </si>
  <si>
    <t>53050161865800000039</t>
  </si>
  <si>
    <t>昆明市西山区含和山面食店</t>
  </si>
  <si>
    <t>中国建设银行昆明东寺街支行</t>
  </si>
  <si>
    <t>105731002181</t>
  </si>
  <si>
    <t>0934572984</t>
  </si>
  <si>
    <t>20170628084134</t>
  </si>
  <si>
    <t>购日用品</t>
  </si>
  <si>
    <t>2502011009225664414</t>
  </si>
  <si>
    <t>昆明市五华区芝彩美发用品店</t>
  </si>
  <si>
    <t>0934573804</t>
  </si>
  <si>
    <t>20170628084237</t>
  </si>
  <si>
    <t>购冻品</t>
  </si>
  <si>
    <t>2502108709024520791</t>
  </si>
  <si>
    <t>昆明市西山区贺连冻品店</t>
  </si>
  <si>
    <t>中国工商银行昆明交三桥支行</t>
  </si>
  <si>
    <t>102731010873</t>
  </si>
  <si>
    <t>0934574976</t>
  </si>
  <si>
    <t>20170628084410</t>
  </si>
  <si>
    <t>购鸡蛋</t>
  </si>
  <si>
    <t>2502038009201134529</t>
  </si>
  <si>
    <t>云南土山坳农业开发有限公司</t>
  </si>
  <si>
    <t>中国工商银行昆明汇通支行</t>
  </si>
  <si>
    <t>102731002120</t>
  </si>
  <si>
    <t>0934575855</t>
  </si>
  <si>
    <t>20170628084534</t>
  </si>
  <si>
    <t>917031010003469910</t>
  </si>
  <si>
    <t>昆明姿美商贸有限公司</t>
  </si>
  <si>
    <t>城市商业银行富滇银行股份有限公司昆明民航路支行</t>
  </si>
  <si>
    <t>313731000212</t>
  </si>
  <si>
    <t>0934576497</t>
  </si>
  <si>
    <t>20170628084641</t>
  </si>
  <si>
    <t>购牛肉</t>
  </si>
  <si>
    <t>134047975507</t>
  </si>
  <si>
    <t>昆明会中食品配送有限公司</t>
  </si>
  <si>
    <t>0934577958</t>
  </si>
  <si>
    <t>20170628084750</t>
  </si>
  <si>
    <t>购乳制品</t>
  </si>
  <si>
    <t>53001716036051000010</t>
  </si>
  <si>
    <t>云南皇氏来思尔乳业有限公司</t>
  </si>
  <si>
    <t>云南省大理白族自治州</t>
  </si>
  <si>
    <t>中国建设银行股份有限公司大理兴国支行</t>
  </si>
  <si>
    <t>105751000046</t>
  </si>
  <si>
    <t>0934600823</t>
  </si>
  <si>
    <t>20170628084937</t>
  </si>
  <si>
    <t>购营养制剂</t>
  </si>
  <si>
    <t>2502044509000034955</t>
  </si>
  <si>
    <t>云南柯南生物科技有限公司</t>
  </si>
  <si>
    <t>中国工商银行昆明金江路支行</t>
  </si>
  <si>
    <t>102731010451</t>
  </si>
  <si>
    <t>0934602075</t>
  </si>
  <si>
    <t>20170628091332</t>
  </si>
  <si>
    <t>11015631382003</t>
  </si>
  <si>
    <t>昆明边龙商贸有限公司</t>
  </si>
  <si>
    <t>平安银行平安银行股份有限公司昆明东风支行</t>
  </si>
  <si>
    <t>307731006744</t>
  </si>
  <si>
    <t>0934605792</t>
  </si>
  <si>
    <t>20170628091444</t>
  </si>
  <si>
    <t>购日用副食品</t>
  </si>
  <si>
    <t>53001615536051006031</t>
  </si>
  <si>
    <t>昆明市西山区芳星副食店</t>
  </si>
  <si>
    <t>中国建设银行云南省分行昆明市城南支行</t>
  </si>
  <si>
    <t>105731002001</t>
  </si>
  <si>
    <t>0934607812</t>
  </si>
  <si>
    <t>20170628091752</t>
  </si>
  <si>
    <t>购日用百货、副食品</t>
  </si>
  <si>
    <t>917031010004300683</t>
  </si>
  <si>
    <t>昆明江子商贸有限公司</t>
  </si>
  <si>
    <t>0934612045</t>
  </si>
  <si>
    <t>20170628091939</t>
  </si>
  <si>
    <t>购蔬菜</t>
  </si>
  <si>
    <t>906031010000390209</t>
  </si>
  <si>
    <t>云南德通蔬菜配送有限公司</t>
  </si>
  <si>
    <t>城市商业银行富滇银行股份有限公司昆明永平路支行</t>
  </si>
  <si>
    <t>313731000340</t>
  </si>
  <si>
    <t>患者 付兵福 自助机退款 127 元！</t>
  </si>
  <si>
    <t>患者 杨志梅 自助机退款 500 元！</t>
  </si>
  <si>
    <t>杨志梅</t>
  </si>
  <si>
    <t>患者 郑青晨 自助机退款 294 元！</t>
  </si>
  <si>
    <t>郑青晨</t>
  </si>
  <si>
    <t>患者 杨翠兰 自助机退款 1000 元！</t>
  </si>
  <si>
    <t>杨翠兰</t>
  </si>
  <si>
    <t>患者 周振志 自助机退款 2059 元！</t>
  </si>
  <si>
    <t>周振志</t>
  </si>
  <si>
    <t>患者 雷雅婷 自助机退款 108 元！</t>
  </si>
  <si>
    <t>患者 刘琼 自助机退款 5000 元！</t>
  </si>
  <si>
    <t>患者 江文英 自助机退款 2848 元！</t>
  </si>
  <si>
    <t>江文英</t>
  </si>
  <si>
    <t>患者 王春方 自助机退款 200 元！</t>
  </si>
  <si>
    <t>患者 秦艳美 自助机退款 8000 元！</t>
  </si>
  <si>
    <t>秦艳美</t>
  </si>
  <si>
    <t>患者 宋国珍 自助机退款 346 元！</t>
  </si>
  <si>
    <t>患者 罗晓姣 自助机退款 1000 元！</t>
  </si>
  <si>
    <t>患者 郎啟超 自助机退款 510 元！</t>
  </si>
  <si>
    <t>患者 杨芬 自助机退款 100 元！</t>
  </si>
  <si>
    <t>患者 周馨爱 自助机退款 229 元！</t>
  </si>
  <si>
    <t>患者 王志刚 自助机退款 74 元！</t>
  </si>
  <si>
    <t>患者 张国荣 自助机退款 250 元！</t>
  </si>
  <si>
    <t>患者 夏红娟 自助机退款 400 元！</t>
  </si>
  <si>
    <t>患者 和群凤 自助机退款 900 元！</t>
  </si>
  <si>
    <t>患者 罗景红 自助机退款 380 元！</t>
  </si>
  <si>
    <t>患者 董金龙 自助机退款 305 元！</t>
  </si>
  <si>
    <t>患者 陈金祥 自助机退款 992 元！</t>
  </si>
  <si>
    <t>陈金祥</t>
  </si>
  <si>
    <t>患者 李惠玲 自助机退款 936 元！</t>
  </si>
  <si>
    <t>李惠玲</t>
  </si>
  <si>
    <t>患者 罗瑞军 自助机退款 500 元！</t>
  </si>
  <si>
    <t>患者 艾正彩 自助机退款 200 元！</t>
  </si>
  <si>
    <t>患者 车照飞 自助机退款 931 元！</t>
  </si>
  <si>
    <t>患者 何花 自助机退款 100 元！</t>
  </si>
  <si>
    <t>患者 杨春富 自助机退款 600 元！</t>
  </si>
  <si>
    <t>患者 李德胜 自助机退款 500 元！</t>
  </si>
  <si>
    <t>患者 李炳辉 自助机退款 7 元！</t>
  </si>
  <si>
    <t>患者 张琳浚 自助机退款 23 元！</t>
  </si>
  <si>
    <t>张琳浚</t>
  </si>
  <si>
    <t>患者 王琼 自助机退款 12 元！</t>
  </si>
  <si>
    <t>患者 王学武 自助机退款 500 元！</t>
  </si>
  <si>
    <t>患者 刘加燕 自助机退款 405 元！</t>
  </si>
  <si>
    <t>患者 刘加燕 自助机退款 292 元！</t>
  </si>
  <si>
    <t>患者 蔡晓娇 自助机退款 1000 元！</t>
  </si>
  <si>
    <t>患者 庾丽荣 自助机退款 320 元！</t>
  </si>
  <si>
    <t>患者 艾正彩 自助机退款 76 元！</t>
  </si>
  <si>
    <t>患者 王智灵 自助机退款 350 元！</t>
  </si>
  <si>
    <t>王智灵</t>
  </si>
  <si>
    <t>患者 王云梅 自助机退款 100 元！</t>
  </si>
  <si>
    <t>患者 张恒 自助机退款 995 元！</t>
  </si>
  <si>
    <t>患者 彭明林 自助机退款 238 元！</t>
  </si>
  <si>
    <t>患者 张红 自助机退款 672 元！</t>
  </si>
  <si>
    <t>张红</t>
  </si>
  <si>
    <t>患者 彭明林 自助机退款 500 元！</t>
  </si>
  <si>
    <t>患者 陈家兰 自助机退款 376 元！</t>
  </si>
  <si>
    <t>患者 王晶 自助机退款 61 元！</t>
  </si>
  <si>
    <t>患者 刘天成 自助机退款 2826 元！</t>
  </si>
  <si>
    <t>患者 董佳欣 自助机退款 750 元！</t>
  </si>
  <si>
    <t>患者 张玉霞 自助机退款 12 元！</t>
  </si>
  <si>
    <t>患者 何训 自助机退款 1491 元！</t>
  </si>
  <si>
    <t>何训</t>
  </si>
  <si>
    <t>台州银行股份有限公司</t>
  </si>
  <si>
    <t>313345001665</t>
  </si>
  <si>
    <t>患者 赖劲飞 自助机退款 5000 元！</t>
  </si>
  <si>
    <t>赖劲飞</t>
  </si>
  <si>
    <t>患者 夏俊 自助机退款 9000 元！</t>
  </si>
  <si>
    <t>夏俊</t>
  </si>
  <si>
    <t>患者 夏俊 自助机退款 1000 元！</t>
  </si>
  <si>
    <t>患者 梁丽 自助机退款 911 元！</t>
  </si>
  <si>
    <t>患者 李梦竹 自助机退款 500 元！</t>
  </si>
  <si>
    <t>患者 李梦竹 自助机退款 200 元！</t>
  </si>
  <si>
    <t>患者 李梦竹 自助机退款 50 元！</t>
  </si>
  <si>
    <t>患者 代传芬 自助机退款 2000 元！</t>
  </si>
  <si>
    <t>患者 马秀英 自助机退款 192 元！</t>
  </si>
  <si>
    <t>患者 余珊黎 自助机退款 789 元！</t>
  </si>
  <si>
    <t>患者 赵怡 自助机退款 836 元！</t>
  </si>
  <si>
    <t>患者 张蕊 自助机退款 60 元！</t>
  </si>
  <si>
    <t>患者 王艳华 自助机退款 1277 元！</t>
  </si>
  <si>
    <t>患者 杨丽 自助机退款 492 元！</t>
  </si>
  <si>
    <t>患者 王林富 自助机退款 90 元！</t>
  </si>
  <si>
    <t>患者 洪源沈 自助机退款 85 元！</t>
  </si>
  <si>
    <t>洪源沈</t>
  </si>
  <si>
    <t>患者 喻纯能 自助机退款 500 元！</t>
  </si>
  <si>
    <t>患者 董福中 自助机退款 42 元！</t>
  </si>
  <si>
    <t>患者 蔡鹏程 自助机退款 479 元！</t>
  </si>
  <si>
    <t>患者 巫国才 自助机退款 371 元！</t>
  </si>
  <si>
    <t>患者 董世平 自助机退款 70 元！</t>
  </si>
  <si>
    <t>患者 董世平 自助机退款 380 元！</t>
  </si>
  <si>
    <t>患者 杨正顺 自助机退款 115 元！</t>
  </si>
  <si>
    <t>患者 李润 自助机退款 500 元！</t>
  </si>
  <si>
    <t>患者 李润 自助机退款 182 元！</t>
  </si>
  <si>
    <t>20170629</t>
  </si>
  <si>
    <t>0936272396</t>
  </si>
  <si>
    <t>20170629101432</t>
  </si>
  <si>
    <t>购货款</t>
  </si>
  <si>
    <t>089424292008607</t>
  </si>
  <si>
    <t>昆明倍朗科技有限公司</t>
  </si>
  <si>
    <t>上海浦东发展银行昆明人民西路支行</t>
  </si>
  <si>
    <t>310731000056</t>
  </si>
  <si>
    <t>0936278376</t>
  </si>
  <si>
    <t>20170629101718</t>
  </si>
  <si>
    <t>1000032328221012</t>
  </si>
  <si>
    <t>昆明滨河印务有限公司</t>
  </si>
  <si>
    <t>富民县农村信用合作联社勤劳信用社</t>
  </si>
  <si>
    <t>402731002595</t>
  </si>
  <si>
    <t>0936283141</t>
  </si>
  <si>
    <t>20170629101919</t>
  </si>
  <si>
    <t>53001615539051001820</t>
  </si>
  <si>
    <t>昆明诚悦科技有限公司</t>
  </si>
  <si>
    <t>中国建设银行昆明西华园支行</t>
  </si>
  <si>
    <t>105731003158</t>
  </si>
  <si>
    <t>0936301034</t>
  </si>
  <si>
    <t>20170629102104</t>
  </si>
  <si>
    <t>53001895036051001862</t>
  </si>
  <si>
    <t>昆明独锐博商贸有限公司</t>
  </si>
  <si>
    <t>中国建设银行股份有限公司昆明金碧路支行</t>
  </si>
  <si>
    <t>105731002036</t>
  </si>
  <si>
    <t>0936305122</t>
  </si>
  <si>
    <t>20170629102733</t>
  </si>
  <si>
    <t>53001615549052502996</t>
  </si>
  <si>
    <t>昆明泛影医柯商贸有限公司</t>
  </si>
  <si>
    <t>中国建设银行股份有限公司昆明世纪城支行</t>
  </si>
  <si>
    <t>105731000217</t>
  </si>
  <si>
    <t>0936309239</t>
  </si>
  <si>
    <t>20170629102905</t>
  </si>
  <si>
    <t>2502016009024675468</t>
  </si>
  <si>
    <t>昆明华轩医疗器械有限公司</t>
  </si>
  <si>
    <t>中国工商银行昆明西市区支行</t>
  </si>
  <si>
    <t>102731002082</t>
  </si>
  <si>
    <t>0936315382</t>
  </si>
  <si>
    <t>20170629103039</t>
  </si>
  <si>
    <t>0900089870010012</t>
  </si>
  <si>
    <t>昆明吉圣祥医疗器械有限公司</t>
  </si>
  <si>
    <t>农村信用合作社富民县农村信用合作联社</t>
  </si>
  <si>
    <t>402731004765</t>
  </si>
  <si>
    <t>0936322164</t>
  </si>
  <si>
    <t>20170629103228</t>
  </si>
  <si>
    <t>871902787510701</t>
  </si>
  <si>
    <t>昆明捷润医疗设备有限公司</t>
  </si>
  <si>
    <t>0936332243</t>
  </si>
  <si>
    <t>20170629103407</t>
  </si>
  <si>
    <t>887110010122812049</t>
  </si>
  <si>
    <t>昆明锦森商贸有限公司</t>
  </si>
  <si>
    <t>恒丰银行恒丰银行股份有限公司昆明分行</t>
  </si>
  <si>
    <t>315731000016</t>
  </si>
  <si>
    <t>0936347124</t>
  </si>
  <si>
    <t>20170629103654</t>
  </si>
  <si>
    <t>24022001040001267</t>
  </si>
  <si>
    <t>昆明聚星达化学试剂有限公司</t>
  </si>
  <si>
    <t>中国农业银行股份有限公司昆明曙光支行</t>
  </si>
  <si>
    <t>103731002208</t>
  </si>
  <si>
    <t>0936353117</t>
  </si>
  <si>
    <t>20170629104052</t>
  </si>
  <si>
    <t>78030154700004907</t>
  </si>
  <si>
    <t>昆明刊迈商贸有限公司</t>
  </si>
  <si>
    <t>上海浦东发展银行昆明分行白龙路支行</t>
  </si>
  <si>
    <t>310731000021</t>
  </si>
  <si>
    <t>0936358429</t>
  </si>
  <si>
    <t>20170629104211</t>
  </si>
  <si>
    <t>910031010000832673</t>
  </si>
  <si>
    <t>昆明垦喆商贸有限公司</t>
  </si>
  <si>
    <t>城市商业银行富滇银行股份有限公司昆明西山支行</t>
  </si>
  <si>
    <t>313731000245</t>
  </si>
  <si>
    <t>0936362158</t>
  </si>
  <si>
    <t>20170629104344</t>
  </si>
  <si>
    <t>871903052410601</t>
  </si>
  <si>
    <t>昆明俩好医疗器材有限公司</t>
  </si>
  <si>
    <t>0936368272</t>
  </si>
  <si>
    <t>20170629104500</t>
  </si>
  <si>
    <t>1000036763297012</t>
  </si>
  <si>
    <t>昆明绿洲消毒药剂厂</t>
  </si>
  <si>
    <t>富民县农村信用合作联社大营信用社</t>
  </si>
  <si>
    <t>402731002618</t>
  </si>
  <si>
    <t>0936425809</t>
  </si>
  <si>
    <t>20170629104712</t>
  </si>
  <si>
    <t>871906062910605</t>
  </si>
  <si>
    <t>昆明宁序商贸有限公司</t>
  </si>
  <si>
    <t>0936455036</t>
  </si>
  <si>
    <t>20170629110822</t>
  </si>
  <si>
    <t>887115010122800426</t>
  </si>
  <si>
    <t>昆明前鹏商贸有限公司第一分公司</t>
  </si>
  <si>
    <t>恒丰银行恒丰银行股份有限公司昆明世纪城支行</t>
  </si>
  <si>
    <t>315731015015</t>
  </si>
  <si>
    <t>0936459151</t>
  </si>
  <si>
    <t>20170629111810</t>
  </si>
  <si>
    <t>2502061709024501052</t>
  </si>
  <si>
    <t>昆明乔众经贸有限公司</t>
  </si>
  <si>
    <t>中国工商银行昆明海源中路支行</t>
  </si>
  <si>
    <t>102731011962</t>
  </si>
  <si>
    <t>0936462962</t>
  </si>
  <si>
    <t>20170629111910</t>
  </si>
  <si>
    <t>0936469306</t>
  </si>
  <si>
    <t>20170629112037</t>
  </si>
  <si>
    <t>24019101040010014</t>
  </si>
  <si>
    <t>昆明盛予源数码科技有限公司</t>
  </si>
  <si>
    <t>中国农业银行股份有限公司富民县支行</t>
  </si>
  <si>
    <t>103731001914</t>
  </si>
  <si>
    <t>0936487842</t>
  </si>
  <si>
    <t>20170629112212</t>
  </si>
  <si>
    <t>53050161535000000161</t>
  </si>
  <si>
    <t>昆明市盘龙区华博科技经营部</t>
  </si>
  <si>
    <t>中国建设银行股份有限公司昆明颐园支行</t>
  </si>
  <si>
    <t>105731002157</t>
  </si>
  <si>
    <t>0936532631</t>
  </si>
  <si>
    <t>20170629112948</t>
  </si>
  <si>
    <t>242041010000364936</t>
  </si>
  <si>
    <t>昆明市西山区海红酒店用品经营部</t>
  </si>
  <si>
    <t>城市商业银行富滇银行股份有限公司昆明书林街支行</t>
  </si>
  <si>
    <t>313731000323</t>
  </si>
  <si>
    <t>0936537466</t>
  </si>
  <si>
    <t>20170629114858</t>
  </si>
  <si>
    <t>242041010000316247</t>
  </si>
  <si>
    <t>昆明市西山区科海五金经营部</t>
  </si>
  <si>
    <t>0936540736</t>
  </si>
  <si>
    <t>20170629115053</t>
  </si>
  <si>
    <t>531078069018160037596</t>
  </si>
  <si>
    <t>昆明双钟医疗器械经营部</t>
  </si>
  <si>
    <t>交通银行股份有限公司昆明西园路支行</t>
  </si>
  <si>
    <t>301731000205</t>
  </si>
  <si>
    <t>0937038471</t>
  </si>
  <si>
    <t>20170629155315</t>
  </si>
  <si>
    <t>53001615536059996688</t>
  </si>
  <si>
    <t>昆明喜田科技有限公司</t>
  </si>
  <si>
    <t>0937045042</t>
  </si>
  <si>
    <t>20170629155704</t>
  </si>
  <si>
    <t>2211012830006380</t>
  </si>
  <si>
    <t>昆明夏关商贸有限公司</t>
  </si>
  <si>
    <t>中国民生银行股份有限公司昆明西园路支行</t>
  </si>
  <si>
    <t>305731022112</t>
  </si>
  <si>
    <t>0937110879</t>
  </si>
  <si>
    <t>20170629160555</t>
  </si>
  <si>
    <t>24014201040002451</t>
  </si>
  <si>
    <t>昆明兴炫经贸有限责任公司</t>
  </si>
  <si>
    <t>中国农业银行股份有限公司昆明金康支行</t>
  </si>
  <si>
    <t>103731001424</t>
  </si>
  <si>
    <t>0937117651</t>
  </si>
  <si>
    <t>20170629161831</t>
  </si>
  <si>
    <t>4831200001801900010975</t>
  </si>
  <si>
    <t>昆明友宁科技有限公司</t>
  </si>
  <si>
    <t>华夏银行昆明分行城北支行</t>
  </si>
  <si>
    <t>304731040719</t>
  </si>
  <si>
    <t>0937125441</t>
  </si>
  <si>
    <t>20170629162006</t>
  </si>
  <si>
    <t>917031010004088412</t>
  </si>
  <si>
    <t>昆明元控医疗器械经营部</t>
  </si>
  <si>
    <t>0937132101</t>
  </si>
  <si>
    <t>20170629162148</t>
  </si>
  <si>
    <t>531078221018010035026</t>
  </si>
  <si>
    <t>昆明泽然经贸有限公司</t>
  </si>
  <si>
    <t>交通银行股份有限公司昆明圆通街支行</t>
  </si>
  <si>
    <t>301731000213</t>
  </si>
  <si>
    <t>0937138546</t>
  </si>
  <si>
    <t>20170629162321</t>
  </si>
  <si>
    <t>910041010000339995</t>
  </si>
  <si>
    <t>昆明左辅商贸有限公司</t>
  </si>
  <si>
    <t>0937144629</t>
  </si>
  <si>
    <t>20170629162503</t>
  </si>
  <si>
    <t>11014571942006</t>
  </si>
  <si>
    <t>昆明妍娜医疗器械有限公司</t>
  </si>
  <si>
    <t>平安银行平安银行股份有限公司昆明春城支行</t>
  </si>
  <si>
    <t>307731006728</t>
  </si>
  <si>
    <t>0937149276</t>
  </si>
  <si>
    <t>20170629162701</t>
  </si>
  <si>
    <t>24019701040008338</t>
  </si>
  <si>
    <t>昆明熠富江医疗器械有限公司</t>
  </si>
  <si>
    <t>中国农业银行股份有限公司昆明拓东支行</t>
  </si>
  <si>
    <t>103731001971</t>
  </si>
  <si>
    <t>0937160117</t>
  </si>
  <si>
    <t>20170629162825</t>
  </si>
  <si>
    <t>2016021809200005755</t>
  </si>
  <si>
    <t>茂名市消毒用品厂有限公司</t>
  </si>
  <si>
    <t>广东省茂名市</t>
  </si>
  <si>
    <t>中国工商银行股份有限公司茂名河东支行</t>
  </si>
  <si>
    <t>102592002514</t>
  </si>
  <si>
    <t>0937167177</t>
  </si>
  <si>
    <t>20170629163131</t>
  </si>
  <si>
    <t>1300015192240012</t>
  </si>
  <si>
    <t>曲靖瑞诺商贸有限公司</t>
  </si>
  <si>
    <t>农村信用合作社曲靖市麒麟区农村信用合作联社</t>
  </si>
  <si>
    <t>402736000017</t>
  </si>
  <si>
    <t>0937171516</t>
  </si>
  <si>
    <t>20170629163403</t>
  </si>
  <si>
    <t>241041010000005142</t>
  </si>
  <si>
    <t>云南比特芙科技有限公司</t>
  </si>
  <si>
    <t>城市商业银行富滇银行股份有限公司昆明新迎支行</t>
  </si>
  <si>
    <t>313731000655</t>
  </si>
  <si>
    <t>0937175494</t>
  </si>
  <si>
    <t>20170629163540</t>
  </si>
  <si>
    <t>39740188000000716</t>
  </si>
  <si>
    <t>云南宏丰腾商贸有限公司</t>
  </si>
  <si>
    <t>中国光大银行股份有限公司昆明福海支行</t>
  </si>
  <si>
    <t>303731000142</t>
  </si>
  <si>
    <t>0937179203</t>
  </si>
  <si>
    <t>20170629163705</t>
  </si>
  <si>
    <t>871904949010101</t>
  </si>
  <si>
    <t>云南汇健医疗净化工程有限公司</t>
  </si>
  <si>
    <t>0937202846</t>
  </si>
  <si>
    <t>20170629163822</t>
  </si>
  <si>
    <t>2502012109024567169</t>
  </si>
  <si>
    <t>云南江渚上商贸有限公司</t>
  </si>
  <si>
    <t>中国工商银行昆明正义支行武成路分理处</t>
  </si>
  <si>
    <t>102731001211</t>
  </si>
  <si>
    <t>0937205755</t>
  </si>
  <si>
    <t>20170629164637</t>
  </si>
  <si>
    <t>0937212404</t>
  </si>
  <si>
    <t>20170629164721</t>
  </si>
  <si>
    <t>24020801040009471</t>
  </si>
  <si>
    <t>云南明升经贸有限公司</t>
  </si>
  <si>
    <t>中国农业银行股份有限公司昆明国际花园支行</t>
  </si>
  <si>
    <t>103731002089</t>
  </si>
  <si>
    <t>0937219878</t>
  </si>
  <si>
    <t>20170629164921</t>
  </si>
  <si>
    <t>932021010000383519</t>
  </si>
  <si>
    <t>云南锐明影像设备有限公司</t>
  </si>
  <si>
    <t>城市商业银行富滇银行股份有限公司昆明高新支行</t>
  </si>
  <si>
    <t>313731000606</t>
  </si>
  <si>
    <t>0937233727</t>
  </si>
  <si>
    <t>20170629165136</t>
  </si>
  <si>
    <t>该账号不存在</t>
  </si>
  <si>
    <t>0900089898255012</t>
  </si>
  <si>
    <t>云南盛泽医药物流有限公司</t>
  </si>
  <si>
    <t>城市商业银行富滇银行股份有限公司昆明富民支行</t>
  </si>
  <si>
    <t>313731000794</t>
  </si>
  <si>
    <t>0937236436</t>
  </si>
  <si>
    <t>20170629165645</t>
  </si>
  <si>
    <t>53001615540051002432</t>
  </si>
  <si>
    <t>云南顺沛商贸有限公司</t>
  </si>
  <si>
    <t>中国建设银行股份有限公司昆明西昌路支行</t>
  </si>
  <si>
    <t>105731002028</t>
  </si>
  <si>
    <t>0937239590</t>
  </si>
  <si>
    <t>20170629165806</t>
  </si>
  <si>
    <t>918041010000012871</t>
  </si>
  <si>
    <t>云南仙都制衣有限公司</t>
  </si>
  <si>
    <t>城市商业银行富滇银行股份有限公司昆明东风东路支行</t>
  </si>
  <si>
    <t>313731000411</t>
  </si>
  <si>
    <t>0937248736</t>
  </si>
  <si>
    <t>20170629165937</t>
  </si>
  <si>
    <t>941011010000460445</t>
  </si>
  <si>
    <t>云南显然商贸有限公司</t>
  </si>
  <si>
    <t>城市商业银行富滇银行股份有限公司昆明科技支行</t>
  </si>
  <si>
    <t>313731000307</t>
  </si>
  <si>
    <t>0937253961</t>
  </si>
  <si>
    <t>20170629170332</t>
  </si>
  <si>
    <t>9250120109001967</t>
  </si>
  <si>
    <t>云南象山医用材料有限公司</t>
  </si>
  <si>
    <t>城市商业银行富滇银行股份有限公司昆明景星支行</t>
  </si>
  <si>
    <t>313731000518</t>
  </si>
  <si>
    <t>0937256709</t>
  </si>
  <si>
    <t>20170629170625</t>
  </si>
  <si>
    <t>53001875036051013559</t>
  </si>
  <si>
    <t>云南亚群商贸有限公司</t>
  </si>
  <si>
    <t>中国建设银行股份有限公司云南省分行</t>
  </si>
  <si>
    <t>105731000014</t>
  </si>
  <si>
    <t>0937259049</t>
  </si>
  <si>
    <t>20170629170816</t>
  </si>
  <si>
    <t>7302810182200006714</t>
  </si>
  <si>
    <t>云南逸鹏科技有限公司</t>
  </si>
  <si>
    <t>中信银行股份有限公司昆明科技支行</t>
  </si>
  <si>
    <t>302731030283</t>
  </si>
  <si>
    <t>0937262631</t>
  </si>
  <si>
    <t>20170629170943</t>
  </si>
  <si>
    <t>10756000000348221</t>
  </si>
  <si>
    <t>云南紫山经贸有限公司</t>
  </si>
  <si>
    <t>0937265025</t>
  </si>
  <si>
    <t>20170629171207</t>
  </si>
  <si>
    <t>137245191899</t>
  </si>
  <si>
    <t>云南仨麒商贸有限公司</t>
  </si>
  <si>
    <t>中国银行股份有限公司昆明市十里长街支行</t>
  </si>
  <si>
    <t>104731005061</t>
  </si>
  <si>
    <t>0937267182</t>
  </si>
  <si>
    <t>20170629171320</t>
  </si>
  <si>
    <t>11014696387005</t>
  </si>
  <si>
    <t>云南昊邦医药销售有限公司</t>
  </si>
  <si>
    <t>0937270297</t>
  </si>
  <si>
    <t>20170629171427</t>
  </si>
  <si>
    <t>531078171018010021164</t>
  </si>
  <si>
    <t>云南鸫环进出口贸易有限公司</t>
  </si>
  <si>
    <t>交通银行股份有限公司昆明茭菱路支行</t>
  </si>
  <si>
    <t>301731000328</t>
  </si>
  <si>
    <t>0937272912</t>
  </si>
  <si>
    <t>20170629171615</t>
  </si>
  <si>
    <t>53001885336050503433</t>
  </si>
  <si>
    <t>云南鑫庭商贸有限公司</t>
  </si>
  <si>
    <t>中国建设银行股份有限公司昆明新迎路支行</t>
  </si>
  <si>
    <t>105731002069</t>
  </si>
  <si>
    <t>患者 王万美 自助机退款 2908 元！</t>
  </si>
  <si>
    <t>王万美</t>
  </si>
  <si>
    <t>患者 周绍荣 自助机退款 1121 元！</t>
  </si>
  <si>
    <t>患者 李继峰 自助机退款 32 元！</t>
  </si>
  <si>
    <t>患者 和春英 自助机退款 150 元！</t>
  </si>
  <si>
    <t>患者 李园园 自助机退款 74 元！</t>
  </si>
  <si>
    <t>患者 王红宇 自助机退款 300 元！</t>
  </si>
  <si>
    <t>王红宇</t>
  </si>
  <si>
    <t>患者 孔凡辉 自助机退款 20 元！</t>
  </si>
  <si>
    <t>患者 桂红艳 自助机退款 1477 元！</t>
  </si>
  <si>
    <t>桂红艳</t>
  </si>
  <si>
    <t>患者 冯磊 自助机退款 177 元！</t>
  </si>
  <si>
    <t>患者 李春香 自助机退款 695 元！</t>
  </si>
  <si>
    <t>患者 苏桂萍 自助机退款 765 元！</t>
  </si>
  <si>
    <t>患者 苏桂萍 自助机退款 1000 元！</t>
  </si>
  <si>
    <t>患者 王仲友 自助机退款 41 元！</t>
  </si>
  <si>
    <t>王仲友</t>
  </si>
  <si>
    <t>患者 杨晓静 自助机退款 1500 元！</t>
  </si>
  <si>
    <t>患者 潘军 自助机退款 63 元！</t>
  </si>
  <si>
    <t>患者 张竹 自助机退款 5000 元！</t>
  </si>
  <si>
    <t>患者 卯玉仙 自助机退款 63 元！</t>
  </si>
  <si>
    <t>患者 龚艳芬 自助机退款 1170 元！</t>
  </si>
  <si>
    <t>患者 缪春艳 自助机退款 42 元！</t>
  </si>
  <si>
    <t>缪春艳</t>
  </si>
  <si>
    <t>患者 杜华明 自助机退款 40 元！</t>
  </si>
  <si>
    <t>患者 欧月华 自助机退款 100 元！</t>
  </si>
  <si>
    <t>患者 保康 自助机退款 1000 元！</t>
  </si>
  <si>
    <t>保康</t>
  </si>
  <si>
    <t>患者 赵书军 自助机退款 379 元！</t>
  </si>
  <si>
    <t>赵书军</t>
  </si>
  <si>
    <t>患者 浦江妹 自助机退款 98 元！</t>
  </si>
  <si>
    <t>患者 杨丽珠 自助机退款 534 元！</t>
  </si>
  <si>
    <t>杨丽珠</t>
  </si>
  <si>
    <t>患者 李雪梅 自助机退款 405 元！</t>
  </si>
  <si>
    <t>患者 蒋雪菲 自助机退款 892 元！</t>
  </si>
  <si>
    <t>患者 冯云波 自助机退款 4500 元！</t>
  </si>
  <si>
    <t>冯云波</t>
  </si>
  <si>
    <t>患者 薛延福 自助机退款 200 元！</t>
  </si>
  <si>
    <t>薛延福</t>
  </si>
  <si>
    <t>患者 郭建丽 自助机退款 400 元！</t>
  </si>
  <si>
    <t>患者 陈以万 自助机退款 2577 元！</t>
  </si>
  <si>
    <t>患者 肖旬 自助机退款 198 元！</t>
  </si>
  <si>
    <t>患者 李学群 自助机退款 417 元！</t>
  </si>
  <si>
    <t>患者 杨俊 自助机退款 100 元！</t>
  </si>
  <si>
    <t>患者 刘洪彬 自助机退款 3084 元！</t>
  </si>
  <si>
    <t>患者 宋明 自助机退款 500 元！</t>
  </si>
  <si>
    <t>患者 郭时雨 自助机退款 9 元！</t>
  </si>
  <si>
    <t>患者 王驰 自助机退款 979 元！</t>
  </si>
  <si>
    <t>退汇，账户名不符，301290000007行号不受理对公、对私业务，请</t>
  </si>
  <si>
    <t>患者 陈世云 自助机退款 1418 元！</t>
  </si>
  <si>
    <t>患者 陈燃 自助机退款 382 元！</t>
  </si>
  <si>
    <t>患者 颜成雄 自助机退款 500 元！</t>
  </si>
  <si>
    <t>颜成雄</t>
  </si>
  <si>
    <t>患者 刘祖安 自助机退款 150 元！</t>
  </si>
  <si>
    <t>刘祖安</t>
  </si>
  <si>
    <t>患者 胡定美 自助机退款 500 元！</t>
  </si>
  <si>
    <t>患者 李丽坤 自助机退款 1000 元！</t>
  </si>
  <si>
    <t>患者 马蕊 自助机退款 166 元！</t>
  </si>
  <si>
    <t>患者 娄成芬 自助机退款 9999 元！</t>
  </si>
  <si>
    <t>患者 刘兴武 自助机退款 29 元！</t>
  </si>
  <si>
    <t>患者 张开二 自助机退款 1000 元！</t>
  </si>
  <si>
    <t>患者 高艳玲 自助机退款 867 元！</t>
  </si>
  <si>
    <t>高艳玲</t>
  </si>
  <si>
    <t>患者 徐天魏 自助机退款 66 元！</t>
  </si>
  <si>
    <t>患者 陈平芬 自助机退款 144 元！</t>
  </si>
  <si>
    <t>患者 刘莉 自助机退款 700 元！</t>
  </si>
  <si>
    <t>患者 蔡兴祥 自助机退款 90 元！</t>
  </si>
  <si>
    <t>患者 段素琴 自助机退款 170 元！</t>
  </si>
  <si>
    <t>患者 黄竹花 自助机退款 4955 元！</t>
  </si>
  <si>
    <t>患者 孔德发 自助机退款 553 元！</t>
  </si>
  <si>
    <t>孔德发</t>
  </si>
  <si>
    <t>患者 陈春燕 自助机退款 980 元！</t>
  </si>
  <si>
    <t>患者 陈维清 自助机退款 4218 元！</t>
  </si>
  <si>
    <t>患者 李静 自助机退款 1575 元！</t>
  </si>
  <si>
    <t>患者 黄常艳 自助机退款 1165 元！</t>
  </si>
  <si>
    <t>患者 罗彩金 自助机退款 200 元！</t>
  </si>
  <si>
    <t>退汇，账户名不符，301290000007不受理对公对私业务，请选择正</t>
  </si>
  <si>
    <t>患者 徐琼兰 自助机退款 38 元！</t>
  </si>
  <si>
    <t>患者 徐斌 自助机退款 32 元！</t>
  </si>
  <si>
    <t>患者 李娜 自助机退款 996 元！</t>
  </si>
  <si>
    <t>患者 冯章贵 自助机退款 789 元！</t>
  </si>
  <si>
    <t>冯章贵</t>
  </si>
  <si>
    <t>患者 李静 自助机退款 600 元！</t>
  </si>
  <si>
    <t>患者 陈波 自助机退款 3358 元！</t>
  </si>
  <si>
    <t>陈波</t>
  </si>
  <si>
    <t>患者 陈星 自助机退款 362 元！</t>
  </si>
  <si>
    <t>患者 杨洪贵 自助机退款 100 元！</t>
  </si>
  <si>
    <t>杨洪贵</t>
  </si>
  <si>
    <t>患者 王志新 自助机退款 200 元！</t>
  </si>
  <si>
    <t>患者 李乔英 自助机退款 88 元！</t>
  </si>
  <si>
    <t>患者 杨春元 自助机退款 200 元！</t>
  </si>
  <si>
    <t>杨春元</t>
  </si>
  <si>
    <t>患者 莫鉴潮 自助机退款 900 元！</t>
  </si>
  <si>
    <t>患者 骆德祥 自助机退款 695 元！</t>
  </si>
  <si>
    <t>骆德祥</t>
  </si>
  <si>
    <t>患者 陈可应 自助机退款 44 元！</t>
  </si>
  <si>
    <t>患者 吕银银 自助机退款 144 元！</t>
  </si>
  <si>
    <t>患者 田清 自助机退款 357 元！</t>
  </si>
  <si>
    <t>患者 黄海燕 自助机退款 400 元！</t>
  </si>
  <si>
    <t>患者 任开东 自助机退款 300 元！</t>
  </si>
  <si>
    <t>任开东</t>
  </si>
  <si>
    <t>患者 余洪超 自助机退款 6 元！</t>
  </si>
  <si>
    <t>余洪超</t>
  </si>
  <si>
    <t>患者 潘华丽 自助机退款 1516 元！</t>
  </si>
  <si>
    <t>患者 何金英 自助机退款 5000 元！</t>
  </si>
  <si>
    <t>患者 侯锋 自助机退款 11 元！</t>
  </si>
  <si>
    <t>20170630</t>
  </si>
  <si>
    <t>0937611178</t>
  </si>
  <si>
    <t>20170630082757</t>
  </si>
  <si>
    <t>购香肠</t>
  </si>
  <si>
    <t>0937611426</t>
  </si>
  <si>
    <t>20170630082845</t>
  </si>
  <si>
    <t>2502011609024512123</t>
  </si>
  <si>
    <t>昆明金大厨味精有限责任公司</t>
  </si>
  <si>
    <t>中国工商银行昆明润城支行</t>
  </si>
  <si>
    <t>102731011796</t>
  </si>
  <si>
    <t>0937611681</t>
  </si>
  <si>
    <t>20170630082925</t>
  </si>
  <si>
    <t>531078119018160032756</t>
  </si>
  <si>
    <t>昆明奢洋商贸有限公司</t>
  </si>
  <si>
    <t>交通银行股份有限公司昆明东风东路支行</t>
  </si>
  <si>
    <t>301731000168</t>
  </si>
  <si>
    <t>0937612363</t>
  </si>
  <si>
    <t>20170630083004</t>
  </si>
  <si>
    <t>0937612803</t>
  </si>
  <si>
    <t>20170630083111</t>
  </si>
  <si>
    <t>购火腿腌肉</t>
  </si>
  <si>
    <t>917031010003328387</t>
  </si>
  <si>
    <t>云南宣福坊食品有限公司</t>
  </si>
  <si>
    <t>0937613211</t>
  </si>
  <si>
    <t>20170630083201</t>
  </si>
  <si>
    <t>购鲜活鸡</t>
  </si>
  <si>
    <t>11014814011003</t>
  </si>
  <si>
    <t>云南展涵商贸有限公司</t>
  </si>
  <si>
    <t>平安银行平安银行股份有限公司昆明滇池支行</t>
  </si>
  <si>
    <t>307731006664</t>
  </si>
  <si>
    <t>0937613599</t>
  </si>
  <si>
    <t>20170630083253</t>
  </si>
  <si>
    <t>消杀费</t>
  </si>
  <si>
    <t>0000003569450012</t>
  </si>
  <si>
    <t>昆明炬鑫康利科技服务有限公司</t>
  </si>
  <si>
    <t>昆明市西山区农村信用合作联社福海信用社</t>
  </si>
  <si>
    <t>402731005047</t>
  </si>
  <si>
    <t>0937615106</t>
  </si>
  <si>
    <t>20170630083354</t>
  </si>
  <si>
    <t>购米线</t>
  </si>
  <si>
    <t>137249476542</t>
  </si>
  <si>
    <t>昆明市西山区复兴粮食制品经营部</t>
  </si>
  <si>
    <t>0937615922</t>
  </si>
  <si>
    <t>20170630083642</t>
  </si>
  <si>
    <t>购肉蛋</t>
  </si>
  <si>
    <t>4400010071852012</t>
  </si>
  <si>
    <t>西畴县兴牧牧业有限公司</t>
  </si>
  <si>
    <t>云南省文山壮族苗族自治州</t>
  </si>
  <si>
    <t>农村信用合作社西畴县农村信用合作联社</t>
  </si>
  <si>
    <t>402745300013</t>
  </si>
  <si>
    <t>0937616387</t>
  </si>
  <si>
    <t>20170630083820</t>
  </si>
  <si>
    <t>购干菜调料</t>
  </si>
  <si>
    <t>135649574061</t>
  </si>
  <si>
    <t>昆明市官渡区诚兴干菜经营部</t>
  </si>
  <si>
    <t>0937617257</t>
  </si>
  <si>
    <t>20170630083917</t>
  </si>
  <si>
    <t>购一次性餐具</t>
  </si>
  <si>
    <t>137222905915</t>
  </si>
  <si>
    <t>昆明南之云经贸有限公司</t>
  </si>
  <si>
    <t>中国银行股份有限公司昆明市国贸支行</t>
  </si>
  <si>
    <t>104731012025</t>
  </si>
  <si>
    <t>0937618279</t>
  </si>
  <si>
    <t>20170630084048</t>
  </si>
  <si>
    <t>购食品原料</t>
  </si>
  <si>
    <t>910031010000162244</t>
  </si>
  <si>
    <t>昆明擎龙经贸有限责任公司</t>
  </si>
  <si>
    <t>0937618696</t>
  </si>
  <si>
    <t>20170630084226</t>
  </si>
  <si>
    <t>0937619128</t>
  </si>
  <si>
    <t>20170630084318</t>
  </si>
  <si>
    <t>购配方奶粉</t>
  </si>
  <si>
    <t>0600046680549012</t>
  </si>
  <si>
    <t>云南嘉正久思商贸有限公司</t>
  </si>
  <si>
    <t>昆明市呈贡区农村信用合作联社洛羊信用社</t>
  </si>
  <si>
    <t>402731001640</t>
  </si>
  <si>
    <t>0937620000</t>
  </si>
  <si>
    <t>20170630084411</t>
  </si>
  <si>
    <t>0937620934</t>
  </si>
  <si>
    <t>20170630084526</t>
  </si>
  <si>
    <t>0937622344</t>
  </si>
  <si>
    <t>20170630084640</t>
  </si>
  <si>
    <t>购酱菜</t>
  </si>
  <si>
    <t>0000019079761012</t>
  </si>
  <si>
    <t>昆明七甸永圣酱菜食品有限公司</t>
  </si>
  <si>
    <t>农村信用合作社昆明市呈贡区农村信用合作联社</t>
  </si>
  <si>
    <t>402731004610</t>
  </si>
  <si>
    <t>0937623034</t>
  </si>
  <si>
    <t>20170630084841</t>
  </si>
  <si>
    <t>24-029801040020586</t>
  </si>
  <si>
    <t>昆明雪兰牛奶有限责任公司</t>
  </si>
  <si>
    <t>0937624391</t>
  </si>
  <si>
    <t>20170630084941</t>
  </si>
  <si>
    <t>购米油</t>
  </si>
  <si>
    <t>11016626139000</t>
  </si>
  <si>
    <t>云南勐浓商贸有限公司</t>
  </si>
  <si>
    <t>0937626739</t>
  </si>
  <si>
    <t>20170630085134</t>
  </si>
  <si>
    <t>0937712118</t>
  </si>
  <si>
    <t>20170630095517</t>
  </si>
  <si>
    <t>购椰汁</t>
  </si>
  <si>
    <t>871904930610301</t>
  </si>
  <si>
    <t>云南霍熙商贸有限公司</t>
  </si>
  <si>
    <t>0937714710</t>
  </si>
  <si>
    <t>20170630095629</t>
  </si>
  <si>
    <t>购冰棒</t>
  </si>
  <si>
    <t>11015952389000</t>
  </si>
  <si>
    <t>昆明市西山区欢冉冷饮店</t>
  </si>
  <si>
    <t>0937865478</t>
  </si>
  <si>
    <t>20170630104742</t>
  </si>
  <si>
    <t>煤气费</t>
  </si>
  <si>
    <t>53001885336051002407-0002</t>
  </si>
  <si>
    <t>云南中石油昆仑燃气有限公司昆明分公司</t>
  </si>
  <si>
    <t>0938030035</t>
  </si>
  <si>
    <t>20170630115353</t>
  </si>
  <si>
    <t>询证函费用</t>
  </si>
  <si>
    <t>6217852700008275982</t>
  </si>
  <si>
    <t>刘佳丽</t>
  </si>
  <si>
    <t>患者 李瑞 自助机退款 873 元！</t>
  </si>
  <si>
    <t>患者 管东方 自助机退款 7000 元！</t>
  </si>
  <si>
    <t>患者 马文信 自助机退款 492 元！</t>
  </si>
  <si>
    <t>患者 李笑连 自助机退款 165 元！</t>
  </si>
  <si>
    <t>患者 袁培莲 自助机退款 260 元！</t>
  </si>
  <si>
    <t>患者 张忠武 自助机退款 5000 元！</t>
  </si>
  <si>
    <t>患者 莫代香 自助机退款 850 元！</t>
  </si>
  <si>
    <t>患者 隋晶 自助机退款 1492 元！</t>
  </si>
  <si>
    <t>隋晶</t>
  </si>
  <si>
    <t>患者 玉的 自助机退款 1136 元！</t>
  </si>
  <si>
    <t>患者 李永花 自助机退款 1992 元！</t>
  </si>
  <si>
    <t>患者 周尹冬 自助机退款 400 元！</t>
  </si>
  <si>
    <t>患者 马亚南 自助机退款 1870 元！</t>
  </si>
  <si>
    <t>患者 马亚南 自助机退款 2000 元！</t>
  </si>
  <si>
    <t>患者 马亚南 自助机退款 1198 元！</t>
  </si>
  <si>
    <t>患者 熊丽波 自助机退款 115 元！</t>
  </si>
  <si>
    <t>患者 邱丽红 自助机退款 4079 元！</t>
  </si>
  <si>
    <t>邱丽红</t>
  </si>
  <si>
    <t>患者 施振萍 自助机退款 200 元！</t>
  </si>
  <si>
    <t>施振萍</t>
  </si>
  <si>
    <t>患者 赵振金 自助机退款 992 元！</t>
  </si>
  <si>
    <t>患者 王海霞 自助机退款 393 元！</t>
  </si>
  <si>
    <t>患者 杨青 自助机退款 238 元！</t>
  </si>
  <si>
    <t>患者 杨青 自助机退款 400 元！</t>
  </si>
  <si>
    <t>患者 马素珍 自助机退款 246 元！</t>
  </si>
  <si>
    <t>患者 马素珍 自助机退款 247 元！</t>
  </si>
  <si>
    <t>患者 李菊华 自助机退款 3500 元！</t>
  </si>
  <si>
    <t>患者 王婧瑜 自助机退款 7275 元！</t>
  </si>
  <si>
    <t>患者 袁国鑫 自助机退款 100 元！</t>
  </si>
  <si>
    <t>袁国鑫</t>
  </si>
  <si>
    <t>患者 王婧瑜 自助机退款 1200 元！</t>
  </si>
  <si>
    <t>患者 唐平 自助机退款 160 元！</t>
  </si>
  <si>
    <t>患者 唐新菊 自助机退款 500 元！</t>
  </si>
  <si>
    <t>唐新菊</t>
  </si>
  <si>
    <t>患者 李成梁 自助机退款 5000 元！</t>
  </si>
  <si>
    <t>李成梁</t>
  </si>
  <si>
    <t>患者 赵鑫 自助机退款 100 元！</t>
  </si>
  <si>
    <t>患者 管福春 自助机退款 65 元！</t>
  </si>
  <si>
    <t>患者 邓奕鑫 自助机退款 400 元！</t>
  </si>
  <si>
    <t>患者 杨俊 自助机退款 132 元！</t>
  </si>
  <si>
    <t>患者 冉冉 自助机退款 600 元！</t>
  </si>
  <si>
    <t>冉冉</t>
  </si>
  <si>
    <t>患者 陈蕾 自助机退款 4400 元！</t>
  </si>
  <si>
    <t>患者 陈蕾 自助机退款 3643 元！</t>
  </si>
  <si>
    <t>患者 叶佳佳 自助机退款 4175 元！</t>
  </si>
  <si>
    <t>患者 叶佳佳 自助机退款 200 元！</t>
  </si>
  <si>
    <t>患者 周萍 自助机退款 4200 元！</t>
  </si>
  <si>
    <t>患者 叶佳佳 自助机退款 100 元！</t>
  </si>
  <si>
    <t>患者 周继凤 自助机退款 1900 元！</t>
  </si>
  <si>
    <t>患者 杨绍新 自助机退款 399 元！</t>
  </si>
  <si>
    <t>患者 杨艳琼 自助机退款 9994 元！</t>
  </si>
  <si>
    <t>杨艳琼</t>
  </si>
  <si>
    <t>患者 李树亮 自助机退款 100 元！</t>
  </si>
  <si>
    <t>李树亮</t>
  </si>
  <si>
    <t>患者 马应林 自助机退款 624 元！</t>
  </si>
  <si>
    <t>患者 纳建轮 自助机退款 137 元！</t>
  </si>
  <si>
    <t>纳建轮</t>
  </si>
  <si>
    <t>患者 向莹 自助机退款 111 元！</t>
  </si>
  <si>
    <t>向莹</t>
  </si>
  <si>
    <t>患者 管福春 自助机退款 200 元！</t>
  </si>
  <si>
    <t>患者 刘安乐 自助机退款 500 元！</t>
  </si>
  <si>
    <t>患者 王小三 自助机退款 595 元！</t>
  </si>
  <si>
    <t>患者 杜树辉 自助机退款 309 元！</t>
  </si>
  <si>
    <t>患者 高波 自助机退款 1488 元！</t>
  </si>
  <si>
    <t>患者 许俊辉 自助机退款 330 元！</t>
  </si>
  <si>
    <t>许俊辉</t>
  </si>
  <si>
    <t>患者 罗动妹 自助机退款 421 元！</t>
  </si>
  <si>
    <t>患者 刘永梅 自助机退款 85 元！</t>
  </si>
  <si>
    <t>刘永梅</t>
  </si>
  <si>
    <t>患者 胡珊珊 自助机退款 4873 元！</t>
  </si>
  <si>
    <t>患者 申建杭 自助机退款 600 元！</t>
  </si>
  <si>
    <t>患者 何吉 自助机退款 179 元！</t>
  </si>
  <si>
    <t>何吉</t>
  </si>
  <si>
    <t>患者 杨天艳 自助机退款 3200 元！</t>
  </si>
  <si>
    <t>患者 武露娟 自助机退款 500 元！</t>
  </si>
  <si>
    <t>武露娟</t>
  </si>
  <si>
    <t>患者 王晓东 自助机退款 1500 元！</t>
  </si>
  <si>
    <t>患者 字廷凤 自助机退款 3674 元！</t>
  </si>
  <si>
    <t>字廷凤</t>
  </si>
  <si>
    <t>患者 苏轶 自助机退款 50 元！</t>
  </si>
  <si>
    <t>患者 刘焱丹 自助机退款 755 元！</t>
  </si>
  <si>
    <t>患者 尹兆鹏 自助机退款 120 元！</t>
  </si>
  <si>
    <t>患者 狄淑芹 自助机退款 213 元！</t>
  </si>
  <si>
    <t>患者 任文清 自助机退款 811 元！</t>
  </si>
  <si>
    <t>患者 孙顺祥 自助机退款 300 元！</t>
  </si>
  <si>
    <t>孙顺祥</t>
  </si>
  <si>
    <t>患者 纪俊松 自助机退款 96 元！</t>
  </si>
  <si>
    <t>纪俊松</t>
  </si>
  <si>
    <t>患者 段素琴 自助机退款 490 元！</t>
  </si>
  <si>
    <t>患者 高胜良 自助机退款 159 元！</t>
  </si>
  <si>
    <t>高胜良</t>
  </si>
  <si>
    <t>患者 潘正云 自助机退款 92 元！</t>
  </si>
  <si>
    <t>潘正云</t>
  </si>
  <si>
    <t>患者 皮丽红 自助机退款 16 元！</t>
  </si>
  <si>
    <t>皮丽红</t>
  </si>
  <si>
    <t>患者 段素琴 自助机退款 1000 元！</t>
  </si>
  <si>
    <t>患者 何攀 自助机退款 43 元！</t>
  </si>
  <si>
    <t>何攀</t>
  </si>
  <si>
    <t>患者 童顺仙 自助机退款 484 元！</t>
  </si>
  <si>
    <t>患者 余团 自助机退款 450 元！</t>
  </si>
  <si>
    <t>患者 刘娅萍 自助机退款 100 元！</t>
  </si>
  <si>
    <t>患者 吴诚豪 自助机退款 500 元！</t>
  </si>
  <si>
    <t>吴诚豪</t>
  </si>
  <si>
    <t>患者 赵璐 自助机退款 600 元！</t>
  </si>
  <si>
    <t>患者 念平 自助机退款 400 元！</t>
  </si>
  <si>
    <t>患者 唐超 自助机退款 542 元！</t>
  </si>
  <si>
    <t>患者 王学婵 自助机退款 34 元！</t>
  </si>
  <si>
    <t>患者 何旺 自助机退款 1000 元！</t>
  </si>
  <si>
    <t>何旺</t>
  </si>
  <si>
    <t>患者 杨笛 自助机退款 5000 元！</t>
  </si>
  <si>
    <t>杨笛</t>
  </si>
  <si>
    <t>患者 黄虎 自助机退款 200 元！</t>
  </si>
  <si>
    <t>患者 陈金祥 自助机退款 922 元！</t>
  </si>
  <si>
    <t>患者 陈金祥 自助机退款 70 元！</t>
  </si>
  <si>
    <t>患者 廖家林 自助机退款 24 元！</t>
  </si>
  <si>
    <t>廖家林</t>
  </si>
  <si>
    <t>患者 付小华 自助机退款 1126 元！</t>
  </si>
  <si>
    <t>付小华</t>
  </si>
  <si>
    <t>交易日</t>
  </si>
  <si>
    <t>起息日</t>
  </si>
  <si>
    <t>交易类型</t>
  </si>
  <si>
    <t>借方金额</t>
  </si>
  <si>
    <t>贷方金额</t>
  </si>
  <si>
    <t>收/付方名称</t>
  </si>
  <si>
    <t>收/付方帐号</t>
  </si>
  <si>
    <t>收/付方开户行行号</t>
  </si>
  <si>
    <t>收/付方开户行名</t>
  </si>
  <si>
    <t>收/付方开户行地址</t>
  </si>
  <si>
    <t>141505</t>
  </si>
  <si>
    <t>企业银行和应急模式业务被支付平台退回</t>
  </si>
  <si>
    <t>支付平台退票</t>
  </si>
  <si>
    <t>C0578000023596C</t>
  </si>
  <si>
    <t>151839</t>
  </si>
  <si>
    <t>C0960900009909C</t>
  </si>
  <si>
    <t>084137</t>
  </si>
  <si>
    <t>C0116600006094C</t>
  </si>
  <si>
    <t>110801</t>
  </si>
  <si>
    <t>C0873000006419C</t>
  </si>
  <si>
    <t>142127</t>
  </si>
  <si>
    <t>C0852000012451C</t>
  </si>
  <si>
    <t>144304</t>
  </si>
  <si>
    <t>提回对公户收款</t>
  </si>
  <si>
    <t>G7369100073328C</t>
  </si>
  <si>
    <t>151224</t>
  </si>
  <si>
    <t>C0565700010255C</t>
  </si>
  <si>
    <t>164420</t>
  </si>
  <si>
    <t>C0054100018310C</t>
  </si>
  <si>
    <t>094303</t>
  </si>
  <si>
    <t>C0945800012170C</t>
  </si>
  <si>
    <t>094316</t>
  </si>
  <si>
    <t>C0437300015314C</t>
  </si>
  <si>
    <t>102804</t>
  </si>
  <si>
    <t>C0378400017705C</t>
  </si>
  <si>
    <t>105718</t>
  </si>
  <si>
    <t>C0610500013208C</t>
  </si>
  <si>
    <t>140827</t>
  </si>
  <si>
    <t>C0043900005692C</t>
  </si>
  <si>
    <t>140937</t>
  </si>
  <si>
    <t>C0911400007993C</t>
  </si>
  <si>
    <t>140940</t>
  </si>
  <si>
    <t>C0016800019924C</t>
  </si>
  <si>
    <t>141057</t>
  </si>
  <si>
    <t>C0048500017147C</t>
  </si>
  <si>
    <t>152742</t>
  </si>
  <si>
    <t>C0311600012448C</t>
  </si>
  <si>
    <t>中国建设银行股份有限公司上海浦东分行</t>
  </si>
  <si>
    <t>162519</t>
  </si>
  <si>
    <t>C0645900023480C</t>
  </si>
  <si>
    <t>163312</t>
  </si>
  <si>
    <t>C0638900013391C</t>
  </si>
  <si>
    <t>084249</t>
  </si>
  <si>
    <t>C0794700021014C</t>
  </si>
  <si>
    <t>141149</t>
  </si>
  <si>
    <t>C0851400011298C</t>
  </si>
  <si>
    <t>142929</t>
  </si>
  <si>
    <t>C0002200018911C</t>
  </si>
  <si>
    <t>144323</t>
  </si>
  <si>
    <t>C0131800016216C</t>
  </si>
  <si>
    <t>151157</t>
  </si>
  <si>
    <t>C0232600026946C</t>
  </si>
  <si>
    <t>163949</t>
  </si>
  <si>
    <t>C0629200015540C</t>
  </si>
  <si>
    <t>172409</t>
  </si>
  <si>
    <t>C0226800025522C</t>
  </si>
  <si>
    <t>084246</t>
  </si>
  <si>
    <t>C0602500011026C</t>
  </si>
  <si>
    <t>085424</t>
  </si>
  <si>
    <t>C0727300015396C</t>
  </si>
  <si>
    <t>085427</t>
  </si>
  <si>
    <t>C0602500011525C</t>
  </si>
  <si>
    <t>085430</t>
  </si>
  <si>
    <t>C0558900013813C</t>
  </si>
  <si>
    <t>085647</t>
  </si>
  <si>
    <t>C0760700017211C</t>
  </si>
  <si>
    <t>085650</t>
  </si>
  <si>
    <t>C0479900012425C</t>
  </si>
  <si>
    <t>085653</t>
  </si>
  <si>
    <t>C0727300015477C</t>
  </si>
  <si>
    <t>085747</t>
  </si>
  <si>
    <t>C0760700017258C</t>
  </si>
  <si>
    <t>085753</t>
  </si>
  <si>
    <t>C0587100010272C</t>
  </si>
  <si>
    <t>085802</t>
  </si>
  <si>
    <t>C0602500011673C</t>
  </si>
  <si>
    <t>085842</t>
  </si>
  <si>
    <t>C0602500011695C</t>
  </si>
  <si>
    <t>085853</t>
  </si>
  <si>
    <t>C0558900013947C</t>
  </si>
  <si>
    <t>085859</t>
  </si>
  <si>
    <t>C0727300015549C</t>
  </si>
  <si>
    <t>093257</t>
  </si>
  <si>
    <t>C0763600013501C</t>
  </si>
  <si>
    <t>093300</t>
  </si>
  <si>
    <t>C0859100006241C</t>
  </si>
  <si>
    <t>093309</t>
  </si>
  <si>
    <t>C0859100006257C</t>
  </si>
  <si>
    <t>093425</t>
  </si>
  <si>
    <t>C0987700013541C</t>
  </si>
  <si>
    <t>103255</t>
  </si>
  <si>
    <t>K4030200020795C</t>
  </si>
  <si>
    <t>103756</t>
  </si>
  <si>
    <t>C0170300010922C</t>
  </si>
  <si>
    <t>105843</t>
  </si>
  <si>
    <t>K4030300022981C</t>
  </si>
  <si>
    <t>113129</t>
  </si>
  <si>
    <t>C0698400020667C</t>
  </si>
  <si>
    <t>114512</t>
  </si>
  <si>
    <t>C0865500019170C</t>
  </si>
  <si>
    <t>141625</t>
  </si>
  <si>
    <t>K4030400055262C</t>
  </si>
  <si>
    <t>144207</t>
  </si>
  <si>
    <t>C0879200011617C</t>
  </si>
  <si>
    <t>150350</t>
  </si>
  <si>
    <t>K4030400056808C</t>
  </si>
  <si>
    <t>150906</t>
  </si>
  <si>
    <t>C0044400022042C</t>
  </si>
  <si>
    <t>153012</t>
  </si>
  <si>
    <t>C0075500009289C</t>
  </si>
  <si>
    <t>155151</t>
  </si>
  <si>
    <t>C0092100026513C</t>
  </si>
  <si>
    <t>155843</t>
  </si>
  <si>
    <t>C0400400027621C</t>
  </si>
  <si>
    <t>155920</t>
  </si>
  <si>
    <t>C0403100017589C</t>
  </si>
  <si>
    <t>161228</t>
  </si>
  <si>
    <t>K4030200030147C</t>
  </si>
  <si>
    <t>161928</t>
  </si>
  <si>
    <t>K4030200030529C</t>
  </si>
  <si>
    <t>162008</t>
  </si>
  <si>
    <t>K4030300032031C</t>
  </si>
  <si>
    <t>164920</t>
  </si>
  <si>
    <t>C0845900015766C</t>
  </si>
  <si>
    <t>165011</t>
  </si>
  <si>
    <t>C0680700016677C</t>
  </si>
  <si>
    <t>165014</t>
  </si>
  <si>
    <t>C0845300010802C</t>
  </si>
  <si>
    <t>165022</t>
  </si>
  <si>
    <t>C0680700016686C</t>
  </si>
  <si>
    <t>165651</t>
  </si>
  <si>
    <t>K4030400061678C</t>
  </si>
  <si>
    <t>174516</t>
  </si>
  <si>
    <t>C0148100013678C</t>
  </si>
  <si>
    <t>174601</t>
  </si>
  <si>
    <t>C0128400012142C</t>
  </si>
  <si>
    <t>175106</t>
  </si>
  <si>
    <t>C0128400012303C</t>
  </si>
  <si>
    <t>084550</t>
  </si>
  <si>
    <t>C0461100008034C</t>
  </si>
  <si>
    <t>084553</t>
  </si>
  <si>
    <t>C0198700010845C</t>
  </si>
  <si>
    <t>091139</t>
  </si>
  <si>
    <t>C0463200011692C</t>
  </si>
  <si>
    <t>100118</t>
  </si>
  <si>
    <t>C0942800017817C</t>
  </si>
  <si>
    <t>105046</t>
  </si>
  <si>
    <t>K8572700043983C</t>
  </si>
  <si>
    <t>112723</t>
  </si>
  <si>
    <t>C0671500016614C</t>
  </si>
  <si>
    <t>141936</t>
  </si>
  <si>
    <t>C0656400014585C</t>
  </si>
  <si>
    <t>153716</t>
  </si>
  <si>
    <t>C0916300021708C</t>
  </si>
  <si>
    <t>162917</t>
  </si>
  <si>
    <t>C0171700009385C</t>
  </si>
  <si>
    <t>093806</t>
  </si>
  <si>
    <t>C0498400006258C</t>
  </si>
  <si>
    <t>100012</t>
  </si>
  <si>
    <t>C0561400014928C</t>
  </si>
  <si>
    <t>111051</t>
  </si>
  <si>
    <t>K4651800025515C</t>
  </si>
  <si>
    <t>112212</t>
  </si>
  <si>
    <t>C0084500027441C</t>
  </si>
  <si>
    <t>112216</t>
  </si>
  <si>
    <t>C0349800012432C</t>
  </si>
  <si>
    <t>141309</t>
  </si>
  <si>
    <t>C0975900019565C</t>
  </si>
  <si>
    <t>141332</t>
  </si>
  <si>
    <t>C0340100016488C</t>
  </si>
  <si>
    <t>141424</t>
  </si>
  <si>
    <t>C0268800013774C</t>
  </si>
  <si>
    <t>143228</t>
  </si>
  <si>
    <t>K4651700071631C</t>
  </si>
  <si>
    <t>153249</t>
  </si>
  <si>
    <t>C0721600016530C</t>
  </si>
  <si>
    <t>155036</t>
  </si>
  <si>
    <t>C0673300024945C</t>
  </si>
  <si>
    <t>155110</t>
  </si>
  <si>
    <t>C0673300024977C</t>
  </si>
  <si>
    <t>155219</t>
  </si>
  <si>
    <t>C0660000029340C</t>
  </si>
  <si>
    <t>084315</t>
  </si>
  <si>
    <t>K9566700017346C</t>
  </si>
  <si>
    <t>084407</t>
  </si>
  <si>
    <t>C0071000011461C</t>
  </si>
  <si>
    <t>085405</t>
  </si>
  <si>
    <t>C0079700034917C</t>
  </si>
  <si>
    <t>090129</t>
  </si>
  <si>
    <t>C0998600009414C</t>
  </si>
  <si>
    <t>100616</t>
  </si>
  <si>
    <t>C0427900015571C</t>
  </si>
  <si>
    <t>112553</t>
  </si>
  <si>
    <t>C0762900009990C</t>
  </si>
  <si>
    <t>140102</t>
  </si>
  <si>
    <t>C0108100016135C</t>
  </si>
  <si>
    <t>140105</t>
  </si>
  <si>
    <t>C0108100016139C</t>
  </si>
  <si>
    <t>140438</t>
  </si>
  <si>
    <t>C0129000015350C</t>
  </si>
  <si>
    <t>140506</t>
  </si>
  <si>
    <t>C0129000015376C</t>
  </si>
  <si>
    <t>151811</t>
  </si>
  <si>
    <t>C0429300027856C</t>
  </si>
  <si>
    <t>151821</t>
  </si>
  <si>
    <t>C0495600028797C</t>
  </si>
  <si>
    <t>154123</t>
  </si>
  <si>
    <t>C0548700011053C</t>
  </si>
  <si>
    <t>154418</t>
  </si>
  <si>
    <t>C0751300008060C</t>
  </si>
  <si>
    <t>165301</t>
  </si>
  <si>
    <t>C0256600014927C</t>
  </si>
  <si>
    <t>165951</t>
  </si>
  <si>
    <t>K9566700033084C</t>
  </si>
  <si>
    <t>103735</t>
  </si>
  <si>
    <t>C0028700004595C</t>
  </si>
  <si>
    <t>105212</t>
  </si>
  <si>
    <t>C0875100023278C</t>
  </si>
  <si>
    <t>111236</t>
  </si>
  <si>
    <t>C0028700005604C</t>
  </si>
  <si>
    <t>112836</t>
  </si>
  <si>
    <t>C0288400012705C</t>
  </si>
  <si>
    <t>115306</t>
  </si>
  <si>
    <t>K5126600112684C</t>
  </si>
  <si>
    <t>141006</t>
  </si>
  <si>
    <t>K5126800033067C</t>
  </si>
  <si>
    <t>141321</t>
  </si>
  <si>
    <t>C0293300018669C</t>
  </si>
  <si>
    <t>C0220800011189C</t>
  </si>
  <si>
    <t>144634</t>
  </si>
  <si>
    <t>C0240000012391C</t>
  </si>
  <si>
    <t>150506</t>
  </si>
  <si>
    <t>卡号户名不符退回应为杨昌</t>
  </si>
  <si>
    <t>C0447600014472C</t>
  </si>
  <si>
    <t>151216</t>
  </si>
  <si>
    <t>K5126800035401C</t>
  </si>
  <si>
    <t>162418</t>
  </si>
  <si>
    <t>K5127000022726C</t>
  </si>
  <si>
    <t>162642</t>
  </si>
  <si>
    <t>C0911100012677C</t>
  </si>
  <si>
    <t>163108</t>
  </si>
  <si>
    <t>C0005000017359C</t>
  </si>
  <si>
    <t>171130</t>
  </si>
  <si>
    <t>C0137900028214C</t>
  </si>
  <si>
    <t>173053</t>
  </si>
  <si>
    <t>C0343400030942C</t>
  </si>
  <si>
    <t>175918</t>
  </si>
  <si>
    <t>C0538000015538C</t>
  </si>
  <si>
    <t>084113</t>
  </si>
  <si>
    <t>K6132300089932C</t>
  </si>
  <si>
    <t>084149</t>
  </si>
  <si>
    <t>C0956700017080C</t>
  </si>
  <si>
    <t>084155</t>
  </si>
  <si>
    <t>C0998000027710C</t>
  </si>
  <si>
    <t>084259</t>
  </si>
  <si>
    <t>C0956700017150C</t>
  </si>
  <si>
    <t>092505</t>
  </si>
  <si>
    <t>C0144200013462C</t>
  </si>
  <si>
    <t>100130</t>
  </si>
  <si>
    <t>C0468300010821C</t>
  </si>
  <si>
    <t>101127</t>
  </si>
  <si>
    <t>C0448000013801C</t>
  </si>
  <si>
    <t>102447</t>
  </si>
  <si>
    <t>C0638500006980C</t>
  </si>
  <si>
    <t>103317</t>
  </si>
  <si>
    <t>C0620500016556C</t>
  </si>
  <si>
    <t>104321</t>
  </si>
  <si>
    <t>K6132300092088C</t>
  </si>
  <si>
    <t>111750</t>
  </si>
  <si>
    <t>K6132400082343C</t>
  </si>
  <si>
    <t>140848</t>
  </si>
  <si>
    <t>C0072600009575C</t>
  </si>
  <si>
    <t>141117</t>
  </si>
  <si>
    <t>C0049200025546C</t>
  </si>
  <si>
    <t>144001</t>
  </si>
  <si>
    <t>退6月9日误划款</t>
  </si>
  <si>
    <t>C0321700023493C</t>
  </si>
  <si>
    <t>151703</t>
  </si>
  <si>
    <t>C0495000028430C</t>
  </si>
  <si>
    <t>160833</t>
  </si>
  <si>
    <t>C0617600007560C</t>
  </si>
  <si>
    <t>163151</t>
  </si>
  <si>
    <t>C0797600024545C</t>
  </si>
  <si>
    <t>171952</t>
  </si>
  <si>
    <t>C0064300020483C</t>
  </si>
  <si>
    <t>173045</t>
  </si>
  <si>
    <t>C0269300010255C</t>
  </si>
  <si>
    <t>175407</t>
  </si>
  <si>
    <t>C0269300010675C</t>
  </si>
  <si>
    <t>084051</t>
  </si>
  <si>
    <t>C0571500018449C</t>
  </si>
  <si>
    <t>105921</t>
  </si>
  <si>
    <t>C0710100007745C</t>
  </si>
  <si>
    <t>113233</t>
  </si>
  <si>
    <t>C0822400005955C</t>
  </si>
  <si>
    <t>141725</t>
  </si>
  <si>
    <t>C0907000020421C</t>
  </si>
  <si>
    <t>145229</t>
  </si>
  <si>
    <t>C0045000010883C</t>
  </si>
  <si>
    <t>145233</t>
  </si>
  <si>
    <t>C0929600022435C</t>
  </si>
  <si>
    <t>145652</t>
  </si>
  <si>
    <t>C0075700017853C</t>
  </si>
  <si>
    <t>153910</t>
  </si>
  <si>
    <t>K0256800031573C</t>
  </si>
  <si>
    <t>154840</t>
  </si>
  <si>
    <t>C0247000021027C</t>
  </si>
  <si>
    <t>165816</t>
  </si>
  <si>
    <t>C0963000018372C</t>
  </si>
  <si>
    <t>173745</t>
  </si>
  <si>
    <t>C0987500028410C</t>
  </si>
  <si>
    <t>084425</t>
  </si>
  <si>
    <t>K5849200011349C</t>
  </si>
  <si>
    <t>094443</t>
  </si>
  <si>
    <t>C0205300012270C</t>
  </si>
  <si>
    <t>100201</t>
  </si>
  <si>
    <t>C0417700007811C</t>
  </si>
  <si>
    <t>102507</t>
  </si>
  <si>
    <t>C0618900018393C</t>
  </si>
  <si>
    <t>104524</t>
  </si>
  <si>
    <t>C0618900019154C</t>
  </si>
  <si>
    <t>113420</t>
  </si>
  <si>
    <t>K5849100070078C</t>
  </si>
  <si>
    <t>113444</t>
  </si>
  <si>
    <t>K5849000034194C</t>
  </si>
  <si>
    <t>141416</t>
  </si>
  <si>
    <t>C0215700018728C</t>
  </si>
  <si>
    <t>142817</t>
  </si>
  <si>
    <t>C0283900017951C</t>
  </si>
  <si>
    <t>151924</t>
  </si>
  <si>
    <t>账号与户名不符，退</t>
  </si>
  <si>
    <t>C0548600004232C</t>
  </si>
  <si>
    <t>152234</t>
  </si>
  <si>
    <t>C0499200016425C</t>
  </si>
  <si>
    <t>152238</t>
  </si>
  <si>
    <t>C0482000015040C</t>
  </si>
  <si>
    <t>152248</t>
  </si>
  <si>
    <t>C0548600004376C</t>
  </si>
  <si>
    <t>162509</t>
  </si>
  <si>
    <t>C0063500023066C</t>
  </si>
  <si>
    <t>163639</t>
  </si>
  <si>
    <t>C0063500023468C</t>
  </si>
  <si>
    <t>172214</t>
  </si>
  <si>
    <t>K5849200025701C</t>
  </si>
  <si>
    <t>185701</t>
  </si>
  <si>
    <t>K5849100081450C</t>
  </si>
  <si>
    <t>093658</t>
  </si>
  <si>
    <t>C0126400020074C</t>
  </si>
  <si>
    <t>094854</t>
  </si>
  <si>
    <t>K1314600045761C</t>
  </si>
  <si>
    <t>095902</t>
  </si>
  <si>
    <t>K1314500067386C</t>
  </si>
  <si>
    <t>103916</t>
  </si>
  <si>
    <t>C0559000017155C</t>
  </si>
  <si>
    <t>105455</t>
  </si>
  <si>
    <t>C0540300011028C</t>
  </si>
  <si>
    <t>111034</t>
  </si>
  <si>
    <t>C0872800016224C</t>
  </si>
  <si>
    <t>133657</t>
  </si>
  <si>
    <t>K1314600050261C</t>
  </si>
  <si>
    <t>154851</t>
  </si>
  <si>
    <t>K1314600054543C</t>
  </si>
  <si>
    <t>154855</t>
  </si>
  <si>
    <t>K1314700058755C</t>
  </si>
  <si>
    <t>161152</t>
  </si>
  <si>
    <t>C0580500005930C</t>
  </si>
  <si>
    <t>171034</t>
  </si>
  <si>
    <t>C0849300028801C</t>
  </si>
  <si>
    <t>084012</t>
  </si>
  <si>
    <t>C0822300020094C</t>
  </si>
  <si>
    <t>084033</t>
  </si>
  <si>
    <t>C0036900011008C</t>
  </si>
  <si>
    <t>084243</t>
  </si>
  <si>
    <t>C0212700013345C</t>
  </si>
  <si>
    <t>091916</t>
  </si>
  <si>
    <t>K6912200077618C</t>
  </si>
  <si>
    <t>091927</t>
  </si>
  <si>
    <t>C0572000012530C</t>
  </si>
  <si>
    <t>091953</t>
  </si>
  <si>
    <t>K6912400087450C</t>
  </si>
  <si>
    <t>100454</t>
  </si>
  <si>
    <t>C0454400012869C</t>
  </si>
  <si>
    <t>111301</t>
  </si>
  <si>
    <t>K6912400090636C</t>
  </si>
  <si>
    <t>113402</t>
  </si>
  <si>
    <t>K6912300090464C</t>
  </si>
  <si>
    <t>140933</t>
  </si>
  <si>
    <t>C0229900020366C</t>
  </si>
  <si>
    <t>140941</t>
  </si>
  <si>
    <t>C0229900020368C</t>
  </si>
  <si>
    <t>140954</t>
  </si>
  <si>
    <t>C0035800021325C</t>
  </si>
  <si>
    <t>141155</t>
  </si>
  <si>
    <t>C0035800021419C</t>
  </si>
  <si>
    <t>151008</t>
  </si>
  <si>
    <t>C0514600015670C</t>
  </si>
  <si>
    <t>152939</t>
  </si>
  <si>
    <t>C0750200004548C</t>
  </si>
  <si>
    <t>154419</t>
  </si>
  <si>
    <t>C0730100017800C</t>
  </si>
  <si>
    <t>162134</t>
  </si>
  <si>
    <t>K6912400100966C</t>
  </si>
  <si>
    <t>162336</t>
  </si>
  <si>
    <t>C0076500011289C</t>
  </si>
  <si>
    <t>165213</t>
  </si>
  <si>
    <t>C0989800007476C</t>
  </si>
  <si>
    <t>165449</t>
  </si>
  <si>
    <t>C0044300011130C</t>
  </si>
  <si>
    <t>172605</t>
  </si>
  <si>
    <t>C0540400019343C</t>
  </si>
  <si>
    <t>173815</t>
  </si>
  <si>
    <t>C0504600022065C</t>
  </si>
  <si>
    <t>085021</t>
  </si>
  <si>
    <t>C0923300019715C</t>
  </si>
  <si>
    <t>085038</t>
  </si>
  <si>
    <t>C0618600024319C</t>
  </si>
  <si>
    <t>085102</t>
  </si>
  <si>
    <t>C0659200009937C</t>
  </si>
  <si>
    <t>085131</t>
  </si>
  <si>
    <t>C0618600024369C</t>
  </si>
  <si>
    <t>085134</t>
  </si>
  <si>
    <t>C0584400011500C</t>
  </si>
  <si>
    <t>104903</t>
  </si>
  <si>
    <t>K9176500055981C</t>
  </si>
  <si>
    <t>123614</t>
  </si>
  <si>
    <t>C0846600013063C</t>
  </si>
  <si>
    <t>142151</t>
  </si>
  <si>
    <t>C0861500008127C</t>
  </si>
  <si>
    <t>142158</t>
  </si>
  <si>
    <t>C0861500008131C</t>
  </si>
  <si>
    <t>142236</t>
  </si>
  <si>
    <t>C0861500008159C</t>
  </si>
  <si>
    <t>142355</t>
  </si>
  <si>
    <t>C0868500015996C</t>
  </si>
  <si>
    <t>145202</t>
  </si>
  <si>
    <t>C0047900018785C</t>
  </si>
  <si>
    <t>151554</t>
  </si>
  <si>
    <t>C0047900019824C</t>
  </si>
  <si>
    <t>152404</t>
  </si>
  <si>
    <t>K9176500063357C</t>
  </si>
  <si>
    <t>152410</t>
  </si>
  <si>
    <t>K9176400039519C</t>
  </si>
  <si>
    <t>152534</t>
  </si>
  <si>
    <t>C0151100005125C</t>
  </si>
  <si>
    <t>161752</t>
  </si>
  <si>
    <t>卡号户名不符退回应为温永贤</t>
  </si>
  <si>
    <t>C0514300009140C</t>
  </si>
  <si>
    <t>161809</t>
  </si>
  <si>
    <t>C0490800025345C</t>
  </si>
  <si>
    <t>164118</t>
  </si>
  <si>
    <t>C0456600023228C</t>
  </si>
  <si>
    <t>164126</t>
  </si>
  <si>
    <t>C0514300010084C</t>
  </si>
  <si>
    <t>164224</t>
  </si>
  <si>
    <t>C0469800009478C</t>
  </si>
  <si>
    <t>165314</t>
  </si>
  <si>
    <t>C0775800012242C</t>
  </si>
  <si>
    <t>165529</t>
  </si>
  <si>
    <t>C0531500018354C</t>
  </si>
  <si>
    <t>165610</t>
  </si>
  <si>
    <t>C0490800026557C</t>
  </si>
  <si>
    <t>192953</t>
  </si>
  <si>
    <t>K9176400046321C</t>
  </si>
  <si>
    <t>090936</t>
  </si>
  <si>
    <t>K3890400054336C</t>
  </si>
  <si>
    <t>094848</t>
  </si>
  <si>
    <t>C0129000017128C</t>
  </si>
  <si>
    <t>100530</t>
  </si>
  <si>
    <t>C0169900016099C</t>
  </si>
  <si>
    <t>105126</t>
  </si>
  <si>
    <t>C0169900017771C</t>
  </si>
  <si>
    <t>110908</t>
  </si>
  <si>
    <t>C0534300013252C</t>
  </si>
  <si>
    <t>151119</t>
  </si>
  <si>
    <t>K3890600072619C</t>
  </si>
  <si>
    <t>161105</t>
  </si>
  <si>
    <t>C0427800015948C</t>
  </si>
  <si>
    <t>171611</t>
  </si>
  <si>
    <t>C0654800013019C</t>
  </si>
  <si>
    <t>171632</t>
  </si>
  <si>
    <t>C0654800013033C</t>
  </si>
  <si>
    <t>171705</t>
  </si>
  <si>
    <t>C0598500010582C</t>
  </si>
  <si>
    <t>171714</t>
  </si>
  <si>
    <t>C0706600011370C</t>
  </si>
  <si>
    <t>C0086400009156C</t>
  </si>
  <si>
    <t>173245</t>
  </si>
  <si>
    <t>C0086400009364C</t>
  </si>
  <si>
    <t>202151</t>
  </si>
  <si>
    <t>K3890400070900C</t>
  </si>
  <si>
    <t>091157</t>
  </si>
  <si>
    <t>C0690000018533C</t>
  </si>
  <si>
    <t>091207</t>
  </si>
  <si>
    <t>C0752600003968C</t>
  </si>
  <si>
    <t>105034</t>
  </si>
  <si>
    <t>K0050300028293C</t>
  </si>
  <si>
    <t>111119</t>
  </si>
  <si>
    <t>C0505100001068C</t>
  </si>
  <si>
    <t>140425</t>
  </si>
  <si>
    <t>K0050400026635C</t>
  </si>
  <si>
    <t>140520</t>
  </si>
  <si>
    <t>K0050400026665C</t>
  </si>
  <si>
    <t>152210</t>
  </si>
  <si>
    <t>户名不符6253624052489844黄石香</t>
  </si>
  <si>
    <t>C0197300013011C</t>
  </si>
  <si>
    <t>152237</t>
  </si>
  <si>
    <t>C0024600013125C</t>
  </si>
  <si>
    <t>152806</t>
  </si>
  <si>
    <t>C0276900018122C</t>
  </si>
  <si>
    <t>164124</t>
  </si>
  <si>
    <t>K0050500037296C</t>
  </si>
  <si>
    <t>085033</t>
  </si>
  <si>
    <t>K5158900018408C</t>
  </si>
  <si>
    <t>090107</t>
  </si>
  <si>
    <t>C0806100014339C</t>
  </si>
  <si>
    <t>092133</t>
  </si>
  <si>
    <t>C0070100008427C</t>
  </si>
  <si>
    <t>093635</t>
  </si>
  <si>
    <t>K5158900019178C</t>
  </si>
  <si>
    <t>110004</t>
  </si>
  <si>
    <t>K5159000035355C</t>
  </si>
  <si>
    <t>112347</t>
  </si>
  <si>
    <t>C0006700013479C</t>
  </si>
  <si>
    <t>112517</t>
  </si>
  <si>
    <t>C0109800026048C</t>
  </si>
  <si>
    <t>112527</t>
  </si>
  <si>
    <t>C0109800026054C</t>
  </si>
  <si>
    <t>113526</t>
  </si>
  <si>
    <t>C0098700017360C</t>
  </si>
  <si>
    <t>114709</t>
  </si>
  <si>
    <t>C0006700014118C</t>
  </si>
  <si>
    <t>115117</t>
  </si>
  <si>
    <t>C0214200025490C</t>
  </si>
  <si>
    <t>154443</t>
  </si>
  <si>
    <t>C0631900011793C</t>
  </si>
  <si>
    <t>155516</t>
  </si>
  <si>
    <t>K5158900029986C</t>
  </si>
  <si>
    <t>155529</t>
  </si>
  <si>
    <t>K5158900030030C</t>
  </si>
  <si>
    <t>161009</t>
  </si>
  <si>
    <t>C0730400020151C</t>
  </si>
  <si>
    <t>161012</t>
  </si>
  <si>
    <t>C0730400020153C</t>
  </si>
  <si>
    <t>161104</t>
  </si>
  <si>
    <t>C0904500011826C</t>
  </si>
  <si>
    <t>162227</t>
  </si>
  <si>
    <t>C0904500012140C</t>
  </si>
  <si>
    <t>164823</t>
  </si>
  <si>
    <t>K5159000046157C</t>
  </si>
  <si>
    <t>172327</t>
  </si>
  <si>
    <t>C0242900006902C</t>
  </si>
  <si>
    <t>172411</t>
  </si>
  <si>
    <t>C0197900020534C</t>
  </si>
  <si>
    <t>175747</t>
  </si>
  <si>
    <t>C0584800010129C</t>
  </si>
  <si>
    <t>175832</t>
  </si>
  <si>
    <t>C0584900013455C</t>
  </si>
  <si>
    <t>180012</t>
  </si>
  <si>
    <t>C0813800009208C</t>
  </si>
  <si>
    <t>K6487500144229C</t>
  </si>
  <si>
    <t>092958</t>
  </si>
  <si>
    <t>C0663100012522C</t>
  </si>
  <si>
    <t>100022</t>
  </si>
  <si>
    <t>K2637200070888C</t>
  </si>
  <si>
    <t>100030</t>
  </si>
  <si>
    <t>C0824100006626C</t>
  </si>
  <si>
    <t>141302</t>
  </si>
  <si>
    <t>K2637000079139C</t>
  </si>
  <si>
    <t>141717</t>
  </si>
  <si>
    <t>C0602700007035C</t>
  </si>
  <si>
    <t>141804</t>
  </si>
  <si>
    <t>C0595600004376C</t>
  </si>
  <si>
    <t>143648</t>
  </si>
  <si>
    <t>K2637000080183C</t>
  </si>
  <si>
    <t>152026</t>
  </si>
  <si>
    <t>K2637100045161C</t>
  </si>
  <si>
    <t>160030</t>
  </si>
  <si>
    <t>C0290400014137C</t>
  </si>
  <si>
    <t>160229</t>
  </si>
  <si>
    <t>C0214700015275C</t>
  </si>
  <si>
    <t>161922</t>
  </si>
  <si>
    <t>C0251100011905C</t>
  </si>
  <si>
    <t>162218</t>
  </si>
  <si>
    <t>C0214700016000C</t>
  </si>
  <si>
    <t>182615</t>
  </si>
  <si>
    <t>C0836500021382C</t>
  </si>
  <si>
    <r>
      <t>A</t>
    </r>
    <r>
      <rPr>
        <sz val="11"/>
        <color theme="1"/>
        <rFont val="宋体"/>
        <family val="3"/>
        <charset val="134"/>
        <scheme val="minor"/>
      </rPr>
      <t>CC_+AMT</t>
    </r>
    <phoneticPr fontId="3" type="noConversion"/>
  </si>
  <si>
    <t>退汇时间</t>
    <phoneticPr fontId="3" type="noConversion"/>
  </si>
  <si>
    <r>
      <t>ACC</t>
    </r>
    <r>
      <rPr>
        <sz val="11"/>
        <color theme="1"/>
        <rFont val="宋体"/>
        <family val="3"/>
        <charset val="134"/>
        <scheme val="minor"/>
      </rPr>
      <t>+AMT</t>
    </r>
    <phoneticPr fontId="3" type="noConversion"/>
  </si>
  <si>
    <t>户名不符6221682912953713颜晓月</t>
    <phoneticPr fontId="3" type="noConversion"/>
  </si>
  <si>
    <t>户名不符6259650806605744陈培澍</t>
    <phoneticPr fontId="3" type="noConversion"/>
  </si>
  <si>
    <t>户名不符3568950029066200邓高云</t>
    <phoneticPr fontId="3" type="noConversion"/>
  </si>
  <si>
    <t>户名不符6283660017168887赵红霞</t>
    <phoneticPr fontId="3" type="noConversion"/>
  </si>
  <si>
    <t>户名不符6283174240021103何平梅</t>
    <phoneticPr fontId="3" type="noConversion"/>
  </si>
  <si>
    <t>户名不符6221682905488305徐彩艳</t>
    <phoneticPr fontId="3" type="noConversion"/>
  </si>
  <si>
    <t>户名不符6259654240587211邵韵芳</t>
    <phoneticPr fontId="3" type="noConversion"/>
  </si>
  <si>
    <t>户名不符6253624012928550王志刚</t>
    <phoneticPr fontId="3" type="noConversion"/>
  </si>
  <si>
    <t>网银退金额</t>
    <phoneticPr fontId="3" type="noConversion"/>
  </si>
  <si>
    <t>招行退汇调节表 2017-06-02</t>
  </si>
  <si>
    <t>招行退汇调节表 2017-06-03</t>
  </si>
  <si>
    <t>招行退汇调节表 2017-06-04</t>
  </si>
  <si>
    <t>招行退汇调节表 2017-06-05</t>
  </si>
  <si>
    <t>招行退汇调节表 2017-06-06</t>
  </si>
  <si>
    <t>招行退汇调节表 2017-06-07</t>
  </si>
  <si>
    <t>招行退汇调节表 2017-06-08</t>
  </si>
  <si>
    <t>招行退汇调节表 2017-06-09</t>
  </si>
  <si>
    <t>招行退汇调节表 2017-06-10</t>
  </si>
  <si>
    <t>招行退汇调节表 2017-06-11</t>
  </si>
  <si>
    <t>招行退汇调节表 2017-06-12</t>
  </si>
  <si>
    <t>招行退汇调节表 2017-06-13</t>
  </si>
  <si>
    <t>招行退汇调节表 2017-06-14</t>
  </si>
  <si>
    <t>招行退汇调节表 2017-06-15</t>
  </si>
  <si>
    <t>招行退汇调节表 2017-06-16</t>
  </si>
  <si>
    <t>招行退汇调节表 2017-06-17</t>
  </si>
  <si>
    <t>招行退汇调节表 2017-06-18</t>
  </si>
  <si>
    <t>招行退汇调节表 2017-06-19</t>
  </si>
  <si>
    <t>招行退汇调节表 2017-06-20</t>
  </si>
  <si>
    <t>招行退汇调节表 2017-06-21</t>
  </si>
  <si>
    <t>招行退汇调节表 2017-06-22</t>
  </si>
  <si>
    <t>招行退汇调节表 2017-06-23</t>
  </si>
  <si>
    <t>招行退汇调节表 2017-06-24</t>
  </si>
  <si>
    <t>招行退汇调节表 2017-06-25</t>
  </si>
  <si>
    <t>招行退汇调节表 2017-06-26</t>
  </si>
  <si>
    <t>招行退汇调节表 2017-06-27</t>
  </si>
  <si>
    <t>招行退汇调节表 2017-06-28</t>
  </si>
  <si>
    <t>招行退汇调节表 2017-06-29</t>
  </si>
  <si>
    <t>招行退汇调节表 2017-06-30</t>
  </si>
  <si>
    <t>已退</t>
    <phoneticPr fontId="3" type="noConversion"/>
  </si>
  <si>
    <t>1000048724</t>
    <phoneticPr fontId="3" type="noConversion"/>
  </si>
  <si>
    <t>HIS退汇状态</t>
    <phoneticPr fontId="3" type="noConversion"/>
  </si>
  <si>
    <t>线下退款</t>
    <phoneticPr fontId="3" type="noConversion"/>
  </si>
  <si>
    <t>SR17060700000486</t>
    <phoneticPr fontId="3" type="noConversion"/>
  </si>
  <si>
    <t>SR17061400002565</t>
    <phoneticPr fontId="3" type="noConversion"/>
  </si>
  <si>
    <t>SR17062100004651</t>
    <phoneticPr fontId="3" type="noConversion"/>
  </si>
  <si>
    <t>SR17062400005687</t>
    <phoneticPr fontId="3" type="noConversion"/>
  </si>
  <si>
    <t>SR17062400005688</t>
    <phoneticPr fontId="3" type="noConversion"/>
  </si>
  <si>
    <t>SR17062600006087</t>
    <phoneticPr fontId="3" type="noConversion"/>
  </si>
  <si>
    <t>SR17062700006467</t>
    <phoneticPr fontId="3" type="noConversion"/>
  </si>
  <si>
    <t>SR17062700006485</t>
    <phoneticPr fontId="3" type="noConversion"/>
  </si>
  <si>
    <t>SR17062800006717</t>
    <phoneticPr fontId="3" type="noConversion"/>
  </si>
  <si>
    <t>HIS退汇</t>
    <phoneticPr fontId="3" type="noConversion"/>
  </si>
  <si>
    <t>退汇状态</t>
    <phoneticPr fontId="3" type="noConversion"/>
  </si>
  <si>
    <t>退汇时间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</si>
</sst>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 applyFill="1" applyBorder="1" applyAlignment="1"/>
    <xf numFmtId="49" fontId="4" fillId="0" borderId="0" xfId="0" applyNumberFormat="1" applyFont="1">
      <alignment vertical="center"/>
    </xf>
    <xf numFmtId="0" fontId="0" fillId="5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0" fontId="0" fillId="0" borderId="0" xfId="0" applyAlignment="1">
      <alignment horizontal="right" vertical="center"/>
    </xf>
    <xf numFmtId="22" fontId="0" fillId="0" borderId="0" xfId="0" applyNumberFormat="1">
      <alignment vertical="center"/>
    </xf>
    <xf numFmtId="0" fontId="0" fillId="6" borderId="0" xfId="0" applyFill="1">
      <alignment vertical="center"/>
    </xf>
    <xf numFmtId="176" fontId="4" fillId="0" borderId="0" xfId="0" applyNumberFormat="1" applyFont="1">
      <alignment vertical="center"/>
    </xf>
    <xf numFmtId="4" fontId="0" fillId="0" borderId="0" xfId="0" applyNumberFormat="1" applyAlignment="1">
      <alignment horizontal="right" vertical="center"/>
    </xf>
    <xf numFmtId="178" fontId="0" fillId="0" borderId="1" xfId="0" applyNumberFormat="1" applyBorder="1">
      <alignment vertical="center"/>
    </xf>
    <xf numFmtId="22" fontId="0" fillId="2" borderId="0" xfId="0" applyNumberFormat="1" applyFill="1">
      <alignment vertical="center"/>
    </xf>
    <xf numFmtId="0" fontId="6" fillId="2" borderId="0" xfId="0" applyFont="1" applyFill="1" applyAlignment="1">
      <alignment horizontal="right"/>
    </xf>
    <xf numFmtId="0" fontId="0" fillId="2" borderId="0" xfId="0" applyNumberForma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 s="1" customFormat="1" ht="15" customHeight="1">
      <c r="A2" s="61" t="s">
        <v>1</v>
      </c>
      <c r="B2" s="61"/>
      <c r="C2" s="61"/>
      <c r="D2" s="61"/>
      <c r="E2" s="61"/>
      <c r="F2" s="61"/>
      <c r="G2" s="61"/>
      <c r="H2" s="6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2" t="s">
        <v>0</v>
      </c>
      <c r="B8" s="62"/>
      <c r="C8" s="62"/>
      <c r="D8" s="62"/>
      <c r="E8" s="62"/>
      <c r="F8" s="62"/>
      <c r="G8" s="62"/>
      <c r="H8" s="62"/>
    </row>
    <row r="9" spans="1:8" s="2" customFormat="1" ht="14.25">
      <c r="A9" s="63" t="s">
        <v>12</v>
      </c>
      <c r="B9" s="63"/>
      <c r="C9" s="63"/>
      <c r="D9" s="63"/>
      <c r="E9" s="63"/>
      <c r="F9" s="63"/>
      <c r="G9" s="63"/>
      <c r="H9" s="6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2" t="s">
        <v>0</v>
      </c>
      <c r="B15" s="62"/>
      <c r="C15" s="62"/>
      <c r="D15" s="62"/>
      <c r="E15" s="62"/>
      <c r="F15" s="62"/>
      <c r="G15" s="62"/>
      <c r="H15" s="62"/>
    </row>
    <row r="16" spans="1:8" ht="14.25">
      <c r="A16" s="63" t="s">
        <v>14</v>
      </c>
      <c r="B16" s="63"/>
      <c r="C16" s="63"/>
      <c r="D16" s="63"/>
      <c r="E16" s="63"/>
      <c r="F16" s="63"/>
      <c r="G16" s="63"/>
      <c r="H16" s="6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2" t="s">
        <v>0</v>
      </c>
      <c r="B22" s="62"/>
      <c r="C22" s="62"/>
      <c r="D22" s="62"/>
      <c r="E22" s="62"/>
      <c r="F22" s="62"/>
      <c r="G22" s="62"/>
      <c r="H22" s="62"/>
    </row>
    <row r="23" spans="1:8" ht="17.100000000000001" customHeight="1">
      <c r="A23" s="63" t="s">
        <v>15</v>
      </c>
      <c r="B23" s="63"/>
      <c r="C23" s="63"/>
      <c r="D23" s="63"/>
      <c r="E23" s="63"/>
      <c r="F23" s="63"/>
      <c r="G23" s="63"/>
      <c r="H23" s="6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2" t="s">
        <v>0</v>
      </c>
      <c r="B29" s="62"/>
      <c r="C29" s="62"/>
      <c r="D29" s="62"/>
      <c r="E29" s="62"/>
      <c r="F29" s="62"/>
      <c r="G29" s="62"/>
      <c r="H29" s="62"/>
    </row>
    <row r="30" spans="1:8" ht="14.25">
      <c r="A30" s="63" t="s">
        <v>16</v>
      </c>
      <c r="B30" s="63"/>
      <c r="C30" s="63"/>
      <c r="D30" s="63"/>
      <c r="E30" s="63"/>
      <c r="F30" s="63"/>
      <c r="G30" s="63"/>
      <c r="H30" s="6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2" t="s">
        <v>17</v>
      </c>
      <c r="B37" s="62"/>
      <c r="C37" s="62"/>
      <c r="D37" s="62"/>
      <c r="E37" s="62"/>
      <c r="F37" s="62"/>
      <c r="G37" s="62"/>
      <c r="H37" s="62"/>
    </row>
    <row r="38" spans="1:8" ht="14.25">
      <c r="A38" s="62" t="s">
        <v>78</v>
      </c>
      <c r="B38" s="62"/>
      <c r="C38" s="62"/>
      <c r="D38" s="62"/>
      <c r="E38" s="62"/>
      <c r="F38" s="62"/>
      <c r="G38" s="62"/>
      <c r="H38" s="6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56"/>
  <sheetViews>
    <sheetView topLeftCell="F1" zoomScale="80" zoomScaleNormal="80" workbookViewId="0">
      <pane ySplit="1" topLeftCell="A2" activePane="bottomLeft" state="frozen"/>
      <selection pane="bottomLeft" activeCell="O1279" sqref="O1279"/>
    </sheetView>
  </sheetViews>
  <sheetFormatPr defaultRowHeight="13.5"/>
  <cols>
    <col min="1" max="1" width="15.25" style="47" customWidth="1"/>
    <col min="2" max="2" width="7.875" style="46" customWidth="1"/>
    <col min="3" max="3" width="18.25" style="39" bestFit="1" customWidth="1"/>
    <col min="4" max="4" width="9.875" style="39" customWidth="1"/>
    <col min="5" max="5" width="5.125" style="39" customWidth="1"/>
    <col min="6" max="6" width="8" style="45" customWidth="1"/>
    <col min="7" max="7" width="15.25" style="47" customWidth="1"/>
    <col min="8" max="10" width="9" style="39"/>
    <col min="11" max="11" width="9.375" style="39" bestFit="1" customWidth="1"/>
    <col min="12" max="13" width="18.375" style="39" bestFit="1" customWidth="1"/>
    <col min="14" max="14" width="21.625" style="39" bestFit="1" customWidth="1"/>
    <col min="15" max="15" width="6.5" style="39" customWidth="1"/>
    <col min="16" max="16" width="10" style="39" bestFit="1" customWidth="1"/>
    <col min="17" max="17" width="11" style="45" customWidth="1"/>
    <col min="18" max="18" width="7.75" style="39" customWidth="1"/>
    <col min="19" max="19" width="11.25" style="39" customWidth="1"/>
    <col min="20" max="20" width="11.875" style="45" bestFit="1" customWidth="1"/>
    <col min="21" max="21" width="15.25" style="47" customWidth="1"/>
    <col min="22" max="22" width="9" style="39" customWidth="1"/>
    <col min="23" max="16384" width="9" style="39"/>
  </cols>
  <sheetData>
    <row r="1" spans="1:22">
      <c r="A1" t="s">
        <v>23</v>
      </c>
      <c r="B1" t="s">
        <v>29</v>
      </c>
      <c r="C1" t="s">
        <v>32</v>
      </c>
      <c r="D1" t="s">
        <v>24</v>
      </c>
      <c r="E1" t="s">
        <v>25</v>
      </c>
      <c r="F1" t="s">
        <v>26</v>
      </c>
      <c r="G1" t="s">
        <v>31</v>
      </c>
      <c r="H1" t="s">
        <v>27</v>
      </c>
      <c r="I1" t="s">
        <v>33</v>
      </c>
      <c r="J1" t="s">
        <v>34</v>
      </c>
      <c r="K1" t="s">
        <v>35</v>
      </c>
      <c r="L1" t="s">
        <v>37</v>
      </c>
      <c r="M1" t="s">
        <v>38</v>
      </c>
      <c r="N1" t="s">
        <v>356</v>
      </c>
      <c r="O1" s="19" t="s">
        <v>402</v>
      </c>
      <c r="P1" s="37" t="s">
        <v>171</v>
      </c>
      <c r="Q1" s="44" t="s">
        <v>172</v>
      </c>
      <c r="R1" s="37" t="s">
        <v>173</v>
      </c>
      <c r="S1" s="37" t="s">
        <v>417</v>
      </c>
      <c r="T1" s="44" t="s">
        <v>421</v>
      </c>
      <c r="U1" t="s">
        <v>23</v>
      </c>
      <c r="V1" s="37" t="s">
        <v>13717</v>
      </c>
    </row>
    <row r="2" spans="1:22" customFormat="1" ht="14.25" hidden="1">
      <c r="A2" s="53">
        <v>42889.984097222223</v>
      </c>
      <c r="B2">
        <v>15099</v>
      </c>
      <c r="D2" t="s">
        <v>285</v>
      </c>
      <c r="F2" s="15">
        <v>1</v>
      </c>
      <c r="G2" t="s">
        <v>367</v>
      </c>
      <c r="H2" t="s">
        <v>367</v>
      </c>
      <c r="I2" t="s">
        <v>174</v>
      </c>
      <c r="J2" t="s">
        <v>73</v>
      </c>
      <c r="K2" t="s">
        <v>75</v>
      </c>
      <c r="L2" t="s">
        <v>5149</v>
      </c>
      <c r="M2" t="s">
        <v>5150</v>
      </c>
      <c r="N2" t="s">
        <v>357</v>
      </c>
      <c r="O2">
        <f>VLOOKUP(B2,HIS退!B:F,5,FALSE)</f>
        <v>-1</v>
      </c>
      <c r="P2" t="str">
        <f t="shared" ref="P2:P65" si="0">IF(O2=F2*-1,"",1)</f>
        <v/>
      </c>
      <c r="Q2" s="40" t="e">
        <f>VLOOKUP(L2,银行退!C:D,2,FALSE)</f>
        <v>#N/A</v>
      </c>
      <c r="R2" t="e">
        <f>IF(Q2=F2,"",1)</f>
        <v>#N/A</v>
      </c>
      <c r="S2" t="e">
        <f>VLOOKUP(L2,银行退!C:Q,15,FALSE)</f>
        <v>#N/A</v>
      </c>
      <c r="T2" s="40" t="e">
        <f>VLOOKUP(L2,银行退!C:W,21,FALSE)</f>
        <v>#N/A</v>
      </c>
      <c r="U2" s="53">
        <v>42889.984097222223</v>
      </c>
      <c r="V2">
        <f>VLOOKUP(B2,HIS解!E:G,3,FALSE)</f>
        <v>1</v>
      </c>
    </row>
    <row r="3" spans="1:22" customFormat="1" ht="14.25" hidden="1">
      <c r="A3" s="53">
        <v>42890.040127314816</v>
      </c>
      <c r="B3">
        <v>15196</v>
      </c>
      <c r="C3" t="s">
        <v>423</v>
      </c>
      <c r="D3" t="s">
        <v>285</v>
      </c>
      <c r="F3" s="15">
        <v>1</v>
      </c>
      <c r="G3" t="s">
        <v>367</v>
      </c>
      <c r="H3" t="s">
        <v>367</v>
      </c>
      <c r="I3" t="s">
        <v>74</v>
      </c>
      <c r="J3" t="s">
        <v>36</v>
      </c>
      <c r="K3" t="s">
        <v>75</v>
      </c>
      <c r="L3" t="s">
        <v>5151</v>
      </c>
      <c r="M3" t="s">
        <v>5152</v>
      </c>
      <c r="N3" t="s">
        <v>5153</v>
      </c>
      <c r="O3">
        <f>VLOOKUP(B3,HIS退!B:F,5,FALSE)</f>
        <v>-1</v>
      </c>
      <c r="P3" t="str">
        <f t="shared" si="0"/>
        <v/>
      </c>
      <c r="Q3" s="40">
        <f>VLOOKUP(L3,银行退!C:D,2,FALSE)</f>
        <v>1</v>
      </c>
      <c r="R3" t="str">
        <f>IF(ISNA(S2)=FALSE,1,"")</f>
        <v/>
      </c>
      <c r="S3" t="str">
        <f>VLOOKUP(L3,银行退!C:Q,15,FALSE)</f>
        <v>S</v>
      </c>
      <c r="T3" s="40" t="e">
        <f>VLOOKUP(L3,银行退!C:W,21,FALSE)</f>
        <v>#N/A</v>
      </c>
      <c r="U3" s="53">
        <v>42890.040127314816</v>
      </c>
      <c r="V3" t="e">
        <f>VLOOKUP(B3,HIS解!E:G,3,FALSE)</f>
        <v>#N/A</v>
      </c>
    </row>
    <row r="4" spans="1:22" customFormat="1" ht="14.25" hidden="1">
      <c r="A4" s="53">
        <v>42890.043761574074</v>
      </c>
      <c r="B4">
        <v>15203</v>
      </c>
      <c r="C4" t="s">
        <v>425</v>
      </c>
      <c r="D4" t="s">
        <v>285</v>
      </c>
      <c r="F4" s="15">
        <v>1</v>
      </c>
      <c r="G4" t="s">
        <v>367</v>
      </c>
      <c r="H4" t="s">
        <v>367</v>
      </c>
      <c r="I4" t="s">
        <v>74</v>
      </c>
      <c r="J4" t="s">
        <v>36</v>
      </c>
      <c r="K4" t="s">
        <v>75</v>
      </c>
      <c r="L4" t="s">
        <v>5154</v>
      </c>
      <c r="M4" t="s">
        <v>5155</v>
      </c>
      <c r="N4" t="s">
        <v>357</v>
      </c>
      <c r="O4">
        <f>VLOOKUP(B4,HIS退!B:F,5,FALSE)</f>
        <v>-1</v>
      </c>
      <c r="P4" t="str">
        <f t="shared" si="0"/>
        <v/>
      </c>
      <c r="Q4" s="40">
        <f>VLOOKUP(L4,银行退!C:D,2,FALSE)</f>
        <v>1</v>
      </c>
      <c r="R4" t="str">
        <f t="shared" ref="R4:R67" si="1">IF(Q4=F4,"",1)</f>
        <v/>
      </c>
      <c r="S4" t="str">
        <f>VLOOKUP(L4,银行退!C:Q,15,FALSE)</f>
        <v>S</v>
      </c>
      <c r="T4" s="40" t="e">
        <f>VLOOKUP(L4,银行退!C:W,21,FALSE)</f>
        <v>#N/A</v>
      </c>
      <c r="U4" s="53">
        <v>42890.043761574074</v>
      </c>
      <c r="V4" t="e">
        <f>VLOOKUP(B4,HIS解!E:G,3,FALSE)</f>
        <v>#N/A</v>
      </c>
    </row>
    <row r="5" spans="1:22" ht="14.25" hidden="1">
      <c r="A5" s="53">
        <v>42891.476435185185</v>
      </c>
      <c r="B5">
        <v>30272</v>
      </c>
      <c r="C5" t="s">
        <v>426</v>
      </c>
      <c r="D5" t="s">
        <v>427</v>
      </c>
      <c r="E5"/>
      <c r="F5" s="15">
        <v>496</v>
      </c>
      <c r="G5" t="s">
        <v>367</v>
      </c>
      <c r="H5" t="s">
        <v>367</v>
      </c>
      <c r="I5" t="s">
        <v>74</v>
      </c>
      <c r="J5" t="s">
        <v>36</v>
      </c>
      <c r="K5" t="s">
        <v>75</v>
      </c>
      <c r="L5" t="s">
        <v>5156</v>
      </c>
      <c r="M5" t="s">
        <v>5157</v>
      </c>
      <c r="N5" t="s">
        <v>5158</v>
      </c>
      <c r="O5">
        <f>VLOOKUP(B5,HIS退!B:F,5,FALSE)</f>
        <v>-496</v>
      </c>
      <c r="P5" t="str">
        <f t="shared" si="0"/>
        <v/>
      </c>
      <c r="Q5" s="40">
        <f>VLOOKUP(L5,银行退!C:D,2,FALSE)</f>
        <v>496</v>
      </c>
      <c r="R5" t="str">
        <f t="shared" si="1"/>
        <v/>
      </c>
      <c r="S5" t="str">
        <f>VLOOKUP(L5,银行退!C:Q,15,FALSE)</f>
        <v>S</v>
      </c>
      <c r="T5" s="40" t="e">
        <f>VLOOKUP(L5,银行退!C:W,21,FALSE)</f>
        <v>#N/A</v>
      </c>
      <c r="U5" s="53">
        <v>42891.476435185185</v>
      </c>
      <c r="V5" t="e">
        <f>VLOOKUP(B5,HIS解!E:G,3,FALSE)</f>
        <v>#N/A</v>
      </c>
    </row>
    <row r="6" spans="1:22" customFormat="1" ht="14.25" hidden="1">
      <c r="A6" s="53">
        <v>42891.553888888891</v>
      </c>
      <c r="B6">
        <v>33169</v>
      </c>
      <c r="D6" t="s">
        <v>430</v>
      </c>
      <c r="F6" s="15">
        <v>496</v>
      </c>
      <c r="G6" t="s">
        <v>367</v>
      </c>
      <c r="H6" t="s">
        <v>367</v>
      </c>
      <c r="I6" t="s">
        <v>174</v>
      </c>
      <c r="J6" t="s">
        <v>73</v>
      </c>
      <c r="K6" t="s">
        <v>75</v>
      </c>
      <c r="L6" t="s">
        <v>5159</v>
      </c>
      <c r="M6" t="s">
        <v>5160</v>
      </c>
      <c r="N6" t="s">
        <v>4879</v>
      </c>
      <c r="O6">
        <f>VLOOKUP(B6,HIS退!B:F,5,FALSE)</f>
        <v>-496</v>
      </c>
      <c r="P6" t="str">
        <f t="shared" si="0"/>
        <v/>
      </c>
      <c r="Q6" s="40" t="e">
        <f>VLOOKUP(L6,银行退!C:D,2,FALSE)</f>
        <v>#N/A</v>
      </c>
      <c r="R6" t="e">
        <f t="shared" si="1"/>
        <v>#N/A</v>
      </c>
      <c r="S6" t="e">
        <f>VLOOKUP(L6,银行退!C:Q,15,FALSE)</f>
        <v>#N/A</v>
      </c>
      <c r="T6" s="40" t="e">
        <f>VLOOKUP(L6,银行退!C:W,21,FALSE)</f>
        <v>#N/A</v>
      </c>
      <c r="U6" s="53">
        <v>42891.553888888891</v>
      </c>
      <c r="V6">
        <f>VLOOKUP(B6,HIS解!E:G,3,FALSE)</f>
        <v>496</v>
      </c>
    </row>
    <row r="7" spans="1:22" customFormat="1" ht="14.25" hidden="1">
      <c r="A7" s="53">
        <v>42891.904363425929</v>
      </c>
      <c r="B7">
        <v>42072</v>
      </c>
      <c r="C7" t="s">
        <v>433</v>
      </c>
      <c r="D7" t="s">
        <v>434</v>
      </c>
      <c r="F7" s="15">
        <v>500</v>
      </c>
      <c r="G7" t="s">
        <v>367</v>
      </c>
      <c r="H7" t="s">
        <v>367</v>
      </c>
      <c r="I7" t="s">
        <v>74</v>
      </c>
      <c r="J7" t="s">
        <v>36</v>
      </c>
      <c r="K7" t="s">
        <v>75</v>
      </c>
      <c r="L7" t="s">
        <v>5161</v>
      </c>
      <c r="M7" t="s">
        <v>5162</v>
      </c>
      <c r="N7" t="s">
        <v>5163</v>
      </c>
      <c r="O7">
        <f>VLOOKUP(B7,HIS退!B:F,5,FALSE)</f>
        <v>-500</v>
      </c>
      <c r="P7" t="str">
        <f t="shared" si="0"/>
        <v/>
      </c>
      <c r="Q7" s="40">
        <f>VLOOKUP(L7,银行退!C:D,2,FALSE)</f>
        <v>500</v>
      </c>
      <c r="R7" t="str">
        <f t="shared" si="1"/>
        <v/>
      </c>
      <c r="S7" t="str">
        <f>VLOOKUP(L7,银行退!C:Q,15,FALSE)</f>
        <v>S</v>
      </c>
      <c r="T7" s="40" t="e">
        <f>VLOOKUP(L7,银行退!C:W,21,FALSE)</f>
        <v>#N/A</v>
      </c>
      <c r="U7" s="53">
        <v>42891.904363425929</v>
      </c>
      <c r="V7" t="e">
        <f>VLOOKUP(B7,HIS解!E:G,3,FALSE)</f>
        <v>#N/A</v>
      </c>
    </row>
    <row r="8" spans="1:22" customFormat="1" ht="14.25" hidden="1">
      <c r="A8" s="53">
        <v>42891.904768518521</v>
      </c>
      <c r="B8">
        <v>42074</v>
      </c>
      <c r="C8" t="s">
        <v>437</v>
      </c>
      <c r="D8" t="s">
        <v>434</v>
      </c>
      <c r="F8" s="15">
        <v>2000</v>
      </c>
      <c r="G8" t="s">
        <v>367</v>
      </c>
      <c r="H8" t="s">
        <v>367</v>
      </c>
      <c r="I8" t="s">
        <v>74</v>
      </c>
      <c r="J8" t="s">
        <v>36</v>
      </c>
      <c r="K8" t="s">
        <v>75</v>
      </c>
      <c r="L8" t="s">
        <v>5164</v>
      </c>
      <c r="M8" t="s">
        <v>5165</v>
      </c>
      <c r="N8" t="s">
        <v>5163</v>
      </c>
      <c r="O8">
        <f>VLOOKUP(B8,HIS退!B:F,5,FALSE)</f>
        <v>-2000</v>
      </c>
      <c r="P8" t="str">
        <f t="shared" si="0"/>
        <v/>
      </c>
      <c r="Q8" s="40">
        <f>VLOOKUP(L8,银行退!C:D,2,FALSE)</f>
        <v>2000</v>
      </c>
      <c r="R8" t="str">
        <f t="shared" si="1"/>
        <v/>
      </c>
      <c r="S8" t="str">
        <f>VLOOKUP(L8,银行退!C:Q,15,FALSE)</f>
        <v>S</v>
      </c>
      <c r="T8" s="40" t="e">
        <f>VLOOKUP(L8,银行退!C:W,21,FALSE)</f>
        <v>#N/A</v>
      </c>
      <c r="U8" s="53">
        <v>42891.904768518521</v>
      </c>
      <c r="V8" t="e">
        <f>VLOOKUP(B8,HIS解!E:G,3,FALSE)</f>
        <v>#N/A</v>
      </c>
    </row>
    <row r="9" spans="1:22" customFormat="1" ht="14.25" hidden="1">
      <c r="A9" s="53">
        <v>42892.080300925925</v>
      </c>
      <c r="B9">
        <v>42375</v>
      </c>
      <c r="C9" t="s">
        <v>438</v>
      </c>
      <c r="D9" t="s">
        <v>439</v>
      </c>
      <c r="F9" s="15">
        <v>100</v>
      </c>
      <c r="G9" t="s">
        <v>42</v>
      </c>
      <c r="H9" t="s">
        <v>367</v>
      </c>
      <c r="I9" t="s">
        <v>74</v>
      </c>
      <c r="J9" t="s">
        <v>36</v>
      </c>
      <c r="K9" t="s">
        <v>75</v>
      </c>
      <c r="L9" t="s">
        <v>5166</v>
      </c>
      <c r="M9" t="s">
        <v>5167</v>
      </c>
      <c r="N9" t="s">
        <v>5168</v>
      </c>
      <c r="O9">
        <f>VLOOKUP(B9,HIS退!B:F,5,FALSE)</f>
        <v>-100</v>
      </c>
      <c r="P9" t="str">
        <f t="shared" si="0"/>
        <v/>
      </c>
      <c r="Q9" s="40">
        <f>VLOOKUP(L9,银行退!C:D,2,FALSE)</f>
        <v>100</v>
      </c>
      <c r="R9" t="str">
        <f t="shared" si="1"/>
        <v/>
      </c>
      <c r="S9" t="str">
        <f>VLOOKUP(L9,银行退!C:Q,15,FALSE)</f>
        <v>S</v>
      </c>
      <c r="T9" s="40" t="e">
        <f>VLOOKUP(L9,银行退!C:W,21,FALSE)</f>
        <v>#N/A</v>
      </c>
      <c r="U9" s="53">
        <v>42892.080300925925</v>
      </c>
      <c r="V9" t="e">
        <f>VLOOKUP(B9,HIS解!E:G,3,FALSE)</f>
        <v>#N/A</v>
      </c>
    </row>
    <row r="10" spans="1:22" customFormat="1" ht="14.25" hidden="1">
      <c r="A10" s="53">
        <v>42892.081111111111</v>
      </c>
      <c r="B10">
        <v>42376</v>
      </c>
      <c r="C10" t="s">
        <v>441</v>
      </c>
      <c r="D10" t="s">
        <v>439</v>
      </c>
      <c r="F10" s="15">
        <v>50</v>
      </c>
      <c r="G10" t="s">
        <v>42</v>
      </c>
      <c r="H10" t="s">
        <v>367</v>
      </c>
      <c r="I10" t="s">
        <v>74</v>
      </c>
      <c r="J10" t="s">
        <v>36</v>
      </c>
      <c r="K10" t="s">
        <v>75</v>
      </c>
      <c r="L10" t="s">
        <v>5169</v>
      </c>
      <c r="M10" t="s">
        <v>5170</v>
      </c>
      <c r="N10" t="s">
        <v>5168</v>
      </c>
      <c r="O10">
        <f>VLOOKUP(B10,HIS退!B:F,5,FALSE)</f>
        <v>-50</v>
      </c>
      <c r="P10" t="str">
        <f t="shared" si="0"/>
        <v/>
      </c>
      <c r="Q10" s="40">
        <f>VLOOKUP(L10,银行退!C:D,2,FALSE)</f>
        <v>50</v>
      </c>
      <c r="R10" t="str">
        <f t="shared" si="1"/>
        <v/>
      </c>
      <c r="S10" t="str">
        <f>VLOOKUP(L10,银行退!C:Q,15,FALSE)</f>
        <v>S</v>
      </c>
      <c r="T10" s="40" t="e">
        <f>VLOOKUP(L10,银行退!C:W,21,FALSE)</f>
        <v>#N/A</v>
      </c>
      <c r="U10" s="53">
        <v>42892.081111111111</v>
      </c>
      <c r="V10" t="e">
        <f>VLOOKUP(B10,HIS解!E:G,3,FALSE)</f>
        <v>#N/A</v>
      </c>
    </row>
    <row r="11" spans="1:22" customFormat="1" ht="14.25" hidden="1">
      <c r="A11" s="53">
        <v>42892.09746527778</v>
      </c>
      <c r="B11">
        <v>42389</v>
      </c>
      <c r="C11" t="s">
        <v>442</v>
      </c>
      <c r="D11" t="s">
        <v>439</v>
      </c>
      <c r="F11" s="15">
        <v>1</v>
      </c>
      <c r="G11" t="s">
        <v>367</v>
      </c>
      <c r="H11" t="s">
        <v>367</v>
      </c>
      <c r="I11" t="s">
        <v>74</v>
      </c>
      <c r="J11" t="s">
        <v>36</v>
      </c>
      <c r="K11" t="s">
        <v>75</v>
      </c>
      <c r="L11" t="s">
        <v>5171</v>
      </c>
      <c r="M11" t="s">
        <v>5172</v>
      </c>
      <c r="N11" t="s">
        <v>5168</v>
      </c>
      <c r="O11">
        <f>VLOOKUP(B11,HIS退!B:F,5,FALSE)</f>
        <v>-1</v>
      </c>
      <c r="P11" t="str">
        <f t="shared" si="0"/>
        <v/>
      </c>
      <c r="Q11" s="40">
        <f>VLOOKUP(L11,银行退!C:D,2,FALSE)</f>
        <v>1</v>
      </c>
      <c r="R11" t="str">
        <f t="shared" si="1"/>
        <v/>
      </c>
      <c r="S11" t="str">
        <f>VLOOKUP(L11,银行退!C:Q,15,FALSE)</f>
        <v>S</v>
      </c>
      <c r="T11" s="40" t="e">
        <f>VLOOKUP(L11,银行退!C:W,21,FALSE)</f>
        <v>#N/A</v>
      </c>
      <c r="U11" s="53">
        <v>42892.09746527778</v>
      </c>
      <c r="V11" t="e">
        <f>VLOOKUP(B11,HIS解!E:G,3,FALSE)</f>
        <v>#N/A</v>
      </c>
    </row>
    <row r="12" spans="1:22" customFormat="1" ht="14.25" hidden="1">
      <c r="A12" s="53">
        <v>42892.10601851852</v>
      </c>
      <c r="B12">
        <v>42398</v>
      </c>
      <c r="C12" t="s">
        <v>444</v>
      </c>
      <c r="D12" t="s">
        <v>439</v>
      </c>
      <c r="F12" s="15">
        <v>149</v>
      </c>
      <c r="G12" t="s">
        <v>42</v>
      </c>
      <c r="H12" t="s">
        <v>367</v>
      </c>
      <c r="I12" t="s">
        <v>74</v>
      </c>
      <c r="J12" t="s">
        <v>36</v>
      </c>
      <c r="K12" t="s">
        <v>75</v>
      </c>
      <c r="L12" t="s">
        <v>5173</v>
      </c>
      <c r="M12" t="s">
        <v>5174</v>
      </c>
      <c r="N12" t="s">
        <v>5168</v>
      </c>
      <c r="O12">
        <f>VLOOKUP(B12,HIS退!B:F,5,FALSE)</f>
        <v>-149</v>
      </c>
      <c r="P12" t="str">
        <f t="shared" si="0"/>
        <v/>
      </c>
      <c r="Q12" s="40">
        <f>VLOOKUP(L12,银行退!C:D,2,FALSE)</f>
        <v>149</v>
      </c>
      <c r="R12" t="str">
        <f t="shared" si="1"/>
        <v/>
      </c>
      <c r="S12" t="str">
        <f>VLOOKUP(L12,银行退!C:Q,15,FALSE)</f>
        <v>S</v>
      </c>
      <c r="T12" s="40" t="e">
        <f>VLOOKUP(L12,银行退!C:W,21,FALSE)</f>
        <v>#N/A</v>
      </c>
      <c r="U12" s="53">
        <v>42892.10601851852</v>
      </c>
      <c r="V12" t="e">
        <f>VLOOKUP(B12,HIS解!E:G,3,FALSE)</f>
        <v>#N/A</v>
      </c>
    </row>
    <row r="13" spans="1:22" ht="14.25" hidden="1">
      <c r="A13" s="53">
        <v>42892.350636574076</v>
      </c>
      <c r="B13">
        <v>44368</v>
      </c>
      <c r="C13" t="s">
        <v>445</v>
      </c>
      <c r="D13" t="s">
        <v>446</v>
      </c>
      <c r="E13"/>
      <c r="F13" s="15">
        <v>3300</v>
      </c>
      <c r="G13" t="s">
        <v>367</v>
      </c>
      <c r="H13" t="s">
        <v>367</v>
      </c>
      <c r="I13" t="s">
        <v>74</v>
      </c>
      <c r="J13" t="s">
        <v>36</v>
      </c>
      <c r="K13" t="s">
        <v>75</v>
      </c>
      <c r="L13" t="s">
        <v>5175</v>
      </c>
      <c r="M13" t="s">
        <v>5176</v>
      </c>
      <c r="N13" t="s">
        <v>5177</v>
      </c>
      <c r="O13">
        <f>VLOOKUP(B13,HIS退!B:F,5,FALSE)</f>
        <v>-3300</v>
      </c>
      <c r="P13" t="str">
        <f t="shared" si="0"/>
        <v/>
      </c>
      <c r="Q13" s="40">
        <f>VLOOKUP(L13,银行退!C:D,2,FALSE)</f>
        <v>3300</v>
      </c>
      <c r="R13" t="str">
        <f t="shared" si="1"/>
        <v/>
      </c>
      <c r="S13" t="str">
        <f>VLOOKUP(L13,银行退!C:Q,15,FALSE)</f>
        <v>S</v>
      </c>
      <c r="T13" s="40" t="e">
        <f>VLOOKUP(L13,银行退!C:W,21,FALSE)</f>
        <v>#N/A</v>
      </c>
      <c r="U13" s="53">
        <v>42892.350636574076</v>
      </c>
      <c r="V13" t="e">
        <f>VLOOKUP(B13,HIS解!E:G,3,FALSE)</f>
        <v>#N/A</v>
      </c>
    </row>
    <row r="14" spans="1:22" customFormat="1" ht="14.25" hidden="1">
      <c r="A14" s="53">
        <v>42892.374513888892</v>
      </c>
      <c r="B14">
        <v>46089</v>
      </c>
      <c r="C14" t="s">
        <v>449</v>
      </c>
      <c r="D14" t="s">
        <v>450</v>
      </c>
      <c r="F14" s="15">
        <v>2000</v>
      </c>
      <c r="G14" t="s">
        <v>367</v>
      </c>
      <c r="H14" t="s">
        <v>367</v>
      </c>
      <c r="I14" t="s">
        <v>74</v>
      </c>
      <c r="J14" t="s">
        <v>36</v>
      </c>
      <c r="K14" t="s">
        <v>75</v>
      </c>
      <c r="L14" t="s">
        <v>5178</v>
      </c>
      <c r="M14" t="s">
        <v>5179</v>
      </c>
      <c r="N14" t="s">
        <v>5180</v>
      </c>
      <c r="O14">
        <f>VLOOKUP(B14,HIS退!B:F,5,FALSE)</f>
        <v>-2000</v>
      </c>
      <c r="P14" t="str">
        <f t="shared" si="0"/>
        <v/>
      </c>
      <c r="Q14" s="40">
        <f>VLOOKUP(L14,银行退!C:D,2,FALSE)</f>
        <v>2000</v>
      </c>
      <c r="R14" t="str">
        <f t="shared" si="1"/>
        <v/>
      </c>
      <c r="S14" t="str">
        <f>VLOOKUP(L14,银行退!C:Q,15,FALSE)</f>
        <v>S</v>
      </c>
      <c r="T14" s="40" t="e">
        <f>VLOOKUP(L14,银行退!C:W,21,FALSE)</f>
        <v>#N/A</v>
      </c>
      <c r="U14" s="53">
        <v>42892.374513888892</v>
      </c>
      <c r="V14" t="e">
        <f>VLOOKUP(B14,HIS解!E:G,3,FALSE)</f>
        <v>#N/A</v>
      </c>
    </row>
    <row r="15" spans="1:22" ht="14.25" hidden="1">
      <c r="A15" s="53">
        <v>42892.380694444444</v>
      </c>
      <c r="B15">
        <v>46533</v>
      </c>
      <c r="C15"/>
      <c r="D15" t="s">
        <v>453</v>
      </c>
      <c r="E15"/>
      <c r="F15" s="15">
        <v>716</v>
      </c>
      <c r="G15" t="s">
        <v>367</v>
      </c>
      <c r="H15" t="s">
        <v>367</v>
      </c>
      <c r="I15" t="s">
        <v>174</v>
      </c>
      <c r="J15" t="s">
        <v>73</v>
      </c>
      <c r="K15" t="s">
        <v>75</v>
      </c>
      <c r="L15" t="s">
        <v>5181</v>
      </c>
      <c r="M15" t="s">
        <v>5182</v>
      </c>
      <c r="N15" t="s">
        <v>4878</v>
      </c>
      <c r="O15">
        <f>VLOOKUP(B15,HIS退!B:F,5,FALSE)</f>
        <v>-716</v>
      </c>
      <c r="P15" t="str">
        <f t="shared" si="0"/>
        <v/>
      </c>
      <c r="Q15" s="40" t="e">
        <f>VLOOKUP(L15,银行退!C:D,2,FALSE)</f>
        <v>#N/A</v>
      </c>
      <c r="R15" t="e">
        <f t="shared" si="1"/>
        <v>#N/A</v>
      </c>
      <c r="S15" t="e">
        <f>VLOOKUP(L15,银行退!C:Q,15,FALSE)</f>
        <v>#N/A</v>
      </c>
      <c r="T15" s="40" t="e">
        <f>VLOOKUP(L15,银行退!C:W,21,FALSE)</f>
        <v>#N/A</v>
      </c>
      <c r="U15" s="53">
        <v>42892.380694444444</v>
      </c>
      <c r="V15">
        <f>VLOOKUP(B15,HIS解!E:G,3,FALSE)</f>
        <v>716</v>
      </c>
    </row>
    <row r="16" spans="1:22" customFormat="1" ht="14.25" hidden="1">
      <c r="A16" s="53">
        <v>42892.384201388886</v>
      </c>
      <c r="B16">
        <v>46812</v>
      </c>
      <c r="D16" t="s">
        <v>456</v>
      </c>
      <c r="F16" s="15">
        <v>1000</v>
      </c>
      <c r="G16" t="s">
        <v>367</v>
      </c>
      <c r="H16" t="s">
        <v>367</v>
      </c>
      <c r="I16" t="s">
        <v>174</v>
      </c>
      <c r="J16" t="s">
        <v>73</v>
      </c>
      <c r="K16" t="s">
        <v>75</v>
      </c>
      <c r="L16" t="s">
        <v>5183</v>
      </c>
      <c r="M16" t="s">
        <v>5184</v>
      </c>
      <c r="N16" t="s">
        <v>4880</v>
      </c>
      <c r="O16">
        <f>VLOOKUP(B16,HIS退!B:F,5,FALSE)</f>
        <v>-1000</v>
      </c>
      <c r="P16" t="str">
        <f t="shared" si="0"/>
        <v/>
      </c>
      <c r="Q16" s="40" t="e">
        <f>VLOOKUP(L16,银行退!C:D,2,FALSE)</f>
        <v>#N/A</v>
      </c>
      <c r="R16" t="e">
        <f t="shared" si="1"/>
        <v>#N/A</v>
      </c>
      <c r="S16" t="e">
        <f>VLOOKUP(L16,银行退!C:Q,15,FALSE)</f>
        <v>#N/A</v>
      </c>
      <c r="T16" s="40" t="e">
        <f>VLOOKUP(L16,银行退!C:W,21,FALSE)</f>
        <v>#N/A</v>
      </c>
      <c r="U16" s="53">
        <v>42892.384201388886</v>
      </c>
      <c r="V16">
        <f>VLOOKUP(B16,HIS解!E:G,3,FALSE)</f>
        <v>1000</v>
      </c>
    </row>
    <row r="17" spans="1:22" ht="14.25" hidden="1">
      <c r="A17" s="53">
        <v>42892.404456018521</v>
      </c>
      <c r="B17">
        <v>48447</v>
      </c>
      <c r="C17"/>
      <c r="D17" t="s">
        <v>456</v>
      </c>
      <c r="E17"/>
      <c r="F17" s="15">
        <v>1183</v>
      </c>
      <c r="G17" t="s">
        <v>367</v>
      </c>
      <c r="H17" t="s">
        <v>367</v>
      </c>
      <c r="I17" t="s">
        <v>174</v>
      </c>
      <c r="J17" t="s">
        <v>73</v>
      </c>
      <c r="K17" t="s">
        <v>75</v>
      </c>
      <c r="L17" t="s">
        <v>5185</v>
      </c>
      <c r="M17" t="s">
        <v>5186</v>
      </c>
      <c r="N17" t="s">
        <v>4880</v>
      </c>
      <c r="O17">
        <f>VLOOKUP(B17,HIS退!B:F,5,FALSE)</f>
        <v>-1183</v>
      </c>
      <c r="P17" t="str">
        <f t="shared" si="0"/>
        <v/>
      </c>
      <c r="Q17" s="40" t="e">
        <f>VLOOKUP(L17,银行退!C:D,2,FALSE)</f>
        <v>#N/A</v>
      </c>
      <c r="R17" t="e">
        <f t="shared" si="1"/>
        <v>#N/A</v>
      </c>
      <c r="S17" t="e">
        <f>VLOOKUP(L17,银行退!C:Q,15,FALSE)</f>
        <v>#N/A</v>
      </c>
      <c r="T17" s="40" t="e">
        <f>VLOOKUP(L17,银行退!C:W,21,FALSE)</f>
        <v>#N/A</v>
      </c>
      <c r="U17" s="53">
        <v>42892.404456018521</v>
      </c>
      <c r="V17">
        <f>VLOOKUP(B17,HIS解!E:G,3,FALSE)</f>
        <v>1183</v>
      </c>
    </row>
    <row r="18" spans="1:22" ht="14.25" hidden="1">
      <c r="A18" s="53">
        <v>42892.430127314816</v>
      </c>
      <c r="B18">
        <v>50473</v>
      </c>
      <c r="C18"/>
      <c r="D18" t="s">
        <v>460</v>
      </c>
      <c r="E18"/>
      <c r="F18" s="15">
        <v>1996</v>
      </c>
      <c r="G18" t="s">
        <v>367</v>
      </c>
      <c r="H18" t="s">
        <v>367</v>
      </c>
      <c r="I18" t="s">
        <v>174</v>
      </c>
      <c r="J18" t="s">
        <v>73</v>
      </c>
      <c r="K18" t="s">
        <v>75</v>
      </c>
      <c r="L18" t="s">
        <v>5187</v>
      </c>
      <c r="M18" t="s">
        <v>5188</v>
      </c>
      <c r="N18" t="s">
        <v>4881</v>
      </c>
      <c r="O18">
        <f>VLOOKUP(B18,HIS退!B:F,5,FALSE)</f>
        <v>-1996</v>
      </c>
      <c r="P18" t="str">
        <f t="shared" si="0"/>
        <v/>
      </c>
      <c r="Q18" s="40" t="e">
        <f>VLOOKUP(L18,银行退!C:D,2,FALSE)</f>
        <v>#N/A</v>
      </c>
      <c r="R18" t="e">
        <f t="shared" si="1"/>
        <v>#N/A</v>
      </c>
      <c r="S18" t="e">
        <f>VLOOKUP(L18,银行退!C:Q,15,FALSE)</f>
        <v>#N/A</v>
      </c>
      <c r="T18" s="40" t="e">
        <f>VLOOKUP(L18,银行退!C:W,21,FALSE)</f>
        <v>#N/A</v>
      </c>
      <c r="U18" s="53">
        <v>42892.430127314816</v>
      </c>
      <c r="V18">
        <f>VLOOKUP(B18,HIS解!E:G,3,FALSE)</f>
        <v>1996</v>
      </c>
    </row>
    <row r="19" spans="1:22" customFormat="1" ht="14.25" hidden="1">
      <c r="A19" s="53">
        <v>42892.440625000003</v>
      </c>
      <c r="B19">
        <v>51294</v>
      </c>
      <c r="C19" t="s">
        <v>463</v>
      </c>
      <c r="D19" t="s">
        <v>464</v>
      </c>
      <c r="F19" s="15">
        <v>2016</v>
      </c>
      <c r="G19" t="s">
        <v>367</v>
      </c>
      <c r="H19" t="s">
        <v>367</v>
      </c>
      <c r="I19" t="s">
        <v>74</v>
      </c>
      <c r="J19" t="s">
        <v>36</v>
      </c>
      <c r="K19" t="s">
        <v>75</v>
      </c>
      <c r="L19" t="s">
        <v>5189</v>
      </c>
      <c r="M19" t="s">
        <v>5190</v>
      </c>
      <c r="N19" t="s">
        <v>5191</v>
      </c>
      <c r="O19">
        <f>VLOOKUP(B19,HIS退!B:F,5,FALSE)</f>
        <v>-2016</v>
      </c>
      <c r="P19" t="str">
        <f t="shared" si="0"/>
        <v/>
      </c>
      <c r="Q19" s="40">
        <f>VLOOKUP(L19,银行退!C:D,2,FALSE)</f>
        <v>2016</v>
      </c>
      <c r="R19" t="str">
        <f t="shared" si="1"/>
        <v/>
      </c>
      <c r="S19" t="str">
        <f>VLOOKUP(L19,银行退!C:Q,15,FALSE)</f>
        <v>S</v>
      </c>
      <c r="T19" s="40" t="e">
        <f>VLOOKUP(L19,银行退!C:W,21,FALSE)</f>
        <v>#N/A</v>
      </c>
      <c r="U19" s="53">
        <v>42892.440625000003</v>
      </c>
      <c r="V19" t="e">
        <f>VLOOKUP(B19,HIS解!E:G,3,FALSE)</f>
        <v>#N/A</v>
      </c>
    </row>
    <row r="20" spans="1:22" s="43" customFormat="1" ht="14.25" hidden="1">
      <c r="A20" s="53">
        <v>42892.448287037034</v>
      </c>
      <c r="B20">
        <v>51888</v>
      </c>
      <c r="C20" t="s">
        <v>466</v>
      </c>
      <c r="D20" t="s">
        <v>467</v>
      </c>
      <c r="E20"/>
      <c r="F20" s="15">
        <v>5000</v>
      </c>
      <c r="G20" t="s">
        <v>367</v>
      </c>
      <c r="H20" t="s">
        <v>367</v>
      </c>
      <c r="I20" t="s">
        <v>74</v>
      </c>
      <c r="J20" t="s">
        <v>36</v>
      </c>
      <c r="K20" t="s">
        <v>75</v>
      </c>
      <c r="L20" t="s">
        <v>5192</v>
      </c>
      <c r="M20" t="s">
        <v>5193</v>
      </c>
      <c r="N20" t="s">
        <v>5194</v>
      </c>
      <c r="O20">
        <f>VLOOKUP(B20,HIS退!B:F,5,FALSE)</f>
        <v>-5000</v>
      </c>
      <c r="P20" t="str">
        <f t="shared" si="0"/>
        <v/>
      </c>
      <c r="Q20" s="40">
        <f>VLOOKUP(L20,银行退!C:D,2,FALSE)</f>
        <v>5000</v>
      </c>
      <c r="R20" t="str">
        <f t="shared" si="1"/>
        <v/>
      </c>
      <c r="S20" t="str">
        <f>VLOOKUP(L20,银行退!C:Q,15,FALSE)</f>
        <v>S</v>
      </c>
      <c r="T20" s="40" t="e">
        <f>VLOOKUP(L20,银行退!C:W,21,FALSE)</f>
        <v>#N/A</v>
      </c>
      <c r="U20" s="53">
        <v>42892.448287037034</v>
      </c>
      <c r="V20" t="e">
        <f>VLOOKUP(B20,HIS解!E:G,3,FALSE)</f>
        <v>#N/A</v>
      </c>
    </row>
    <row r="21" spans="1:22" customFormat="1" ht="14.25" hidden="1">
      <c r="A21" s="53">
        <v>42892.450810185182</v>
      </c>
      <c r="B21">
        <v>52099</v>
      </c>
      <c r="C21" t="s">
        <v>470</v>
      </c>
      <c r="D21" t="s">
        <v>471</v>
      </c>
      <c r="F21" s="15">
        <v>367</v>
      </c>
      <c r="G21" t="s">
        <v>367</v>
      </c>
      <c r="H21" t="s">
        <v>367</v>
      </c>
      <c r="I21" t="s">
        <v>74</v>
      </c>
      <c r="J21" t="s">
        <v>36</v>
      </c>
      <c r="K21" t="s">
        <v>75</v>
      </c>
      <c r="L21" t="s">
        <v>5195</v>
      </c>
      <c r="M21" t="s">
        <v>5196</v>
      </c>
      <c r="N21" t="s">
        <v>5197</v>
      </c>
      <c r="O21">
        <f>VLOOKUP(B21,HIS退!B:F,5,FALSE)</f>
        <v>-367</v>
      </c>
      <c r="P21" t="str">
        <f t="shared" si="0"/>
        <v/>
      </c>
      <c r="Q21" s="40">
        <f>VLOOKUP(L21,银行退!C:D,2,FALSE)</f>
        <v>367</v>
      </c>
      <c r="R21" t="str">
        <f t="shared" si="1"/>
        <v/>
      </c>
      <c r="S21" t="str">
        <f>VLOOKUP(L21,银行退!C:Q,15,FALSE)</f>
        <v>S</v>
      </c>
      <c r="T21" s="40" t="e">
        <f>VLOOKUP(L21,银行退!C:W,21,FALSE)</f>
        <v>#N/A</v>
      </c>
      <c r="U21" s="53">
        <v>42892.450810185182</v>
      </c>
      <c r="V21" t="e">
        <f>VLOOKUP(B21,HIS解!E:G,3,FALSE)</f>
        <v>#N/A</v>
      </c>
    </row>
    <row r="22" spans="1:22" customFormat="1" ht="14.25" hidden="1">
      <c r="A22" s="53">
        <v>42892.4531712963</v>
      </c>
      <c r="B22">
        <v>52288</v>
      </c>
      <c r="C22" t="s">
        <v>473</v>
      </c>
      <c r="D22" t="s">
        <v>474</v>
      </c>
      <c r="F22" s="15">
        <v>3000</v>
      </c>
      <c r="G22" t="s">
        <v>367</v>
      </c>
      <c r="H22" t="s">
        <v>367</v>
      </c>
      <c r="I22" t="s">
        <v>74</v>
      </c>
      <c r="J22" t="s">
        <v>36</v>
      </c>
      <c r="K22" t="s">
        <v>75</v>
      </c>
      <c r="L22" t="s">
        <v>5198</v>
      </c>
      <c r="M22" t="s">
        <v>5199</v>
      </c>
      <c r="N22" t="s">
        <v>5200</v>
      </c>
      <c r="O22">
        <f>VLOOKUP(B22,HIS退!B:F,5,FALSE)</f>
        <v>-3000</v>
      </c>
      <c r="P22" t="str">
        <f t="shared" si="0"/>
        <v/>
      </c>
      <c r="Q22" s="40">
        <f>VLOOKUP(L22,银行退!C:D,2,FALSE)</f>
        <v>3000</v>
      </c>
      <c r="R22" t="str">
        <f t="shared" si="1"/>
        <v/>
      </c>
      <c r="S22" t="str">
        <f>VLOOKUP(L22,银行退!C:Q,15,FALSE)</f>
        <v>S</v>
      </c>
      <c r="T22" s="40" t="e">
        <f>VLOOKUP(L22,银行退!C:W,21,FALSE)</f>
        <v>#N/A</v>
      </c>
      <c r="U22" s="53">
        <v>42892.4531712963</v>
      </c>
      <c r="V22" t="e">
        <f>VLOOKUP(B22,HIS解!E:G,3,FALSE)</f>
        <v>#N/A</v>
      </c>
    </row>
    <row r="23" spans="1:22" customFormat="1" ht="14.25" hidden="1">
      <c r="A23" s="53">
        <v>42892.454444444447</v>
      </c>
      <c r="B23">
        <v>52388</v>
      </c>
      <c r="C23" t="s">
        <v>5201</v>
      </c>
      <c r="D23" t="s">
        <v>476</v>
      </c>
      <c r="F23" s="15">
        <v>1000</v>
      </c>
      <c r="G23" t="s">
        <v>367</v>
      </c>
      <c r="H23" t="s">
        <v>367</v>
      </c>
      <c r="I23" t="s">
        <v>174</v>
      </c>
      <c r="J23" t="s">
        <v>73</v>
      </c>
      <c r="K23" t="s">
        <v>75</v>
      </c>
      <c r="L23" t="s">
        <v>5202</v>
      </c>
      <c r="M23" t="s">
        <v>5203</v>
      </c>
      <c r="N23" t="s">
        <v>4882</v>
      </c>
      <c r="O23">
        <f>VLOOKUP(B23,HIS退!B:F,5,FALSE)</f>
        <v>-1000</v>
      </c>
      <c r="P23" t="str">
        <f t="shared" si="0"/>
        <v/>
      </c>
      <c r="Q23" s="40" t="e">
        <f>VLOOKUP(L23,银行退!C:D,2,FALSE)</f>
        <v>#N/A</v>
      </c>
      <c r="R23" t="e">
        <f t="shared" si="1"/>
        <v>#N/A</v>
      </c>
      <c r="S23" t="e">
        <f>VLOOKUP(L23,银行退!C:Q,15,FALSE)</f>
        <v>#N/A</v>
      </c>
      <c r="T23" s="40" t="e">
        <f>VLOOKUP(L23,银行退!C:W,21,FALSE)</f>
        <v>#N/A</v>
      </c>
      <c r="U23" s="53">
        <v>42892.454444444447</v>
      </c>
      <c r="V23">
        <f>VLOOKUP(B23,HIS解!E:G,3,FALSE)</f>
        <v>1000</v>
      </c>
    </row>
    <row r="24" spans="1:22" customFormat="1" ht="14.25" hidden="1">
      <c r="A24" s="53">
        <v>42892.466539351852</v>
      </c>
      <c r="B24">
        <v>53223</v>
      </c>
      <c r="C24" t="s">
        <v>479</v>
      </c>
      <c r="D24" t="s">
        <v>480</v>
      </c>
      <c r="F24" s="15">
        <v>500</v>
      </c>
      <c r="G24" t="s">
        <v>367</v>
      </c>
      <c r="H24" t="s">
        <v>367</v>
      </c>
      <c r="I24" t="s">
        <v>74</v>
      </c>
      <c r="J24" t="s">
        <v>36</v>
      </c>
      <c r="K24" t="s">
        <v>75</v>
      </c>
      <c r="L24" t="s">
        <v>5204</v>
      </c>
      <c r="M24" t="s">
        <v>5205</v>
      </c>
      <c r="N24" t="s">
        <v>5206</v>
      </c>
      <c r="O24">
        <f>VLOOKUP(B24,HIS退!B:F,5,FALSE)</f>
        <v>-500</v>
      </c>
      <c r="P24" t="str">
        <f t="shared" si="0"/>
        <v/>
      </c>
      <c r="Q24" s="40">
        <f>VLOOKUP(L24,银行退!C:D,2,FALSE)</f>
        <v>500</v>
      </c>
      <c r="R24" t="str">
        <f t="shared" si="1"/>
        <v/>
      </c>
      <c r="S24" t="str">
        <f>VLOOKUP(L24,银行退!C:Q,15,FALSE)</f>
        <v>S</v>
      </c>
      <c r="T24" s="40" t="e">
        <f>VLOOKUP(L24,银行退!C:W,21,FALSE)</f>
        <v>#N/A</v>
      </c>
      <c r="U24" s="53">
        <v>42892.466539351852</v>
      </c>
      <c r="V24" t="e">
        <f>VLOOKUP(B24,HIS解!E:G,3,FALSE)</f>
        <v>#N/A</v>
      </c>
    </row>
    <row r="25" spans="1:22" customFormat="1" ht="14.25" hidden="1">
      <c r="A25" s="53">
        <v>42892.470509259256</v>
      </c>
      <c r="B25">
        <v>53483</v>
      </c>
      <c r="C25" t="s">
        <v>482</v>
      </c>
      <c r="D25" t="s">
        <v>467</v>
      </c>
      <c r="F25" s="15">
        <v>5000</v>
      </c>
      <c r="G25" t="s">
        <v>367</v>
      </c>
      <c r="H25" t="s">
        <v>367</v>
      </c>
      <c r="I25" t="s">
        <v>74</v>
      </c>
      <c r="J25" t="s">
        <v>36</v>
      </c>
      <c r="K25" t="s">
        <v>75</v>
      </c>
      <c r="L25" t="s">
        <v>5207</v>
      </c>
      <c r="M25" t="s">
        <v>5208</v>
      </c>
      <c r="N25" t="s">
        <v>5194</v>
      </c>
      <c r="O25">
        <f>VLOOKUP(B25,HIS退!B:F,5,FALSE)</f>
        <v>-5000</v>
      </c>
      <c r="P25" t="str">
        <f t="shared" si="0"/>
        <v/>
      </c>
      <c r="Q25" s="40">
        <f>VLOOKUP(L25,银行退!C:D,2,FALSE)</f>
        <v>5000</v>
      </c>
      <c r="R25" t="str">
        <f t="shared" si="1"/>
        <v/>
      </c>
      <c r="S25" t="str">
        <f>VLOOKUP(L25,银行退!C:Q,15,FALSE)</f>
        <v>S</v>
      </c>
      <c r="T25" s="40" t="e">
        <f>VLOOKUP(L25,银行退!C:W,21,FALSE)</f>
        <v>#N/A</v>
      </c>
      <c r="U25" s="53">
        <v>42892.470509259256</v>
      </c>
      <c r="V25" t="e">
        <f>VLOOKUP(B25,HIS解!E:G,3,FALSE)</f>
        <v>#N/A</v>
      </c>
    </row>
    <row r="26" spans="1:22" s="43" customFormat="1" ht="14.25" hidden="1">
      <c r="A26" s="53">
        <v>42892.48678240741</v>
      </c>
      <c r="B26">
        <v>54473</v>
      </c>
      <c r="C26" t="s">
        <v>5209</v>
      </c>
      <c r="D26" t="s">
        <v>484</v>
      </c>
      <c r="E26"/>
      <c r="F26" s="15">
        <v>364</v>
      </c>
      <c r="G26" t="s">
        <v>367</v>
      </c>
      <c r="H26" t="s">
        <v>367</v>
      </c>
      <c r="I26" t="s">
        <v>174</v>
      </c>
      <c r="J26" t="s">
        <v>98</v>
      </c>
      <c r="K26" t="s">
        <v>75</v>
      </c>
      <c r="L26" t="s">
        <v>5210</v>
      </c>
      <c r="M26" t="s">
        <v>5211</v>
      </c>
      <c r="N26" t="s">
        <v>4964</v>
      </c>
      <c r="O26">
        <f>VLOOKUP(B26,HIS退!B:F,5,FALSE)</f>
        <v>-364</v>
      </c>
      <c r="P26" t="str">
        <f t="shared" si="0"/>
        <v/>
      </c>
      <c r="Q26" s="40">
        <f>VLOOKUP(L26,银行退!C:D,2,FALSE)</f>
        <v>364</v>
      </c>
      <c r="R26" t="str">
        <f t="shared" si="1"/>
        <v/>
      </c>
      <c r="S26" t="str">
        <f>VLOOKUP(L26,银行退!C:Q,15,FALSE)</f>
        <v>B</v>
      </c>
      <c r="T26" s="40" t="str">
        <f>VLOOKUP(L26,银行退!C:W,21,FALSE)</f>
        <v>20170606</v>
      </c>
      <c r="U26" s="53">
        <v>42892.48678240741</v>
      </c>
      <c r="V26">
        <f>VLOOKUP(B26,HIS解!E:G,3,FALSE)</f>
        <v>364</v>
      </c>
    </row>
    <row r="27" spans="1:22" ht="14.25" hidden="1">
      <c r="A27" s="53">
        <v>42892.487037037034</v>
      </c>
      <c r="B27">
        <v>54487</v>
      </c>
      <c r="C27" t="s">
        <v>487</v>
      </c>
      <c r="D27" t="s">
        <v>488</v>
      </c>
      <c r="E27"/>
      <c r="F27" s="15">
        <v>196</v>
      </c>
      <c r="G27" t="s">
        <v>367</v>
      </c>
      <c r="H27" t="s">
        <v>367</v>
      </c>
      <c r="I27" t="s">
        <v>74</v>
      </c>
      <c r="J27" t="s">
        <v>36</v>
      </c>
      <c r="K27" t="s">
        <v>75</v>
      </c>
      <c r="L27" t="s">
        <v>5212</v>
      </c>
      <c r="M27" t="s">
        <v>5213</v>
      </c>
      <c r="N27" t="s">
        <v>5214</v>
      </c>
      <c r="O27">
        <f>VLOOKUP(B27,HIS退!B:F,5,FALSE)</f>
        <v>-196</v>
      </c>
      <c r="P27" t="str">
        <f t="shared" si="0"/>
        <v/>
      </c>
      <c r="Q27" s="40">
        <f>VLOOKUP(L27,银行退!C:D,2,FALSE)</f>
        <v>196</v>
      </c>
      <c r="R27" t="str">
        <f t="shared" si="1"/>
        <v/>
      </c>
      <c r="S27" t="str">
        <f>VLOOKUP(L27,银行退!C:Q,15,FALSE)</f>
        <v>S</v>
      </c>
      <c r="T27" s="40" t="e">
        <f>VLOOKUP(L27,银行退!C:W,21,FALSE)</f>
        <v>#N/A</v>
      </c>
      <c r="U27" s="53">
        <v>42892.487037037034</v>
      </c>
      <c r="V27" t="e">
        <f>VLOOKUP(B27,HIS解!E:G,3,FALSE)</f>
        <v>#N/A</v>
      </c>
    </row>
    <row r="28" spans="1:22" ht="14.25" hidden="1">
      <c r="A28" s="53">
        <v>42892.499583333331</v>
      </c>
      <c r="B28">
        <v>55113</v>
      </c>
      <c r="C28" t="s">
        <v>491</v>
      </c>
      <c r="D28" t="s">
        <v>492</v>
      </c>
      <c r="E28"/>
      <c r="F28" s="15">
        <v>739</v>
      </c>
      <c r="G28" t="s">
        <v>367</v>
      </c>
      <c r="H28" t="s">
        <v>367</v>
      </c>
      <c r="I28" t="s">
        <v>74</v>
      </c>
      <c r="J28" t="s">
        <v>36</v>
      </c>
      <c r="K28" t="s">
        <v>75</v>
      </c>
      <c r="L28" t="s">
        <v>5215</v>
      </c>
      <c r="M28" t="s">
        <v>5216</v>
      </c>
      <c r="N28" t="s">
        <v>5217</v>
      </c>
      <c r="O28">
        <f>VLOOKUP(B28,HIS退!B:F,5,FALSE)</f>
        <v>-739</v>
      </c>
      <c r="P28" t="str">
        <f t="shared" si="0"/>
        <v/>
      </c>
      <c r="Q28" s="40">
        <f>VLOOKUP(L28,银行退!C:D,2,FALSE)</f>
        <v>739</v>
      </c>
      <c r="R28" t="str">
        <f t="shared" si="1"/>
        <v/>
      </c>
      <c r="S28" t="str">
        <f>VLOOKUP(L28,银行退!C:Q,15,FALSE)</f>
        <v>S</v>
      </c>
      <c r="T28" s="40" t="e">
        <f>VLOOKUP(L28,银行退!C:W,21,FALSE)</f>
        <v>#N/A</v>
      </c>
      <c r="U28" s="53">
        <v>42892.499583333331</v>
      </c>
      <c r="V28" t="e">
        <f>VLOOKUP(B28,HIS解!E:G,3,FALSE)</f>
        <v>#N/A</v>
      </c>
    </row>
    <row r="29" spans="1:22" customFormat="1" ht="14.25" hidden="1">
      <c r="A29" s="53">
        <v>42892.505682870367</v>
      </c>
      <c r="B29">
        <v>55375</v>
      </c>
      <c r="C29" t="s">
        <v>494</v>
      </c>
      <c r="D29" t="s">
        <v>495</v>
      </c>
      <c r="F29" s="15">
        <v>8870</v>
      </c>
      <c r="G29" t="s">
        <v>367</v>
      </c>
      <c r="H29" t="s">
        <v>367</v>
      </c>
      <c r="I29" t="s">
        <v>74</v>
      </c>
      <c r="J29" t="s">
        <v>36</v>
      </c>
      <c r="K29" t="s">
        <v>75</v>
      </c>
      <c r="L29" t="s">
        <v>5218</v>
      </c>
      <c r="M29" t="s">
        <v>5219</v>
      </c>
      <c r="N29" t="s">
        <v>5220</v>
      </c>
      <c r="O29">
        <f>VLOOKUP(B29,HIS退!B:F,5,FALSE)</f>
        <v>-8870</v>
      </c>
      <c r="P29" t="str">
        <f t="shared" si="0"/>
        <v/>
      </c>
      <c r="Q29" s="40">
        <f>VLOOKUP(L29,银行退!C:D,2,FALSE)</f>
        <v>8870</v>
      </c>
      <c r="R29" t="str">
        <f t="shared" si="1"/>
        <v/>
      </c>
      <c r="S29" t="str">
        <f>VLOOKUP(L29,银行退!C:Q,15,FALSE)</f>
        <v>S</v>
      </c>
      <c r="T29" s="40" t="e">
        <f>VLOOKUP(L29,银行退!C:W,21,FALSE)</f>
        <v>#N/A</v>
      </c>
      <c r="U29" s="53">
        <v>42892.505682870367</v>
      </c>
      <c r="V29" t="e">
        <f>VLOOKUP(B29,HIS解!E:G,3,FALSE)</f>
        <v>#N/A</v>
      </c>
    </row>
    <row r="30" spans="1:22" ht="14.25" hidden="1">
      <c r="A30" s="53">
        <v>42892.51017361111</v>
      </c>
      <c r="B30">
        <v>55502</v>
      </c>
      <c r="C30"/>
      <c r="D30" t="s">
        <v>290</v>
      </c>
      <c r="E30"/>
      <c r="F30" s="15">
        <v>4000</v>
      </c>
      <c r="G30" t="s">
        <v>367</v>
      </c>
      <c r="H30" t="s">
        <v>367</v>
      </c>
      <c r="I30" t="s">
        <v>174</v>
      </c>
      <c r="J30" t="s">
        <v>73</v>
      </c>
      <c r="K30" t="s">
        <v>75</v>
      </c>
      <c r="L30" t="s">
        <v>5221</v>
      </c>
      <c r="M30" t="s">
        <v>5222</v>
      </c>
      <c r="N30" t="s">
        <v>361</v>
      </c>
      <c r="O30">
        <f>VLOOKUP(B30,HIS退!B:F,5,FALSE)</f>
        <v>-4000</v>
      </c>
      <c r="P30" t="str">
        <f t="shared" si="0"/>
        <v/>
      </c>
      <c r="Q30" s="40" t="e">
        <f>VLOOKUP(L30,银行退!C:D,2,FALSE)</f>
        <v>#N/A</v>
      </c>
      <c r="R30" t="e">
        <f t="shared" si="1"/>
        <v>#N/A</v>
      </c>
      <c r="S30" t="e">
        <f>VLOOKUP(L30,银行退!C:Q,15,FALSE)</f>
        <v>#N/A</v>
      </c>
      <c r="T30" s="40" t="e">
        <f>VLOOKUP(L30,银行退!C:W,21,FALSE)</f>
        <v>#N/A</v>
      </c>
      <c r="U30" s="53">
        <v>42892.51017361111</v>
      </c>
      <c r="V30">
        <f>VLOOKUP(B30,HIS解!E:G,3,FALSE)</f>
        <v>4000</v>
      </c>
    </row>
    <row r="31" spans="1:22" customFormat="1" ht="14.25" hidden="1">
      <c r="A31" s="53">
        <v>42892.511377314811</v>
      </c>
      <c r="B31">
        <v>55537</v>
      </c>
      <c r="C31" t="s">
        <v>498</v>
      </c>
      <c r="D31" t="s">
        <v>499</v>
      </c>
      <c r="F31" s="15">
        <v>15</v>
      </c>
      <c r="G31" t="s">
        <v>367</v>
      </c>
      <c r="H31" t="s">
        <v>367</v>
      </c>
      <c r="I31" t="s">
        <v>74</v>
      </c>
      <c r="J31" t="s">
        <v>36</v>
      </c>
      <c r="K31" t="s">
        <v>75</v>
      </c>
      <c r="L31" t="s">
        <v>5223</v>
      </c>
      <c r="M31" t="s">
        <v>5224</v>
      </c>
      <c r="N31" t="s">
        <v>5225</v>
      </c>
      <c r="O31">
        <f>VLOOKUP(B31,HIS退!B:F,5,FALSE)</f>
        <v>-15</v>
      </c>
      <c r="P31" t="str">
        <f t="shared" si="0"/>
        <v/>
      </c>
      <c r="Q31" s="40">
        <f>VLOOKUP(L31,银行退!C:D,2,FALSE)</f>
        <v>15</v>
      </c>
      <c r="R31" t="str">
        <f t="shared" si="1"/>
        <v/>
      </c>
      <c r="S31" t="str">
        <f>VLOOKUP(L31,银行退!C:Q,15,FALSE)</f>
        <v>S</v>
      </c>
      <c r="T31" s="40" t="e">
        <f>VLOOKUP(L31,银行退!C:W,21,FALSE)</f>
        <v>#N/A</v>
      </c>
      <c r="U31" s="53">
        <v>42892.511377314811</v>
      </c>
      <c r="V31" t="e">
        <f>VLOOKUP(B31,HIS解!E:G,3,FALSE)</f>
        <v>#N/A</v>
      </c>
    </row>
    <row r="32" spans="1:22" customFormat="1" ht="14.25" hidden="1">
      <c r="A32" s="53">
        <v>42892.519745370373</v>
      </c>
      <c r="B32">
        <v>55716</v>
      </c>
      <c r="C32" t="s">
        <v>501</v>
      </c>
      <c r="D32" t="s">
        <v>502</v>
      </c>
      <c r="F32" s="15">
        <v>495</v>
      </c>
      <c r="G32" t="s">
        <v>367</v>
      </c>
      <c r="H32" t="s">
        <v>367</v>
      </c>
      <c r="I32" t="s">
        <v>74</v>
      </c>
      <c r="J32" t="s">
        <v>36</v>
      </c>
      <c r="K32" t="s">
        <v>75</v>
      </c>
      <c r="L32" t="s">
        <v>5226</v>
      </c>
      <c r="M32" t="s">
        <v>5227</v>
      </c>
      <c r="N32" t="s">
        <v>5228</v>
      </c>
      <c r="O32">
        <f>VLOOKUP(B32,HIS退!B:F,5,FALSE)</f>
        <v>-495</v>
      </c>
      <c r="P32" t="str">
        <f t="shared" si="0"/>
        <v/>
      </c>
      <c r="Q32" s="40">
        <f>VLOOKUP(L32,银行退!C:D,2,FALSE)</f>
        <v>495</v>
      </c>
      <c r="R32" t="str">
        <f t="shared" si="1"/>
        <v/>
      </c>
      <c r="S32" t="str">
        <f>VLOOKUP(L32,银行退!C:Q,15,FALSE)</f>
        <v>S</v>
      </c>
      <c r="T32" s="40" t="e">
        <f>VLOOKUP(L32,银行退!C:W,21,FALSE)</f>
        <v>#N/A</v>
      </c>
      <c r="U32" s="53">
        <v>42892.519745370373</v>
      </c>
      <c r="V32" t="e">
        <f>VLOOKUP(B32,HIS解!E:G,3,FALSE)</f>
        <v>#N/A</v>
      </c>
    </row>
    <row r="33" spans="1:22" ht="14.25" hidden="1">
      <c r="A33" s="53">
        <v>42892.531400462962</v>
      </c>
      <c r="B33">
        <v>55901</v>
      </c>
      <c r="C33" t="s">
        <v>505</v>
      </c>
      <c r="D33" t="s">
        <v>506</v>
      </c>
      <c r="E33"/>
      <c r="F33" s="15">
        <v>6000</v>
      </c>
      <c r="G33" t="s">
        <v>367</v>
      </c>
      <c r="H33" t="s">
        <v>367</v>
      </c>
      <c r="I33" t="s">
        <v>74</v>
      </c>
      <c r="J33" t="s">
        <v>36</v>
      </c>
      <c r="K33" t="s">
        <v>75</v>
      </c>
      <c r="L33" t="s">
        <v>5229</v>
      </c>
      <c r="M33" t="s">
        <v>5230</v>
      </c>
      <c r="N33" t="s">
        <v>5231</v>
      </c>
      <c r="O33">
        <f>VLOOKUP(B33,HIS退!B:F,5,FALSE)</f>
        <v>-6000</v>
      </c>
      <c r="P33" t="str">
        <f t="shared" si="0"/>
        <v/>
      </c>
      <c r="Q33" s="40">
        <f>VLOOKUP(L33,银行退!C:D,2,FALSE)</f>
        <v>6000</v>
      </c>
      <c r="R33" t="str">
        <f t="shared" si="1"/>
        <v/>
      </c>
      <c r="S33" t="str">
        <f>VLOOKUP(L33,银行退!C:Q,15,FALSE)</f>
        <v>S</v>
      </c>
      <c r="T33" s="40" t="e">
        <f>VLOOKUP(L33,银行退!C:W,21,FALSE)</f>
        <v>#N/A</v>
      </c>
      <c r="U33" s="53">
        <v>42892.531400462962</v>
      </c>
      <c r="V33" t="e">
        <f>VLOOKUP(B33,HIS解!E:G,3,FALSE)</f>
        <v>#N/A</v>
      </c>
    </row>
    <row r="34" spans="1:22" customFormat="1" ht="14.25" hidden="1">
      <c r="A34" s="53">
        <v>42892.551018518519</v>
      </c>
      <c r="B34">
        <v>56120</v>
      </c>
      <c r="C34" t="s">
        <v>509</v>
      </c>
      <c r="D34" t="s">
        <v>510</v>
      </c>
      <c r="F34" s="15">
        <v>770</v>
      </c>
      <c r="G34" t="s">
        <v>367</v>
      </c>
      <c r="H34" t="s">
        <v>367</v>
      </c>
      <c r="I34" t="s">
        <v>74</v>
      </c>
      <c r="J34" t="s">
        <v>36</v>
      </c>
      <c r="K34" t="s">
        <v>75</v>
      </c>
      <c r="L34" t="s">
        <v>5232</v>
      </c>
      <c r="M34" t="s">
        <v>5233</v>
      </c>
      <c r="N34" t="s">
        <v>5234</v>
      </c>
      <c r="O34">
        <f>VLOOKUP(B34,HIS退!B:F,5,FALSE)</f>
        <v>-770</v>
      </c>
      <c r="P34" t="str">
        <f t="shared" si="0"/>
        <v/>
      </c>
      <c r="Q34" s="40">
        <f>VLOOKUP(L34,银行退!C:D,2,FALSE)</f>
        <v>770</v>
      </c>
      <c r="R34" t="str">
        <f t="shared" si="1"/>
        <v/>
      </c>
      <c r="S34" t="str">
        <f>VLOOKUP(L34,银行退!C:Q,15,FALSE)</f>
        <v>S</v>
      </c>
      <c r="T34" s="40" t="e">
        <f>VLOOKUP(L34,银行退!C:W,21,FALSE)</f>
        <v>#N/A</v>
      </c>
      <c r="U34" s="53">
        <v>42892.551018518519</v>
      </c>
      <c r="V34" t="e">
        <f>VLOOKUP(B34,HIS解!E:G,3,FALSE)</f>
        <v>#N/A</v>
      </c>
    </row>
    <row r="35" spans="1:22" customFormat="1" ht="14.25" hidden="1">
      <c r="A35" s="53">
        <v>42892.579409722224</v>
      </c>
      <c r="B35">
        <v>56443</v>
      </c>
      <c r="C35" t="s">
        <v>512</v>
      </c>
      <c r="D35" t="s">
        <v>127</v>
      </c>
      <c r="F35" s="15">
        <v>4000</v>
      </c>
      <c r="G35" t="s">
        <v>367</v>
      </c>
      <c r="H35" t="s">
        <v>367</v>
      </c>
      <c r="I35" t="s">
        <v>74</v>
      </c>
      <c r="J35" t="s">
        <v>36</v>
      </c>
      <c r="K35" t="s">
        <v>75</v>
      </c>
      <c r="L35" t="s">
        <v>5235</v>
      </c>
      <c r="M35" t="s">
        <v>5236</v>
      </c>
      <c r="N35" t="s">
        <v>161</v>
      </c>
      <c r="O35">
        <f>VLOOKUP(B35,HIS退!B:F,5,FALSE)</f>
        <v>-4000</v>
      </c>
      <c r="P35" t="str">
        <f t="shared" si="0"/>
        <v/>
      </c>
      <c r="Q35" s="40">
        <f>VLOOKUP(L35,银行退!C:D,2,FALSE)</f>
        <v>4000</v>
      </c>
      <c r="R35" t="str">
        <f t="shared" si="1"/>
        <v/>
      </c>
      <c r="S35" t="str">
        <f>VLOOKUP(L35,银行退!C:Q,15,FALSE)</f>
        <v>S</v>
      </c>
      <c r="T35" s="40" t="e">
        <f>VLOOKUP(L35,银行退!C:W,21,FALSE)</f>
        <v>#N/A</v>
      </c>
      <c r="U35" s="53">
        <v>42892.579409722224</v>
      </c>
      <c r="V35" t="e">
        <f>VLOOKUP(B35,HIS解!E:G,3,FALSE)</f>
        <v>#N/A</v>
      </c>
    </row>
    <row r="36" spans="1:22" ht="14.25" hidden="1">
      <c r="A36" s="53">
        <v>42892.605196759258</v>
      </c>
      <c r="B36">
        <v>57413</v>
      </c>
      <c r="C36" t="s">
        <v>5237</v>
      </c>
      <c r="D36" t="s">
        <v>513</v>
      </c>
      <c r="E36"/>
      <c r="F36" s="15">
        <v>2866</v>
      </c>
      <c r="G36" t="s">
        <v>367</v>
      </c>
      <c r="H36" t="s">
        <v>367</v>
      </c>
      <c r="I36" t="s">
        <v>174</v>
      </c>
      <c r="J36" t="s">
        <v>98</v>
      </c>
      <c r="K36" t="s">
        <v>75</v>
      </c>
      <c r="L36" t="s">
        <v>5238</v>
      </c>
      <c r="M36" t="s">
        <v>5239</v>
      </c>
      <c r="N36" t="s">
        <v>4992</v>
      </c>
      <c r="O36">
        <f>VLOOKUP(B36,HIS退!B:F,5,FALSE)</f>
        <v>-2866</v>
      </c>
      <c r="P36" t="str">
        <f t="shared" si="0"/>
        <v/>
      </c>
      <c r="Q36" s="40">
        <f>VLOOKUP(L36,银行退!C:D,2,FALSE)</f>
        <v>2866</v>
      </c>
      <c r="R36" t="str">
        <f t="shared" si="1"/>
        <v/>
      </c>
      <c r="S36" t="str">
        <f>VLOOKUP(L36,银行退!C:Q,15,FALSE)</f>
        <v>B</v>
      </c>
      <c r="T36" s="40" t="str">
        <f>VLOOKUP(L36,银行退!C:W,21,FALSE)</f>
        <v>20170606</v>
      </c>
      <c r="U36" s="53">
        <v>42892.605196759258</v>
      </c>
      <c r="V36">
        <f>VLOOKUP(B36,HIS解!E:G,3,FALSE)</f>
        <v>2866</v>
      </c>
    </row>
    <row r="37" spans="1:22" customFormat="1" ht="14.25" hidden="1">
      <c r="A37" s="53">
        <v>42892.605729166666</v>
      </c>
      <c r="B37">
        <v>57428</v>
      </c>
      <c r="C37" t="s">
        <v>515</v>
      </c>
      <c r="D37" t="s">
        <v>516</v>
      </c>
      <c r="F37" s="15">
        <v>4500</v>
      </c>
      <c r="G37" t="s">
        <v>367</v>
      </c>
      <c r="H37" t="s">
        <v>367</v>
      </c>
      <c r="I37" t="s">
        <v>74</v>
      </c>
      <c r="J37" t="s">
        <v>36</v>
      </c>
      <c r="K37" t="s">
        <v>75</v>
      </c>
      <c r="L37" t="s">
        <v>5240</v>
      </c>
      <c r="M37" t="s">
        <v>5241</v>
      </c>
      <c r="N37" t="s">
        <v>4992</v>
      </c>
      <c r="O37">
        <f>VLOOKUP(B37,HIS退!B:F,5,FALSE)</f>
        <v>-4500</v>
      </c>
      <c r="P37" t="str">
        <f t="shared" si="0"/>
        <v/>
      </c>
      <c r="Q37" s="40">
        <f>VLOOKUP(L37,银行退!C:D,2,FALSE)</f>
        <v>4500</v>
      </c>
      <c r="R37" t="str">
        <f t="shared" si="1"/>
        <v/>
      </c>
      <c r="S37" t="str">
        <f>VLOOKUP(L37,银行退!C:Q,15,FALSE)</f>
        <v>S</v>
      </c>
      <c r="T37" s="40" t="e">
        <f>VLOOKUP(L37,银行退!C:W,21,FALSE)</f>
        <v>#N/A</v>
      </c>
      <c r="U37" s="53">
        <v>42892.605729166666</v>
      </c>
      <c r="V37" t="e">
        <f>VLOOKUP(B37,HIS解!E:G,3,FALSE)</f>
        <v>#N/A</v>
      </c>
    </row>
    <row r="38" spans="1:22" customFormat="1" ht="14.25" hidden="1">
      <c r="A38" s="53">
        <v>42892.613159722219</v>
      </c>
      <c r="B38">
        <v>57843</v>
      </c>
      <c r="D38" t="s">
        <v>518</v>
      </c>
      <c r="F38" s="15">
        <v>400</v>
      </c>
      <c r="G38" t="s">
        <v>367</v>
      </c>
      <c r="H38" t="s">
        <v>367</v>
      </c>
      <c r="I38" t="s">
        <v>174</v>
      </c>
      <c r="J38" t="s">
        <v>73</v>
      </c>
      <c r="K38" t="s">
        <v>75</v>
      </c>
      <c r="L38" t="s">
        <v>5242</v>
      </c>
      <c r="M38" t="s">
        <v>5243</v>
      </c>
      <c r="N38" t="s">
        <v>4883</v>
      </c>
      <c r="O38">
        <f>VLOOKUP(B38,HIS退!B:F,5,FALSE)</f>
        <v>-400</v>
      </c>
      <c r="P38" t="str">
        <f t="shared" si="0"/>
        <v/>
      </c>
      <c r="Q38" s="40" t="e">
        <f>VLOOKUP(L38,银行退!C:D,2,FALSE)</f>
        <v>#N/A</v>
      </c>
      <c r="R38" t="e">
        <f t="shared" si="1"/>
        <v>#N/A</v>
      </c>
      <c r="S38" t="e">
        <f>VLOOKUP(L38,银行退!C:Q,15,FALSE)</f>
        <v>#N/A</v>
      </c>
      <c r="T38" s="40" t="e">
        <f>VLOOKUP(L38,银行退!C:W,21,FALSE)</f>
        <v>#N/A</v>
      </c>
      <c r="U38" s="53">
        <v>42892.613159722219</v>
      </c>
      <c r="V38">
        <f>VLOOKUP(B38,HIS解!E:G,3,FALSE)</f>
        <v>400</v>
      </c>
    </row>
    <row r="39" spans="1:22" customFormat="1" ht="14.25" hidden="1">
      <c r="A39" s="53">
        <v>42892.624537037038</v>
      </c>
      <c r="B39">
        <v>58505</v>
      </c>
      <c r="C39" t="s">
        <v>520</v>
      </c>
      <c r="D39" t="s">
        <v>521</v>
      </c>
      <c r="F39" s="15">
        <v>364</v>
      </c>
      <c r="G39" t="s">
        <v>367</v>
      </c>
      <c r="H39" t="s">
        <v>367</v>
      </c>
      <c r="I39" t="s">
        <v>74</v>
      </c>
      <c r="J39" t="s">
        <v>36</v>
      </c>
      <c r="K39" t="s">
        <v>75</v>
      </c>
      <c r="L39" t="s">
        <v>5244</v>
      </c>
      <c r="M39" t="s">
        <v>5245</v>
      </c>
      <c r="N39" t="s">
        <v>5246</v>
      </c>
      <c r="O39">
        <f>VLOOKUP(B39,HIS退!B:F,5,FALSE)</f>
        <v>-364</v>
      </c>
      <c r="P39" t="str">
        <f t="shared" si="0"/>
        <v/>
      </c>
      <c r="Q39" s="40">
        <f>VLOOKUP(L39,银行退!C:D,2,FALSE)</f>
        <v>364</v>
      </c>
      <c r="R39" t="str">
        <f t="shared" si="1"/>
        <v/>
      </c>
      <c r="S39" t="str">
        <f>VLOOKUP(L39,银行退!C:Q,15,FALSE)</f>
        <v>S</v>
      </c>
      <c r="T39" s="40" t="e">
        <f>VLOOKUP(L39,银行退!C:W,21,FALSE)</f>
        <v>#N/A</v>
      </c>
      <c r="U39" s="53">
        <v>42892.624537037038</v>
      </c>
      <c r="V39" t="e">
        <f>VLOOKUP(B39,HIS解!E:G,3,FALSE)</f>
        <v>#N/A</v>
      </c>
    </row>
    <row r="40" spans="1:22" customFormat="1" ht="14.25" hidden="1">
      <c r="A40" s="53">
        <v>42892.635567129626</v>
      </c>
      <c r="B40">
        <v>59142</v>
      </c>
      <c r="C40" t="s">
        <v>523</v>
      </c>
      <c r="D40" t="s">
        <v>524</v>
      </c>
      <c r="F40" s="15">
        <v>1700</v>
      </c>
      <c r="G40" t="s">
        <v>367</v>
      </c>
      <c r="H40" t="s">
        <v>367</v>
      </c>
      <c r="I40" t="s">
        <v>74</v>
      </c>
      <c r="J40" t="s">
        <v>36</v>
      </c>
      <c r="K40" t="s">
        <v>75</v>
      </c>
      <c r="L40" t="s">
        <v>5247</v>
      </c>
      <c r="M40" t="s">
        <v>5248</v>
      </c>
      <c r="N40" t="s">
        <v>5249</v>
      </c>
      <c r="O40">
        <f>VLOOKUP(B40,HIS退!B:F,5,FALSE)</f>
        <v>-1700</v>
      </c>
      <c r="P40" t="str">
        <f t="shared" si="0"/>
        <v/>
      </c>
      <c r="Q40" s="40">
        <f>VLOOKUP(L40,银行退!C:D,2,FALSE)</f>
        <v>1700</v>
      </c>
      <c r="R40" t="str">
        <f t="shared" si="1"/>
        <v/>
      </c>
      <c r="S40" t="str">
        <f>VLOOKUP(L40,银行退!C:Q,15,FALSE)</f>
        <v>S</v>
      </c>
      <c r="T40" s="40" t="e">
        <f>VLOOKUP(L40,银行退!C:W,21,FALSE)</f>
        <v>#N/A</v>
      </c>
      <c r="U40" s="53">
        <v>42892.635567129626</v>
      </c>
      <c r="V40" t="e">
        <f>VLOOKUP(B40,HIS解!E:G,3,FALSE)</f>
        <v>#N/A</v>
      </c>
    </row>
    <row r="41" spans="1:22" ht="14.25" hidden="1">
      <c r="A41" s="53">
        <v>42892.642002314817</v>
      </c>
      <c r="B41">
        <v>59550</v>
      </c>
      <c r="C41" t="s">
        <v>526</v>
      </c>
      <c r="D41" t="s">
        <v>527</v>
      </c>
      <c r="E41"/>
      <c r="F41" s="15">
        <v>430</v>
      </c>
      <c r="G41" t="s">
        <v>367</v>
      </c>
      <c r="H41" t="s">
        <v>367</v>
      </c>
      <c r="I41" t="s">
        <v>74</v>
      </c>
      <c r="J41" t="s">
        <v>36</v>
      </c>
      <c r="K41" t="s">
        <v>75</v>
      </c>
      <c r="L41" t="s">
        <v>5250</v>
      </c>
      <c r="M41" t="s">
        <v>5251</v>
      </c>
      <c r="N41" t="s">
        <v>5252</v>
      </c>
      <c r="O41">
        <f>VLOOKUP(B41,HIS退!B:F,5,FALSE)</f>
        <v>-430</v>
      </c>
      <c r="P41" t="str">
        <f t="shared" si="0"/>
        <v/>
      </c>
      <c r="Q41" s="40">
        <f>VLOOKUP(L41,银行退!C:D,2,FALSE)</f>
        <v>430</v>
      </c>
      <c r="R41" t="str">
        <f t="shared" si="1"/>
        <v/>
      </c>
      <c r="S41" t="str">
        <f>VLOOKUP(L41,银行退!C:Q,15,FALSE)</f>
        <v>S</v>
      </c>
      <c r="T41" s="40" t="e">
        <f>VLOOKUP(L41,银行退!C:W,21,FALSE)</f>
        <v>#N/A</v>
      </c>
      <c r="U41" s="53">
        <v>42892.642002314817</v>
      </c>
      <c r="V41" t="e">
        <f>VLOOKUP(B41,HIS解!E:G,3,FALSE)</f>
        <v>#N/A</v>
      </c>
    </row>
    <row r="42" spans="1:22" customFormat="1" ht="14.25" hidden="1">
      <c r="A42" s="53">
        <v>42892.650775462964</v>
      </c>
      <c r="B42">
        <v>60063</v>
      </c>
      <c r="C42" t="s">
        <v>529</v>
      </c>
      <c r="D42" t="s">
        <v>530</v>
      </c>
      <c r="F42" s="15">
        <v>494</v>
      </c>
      <c r="G42" t="s">
        <v>367</v>
      </c>
      <c r="H42" t="s">
        <v>367</v>
      </c>
      <c r="I42" t="s">
        <v>74</v>
      </c>
      <c r="J42" t="s">
        <v>36</v>
      </c>
      <c r="K42" t="s">
        <v>75</v>
      </c>
      <c r="L42" t="s">
        <v>5253</v>
      </c>
      <c r="M42" t="s">
        <v>5254</v>
      </c>
      <c r="N42" t="s">
        <v>5255</v>
      </c>
      <c r="O42">
        <f>VLOOKUP(B42,HIS退!B:F,5,FALSE)</f>
        <v>-494</v>
      </c>
      <c r="P42" t="str">
        <f t="shared" si="0"/>
        <v/>
      </c>
      <c r="Q42" s="40">
        <f>VLOOKUP(L42,银行退!C:D,2,FALSE)</f>
        <v>494</v>
      </c>
      <c r="R42" t="str">
        <f t="shared" si="1"/>
        <v/>
      </c>
      <c r="S42" t="str">
        <f>VLOOKUP(L42,银行退!C:Q,15,FALSE)</f>
        <v>S</v>
      </c>
      <c r="T42" s="40" t="e">
        <f>VLOOKUP(L42,银行退!C:W,21,FALSE)</f>
        <v>#N/A</v>
      </c>
      <c r="U42" s="53">
        <v>42892.650775462964</v>
      </c>
      <c r="V42" t="e">
        <f>VLOOKUP(B42,HIS解!E:G,3,FALSE)</f>
        <v>#N/A</v>
      </c>
    </row>
    <row r="43" spans="1:22" customFormat="1" ht="14.25" hidden="1">
      <c r="A43" s="53">
        <v>42892.673136574071</v>
      </c>
      <c r="B43">
        <v>61247</v>
      </c>
      <c r="C43" t="s">
        <v>532</v>
      </c>
      <c r="D43" t="s">
        <v>533</v>
      </c>
      <c r="F43" s="15">
        <v>200</v>
      </c>
      <c r="G43" t="s">
        <v>367</v>
      </c>
      <c r="H43" t="s">
        <v>367</v>
      </c>
      <c r="I43" t="s">
        <v>74</v>
      </c>
      <c r="J43" t="s">
        <v>36</v>
      </c>
      <c r="K43" t="s">
        <v>75</v>
      </c>
      <c r="L43" t="s">
        <v>5256</v>
      </c>
      <c r="M43" t="s">
        <v>5257</v>
      </c>
      <c r="N43" t="s">
        <v>5258</v>
      </c>
      <c r="O43">
        <f>VLOOKUP(B43,HIS退!B:F,5,FALSE)</f>
        <v>-200</v>
      </c>
      <c r="P43" t="str">
        <f t="shared" si="0"/>
        <v/>
      </c>
      <c r="Q43" s="40">
        <f>VLOOKUP(L43,银行退!C:D,2,FALSE)</f>
        <v>200</v>
      </c>
      <c r="R43" t="str">
        <f t="shared" si="1"/>
        <v/>
      </c>
      <c r="S43" t="str">
        <f>VLOOKUP(L43,银行退!C:Q,15,FALSE)</f>
        <v>S</v>
      </c>
      <c r="T43" s="40" t="e">
        <f>VLOOKUP(L43,银行退!C:W,21,FALSE)</f>
        <v>#N/A</v>
      </c>
      <c r="U43" s="53">
        <v>42892.673136574071</v>
      </c>
      <c r="V43" t="e">
        <f>VLOOKUP(B43,HIS解!E:G,3,FALSE)</f>
        <v>#N/A</v>
      </c>
    </row>
    <row r="44" spans="1:22" customFormat="1" ht="14.25" hidden="1">
      <c r="A44" s="53">
        <v>42892.682025462964</v>
      </c>
      <c r="B44">
        <v>61626</v>
      </c>
      <c r="C44" t="s">
        <v>536</v>
      </c>
      <c r="D44" t="s">
        <v>537</v>
      </c>
      <c r="F44" s="15">
        <v>220</v>
      </c>
      <c r="G44" t="s">
        <v>367</v>
      </c>
      <c r="H44" t="s">
        <v>367</v>
      </c>
      <c r="I44" t="s">
        <v>74</v>
      </c>
      <c r="J44" t="s">
        <v>36</v>
      </c>
      <c r="K44" t="s">
        <v>75</v>
      </c>
      <c r="L44" t="s">
        <v>5259</v>
      </c>
      <c r="M44" t="s">
        <v>5260</v>
      </c>
      <c r="N44" t="s">
        <v>359</v>
      </c>
      <c r="O44">
        <f>VLOOKUP(B44,HIS退!B:F,5,FALSE)</f>
        <v>-220</v>
      </c>
      <c r="P44" t="str">
        <f t="shared" si="0"/>
        <v/>
      </c>
      <c r="Q44" s="40">
        <f>VLOOKUP(L44,银行退!C:D,2,FALSE)</f>
        <v>220</v>
      </c>
      <c r="R44" t="str">
        <f t="shared" si="1"/>
        <v/>
      </c>
      <c r="S44" t="str">
        <f>VLOOKUP(L44,银行退!C:Q,15,FALSE)</f>
        <v>S</v>
      </c>
      <c r="T44" s="40" t="e">
        <f>VLOOKUP(L44,银行退!C:W,21,FALSE)</f>
        <v>#N/A</v>
      </c>
      <c r="U44" s="53">
        <v>42892.682025462964</v>
      </c>
      <c r="V44" t="e">
        <f>VLOOKUP(B44,HIS解!E:G,3,FALSE)</f>
        <v>#N/A</v>
      </c>
    </row>
    <row r="45" spans="1:22" customFormat="1" ht="14.25" hidden="1">
      <c r="A45" s="53">
        <v>42892.682037037041</v>
      </c>
      <c r="B45">
        <v>61628</v>
      </c>
      <c r="D45" t="s">
        <v>540</v>
      </c>
      <c r="F45" s="15">
        <v>196</v>
      </c>
      <c r="G45" t="s">
        <v>367</v>
      </c>
      <c r="H45" t="s">
        <v>367</v>
      </c>
      <c r="I45" t="s">
        <v>174</v>
      </c>
      <c r="J45" t="s">
        <v>73</v>
      </c>
      <c r="K45" t="s">
        <v>75</v>
      </c>
      <c r="L45" t="s">
        <v>5261</v>
      </c>
      <c r="M45" t="s">
        <v>5262</v>
      </c>
      <c r="N45" t="s">
        <v>4884</v>
      </c>
      <c r="O45">
        <f>VLOOKUP(B45,HIS退!B:F,5,FALSE)</f>
        <v>-196</v>
      </c>
      <c r="P45" t="str">
        <f t="shared" si="0"/>
        <v/>
      </c>
      <c r="Q45" s="40" t="e">
        <f>VLOOKUP(L45,银行退!C:D,2,FALSE)</f>
        <v>#N/A</v>
      </c>
      <c r="R45" t="e">
        <f t="shared" si="1"/>
        <v>#N/A</v>
      </c>
      <c r="S45" t="e">
        <f>VLOOKUP(L45,银行退!C:Q,15,FALSE)</f>
        <v>#N/A</v>
      </c>
      <c r="T45" s="40" t="e">
        <f>VLOOKUP(L45,银行退!C:W,21,FALSE)</f>
        <v>#N/A</v>
      </c>
      <c r="U45" s="53">
        <v>42892.682037037041</v>
      </c>
      <c r="V45">
        <f>VLOOKUP(B45,HIS解!E:G,3,FALSE)</f>
        <v>196</v>
      </c>
    </row>
    <row r="46" spans="1:22" customFormat="1" ht="14.25" hidden="1">
      <c r="A46" s="53">
        <v>42892.696203703701</v>
      </c>
      <c r="B46">
        <v>62272</v>
      </c>
      <c r="C46" t="s">
        <v>542</v>
      </c>
      <c r="D46" t="s">
        <v>543</v>
      </c>
      <c r="F46" s="15">
        <v>1994</v>
      </c>
      <c r="G46" t="s">
        <v>367</v>
      </c>
      <c r="H46" t="s">
        <v>367</v>
      </c>
      <c r="I46" t="s">
        <v>74</v>
      </c>
      <c r="J46" t="s">
        <v>36</v>
      </c>
      <c r="K46" t="s">
        <v>75</v>
      </c>
      <c r="L46" t="s">
        <v>5263</v>
      </c>
      <c r="M46" t="s">
        <v>5264</v>
      </c>
      <c r="N46" t="s">
        <v>5265</v>
      </c>
      <c r="O46">
        <f>VLOOKUP(B46,HIS退!B:F,5,FALSE)</f>
        <v>-1994</v>
      </c>
      <c r="P46" t="str">
        <f t="shared" si="0"/>
        <v/>
      </c>
      <c r="Q46" s="40">
        <f>VLOOKUP(L46,银行退!C:D,2,FALSE)</f>
        <v>1994</v>
      </c>
      <c r="R46" t="str">
        <f t="shared" si="1"/>
        <v/>
      </c>
      <c r="S46" t="str">
        <f>VLOOKUP(L46,银行退!C:Q,15,FALSE)</f>
        <v>S</v>
      </c>
      <c r="T46" s="40" t="e">
        <f>VLOOKUP(L46,银行退!C:W,21,FALSE)</f>
        <v>#N/A</v>
      </c>
      <c r="U46" s="53">
        <v>42892.696203703701</v>
      </c>
      <c r="V46" t="e">
        <f>VLOOKUP(B46,HIS解!E:G,3,FALSE)</f>
        <v>#N/A</v>
      </c>
    </row>
    <row r="47" spans="1:22" customFormat="1" ht="14.25" hidden="1">
      <c r="A47" s="53">
        <v>42892.702407407407</v>
      </c>
      <c r="B47">
        <v>62533</v>
      </c>
      <c r="C47" t="s">
        <v>545</v>
      </c>
      <c r="D47" t="s">
        <v>546</v>
      </c>
      <c r="F47" s="15">
        <v>2900</v>
      </c>
      <c r="G47" t="s">
        <v>367</v>
      </c>
      <c r="H47" t="s">
        <v>367</v>
      </c>
      <c r="I47" t="s">
        <v>74</v>
      </c>
      <c r="J47" t="s">
        <v>36</v>
      </c>
      <c r="K47" t="s">
        <v>75</v>
      </c>
      <c r="L47" t="s">
        <v>5266</v>
      </c>
      <c r="M47" t="s">
        <v>5267</v>
      </c>
      <c r="N47" t="s">
        <v>5268</v>
      </c>
      <c r="O47">
        <f>VLOOKUP(B47,HIS退!B:F,5,FALSE)</f>
        <v>-2900</v>
      </c>
      <c r="P47" t="str">
        <f t="shared" si="0"/>
        <v/>
      </c>
      <c r="Q47" s="40">
        <f>VLOOKUP(L47,银行退!C:D,2,FALSE)</f>
        <v>2900</v>
      </c>
      <c r="R47" t="str">
        <f t="shared" si="1"/>
        <v/>
      </c>
      <c r="S47" t="str">
        <f>VLOOKUP(L47,银行退!C:Q,15,FALSE)</f>
        <v>S</v>
      </c>
      <c r="T47" s="40" t="e">
        <f>VLOOKUP(L47,银行退!C:W,21,FALSE)</f>
        <v>#N/A</v>
      </c>
      <c r="U47" s="53">
        <v>42892.702407407407</v>
      </c>
      <c r="V47" t="e">
        <f>VLOOKUP(B47,HIS解!E:G,3,FALSE)</f>
        <v>#N/A</v>
      </c>
    </row>
    <row r="48" spans="1:22" ht="14.25" hidden="1">
      <c r="A48" s="53">
        <v>42892.715208333335</v>
      </c>
      <c r="B48">
        <v>62950</v>
      </c>
      <c r="C48" t="s">
        <v>548</v>
      </c>
      <c r="D48" t="s">
        <v>549</v>
      </c>
      <c r="E48"/>
      <c r="F48" s="15">
        <v>500</v>
      </c>
      <c r="G48" t="s">
        <v>367</v>
      </c>
      <c r="H48" t="s">
        <v>367</v>
      </c>
      <c r="I48" t="s">
        <v>74</v>
      </c>
      <c r="J48" t="s">
        <v>36</v>
      </c>
      <c r="K48" t="s">
        <v>75</v>
      </c>
      <c r="L48" t="s">
        <v>5269</v>
      </c>
      <c r="M48" t="s">
        <v>5270</v>
      </c>
      <c r="N48" t="s">
        <v>5271</v>
      </c>
      <c r="O48">
        <f>VLOOKUP(B48,HIS退!B:F,5,FALSE)</f>
        <v>-500</v>
      </c>
      <c r="P48" t="str">
        <f t="shared" si="0"/>
        <v/>
      </c>
      <c r="Q48" s="40">
        <f>VLOOKUP(L48,银行退!C:D,2,FALSE)</f>
        <v>500</v>
      </c>
      <c r="R48" t="str">
        <f t="shared" si="1"/>
        <v/>
      </c>
      <c r="S48" t="str">
        <f>VLOOKUP(L48,银行退!C:Q,15,FALSE)</f>
        <v>S</v>
      </c>
      <c r="T48" s="40" t="e">
        <f>VLOOKUP(L48,银行退!C:W,21,FALSE)</f>
        <v>#N/A</v>
      </c>
      <c r="U48" s="53">
        <v>42892.715208333335</v>
      </c>
      <c r="V48" t="e">
        <f>VLOOKUP(B48,HIS解!E:G,3,FALSE)</f>
        <v>#N/A</v>
      </c>
    </row>
    <row r="49" spans="1:22" customFormat="1" ht="14.25" hidden="1">
      <c r="A49" s="53">
        <v>42892.72378472222</v>
      </c>
      <c r="B49">
        <v>63179</v>
      </c>
      <c r="C49" t="s">
        <v>551</v>
      </c>
      <c r="D49" t="s">
        <v>552</v>
      </c>
      <c r="F49" s="15">
        <v>291</v>
      </c>
      <c r="G49" t="s">
        <v>367</v>
      </c>
      <c r="H49" t="s">
        <v>367</v>
      </c>
      <c r="I49" t="s">
        <v>74</v>
      </c>
      <c r="J49" t="s">
        <v>36</v>
      </c>
      <c r="K49" t="s">
        <v>75</v>
      </c>
      <c r="L49" t="s">
        <v>5272</v>
      </c>
      <c r="M49" t="s">
        <v>5273</v>
      </c>
      <c r="N49" t="s">
        <v>5274</v>
      </c>
      <c r="O49">
        <f>VLOOKUP(B49,HIS退!B:F,5,FALSE)</f>
        <v>-291</v>
      </c>
      <c r="P49" t="str">
        <f t="shared" si="0"/>
        <v/>
      </c>
      <c r="Q49" s="40">
        <f>VLOOKUP(L49,银行退!C:D,2,FALSE)</f>
        <v>291</v>
      </c>
      <c r="R49" t="str">
        <f t="shared" si="1"/>
        <v/>
      </c>
      <c r="S49" t="str">
        <f>VLOOKUP(L49,银行退!C:Q,15,FALSE)</f>
        <v>S</v>
      </c>
      <c r="T49" s="40" t="e">
        <f>VLOOKUP(L49,银行退!C:W,21,FALSE)</f>
        <v>#N/A</v>
      </c>
      <c r="U49" s="53">
        <v>42892.72378472222</v>
      </c>
      <c r="V49" t="e">
        <f>VLOOKUP(B49,HIS解!E:G,3,FALSE)</f>
        <v>#N/A</v>
      </c>
    </row>
    <row r="50" spans="1:22" customFormat="1" ht="14.25" hidden="1">
      <c r="A50" s="53">
        <v>42892.724456018521</v>
      </c>
      <c r="B50">
        <v>63204</v>
      </c>
      <c r="C50" t="s">
        <v>553</v>
      </c>
      <c r="D50" t="s">
        <v>554</v>
      </c>
      <c r="F50" s="15">
        <v>2104</v>
      </c>
      <c r="G50" t="s">
        <v>367</v>
      </c>
      <c r="H50" t="s">
        <v>367</v>
      </c>
      <c r="I50" t="s">
        <v>74</v>
      </c>
      <c r="J50" t="s">
        <v>36</v>
      </c>
      <c r="K50" t="s">
        <v>75</v>
      </c>
      <c r="L50" t="s">
        <v>5275</v>
      </c>
      <c r="M50" t="s">
        <v>5276</v>
      </c>
      <c r="N50" t="s">
        <v>5277</v>
      </c>
      <c r="O50">
        <f>VLOOKUP(B50,HIS退!B:F,5,FALSE)</f>
        <v>-2104</v>
      </c>
      <c r="P50" t="str">
        <f t="shared" si="0"/>
        <v/>
      </c>
      <c r="Q50" s="40">
        <f>VLOOKUP(L50,银行退!C:D,2,FALSE)</f>
        <v>2104</v>
      </c>
      <c r="R50" t="str">
        <f t="shared" si="1"/>
        <v/>
      </c>
      <c r="S50" t="str">
        <f>VLOOKUP(L50,银行退!C:Q,15,FALSE)</f>
        <v>S</v>
      </c>
      <c r="T50" s="40" t="e">
        <f>VLOOKUP(L50,银行退!C:W,21,FALSE)</f>
        <v>#N/A</v>
      </c>
      <c r="U50" s="53">
        <v>42892.724456018521</v>
      </c>
      <c r="V50" t="e">
        <f>VLOOKUP(B50,HIS解!E:G,3,FALSE)</f>
        <v>#N/A</v>
      </c>
    </row>
    <row r="51" spans="1:22" customFormat="1" ht="14.25" hidden="1">
      <c r="A51" s="53">
        <v>42892.730428240742</v>
      </c>
      <c r="B51">
        <v>63346</v>
      </c>
      <c r="C51" t="s">
        <v>556</v>
      </c>
      <c r="D51" t="s">
        <v>557</v>
      </c>
      <c r="F51" s="15">
        <v>744</v>
      </c>
      <c r="G51" t="s">
        <v>367</v>
      </c>
      <c r="H51" t="s">
        <v>367</v>
      </c>
      <c r="I51" t="s">
        <v>74</v>
      </c>
      <c r="J51" t="s">
        <v>36</v>
      </c>
      <c r="K51" t="s">
        <v>75</v>
      </c>
      <c r="L51" t="s">
        <v>5278</v>
      </c>
      <c r="M51" t="s">
        <v>5279</v>
      </c>
      <c r="N51" t="s">
        <v>5280</v>
      </c>
      <c r="O51">
        <f>VLOOKUP(B51,HIS退!B:F,5,FALSE)</f>
        <v>-744</v>
      </c>
      <c r="P51" t="str">
        <f t="shared" si="0"/>
        <v/>
      </c>
      <c r="Q51" s="40">
        <f>VLOOKUP(L51,银行退!C:D,2,FALSE)</f>
        <v>744</v>
      </c>
      <c r="R51" t="str">
        <f t="shared" si="1"/>
        <v/>
      </c>
      <c r="S51" t="str">
        <f>VLOOKUP(L51,银行退!C:Q,15,FALSE)</f>
        <v>S</v>
      </c>
      <c r="T51" s="40" t="e">
        <f>VLOOKUP(L51,银行退!C:W,21,FALSE)</f>
        <v>#N/A</v>
      </c>
      <c r="U51" s="53">
        <v>42892.730428240742</v>
      </c>
      <c r="V51" t="e">
        <f>VLOOKUP(B51,HIS解!E:G,3,FALSE)</f>
        <v>#N/A</v>
      </c>
    </row>
    <row r="52" spans="1:22" customFormat="1" ht="14.25" hidden="1">
      <c r="A52" s="53">
        <v>42892.734074074076</v>
      </c>
      <c r="B52">
        <v>63411</v>
      </c>
      <c r="C52" t="s">
        <v>559</v>
      </c>
      <c r="D52" t="s">
        <v>560</v>
      </c>
      <c r="F52" s="15">
        <v>39</v>
      </c>
      <c r="G52" t="s">
        <v>367</v>
      </c>
      <c r="H52" t="s">
        <v>367</v>
      </c>
      <c r="I52" t="s">
        <v>74</v>
      </c>
      <c r="J52" t="s">
        <v>36</v>
      </c>
      <c r="K52" t="s">
        <v>75</v>
      </c>
      <c r="L52" t="s">
        <v>5281</v>
      </c>
      <c r="M52" t="s">
        <v>5282</v>
      </c>
      <c r="N52" t="s">
        <v>5283</v>
      </c>
      <c r="O52">
        <f>VLOOKUP(B52,HIS退!B:F,5,FALSE)</f>
        <v>-39</v>
      </c>
      <c r="P52" t="str">
        <f t="shared" si="0"/>
        <v/>
      </c>
      <c r="Q52" s="40">
        <f>VLOOKUP(L52,银行退!C:D,2,FALSE)</f>
        <v>39</v>
      </c>
      <c r="R52" t="str">
        <f t="shared" si="1"/>
        <v/>
      </c>
      <c r="S52" t="str">
        <f>VLOOKUP(L52,银行退!C:Q,15,FALSE)</f>
        <v>S</v>
      </c>
      <c r="T52" s="40" t="e">
        <f>VLOOKUP(L52,银行退!C:W,21,FALSE)</f>
        <v>#N/A</v>
      </c>
      <c r="U52" s="53">
        <v>42892.734074074076</v>
      </c>
      <c r="V52" t="e">
        <f>VLOOKUP(B52,HIS解!E:G,3,FALSE)</f>
        <v>#N/A</v>
      </c>
    </row>
    <row r="53" spans="1:22" customFormat="1" ht="14.25" hidden="1">
      <c r="A53" s="53">
        <v>42892.752314814818</v>
      </c>
      <c r="B53">
        <v>63670</v>
      </c>
      <c r="C53" t="s">
        <v>563</v>
      </c>
      <c r="D53" t="s">
        <v>564</v>
      </c>
      <c r="F53" s="15">
        <v>440</v>
      </c>
      <c r="G53" t="s">
        <v>367</v>
      </c>
      <c r="H53" t="s">
        <v>367</v>
      </c>
      <c r="I53" t="s">
        <v>74</v>
      </c>
      <c r="J53" t="s">
        <v>36</v>
      </c>
      <c r="K53" t="s">
        <v>75</v>
      </c>
      <c r="L53" t="s">
        <v>5284</v>
      </c>
      <c r="M53" t="s">
        <v>5285</v>
      </c>
      <c r="N53" t="s">
        <v>5286</v>
      </c>
      <c r="O53">
        <f>VLOOKUP(B53,HIS退!B:F,5,FALSE)</f>
        <v>-440</v>
      </c>
      <c r="P53" t="str">
        <f t="shared" si="0"/>
        <v/>
      </c>
      <c r="Q53" s="40">
        <f>VLOOKUP(L53,银行退!C:D,2,FALSE)</f>
        <v>440</v>
      </c>
      <c r="R53" t="str">
        <f t="shared" si="1"/>
        <v/>
      </c>
      <c r="S53" t="str">
        <f>VLOOKUP(L53,银行退!C:Q,15,FALSE)</f>
        <v>S</v>
      </c>
      <c r="T53" s="40" t="e">
        <f>VLOOKUP(L53,银行退!C:W,21,FALSE)</f>
        <v>#N/A</v>
      </c>
      <c r="U53" s="53">
        <v>42892.752314814818</v>
      </c>
      <c r="V53" t="e">
        <f>VLOOKUP(B53,HIS解!E:G,3,FALSE)</f>
        <v>#N/A</v>
      </c>
    </row>
    <row r="54" spans="1:22" customFormat="1" ht="14.25" hidden="1">
      <c r="A54" s="53">
        <v>42892.774675925924</v>
      </c>
      <c r="B54">
        <v>63805</v>
      </c>
      <c r="C54" t="s">
        <v>566</v>
      </c>
      <c r="D54" t="s">
        <v>567</v>
      </c>
      <c r="F54" s="15">
        <v>1187</v>
      </c>
      <c r="G54" t="s">
        <v>367</v>
      </c>
      <c r="H54" t="s">
        <v>367</v>
      </c>
      <c r="I54" t="s">
        <v>74</v>
      </c>
      <c r="J54" t="s">
        <v>36</v>
      </c>
      <c r="K54" t="s">
        <v>75</v>
      </c>
      <c r="L54" t="s">
        <v>5287</v>
      </c>
      <c r="M54" t="s">
        <v>5288</v>
      </c>
      <c r="N54" t="s">
        <v>5289</v>
      </c>
      <c r="O54">
        <f>VLOOKUP(B54,HIS退!B:F,5,FALSE)</f>
        <v>-1187</v>
      </c>
      <c r="P54" t="str">
        <f t="shared" si="0"/>
        <v/>
      </c>
      <c r="Q54" s="40">
        <f>VLOOKUP(L54,银行退!C:D,2,FALSE)</f>
        <v>1187</v>
      </c>
      <c r="R54" t="str">
        <f t="shared" si="1"/>
        <v/>
      </c>
      <c r="S54" t="str">
        <f>VLOOKUP(L54,银行退!C:Q,15,FALSE)</f>
        <v>S</v>
      </c>
      <c r="T54" s="40" t="e">
        <f>VLOOKUP(L54,银行退!C:W,21,FALSE)</f>
        <v>#N/A</v>
      </c>
      <c r="U54" s="53">
        <v>42892.774675925924</v>
      </c>
      <c r="V54" t="e">
        <f>VLOOKUP(B54,HIS解!E:G,3,FALSE)</f>
        <v>#N/A</v>
      </c>
    </row>
    <row r="55" spans="1:22" customFormat="1" ht="14.25" hidden="1">
      <c r="A55" s="53">
        <v>42892.782453703701</v>
      </c>
      <c r="B55">
        <v>63823</v>
      </c>
      <c r="C55" t="s">
        <v>569</v>
      </c>
      <c r="D55" t="s">
        <v>570</v>
      </c>
      <c r="F55" s="15">
        <v>1300</v>
      </c>
      <c r="G55" t="s">
        <v>367</v>
      </c>
      <c r="H55" t="s">
        <v>367</v>
      </c>
      <c r="I55" t="s">
        <v>74</v>
      </c>
      <c r="J55" t="s">
        <v>36</v>
      </c>
      <c r="K55" t="s">
        <v>75</v>
      </c>
      <c r="L55" t="s">
        <v>5290</v>
      </c>
      <c r="M55" t="s">
        <v>5291</v>
      </c>
      <c r="N55" t="s">
        <v>5292</v>
      </c>
      <c r="O55">
        <f>VLOOKUP(B55,HIS退!B:F,5,FALSE)</f>
        <v>-1300</v>
      </c>
      <c r="P55" t="str">
        <f t="shared" si="0"/>
        <v/>
      </c>
      <c r="Q55" s="40">
        <f>VLOOKUP(L55,银行退!C:D,2,FALSE)</f>
        <v>1300</v>
      </c>
      <c r="R55" t="str">
        <f t="shared" si="1"/>
        <v/>
      </c>
      <c r="S55" t="str">
        <f>VLOOKUP(L55,银行退!C:Q,15,FALSE)</f>
        <v>S</v>
      </c>
      <c r="T55" s="40" t="e">
        <f>VLOOKUP(L55,银行退!C:W,21,FALSE)</f>
        <v>#N/A</v>
      </c>
      <c r="U55" s="53">
        <v>42892.782453703701</v>
      </c>
      <c r="V55" t="e">
        <f>VLOOKUP(B55,HIS解!E:G,3,FALSE)</f>
        <v>#N/A</v>
      </c>
    </row>
    <row r="56" spans="1:22" customFormat="1" ht="14.25" hidden="1">
      <c r="A56" s="53">
        <v>42892.846782407411</v>
      </c>
      <c r="B56">
        <v>64039</v>
      </c>
      <c r="C56" t="s">
        <v>572</v>
      </c>
      <c r="D56" t="s">
        <v>197</v>
      </c>
      <c r="F56" s="15">
        <v>130</v>
      </c>
      <c r="G56" t="s">
        <v>367</v>
      </c>
      <c r="H56" t="s">
        <v>367</v>
      </c>
      <c r="I56" t="s">
        <v>74</v>
      </c>
      <c r="J56" t="s">
        <v>36</v>
      </c>
      <c r="K56" t="s">
        <v>75</v>
      </c>
      <c r="L56" t="s">
        <v>5293</v>
      </c>
      <c r="M56" t="s">
        <v>5294</v>
      </c>
      <c r="N56" t="s">
        <v>5295</v>
      </c>
      <c r="O56">
        <f>VLOOKUP(B56,HIS退!B:F,5,FALSE)</f>
        <v>-130</v>
      </c>
      <c r="P56" t="str">
        <f t="shared" si="0"/>
        <v/>
      </c>
      <c r="Q56" s="40">
        <f>VLOOKUP(L56,银行退!C:D,2,FALSE)</f>
        <v>130</v>
      </c>
      <c r="R56" t="str">
        <f t="shared" si="1"/>
        <v/>
      </c>
      <c r="S56" t="str">
        <f>VLOOKUP(L56,银行退!C:Q,15,FALSE)</f>
        <v>S</v>
      </c>
      <c r="T56" s="40" t="e">
        <f>VLOOKUP(L56,银行退!C:W,21,FALSE)</f>
        <v>#N/A</v>
      </c>
      <c r="U56" s="53">
        <v>42892.846782407411</v>
      </c>
      <c r="V56" t="e">
        <f>VLOOKUP(B56,HIS解!E:G,3,FALSE)</f>
        <v>#N/A</v>
      </c>
    </row>
    <row r="57" spans="1:22" customFormat="1" ht="14.25" hidden="1">
      <c r="A57" s="53">
        <v>42892.849907407406</v>
      </c>
      <c r="B57">
        <v>64049</v>
      </c>
      <c r="C57" t="s">
        <v>573</v>
      </c>
      <c r="D57" t="s">
        <v>574</v>
      </c>
      <c r="F57" s="15">
        <v>232</v>
      </c>
      <c r="G57" t="s">
        <v>367</v>
      </c>
      <c r="H57" t="s">
        <v>367</v>
      </c>
      <c r="I57" t="s">
        <v>74</v>
      </c>
      <c r="J57" t="s">
        <v>36</v>
      </c>
      <c r="K57" t="s">
        <v>75</v>
      </c>
      <c r="L57" t="s">
        <v>5296</v>
      </c>
      <c r="M57" t="s">
        <v>5297</v>
      </c>
      <c r="N57" t="s">
        <v>5298</v>
      </c>
      <c r="O57">
        <f>VLOOKUP(B57,HIS退!B:F,5,FALSE)</f>
        <v>-232</v>
      </c>
      <c r="P57" t="str">
        <f t="shared" si="0"/>
        <v/>
      </c>
      <c r="Q57" s="40">
        <f>VLOOKUP(L57,银行退!C:D,2,FALSE)</f>
        <v>232</v>
      </c>
      <c r="R57" t="str">
        <f t="shared" si="1"/>
        <v/>
      </c>
      <c r="S57" t="str">
        <f>VLOOKUP(L57,银行退!C:Q,15,FALSE)</f>
        <v>S</v>
      </c>
      <c r="T57" s="40" t="e">
        <f>VLOOKUP(L57,银行退!C:W,21,FALSE)</f>
        <v>#N/A</v>
      </c>
      <c r="U57" s="53">
        <v>42892.849907407406</v>
      </c>
      <c r="V57" t="e">
        <f>VLOOKUP(B57,HIS解!E:G,3,FALSE)</f>
        <v>#N/A</v>
      </c>
    </row>
    <row r="58" spans="1:22" customFormat="1" ht="14.25" hidden="1">
      <c r="A58" s="53">
        <v>42892.932164351849</v>
      </c>
      <c r="B58">
        <v>64255</v>
      </c>
      <c r="C58" t="s">
        <v>5299</v>
      </c>
      <c r="D58" t="s">
        <v>577</v>
      </c>
      <c r="F58" s="15">
        <v>723</v>
      </c>
      <c r="G58" t="s">
        <v>367</v>
      </c>
      <c r="H58" t="s">
        <v>367</v>
      </c>
      <c r="I58" t="s">
        <v>174</v>
      </c>
      <c r="J58" t="s">
        <v>98</v>
      </c>
      <c r="K58" t="s">
        <v>75</v>
      </c>
      <c r="L58" t="s">
        <v>5300</v>
      </c>
      <c r="M58" t="s">
        <v>5301</v>
      </c>
      <c r="N58" t="s">
        <v>4993</v>
      </c>
      <c r="O58">
        <f>VLOOKUP(B58,HIS退!B:F,5,FALSE)</f>
        <v>-723</v>
      </c>
      <c r="P58" t="str">
        <f t="shared" si="0"/>
        <v/>
      </c>
      <c r="Q58" s="40">
        <f>VLOOKUP(L58,银行退!C:D,2,FALSE)</f>
        <v>723</v>
      </c>
      <c r="R58" t="str">
        <f t="shared" si="1"/>
        <v/>
      </c>
      <c r="S58" t="str">
        <f>VLOOKUP(L58,银行退!C:Q,15,FALSE)</f>
        <v>B</v>
      </c>
      <c r="T58" s="40" t="str">
        <f>VLOOKUP(L58,银行退!C:W,21,FALSE)</f>
        <v>20170607</v>
      </c>
      <c r="U58" s="53">
        <v>42892.932164351849</v>
      </c>
      <c r="V58">
        <f>VLOOKUP(B58,HIS解!E:G,3,FALSE)</f>
        <v>723</v>
      </c>
    </row>
    <row r="59" spans="1:22" customFormat="1" ht="14.25" hidden="1">
      <c r="A59" s="53">
        <v>42893.375243055554</v>
      </c>
      <c r="B59">
        <v>68101</v>
      </c>
      <c r="C59" t="s">
        <v>579</v>
      </c>
      <c r="D59" t="s">
        <v>580</v>
      </c>
      <c r="F59" s="15">
        <v>94</v>
      </c>
      <c r="G59" t="s">
        <v>367</v>
      </c>
      <c r="H59" t="s">
        <v>367</v>
      </c>
      <c r="I59" t="s">
        <v>74</v>
      </c>
      <c r="J59" t="s">
        <v>36</v>
      </c>
      <c r="K59" t="s">
        <v>75</v>
      </c>
      <c r="L59" t="s">
        <v>5302</v>
      </c>
      <c r="M59" t="s">
        <v>5303</v>
      </c>
      <c r="N59" t="s">
        <v>5304</v>
      </c>
      <c r="O59">
        <f>VLOOKUP(B59,HIS退!B:F,5,FALSE)</f>
        <v>-94</v>
      </c>
      <c r="P59" t="str">
        <f t="shared" si="0"/>
        <v/>
      </c>
      <c r="Q59" s="40">
        <f>VLOOKUP(L59,银行退!C:D,2,FALSE)</f>
        <v>94</v>
      </c>
      <c r="R59" t="str">
        <f t="shared" si="1"/>
        <v/>
      </c>
      <c r="S59" t="str">
        <f>VLOOKUP(L59,银行退!C:Q,15,FALSE)</f>
        <v>S</v>
      </c>
      <c r="T59" s="40" t="e">
        <f>VLOOKUP(L59,银行退!C:W,21,FALSE)</f>
        <v>#N/A</v>
      </c>
      <c r="U59" s="53">
        <v>42893.375243055554</v>
      </c>
      <c r="V59" t="e">
        <f>VLOOKUP(B59,HIS解!E:G,3,FALSE)</f>
        <v>#N/A</v>
      </c>
    </row>
    <row r="60" spans="1:22" customFormat="1" ht="14.25" hidden="1">
      <c r="A60" s="53">
        <v>42893.380706018521</v>
      </c>
      <c r="B60">
        <v>68523</v>
      </c>
      <c r="C60" t="s">
        <v>583</v>
      </c>
      <c r="D60" t="s">
        <v>584</v>
      </c>
      <c r="F60" s="15">
        <v>140</v>
      </c>
      <c r="G60" t="s">
        <v>367</v>
      </c>
      <c r="H60" t="s">
        <v>367</v>
      </c>
      <c r="I60" t="s">
        <v>74</v>
      </c>
      <c r="J60" t="s">
        <v>36</v>
      </c>
      <c r="K60" t="s">
        <v>75</v>
      </c>
      <c r="L60" t="s">
        <v>5305</v>
      </c>
      <c r="M60" t="s">
        <v>5306</v>
      </c>
      <c r="N60" t="s">
        <v>5307</v>
      </c>
      <c r="O60">
        <f>VLOOKUP(B60,HIS退!B:F,5,FALSE)</f>
        <v>-140</v>
      </c>
      <c r="P60" t="str">
        <f t="shared" si="0"/>
        <v/>
      </c>
      <c r="Q60" s="40">
        <f>VLOOKUP(L60,银行退!C:D,2,FALSE)</f>
        <v>140</v>
      </c>
      <c r="R60" t="str">
        <f t="shared" si="1"/>
        <v/>
      </c>
      <c r="S60" t="str">
        <f>VLOOKUP(L60,银行退!C:Q,15,FALSE)</f>
        <v>S</v>
      </c>
      <c r="T60" s="40" t="e">
        <f>VLOOKUP(L60,银行退!C:W,21,FALSE)</f>
        <v>#N/A</v>
      </c>
      <c r="U60" s="53">
        <v>42893.380706018521</v>
      </c>
      <c r="V60" t="e">
        <f>VLOOKUP(B60,HIS解!E:G,3,FALSE)</f>
        <v>#N/A</v>
      </c>
    </row>
    <row r="61" spans="1:22" customFormat="1" ht="14.25" hidden="1">
      <c r="A61" s="53">
        <v>42893.400324074071</v>
      </c>
      <c r="B61">
        <v>70021</v>
      </c>
      <c r="C61" t="s">
        <v>586</v>
      </c>
      <c r="D61" t="s">
        <v>587</v>
      </c>
      <c r="F61" s="15">
        <v>1000</v>
      </c>
      <c r="G61" t="s">
        <v>367</v>
      </c>
      <c r="H61" t="s">
        <v>367</v>
      </c>
      <c r="I61" t="s">
        <v>74</v>
      </c>
      <c r="J61" t="s">
        <v>36</v>
      </c>
      <c r="K61" t="s">
        <v>75</v>
      </c>
      <c r="L61" t="s">
        <v>5308</v>
      </c>
      <c r="M61" t="s">
        <v>5309</v>
      </c>
      <c r="N61" t="s">
        <v>5310</v>
      </c>
      <c r="O61">
        <f>VLOOKUP(B61,HIS退!B:F,5,FALSE)</f>
        <v>-1000</v>
      </c>
      <c r="P61" t="str">
        <f t="shared" si="0"/>
        <v/>
      </c>
      <c r="Q61" s="40">
        <f>VLOOKUP(L61,银行退!C:D,2,FALSE)</f>
        <v>1000</v>
      </c>
      <c r="R61" t="str">
        <f t="shared" si="1"/>
        <v/>
      </c>
      <c r="S61" t="str">
        <f>VLOOKUP(L61,银行退!C:Q,15,FALSE)</f>
        <v>S</v>
      </c>
      <c r="T61" s="40" t="e">
        <f>VLOOKUP(L61,银行退!C:W,21,FALSE)</f>
        <v>#N/A</v>
      </c>
      <c r="U61" s="53">
        <v>42893.400324074071</v>
      </c>
      <c r="V61" t="e">
        <f>VLOOKUP(B61,HIS解!E:G,3,FALSE)</f>
        <v>#N/A</v>
      </c>
    </row>
    <row r="62" spans="1:22" customFormat="1" ht="14.25" hidden="1">
      <c r="A62" s="53">
        <v>42893.413923611108</v>
      </c>
      <c r="B62">
        <v>71028</v>
      </c>
      <c r="C62" t="s">
        <v>589</v>
      </c>
      <c r="D62" t="s">
        <v>590</v>
      </c>
      <c r="F62" s="15">
        <v>260</v>
      </c>
      <c r="G62" t="s">
        <v>367</v>
      </c>
      <c r="H62" t="s">
        <v>367</v>
      </c>
      <c r="I62" t="s">
        <v>74</v>
      </c>
      <c r="J62" t="s">
        <v>36</v>
      </c>
      <c r="K62" t="s">
        <v>75</v>
      </c>
      <c r="L62" t="s">
        <v>5311</v>
      </c>
      <c r="M62" t="s">
        <v>5312</v>
      </c>
      <c r="N62" t="s">
        <v>5313</v>
      </c>
      <c r="O62">
        <f>VLOOKUP(B62,HIS退!B:F,5,FALSE)</f>
        <v>-260</v>
      </c>
      <c r="P62" t="str">
        <f t="shared" si="0"/>
        <v/>
      </c>
      <c r="Q62" s="40">
        <f>VLOOKUP(L62,银行退!C:D,2,FALSE)</f>
        <v>260</v>
      </c>
      <c r="R62" t="str">
        <f t="shared" si="1"/>
        <v/>
      </c>
      <c r="S62" t="str">
        <f>VLOOKUP(L62,银行退!C:Q,15,FALSE)</f>
        <v>S</v>
      </c>
      <c r="T62" s="40" t="e">
        <f>VLOOKUP(L62,银行退!C:W,21,FALSE)</f>
        <v>#N/A</v>
      </c>
      <c r="U62" s="53">
        <v>42893.413923611108</v>
      </c>
      <c r="V62" t="e">
        <f>VLOOKUP(B62,HIS解!E:G,3,FALSE)</f>
        <v>#N/A</v>
      </c>
    </row>
    <row r="63" spans="1:22" customFormat="1" ht="14.25" hidden="1">
      <c r="A63" s="53">
        <v>42893.420185185183</v>
      </c>
      <c r="B63">
        <v>71510</v>
      </c>
      <c r="C63" t="s">
        <v>5314</v>
      </c>
      <c r="D63" t="s">
        <v>592</v>
      </c>
      <c r="F63" s="15">
        <v>100</v>
      </c>
      <c r="G63" t="s">
        <v>367</v>
      </c>
      <c r="H63" t="s">
        <v>367</v>
      </c>
      <c r="I63" t="s">
        <v>174</v>
      </c>
      <c r="J63" t="s">
        <v>73</v>
      </c>
      <c r="K63" t="s">
        <v>75</v>
      </c>
      <c r="L63" t="s">
        <v>5315</v>
      </c>
      <c r="M63" t="s">
        <v>5316</v>
      </c>
      <c r="N63" t="s">
        <v>4885</v>
      </c>
      <c r="O63">
        <f>VLOOKUP(B63,HIS退!B:F,5,FALSE)</f>
        <v>-100</v>
      </c>
      <c r="P63" t="str">
        <f t="shared" si="0"/>
        <v/>
      </c>
      <c r="Q63" s="40" t="e">
        <f>VLOOKUP(L63,银行退!C:D,2,FALSE)</f>
        <v>#N/A</v>
      </c>
      <c r="R63" t="e">
        <f t="shared" si="1"/>
        <v>#N/A</v>
      </c>
      <c r="S63" t="e">
        <f>VLOOKUP(L63,银行退!C:Q,15,FALSE)</f>
        <v>#N/A</v>
      </c>
      <c r="T63" s="40" t="e">
        <f>VLOOKUP(L63,银行退!C:W,21,FALSE)</f>
        <v>#N/A</v>
      </c>
      <c r="U63" s="53">
        <v>42893.420185185183</v>
      </c>
      <c r="V63">
        <f>VLOOKUP(B63,HIS解!E:G,3,FALSE)</f>
        <v>100</v>
      </c>
    </row>
    <row r="64" spans="1:22" s="43" customFormat="1" ht="14.25" hidden="1">
      <c r="A64" s="53">
        <v>42893.425300925926</v>
      </c>
      <c r="B64">
        <v>71892</v>
      </c>
      <c r="C64" t="s">
        <v>594</v>
      </c>
      <c r="D64" t="s">
        <v>592</v>
      </c>
      <c r="E64"/>
      <c r="F64" s="15">
        <v>181</v>
      </c>
      <c r="G64" t="s">
        <v>42</v>
      </c>
      <c r="H64" t="s">
        <v>367</v>
      </c>
      <c r="I64" t="s">
        <v>74</v>
      </c>
      <c r="J64" t="s">
        <v>36</v>
      </c>
      <c r="K64" t="s">
        <v>75</v>
      </c>
      <c r="L64" t="s">
        <v>5317</v>
      </c>
      <c r="M64" t="s">
        <v>5318</v>
      </c>
      <c r="N64" t="s">
        <v>4885</v>
      </c>
      <c r="O64">
        <f>VLOOKUP(B64,HIS退!B:F,5,FALSE)</f>
        <v>-181</v>
      </c>
      <c r="P64" t="str">
        <f t="shared" si="0"/>
        <v/>
      </c>
      <c r="Q64" s="40">
        <f>VLOOKUP(L64,银行退!C:D,2,FALSE)</f>
        <v>181</v>
      </c>
      <c r="R64" t="str">
        <f t="shared" si="1"/>
        <v/>
      </c>
      <c r="S64" t="str">
        <f>VLOOKUP(L64,银行退!C:Q,15,FALSE)</f>
        <v>S</v>
      </c>
      <c r="T64" s="40" t="e">
        <f>VLOOKUP(L64,银行退!C:W,21,FALSE)</f>
        <v>#N/A</v>
      </c>
      <c r="U64" s="53">
        <v>42893.425300925926</v>
      </c>
      <c r="V64" t="e">
        <f>VLOOKUP(B64,HIS解!E:G,3,FALSE)</f>
        <v>#N/A</v>
      </c>
    </row>
    <row r="65" spans="1:22" customFormat="1" ht="14.25" hidden="1">
      <c r="A65" s="53">
        <v>42893.433171296296</v>
      </c>
      <c r="B65">
        <v>72548</v>
      </c>
      <c r="C65" t="s">
        <v>595</v>
      </c>
      <c r="D65" t="s">
        <v>596</v>
      </c>
      <c r="F65" s="15">
        <v>10</v>
      </c>
      <c r="G65" t="s">
        <v>367</v>
      </c>
      <c r="H65" t="s">
        <v>367</v>
      </c>
      <c r="I65" t="s">
        <v>74</v>
      </c>
      <c r="J65" t="s">
        <v>36</v>
      </c>
      <c r="K65" t="s">
        <v>75</v>
      </c>
      <c r="L65" t="s">
        <v>5319</v>
      </c>
      <c r="M65" t="s">
        <v>5320</v>
      </c>
      <c r="N65" t="s">
        <v>5321</v>
      </c>
      <c r="O65">
        <f>VLOOKUP(B65,HIS退!B:F,5,FALSE)</f>
        <v>-10</v>
      </c>
      <c r="P65" t="str">
        <f t="shared" si="0"/>
        <v/>
      </c>
      <c r="Q65" s="40">
        <f>VLOOKUP(L65,银行退!C:D,2,FALSE)</f>
        <v>10</v>
      </c>
      <c r="R65" t="str">
        <f t="shared" si="1"/>
        <v/>
      </c>
      <c r="S65" t="str">
        <f>VLOOKUP(L65,银行退!C:Q,15,FALSE)</f>
        <v>S</v>
      </c>
      <c r="T65" s="40" t="e">
        <f>VLOOKUP(L65,银行退!C:W,21,FALSE)</f>
        <v>#N/A</v>
      </c>
      <c r="U65" s="53">
        <v>42893.433171296296</v>
      </c>
      <c r="V65" t="e">
        <f>VLOOKUP(B65,HIS解!E:G,3,FALSE)</f>
        <v>#N/A</v>
      </c>
    </row>
    <row r="66" spans="1:22" s="43" customFormat="1" ht="14.25" hidden="1">
      <c r="A66" s="53">
        <v>42893.437719907408</v>
      </c>
      <c r="B66">
        <v>72874</v>
      </c>
      <c r="C66" t="s">
        <v>598</v>
      </c>
      <c r="D66" t="s">
        <v>599</v>
      </c>
      <c r="E66"/>
      <c r="F66" s="15">
        <v>200</v>
      </c>
      <c r="G66" t="s">
        <v>367</v>
      </c>
      <c r="H66" t="s">
        <v>367</v>
      </c>
      <c r="I66" t="s">
        <v>74</v>
      </c>
      <c r="J66" t="s">
        <v>36</v>
      </c>
      <c r="K66" t="s">
        <v>75</v>
      </c>
      <c r="L66" t="s">
        <v>5322</v>
      </c>
      <c r="M66" t="s">
        <v>5323</v>
      </c>
      <c r="N66" t="s">
        <v>5324</v>
      </c>
      <c r="O66">
        <f>VLOOKUP(B66,HIS退!B:F,5,FALSE)</f>
        <v>-200</v>
      </c>
      <c r="P66" t="str">
        <f t="shared" ref="P66:P129" si="2">IF(O66=F66*-1,"",1)</f>
        <v/>
      </c>
      <c r="Q66" s="40">
        <f>VLOOKUP(L66,银行退!C:D,2,FALSE)</f>
        <v>200</v>
      </c>
      <c r="R66" t="str">
        <f t="shared" si="1"/>
        <v/>
      </c>
      <c r="S66" t="str">
        <f>VLOOKUP(L66,银行退!C:Q,15,FALSE)</f>
        <v>S</v>
      </c>
      <c r="T66" s="40" t="e">
        <f>VLOOKUP(L66,银行退!C:W,21,FALSE)</f>
        <v>#N/A</v>
      </c>
      <c r="U66" s="53">
        <v>42893.437719907408</v>
      </c>
      <c r="V66" t="e">
        <f>VLOOKUP(B66,HIS解!E:G,3,FALSE)</f>
        <v>#N/A</v>
      </c>
    </row>
    <row r="67" spans="1:22" s="21" customFormat="1" ht="14.25" hidden="1">
      <c r="A67" s="58">
        <v>42893.439513888887</v>
      </c>
      <c r="B67" s="21">
        <v>73011</v>
      </c>
      <c r="C67" s="21" t="s">
        <v>601</v>
      </c>
      <c r="D67" s="24" t="s">
        <v>13716</v>
      </c>
      <c r="F67" s="59">
        <v>1683</v>
      </c>
      <c r="G67" s="21" t="s">
        <v>367</v>
      </c>
      <c r="H67" s="21" t="s">
        <v>367</v>
      </c>
      <c r="I67" s="21" t="s">
        <v>74</v>
      </c>
      <c r="J67" s="21" t="s">
        <v>36</v>
      </c>
      <c r="K67" s="21" t="s">
        <v>75</v>
      </c>
      <c r="L67" s="21" t="s">
        <v>5325</v>
      </c>
      <c r="M67" s="21" t="s">
        <v>5326</v>
      </c>
      <c r="N67" s="21" t="s">
        <v>5324</v>
      </c>
      <c r="O67" s="21">
        <f>VLOOKUP(B67,HIS退!B:F,5,FALSE)</f>
        <v>-1683</v>
      </c>
      <c r="P67" s="21" t="str">
        <f t="shared" si="2"/>
        <v/>
      </c>
      <c r="Q67" s="60">
        <f>VLOOKUP(L67,银行退!C:D,2,FALSE)</f>
        <v>1683</v>
      </c>
      <c r="R67" s="21" t="str">
        <f t="shared" si="1"/>
        <v/>
      </c>
      <c r="S67" s="21" t="str">
        <f>VLOOKUP(L67,银行退!C:Q,15,FALSE)</f>
        <v>S</v>
      </c>
      <c r="T67" s="60" t="str">
        <f>VLOOKUP(L67,银行退!C:W,21,FALSE)</f>
        <v>20170607</v>
      </c>
      <c r="U67" s="58">
        <v>42893.439513888887</v>
      </c>
      <c r="V67" s="21" t="e">
        <f>VLOOKUP(B67,HIS解!E:G,3,FALSE)</f>
        <v>#N/A</v>
      </c>
    </row>
    <row r="68" spans="1:22" s="43" customFormat="1" ht="14.25" hidden="1">
      <c r="A68" s="53">
        <v>42893.441724537035</v>
      </c>
      <c r="B68">
        <v>73154</v>
      </c>
      <c r="C68"/>
      <c r="D68" t="s">
        <v>604</v>
      </c>
      <c r="E68"/>
      <c r="F68" s="15">
        <v>1000</v>
      </c>
      <c r="G68" t="s">
        <v>367</v>
      </c>
      <c r="H68" t="s">
        <v>367</v>
      </c>
      <c r="I68" t="s">
        <v>174</v>
      </c>
      <c r="J68" t="s">
        <v>73</v>
      </c>
      <c r="K68" t="s">
        <v>75</v>
      </c>
      <c r="L68" t="s">
        <v>5327</v>
      </c>
      <c r="M68" t="s">
        <v>5328</v>
      </c>
      <c r="N68" t="s">
        <v>4886</v>
      </c>
      <c r="O68">
        <f>VLOOKUP(B68,HIS退!B:F,5,FALSE)</f>
        <v>-1000</v>
      </c>
      <c r="P68" t="str">
        <f t="shared" si="2"/>
        <v/>
      </c>
      <c r="Q68" s="40" t="e">
        <f>VLOOKUP(L68,银行退!C:D,2,FALSE)</f>
        <v>#N/A</v>
      </c>
      <c r="R68" t="e">
        <f t="shared" ref="R68:R131" si="3">IF(Q68=F68,"",1)</f>
        <v>#N/A</v>
      </c>
      <c r="S68" t="e">
        <f>VLOOKUP(L68,银行退!C:Q,15,FALSE)</f>
        <v>#N/A</v>
      </c>
      <c r="T68" s="40" t="e">
        <f>VLOOKUP(L68,银行退!C:W,21,FALSE)</f>
        <v>#N/A</v>
      </c>
      <c r="U68" s="53">
        <v>42893.441724537035</v>
      </c>
      <c r="V68">
        <f>VLOOKUP(B68,HIS解!E:G,3,FALSE)</f>
        <v>1000</v>
      </c>
    </row>
    <row r="69" spans="1:22" customFormat="1" ht="14.25" hidden="1">
      <c r="A69" s="53">
        <v>42893.442083333335</v>
      </c>
      <c r="B69">
        <v>0</v>
      </c>
      <c r="D69" t="s">
        <v>604</v>
      </c>
      <c r="F69" s="15">
        <v>1000</v>
      </c>
      <c r="G69" t="s">
        <v>367</v>
      </c>
      <c r="H69" t="s">
        <v>367</v>
      </c>
      <c r="I69" t="s">
        <v>76</v>
      </c>
      <c r="J69" t="s">
        <v>76</v>
      </c>
      <c r="K69" t="s">
        <v>75</v>
      </c>
      <c r="L69" t="s">
        <v>5329</v>
      </c>
      <c r="M69" t="s">
        <v>5330</v>
      </c>
      <c r="N69" t="s">
        <v>4886</v>
      </c>
      <c r="O69" t="e">
        <f>VLOOKUP(B69,HIS退!B:F,5,FALSE)</f>
        <v>#N/A</v>
      </c>
      <c r="P69" t="e">
        <f t="shared" si="2"/>
        <v>#N/A</v>
      </c>
      <c r="Q69" s="40" t="e">
        <f>VLOOKUP(L69,银行退!C:D,2,FALSE)</f>
        <v>#N/A</v>
      </c>
      <c r="R69" t="e">
        <f t="shared" si="3"/>
        <v>#N/A</v>
      </c>
      <c r="S69" t="e">
        <f>VLOOKUP(L69,银行退!C:Q,15,FALSE)</f>
        <v>#N/A</v>
      </c>
      <c r="T69" s="40" t="e">
        <f>VLOOKUP(L69,银行退!C:W,21,FALSE)</f>
        <v>#N/A</v>
      </c>
      <c r="U69" s="53">
        <v>42893.442083333335</v>
      </c>
      <c r="V69" t="e">
        <f>VLOOKUP(B69,HIS解!E:G,3,FALSE)</f>
        <v>#N/A</v>
      </c>
    </row>
    <row r="70" spans="1:22" customFormat="1" ht="14.25" hidden="1">
      <c r="A70" s="53">
        <v>42893.449791666666</v>
      </c>
      <c r="B70">
        <v>73716</v>
      </c>
      <c r="C70" t="s">
        <v>606</v>
      </c>
      <c r="D70" t="s">
        <v>607</v>
      </c>
      <c r="F70" s="15">
        <v>100</v>
      </c>
      <c r="G70" t="s">
        <v>367</v>
      </c>
      <c r="H70" t="s">
        <v>367</v>
      </c>
      <c r="I70" t="s">
        <v>74</v>
      </c>
      <c r="J70" t="s">
        <v>36</v>
      </c>
      <c r="K70" t="s">
        <v>75</v>
      </c>
      <c r="L70" t="s">
        <v>5331</v>
      </c>
      <c r="M70" t="s">
        <v>5332</v>
      </c>
      <c r="N70" t="s">
        <v>5333</v>
      </c>
      <c r="O70">
        <f>VLOOKUP(B70,HIS退!B:F,5,FALSE)</f>
        <v>-100</v>
      </c>
      <c r="P70" t="str">
        <f t="shared" si="2"/>
        <v/>
      </c>
      <c r="Q70" s="40">
        <f>VLOOKUP(L70,银行退!C:D,2,FALSE)</f>
        <v>100</v>
      </c>
      <c r="R70" t="str">
        <f t="shared" si="3"/>
        <v/>
      </c>
      <c r="S70" t="str">
        <f>VLOOKUP(L70,银行退!C:Q,15,FALSE)</f>
        <v>S</v>
      </c>
      <c r="T70" s="40" t="e">
        <f>VLOOKUP(L70,银行退!C:W,21,FALSE)</f>
        <v>#N/A</v>
      </c>
      <c r="U70" s="53">
        <v>42893.449791666666</v>
      </c>
      <c r="V70" t="e">
        <f>VLOOKUP(B70,HIS解!E:G,3,FALSE)</f>
        <v>#N/A</v>
      </c>
    </row>
    <row r="71" spans="1:22" customFormat="1" ht="14.25" hidden="1">
      <c r="A71" s="53">
        <v>42893.456770833334</v>
      </c>
      <c r="B71">
        <v>74170</v>
      </c>
      <c r="C71" t="s">
        <v>5334</v>
      </c>
      <c r="D71" t="s">
        <v>609</v>
      </c>
      <c r="F71" s="15">
        <v>194</v>
      </c>
      <c r="G71" t="s">
        <v>42</v>
      </c>
      <c r="H71" t="s">
        <v>367</v>
      </c>
      <c r="I71" t="s">
        <v>174</v>
      </c>
      <c r="J71" t="s">
        <v>98</v>
      </c>
      <c r="K71" t="s">
        <v>75</v>
      </c>
      <c r="L71" t="s">
        <v>5335</v>
      </c>
      <c r="M71" t="s">
        <v>5336</v>
      </c>
      <c r="N71" t="s">
        <v>4994</v>
      </c>
      <c r="O71">
        <f>VLOOKUP(B71,HIS退!B:F,5,FALSE)</f>
        <v>-194</v>
      </c>
      <c r="P71" t="str">
        <f t="shared" si="2"/>
        <v/>
      </c>
      <c r="Q71" s="40">
        <f>VLOOKUP(L71,银行退!C:D,2,FALSE)</f>
        <v>194</v>
      </c>
      <c r="R71" t="str">
        <f t="shared" si="3"/>
        <v/>
      </c>
      <c r="S71" t="str">
        <f>VLOOKUP(L71,银行退!C:Q,15,FALSE)</f>
        <v>B</v>
      </c>
      <c r="T71" s="40" t="str">
        <f>VLOOKUP(L71,银行退!C:W,21,FALSE)</f>
        <v>20170607</v>
      </c>
      <c r="U71" s="53">
        <v>42893.456770833334</v>
      </c>
      <c r="V71">
        <f>VLOOKUP(B71,HIS解!E:G,3,FALSE)</f>
        <v>194</v>
      </c>
    </row>
    <row r="72" spans="1:22" customFormat="1" ht="14.25" hidden="1">
      <c r="A72" s="53">
        <v>42893.458194444444</v>
      </c>
      <c r="B72">
        <v>74281</v>
      </c>
      <c r="C72" t="s">
        <v>611</v>
      </c>
      <c r="D72" t="s">
        <v>592</v>
      </c>
      <c r="F72" s="15">
        <v>472</v>
      </c>
      <c r="G72" t="s">
        <v>42</v>
      </c>
      <c r="H72" t="s">
        <v>367</v>
      </c>
      <c r="I72" t="s">
        <v>74</v>
      </c>
      <c r="J72" t="s">
        <v>36</v>
      </c>
      <c r="K72" t="s">
        <v>75</v>
      </c>
      <c r="L72" t="s">
        <v>5337</v>
      </c>
      <c r="M72" t="s">
        <v>5338</v>
      </c>
      <c r="N72" t="s">
        <v>4885</v>
      </c>
      <c r="O72">
        <f>VLOOKUP(B72,HIS退!B:F,5,FALSE)</f>
        <v>-472</v>
      </c>
      <c r="P72" t="str">
        <f t="shared" si="2"/>
        <v/>
      </c>
      <c r="Q72" s="40">
        <f>VLOOKUP(L72,银行退!C:D,2,FALSE)</f>
        <v>472</v>
      </c>
      <c r="R72" t="str">
        <f t="shared" si="3"/>
        <v/>
      </c>
      <c r="S72" t="str">
        <f>VLOOKUP(L72,银行退!C:Q,15,FALSE)</f>
        <v>S</v>
      </c>
      <c r="T72" s="40" t="e">
        <f>VLOOKUP(L72,银行退!C:W,21,FALSE)</f>
        <v>#N/A</v>
      </c>
      <c r="U72" s="53">
        <v>42893.458194444444</v>
      </c>
      <c r="V72" t="e">
        <f>VLOOKUP(B72,HIS解!E:G,3,FALSE)</f>
        <v>#N/A</v>
      </c>
    </row>
    <row r="73" spans="1:22" customFormat="1" ht="14.25" hidden="1">
      <c r="A73" s="53">
        <v>42893.461134259262</v>
      </c>
      <c r="B73">
        <v>74457</v>
      </c>
      <c r="C73" t="s">
        <v>612</v>
      </c>
      <c r="D73" t="s">
        <v>613</v>
      </c>
      <c r="F73" s="15">
        <v>738</v>
      </c>
      <c r="G73" t="s">
        <v>42</v>
      </c>
      <c r="H73" t="s">
        <v>367</v>
      </c>
      <c r="I73" t="s">
        <v>74</v>
      </c>
      <c r="J73" t="s">
        <v>36</v>
      </c>
      <c r="K73" t="s">
        <v>75</v>
      </c>
      <c r="L73" t="s">
        <v>5339</v>
      </c>
      <c r="M73" t="s">
        <v>5340</v>
      </c>
      <c r="N73" t="s">
        <v>5341</v>
      </c>
      <c r="O73">
        <f>VLOOKUP(B73,HIS退!B:F,5,FALSE)</f>
        <v>-738</v>
      </c>
      <c r="P73" t="str">
        <f t="shared" si="2"/>
        <v/>
      </c>
      <c r="Q73" s="40">
        <f>VLOOKUP(L73,银行退!C:D,2,FALSE)</f>
        <v>738</v>
      </c>
      <c r="R73" t="str">
        <f t="shared" si="3"/>
        <v/>
      </c>
      <c r="S73" t="str">
        <f>VLOOKUP(L73,银行退!C:Q,15,FALSE)</f>
        <v>S</v>
      </c>
      <c r="T73" s="40" t="e">
        <f>VLOOKUP(L73,银行退!C:W,21,FALSE)</f>
        <v>#N/A</v>
      </c>
      <c r="U73" s="53">
        <v>42893.461134259262</v>
      </c>
      <c r="V73" t="e">
        <f>VLOOKUP(B73,HIS解!E:G,3,FALSE)</f>
        <v>#N/A</v>
      </c>
    </row>
    <row r="74" spans="1:22" customFormat="1" ht="14.25" hidden="1">
      <c r="A74" s="53">
        <v>42893.461527777778</v>
      </c>
      <c r="B74">
        <v>74494</v>
      </c>
      <c r="C74" t="s">
        <v>615</v>
      </c>
      <c r="D74" t="s">
        <v>616</v>
      </c>
      <c r="F74" s="15">
        <v>189</v>
      </c>
      <c r="G74" t="s">
        <v>42</v>
      </c>
      <c r="H74" t="s">
        <v>367</v>
      </c>
      <c r="I74" t="s">
        <v>74</v>
      </c>
      <c r="J74" t="s">
        <v>36</v>
      </c>
      <c r="K74" t="s">
        <v>75</v>
      </c>
      <c r="L74" t="s">
        <v>5342</v>
      </c>
      <c r="M74" t="s">
        <v>5343</v>
      </c>
      <c r="N74" t="s">
        <v>5344</v>
      </c>
      <c r="O74">
        <f>VLOOKUP(B74,HIS退!B:F,5,FALSE)</f>
        <v>-189</v>
      </c>
      <c r="P74" t="str">
        <f t="shared" si="2"/>
        <v/>
      </c>
      <c r="Q74" s="40">
        <f>VLOOKUP(L74,银行退!C:D,2,FALSE)</f>
        <v>189</v>
      </c>
      <c r="R74" t="str">
        <f t="shared" si="3"/>
        <v/>
      </c>
      <c r="S74" t="str">
        <f>VLOOKUP(L74,银行退!C:Q,15,FALSE)</f>
        <v>S</v>
      </c>
      <c r="T74" s="40" t="e">
        <f>VLOOKUP(L74,银行退!C:W,21,FALSE)</f>
        <v>#N/A</v>
      </c>
      <c r="U74" s="53">
        <v>42893.461527777778</v>
      </c>
      <c r="V74" t="e">
        <f>VLOOKUP(B74,HIS解!E:G,3,FALSE)</f>
        <v>#N/A</v>
      </c>
    </row>
    <row r="75" spans="1:22" ht="14.25" hidden="1">
      <c r="A75" s="53">
        <v>42893.47216435185</v>
      </c>
      <c r="B75">
        <v>75139</v>
      </c>
      <c r="C75" t="s">
        <v>618</v>
      </c>
      <c r="D75" t="s">
        <v>619</v>
      </c>
      <c r="E75"/>
      <c r="F75" s="15">
        <v>460</v>
      </c>
      <c r="G75" t="s">
        <v>367</v>
      </c>
      <c r="H75" t="s">
        <v>367</v>
      </c>
      <c r="I75" t="s">
        <v>74</v>
      </c>
      <c r="J75" t="s">
        <v>36</v>
      </c>
      <c r="K75" t="s">
        <v>75</v>
      </c>
      <c r="L75" t="s">
        <v>5345</v>
      </c>
      <c r="M75" t="s">
        <v>5346</v>
      </c>
      <c r="N75" t="s">
        <v>5347</v>
      </c>
      <c r="O75">
        <f>VLOOKUP(B75,HIS退!B:F,5,FALSE)</f>
        <v>-460</v>
      </c>
      <c r="P75" t="str">
        <f t="shared" si="2"/>
        <v/>
      </c>
      <c r="Q75" s="40">
        <f>VLOOKUP(L75,银行退!C:D,2,FALSE)</f>
        <v>460</v>
      </c>
      <c r="R75" t="str">
        <f t="shared" si="3"/>
        <v/>
      </c>
      <c r="S75" t="str">
        <f>VLOOKUP(L75,银行退!C:Q,15,FALSE)</f>
        <v>S</v>
      </c>
      <c r="T75" s="40" t="e">
        <f>VLOOKUP(L75,银行退!C:W,21,FALSE)</f>
        <v>#N/A</v>
      </c>
      <c r="U75" s="53">
        <v>42893.47216435185</v>
      </c>
      <c r="V75" t="e">
        <f>VLOOKUP(B75,HIS解!E:G,3,FALSE)</f>
        <v>#N/A</v>
      </c>
    </row>
    <row r="76" spans="1:22" s="21" customFormat="1" ht="14.25" hidden="1">
      <c r="A76" s="58">
        <v>42893.473611111112</v>
      </c>
      <c r="B76" s="21">
        <v>75245</v>
      </c>
      <c r="C76" s="21" t="s">
        <v>621</v>
      </c>
      <c r="D76" s="21" t="s">
        <v>622</v>
      </c>
      <c r="F76" s="59">
        <v>100</v>
      </c>
      <c r="G76" s="21" t="s">
        <v>367</v>
      </c>
      <c r="H76" s="21" t="s">
        <v>367</v>
      </c>
      <c r="I76" s="21" t="s">
        <v>74</v>
      </c>
      <c r="J76" s="21" t="s">
        <v>36</v>
      </c>
      <c r="K76" s="21" t="s">
        <v>75</v>
      </c>
      <c r="L76" s="20" t="s">
        <v>13719</v>
      </c>
      <c r="M76" s="21" t="s">
        <v>5349</v>
      </c>
      <c r="N76" s="21" t="s">
        <v>5350</v>
      </c>
      <c r="O76" s="21">
        <f>VLOOKUP(B76,HIS退!B:F,5,FALSE)</f>
        <v>-100</v>
      </c>
      <c r="P76" s="21" t="str">
        <f t="shared" si="2"/>
        <v/>
      </c>
      <c r="Q76" s="60">
        <f>VLOOKUP(L76,银行退!C:D,2,FALSE)</f>
        <v>100</v>
      </c>
      <c r="R76" s="21" t="str">
        <f t="shared" si="3"/>
        <v/>
      </c>
      <c r="S76" s="21" t="str">
        <f>VLOOKUP(L76,银行退!C:Q,15,FALSE)</f>
        <v>S</v>
      </c>
      <c r="T76" s="60" t="str">
        <f>VLOOKUP(L76,银行退!C:W,21,FALSE)</f>
        <v>20170608</v>
      </c>
      <c r="U76" s="58">
        <v>42893.473611111112</v>
      </c>
      <c r="V76" s="21" t="e">
        <f>VLOOKUP(B76,HIS解!E:G,3,FALSE)</f>
        <v>#N/A</v>
      </c>
    </row>
    <row r="77" spans="1:22" customFormat="1" ht="14.25" hidden="1">
      <c r="A77" s="53">
        <v>42893.488217592596</v>
      </c>
      <c r="B77">
        <v>75977</v>
      </c>
      <c r="C77" t="s">
        <v>624</v>
      </c>
      <c r="D77" t="s">
        <v>625</v>
      </c>
      <c r="F77" s="15">
        <v>12</v>
      </c>
      <c r="G77" t="s">
        <v>42</v>
      </c>
      <c r="H77" t="s">
        <v>367</v>
      </c>
      <c r="I77" t="s">
        <v>74</v>
      </c>
      <c r="J77" t="s">
        <v>36</v>
      </c>
      <c r="K77" t="s">
        <v>75</v>
      </c>
      <c r="L77" t="s">
        <v>5351</v>
      </c>
      <c r="M77" t="s">
        <v>5352</v>
      </c>
      <c r="N77" t="s">
        <v>5353</v>
      </c>
      <c r="O77">
        <f>VLOOKUP(B77,HIS退!B:F,5,FALSE)</f>
        <v>-12</v>
      </c>
      <c r="P77" t="str">
        <f t="shared" si="2"/>
        <v/>
      </c>
      <c r="Q77" s="40">
        <f>VLOOKUP(L77,银行退!C:D,2,FALSE)</f>
        <v>12</v>
      </c>
      <c r="R77" t="str">
        <f t="shared" si="3"/>
        <v/>
      </c>
      <c r="S77" t="str">
        <f>VLOOKUP(L77,银行退!C:Q,15,FALSE)</f>
        <v>S</v>
      </c>
      <c r="T77" s="40" t="e">
        <f>VLOOKUP(L77,银行退!C:W,21,FALSE)</f>
        <v>#N/A</v>
      </c>
      <c r="U77" s="53">
        <v>42893.488217592596</v>
      </c>
      <c r="V77" t="e">
        <f>VLOOKUP(B77,HIS解!E:G,3,FALSE)</f>
        <v>#N/A</v>
      </c>
    </row>
    <row r="78" spans="1:22" ht="14.25" hidden="1">
      <c r="A78" s="53">
        <v>42893.497407407405</v>
      </c>
      <c r="B78">
        <v>76338</v>
      </c>
      <c r="C78" t="s">
        <v>627</v>
      </c>
      <c r="D78" t="s">
        <v>628</v>
      </c>
      <c r="E78"/>
      <c r="F78" s="15">
        <v>192</v>
      </c>
      <c r="G78" t="s">
        <v>367</v>
      </c>
      <c r="H78" t="s">
        <v>367</v>
      </c>
      <c r="I78" t="s">
        <v>74</v>
      </c>
      <c r="J78" t="s">
        <v>36</v>
      </c>
      <c r="K78" t="s">
        <v>75</v>
      </c>
      <c r="L78" t="s">
        <v>5354</v>
      </c>
      <c r="M78" t="s">
        <v>5355</v>
      </c>
      <c r="N78" t="s">
        <v>5082</v>
      </c>
      <c r="O78">
        <f>VLOOKUP(B78,HIS退!B:F,5,FALSE)</f>
        <v>-192</v>
      </c>
      <c r="P78" t="str">
        <f t="shared" si="2"/>
        <v/>
      </c>
      <c r="Q78" s="40">
        <f>VLOOKUP(L78,银行退!C:D,2,FALSE)</f>
        <v>192</v>
      </c>
      <c r="R78" t="str">
        <f t="shared" si="3"/>
        <v/>
      </c>
      <c r="S78" t="str">
        <f>VLOOKUP(L78,银行退!C:Q,15,FALSE)</f>
        <v>S</v>
      </c>
      <c r="T78" s="40" t="e">
        <f>VLOOKUP(L78,银行退!C:W,21,FALSE)</f>
        <v>#N/A</v>
      </c>
      <c r="U78" s="53">
        <v>42893.497407407405</v>
      </c>
      <c r="V78" t="e">
        <f>VLOOKUP(B78,HIS解!E:G,3,FALSE)</f>
        <v>#N/A</v>
      </c>
    </row>
    <row r="79" spans="1:22" customFormat="1" ht="14.25" hidden="1">
      <c r="A79" s="53">
        <v>42893.498657407406</v>
      </c>
      <c r="B79">
        <v>76379</v>
      </c>
      <c r="C79" t="s">
        <v>630</v>
      </c>
      <c r="D79" t="s">
        <v>631</v>
      </c>
      <c r="F79" s="15">
        <v>1427</v>
      </c>
      <c r="G79" t="s">
        <v>367</v>
      </c>
      <c r="H79" t="s">
        <v>367</v>
      </c>
      <c r="I79" t="s">
        <v>74</v>
      </c>
      <c r="J79" t="s">
        <v>36</v>
      </c>
      <c r="K79" t="s">
        <v>75</v>
      </c>
      <c r="L79" t="s">
        <v>5356</v>
      </c>
      <c r="M79" t="s">
        <v>5357</v>
      </c>
      <c r="N79" t="s">
        <v>5358</v>
      </c>
      <c r="O79">
        <f>VLOOKUP(B79,HIS退!B:F,5,FALSE)</f>
        <v>-1427</v>
      </c>
      <c r="P79" t="str">
        <f t="shared" si="2"/>
        <v/>
      </c>
      <c r="Q79" s="40">
        <f>VLOOKUP(L79,银行退!C:D,2,FALSE)</f>
        <v>1427</v>
      </c>
      <c r="R79" t="str">
        <f t="shared" si="3"/>
        <v/>
      </c>
      <c r="S79" t="str">
        <f>VLOOKUP(L79,银行退!C:Q,15,FALSE)</f>
        <v>S</v>
      </c>
      <c r="T79" s="40" t="e">
        <f>VLOOKUP(L79,银行退!C:W,21,FALSE)</f>
        <v>#N/A</v>
      </c>
      <c r="U79" s="53">
        <v>42893.498657407406</v>
      </c>
      <c r="V79" t="e">
        <f>VLOOKUP(B79,HIS解!E:G,3,FALSE)</f>
        <v>#N/A</v>
      </c>
    </row>
    <row r="80" spans="1:22" customFormat="1" ht="14.25" hidden="1">
      <c r="A80" s="53">
        <v>42893.501655092594</v>
      </c>
      <c r="B80">
        <v>76485</v>
      </c>
      <c r="C80" t="s">
        <v>634</v>
      </c>
      <c r="D80" t="s">
        <v>635</v>
      </c>
      <c r="F80" s="15">
        <v>3922</v>
      </c>
      <c r="G80" t="s">
        <v>367</v>
      </c>
      <c r="H80" t="s">
        <v>367</v>
      </c>
      <c r="I80" t="s">
        <v>74</v>
      </c>
      <c r="J80" t="s">
        <v>36</v>
      </c>
      <c r="K80" t="s">
        <v>75</v>
      </c>
      <c r="L80" t="s">
        <v>5359</v>
      </c>
      <c r="M80" t="s">
        <v>5360</v>
      </c>
      <c r="N80" t="s">
        <v>5361</v>
      </c>
      <c r="O80">
        <f>VLOOKUP(B80,HIS退!B:F,5,FALSE)</f>
        <v>-3922</v>
      </c>
      <c r="P80" t="str">
        <f t="shared" si="2"/>
        <v/>
      </c>
      <c r="Q80" s="40">
        <f>VLOOKUP(L80,银行退!C:D,2,FALSE)</f>
        <v>3922</v>
      </c>
      <c r="R80" t="str">
        <f t="shared" si="3"/>
        <v/>
      </c>
      <c r="S80" t="str">
        <f>VLOOKUP(L80,银行退!C:Q,15,FALSE)</f>
        <v>S</v>
      </c>
      <c r="T80" s="40" t="e">
        <f>VLOOKUP(L80,银行退!C:W,21,FALSE)</f>
        <v>#N/A</v>
      </c>
      <c r="U80" s="53">
        <v>42893.501655092594</v>
      </c>
      <c r="V80" t="e">
        <f>VLOOKUP(B80,HIS解!E:G,3,FALSE)</f>
        <v>#N/A</v>
      </c>
    </row>
    <row r="81" spans="1:22" customFormat="1" ht="14.25" hidden="1">
      <c r="A81" s="53">
        <v>42893.514594907407</v>
      </c>
      <c r="B81">
        <v>76776</v>
      </c>
      <c r="C81" t="s">
        <v>637</v>
      </c>
      <c r="D81" t="s">
        <v>638</v>
      </c>
      <c r="F81" s="15">
        <v>179</v>
      </c>
      <c r="G81" t="s">
        <v>42</v>
      </c>
      <c r="H81" t="s">
        <v>367</v>
      </c>
      <c r="I81" t="s">
        <v>74</v>
      </c>
      <c r="J81" t="s">
        <v>36</v>
      </c>
      <c r="K81" t="s">
        <v>75</v>
      </c>
      <c r="L81" t="s">
        <v>5362</v>
      </c>
      <c r="M81" t="s">
        <v>5363</v>
      </c>
      <c r="N81" t="s">
        <v>5364</v>
      </c>
      <c r="O81">
        <f>VLOOKUP(B81,HIS退!B:F,5,FALSE)</f>
        <v>-179</v>
      </c>
      <c r="P81" t="str">
        <f t="shared" si="2"/>
        <v/>
      </c>
      <c r="Q81" s="40">
        <f>VLOOKUP(L81,银行退!C:D,2,FALSE)</f>
        <v>179</v>
      </c>
      <c r="R81" t="str">
        <f t="shared" si="3"/>
        <v/>
      </c>
      <c r="S81" t="str">
        <f>VLOOKUP(L81,银行退!C:Q,15,FALSE)</f>
        <v>S</v>
      </c>
      <c r="T81" s="40" t="e">
        <f>VLOOKUP(L81,银行退!C:W,21,FALSE)</f>
        <v>#N/A</v>
      </c>
      <c r="U81" s="53">
        <v>42893.514594907407</v>
      </c>
      <c r="V81" t="e">
        <f>VLOOKUP(B81,HIS解!E:G,3,FALSE)</f>
        <v>#N/A</v>
      </c>
    </row>
    <row r="82" spans="1:22" ht="14.25" hidden="1">
      <c r="A82" s="53">
        <v>42893.554236111115</v>
      </c>
      <c r="B82">
        <v>77167</v>
      </c>
      <c r="C82" t="s">
        <v>640</v>
      </c>
      <c r="D82" t="s">
        <v>641</v>
      </c>
      <c r="E82"/>
      <c r="F82" s="15">
        <v>1000</v>
      </c>
      <c r="G82" t="s">
        <v>367</v>
      </c>
      <c r="H82" t="s">
        <v>367</v>
      </c>
      <c r="I82" t="s">
        <v>74</v>
      </c>
      <c r="J82" t="s">
        <v>36</v>
      </c>
      <c r="K82" t="s">
        <v>75</v>
      </c>
      <c r="L82" t="s">
        <v>5365</v>
      </c>
      <c r="M82" t="s">
        <v>5366</v>
      </c>
      <c r="N82" t="s">
        <v>5367</v>
      </c>
      <c r="O82">
        <f>VLOOKUP(B82,HIS退!B:F,5,FALSE)</f>
        <v>-1000</v>
      </c>
      <c r="P82" t="str">
        <f t="shared" si="2"/>
        <v/>
      </c>
      <c r="Q82" s="40">
        <f>VLOOKUP(L82,银行退!C:D,2,FALSE)</f>
        <v>1000</v>
      </c>
      <c r="R82" t="str">
        <f t="shared" si="3"/>
        <v/>
      </c>
      <c r="S82" t="str">
        <f>VLOOKUP(L82,银行退!C:Q,15,FALSE)</f>
        <v>S</v>
      </c>
      <c r="T82" s="40" t="e">
        <f>VLOOKUP(L82,银行退!C:W,21,FALSE)</f>
        <v>#N/A</v>
      </c>
      <c r="U82" s="53">
        <v>42893.554236111115</v>
      </c>
      <c r="V82" t="e">
        <f>VLOOKUP(B82,HIS解!E:G,3,FALSE)</f>
        <v>#N/A</v>
      </c>
    </row>
    <row r="83" spans="1:22" customFormat="1" ht="14.25" hidden="1">
      <c r="A83" s="53">
        <v>42893.554988425924</v>
      </c>
      <c r="B83">
        <v>77176</v>
      </c>
      <c r="C83" t="s">
        <v>643</v>
      </c>
      <c r="D83" t="s">
        <v>644</v>
      </c>
      <c r="F83" s="15">
        <v>670</v>
      </c>
      <c r="G83" t="s">
        <v>367</v>
      </c>
      <c r="H83" t="s">
        <v>367</v>
      </c>
      <c r="I83" t="s">
        <v>74</v>
      </c>
      <c r="J83" t="s">
        <v>36</v>
      </c>
      <c r="K83" t="s">
        <v>75</v>
      </c>
      <c r="L83" t="s">
        <v>5368</v>
      </c>
      <c r="M83" t="s">
        <v>5369</v>
      </c>
      <c r="N83" t="s">
        <v>5370</v>
      </c>
      <c r="O83">
        <f>VLOOKUP(B83,HIS退!B:F,5,FALSE)</f>
        <v>-670</v>
      </c>
      <c r="P83" t="str">
        <f t="shared" si="2"/>
        <v/>
      </c>
      <c r="Q83" s="40">
        <f>VLOOKUP(L83,银行退!C:D,2,FALSE)</f>
        <v>670</v>
      </c>
      <c r="R83" t="str">
        <f t="shared" si="3"/>
        <v/>
      </c>
      <c r="S83" t="str">
        <f>VLOOKUP(L83,银行退!C:Q,15,FALSE)</f>
        <v>S</v>
      </c>
      <c r="T83" s="40" t="e">
        <f>VLOOKUP(L83,银行退!C:W,21,FALSE)</f>
        <v>#N/A</v>
      </c>
      <c r="U83" s="53">
        <v>42893.554988425924</v>
      </c>
      <c r="V83" t="e">
        <f>VLOOKUP(B83,HIS解!E:G,3,FALSE)</f>
        <v>#N/A</v>
      </c>
    </row>
    <row r="84" spans="1:22" s="43" customFormat="1" ht="14.25" hidden="1">
      <c r="A84" s="53">
        <v>42893.556087962963</v>
      </c>
      <c r="B84">
        <v>77193</v>
      </c>
      <c r="C84" t="s">
        <v>5371</v>
      </c>
      <c r="D84" t="s">
        <v>646</v>
      </c>
      <c r="E84"/>
      <c r="F84" s="15">
        <v>68</v>
      </c>
      <c r="G84" t="s">
        <v>367</v>
      </c>
      <c r="H84" t="s">
        <v>367</v>
      </c>
      <c r="I84" t="s">
        <v>174</v>
      </c>
      <c r="J84" t="s">
        <v>98</v>
      </c>
      <c r="K84" t="s">
        <v>75</v>
      </c>
      <c r="L84" t="s">
        <v>5372</v>
      </c>
      <c r="M84" t="s">
        <v>5373</v>
      </c>
      <c r="N84" t="s">
        <v>4995</v>
      </c>
      <c r="O84">
        <f>VLOOKUP(B84,HIS退!B:F,5,FALSE)</f>
        <v>-68</v>
      </c>
      <c r="P84" t="str">
        <f t="shared" si="2"/>
        <v/>
      </c>
      <c r="Q84" s="40">
        <f>VLOOKUP(L84,银行退!C:D,2,FALSE)</f>
        <v>68</v>
      </c>
      <c r="R84" t="str">
        <f t="shared" si="3"/>
        <v/>
      </c>
      <c r="S84" t="str">
        <f>VLOOKUP(L84,银行退!C:Q,15,FALSE)</f>
        <v>B</v>
      </c>
      <c r="T84" s="40" t="str">
        <f>VLOOKUP(L84,银行退!C:W,21,FALSE)</f>
        <v>20170607</v>
      </c>
      <c r="U84" s="53">
        <v>42893.556087962963</v>
      </c>
      <c r="V84">
        <f>VLOOKUP(B84,HIS解!E:G,3,FALSE)</f>
        <v>68</v>
      </c>
    </row>
    <row r="85" spans="1:22" customFormat="1" ht="14.25" hidden="1">
      <c r="A85" s="53">
        <v>42893.605717592596</v>
      </c>
      <c r="B85">
        <v>78643</v>
      </c>
      <c r="D85" t="s">
        <v>648</v>
      </c>
      <c r="F85" s="15">
        <v>60</v>
      </c>
      <c r="G85" t="s">
        <v>367</v>
      </c>
      <c r="H85" t="s">
        <v>367</v>
      </c>
      <c r="I85" t="s">
        <v>174</v>
      </c>
      <c r="J85" t="s">
        <v>73</v>
      </c>
      <c r="K85" t="s">
        <v>75</v>
      </c>
      <c r="L85" t="s">
        <v>5374</v>
      </c>
      <c r="M85" t="s">
        <v>5375</v>
      </c>
      <c r="N85" t="s">
        <v>4887</v>
      </c>
      <c r="O85">
        <f>VLOOKUP(B85,HIS退!B:F,5,FALSE)</f>
        <v>-60</v>
      </c>
      <c r="P85" t="str">
        <f t="shared" si="2"/>
        <v/>
      </c>
      <c r="Q85" s="40" t="e">
        <f>VLOOKUP(L85,银行退!C:D,2,FALSE)</f>
        <v>#N/A</v>
      </c>
      <c r="R85" t="e">
        <f t="shared" si="3"/>
        <v>#N/A</v>
      </c>
      <c r="S85" t="e">
        <f>VLOOKUP(L85,银行退!C:Q,15,FALSE)</f>
        <v>#N/A</v>
      </c>
      <c r="T85" s="40" t="e">
        <f>VLOOKUP(L85,银行退!C:W,21,FALSE)</f>
        <v>#N/A</v>
      </c>
      <c r="U85" s="53">
        <v>42893.605717592596</v>
      </c>
      <c r="V85">
        <f>VLOOKUP(B85,HIS解!E:G,3,FALSE)</f>
        <v>60</v>
      </c>
    </row>
    <row r="86" spans="1:22" s="43" customFormat="1" ht="14.25" hidden="1">
      <c r="A86" s="53">
        <v>42893.606226851851</v>
      </c>
      <c r="B86">
        <v>0</v>
      </c>
      <c r="C86"/>
      <c r="D86" t="s">
        <v>648</v>
      </c>
      <c r="E86"/>
      <c r="F86" s="15">
        <v>60</v>
      </c>
      <c r="G86" t="s">
        <v>367</v>
      </c>
      <c r="H86" t="s">
        <v>367</v>
      </c>
      <c r="I86" t="s">
        <v>76</v>
      </c>
      <c r="J86" t="s">
        <v>76</v>
      </c>
      <c r="K86" t="s">
        <v>75</v>
      </c>
      <c r="L86" t="s">
        <v>5376</v>
      </c>
      <c r="M86" t="s">
        <v>5377</v>
      </c>
      <c r="N86" t="s">
        <v>4887</v>
      </c>
      <c r="O86" t="e">
        <f>VLOOKUP(B86,HIS退!B:F,5,FALSE)</f>
        <v>#N/A</v>
      </c>
      <c r="P86" t="e">
        <f t="shared" si="2"/>
        <v>#N/A</v>
      </c>
      <c r="Q86" s="40" t="e">
        <f>VLOOKUP(L86,银行退!C:D,2,FALSE)</f>
        <v>#N/A</v>
      </c>
      <c r="R86" t="e">
        <f t="shared" si="3"/>
        <v>#N/A</v>
      </c>
      <c r="S86" t="e">
        <f>VLOOKUP(L86,银行退!C:Q,15,FALSE)</f>
        <v>#N/A</v>
      </c>
      <c r="T86" s="40" t="e">
        <f>VLOOKUP(L86,银行退!C:W,21,FALSE)</f>
        <v>#N/A</v>
      </c>
      <c r="U86" s="53">
        <v>42893.606226851851</v>
      </c>
      <c r="V86" t="e">
        <f>VLOOKUP(B86,HIS解!E:G,3,FALSE)</f>
        <v>#N/A</v>
      </c>
    </row>
    <row r="87" spans="1:22" customFormat="1" ht="14.25" hidden="1">
      <c r="A87" s="53">
        <v>42893.62122685185</v>
      </c>
      <c r="B87">
        <v>79585</v>
      </c>
      <c r="C87" t="s">
        <v>650</v>
      </c>
      <c r="D87" t="s">
        <v>651</v>
      </c>
      <c r="F87" s="15">
        <v>870</v>
      </c>
      <c r="G87" t="s">
        <v>367</v>
      </c>
      <c r="H87" t="s">
        <v>367</v>
      </c>
      <c r="I87" t="s">
        <v>74</v>
      </c>
      <c r="J87" t="s">
        <v>36</v>
      </c>
      <c r="K87" t="s">
        <v>75</v>
      </c>
      <c r="L87" t="s">
        <v>5378</v>
      </c>
      <c r="M87" t="s">
        <v>5379</v>
      </c>
      <c r="N87" t="s">
        <v>5380</v>
      </c>
      <c r="O87">
        <f>VLOOKUP(B87,HIS退!B:F,5,FALSE)</f>
        <v>-870</v>
      </c>
      <c r="P87" t="str">
        <f t="shared" si="2"/>
        <v/>
      </c>
      <c r="Q87" s="40">
        <f>VLOOKUP(L87,银行退!C:D,2,FALSE)</f>
        <v>870</v>
      </c>
      <c r="R87" t="str">
        <f t="shared" si="3"/>
        <v/>
      </c>
      <c r="S87" t="str">
        <f>VLOOKUP(L87,银行退!C:Q,15,FALSE)</f>
        <v>S</v>
      </c>
      <c r="T87" s="40" t="e">
        <f>VLOOKUP(L87,银行退!C:W,21,FALSE)</f>
        <v>#N/A</v>
      </c>
      <c r="U87" s="53">
        <v>42893.62122685185</v>
      </c>
      <c r="V87" t="e">
        <f>VLOOKUP(B87,HIS解!E:G,3,FALSE)</f>
        <v>#N/A</v>
      </c>
    </row>
    <row r="88" spans="1:22" customFormat="1" ht="14.25" hidden="1">
      <c r="A88" s="53">
        <v>42893.623842592591</v>
      </c>
      <c r="B88">
        <v>79715</v>
      </c>
      <c r="C88" t="s">
        <v>5381</v>
      </c>
      <c r="D88" t="s">
        <v>654</v>
      </c>
      <c r="F88" s="15">
        <v>123</v>
      </c>
      <c r="G88" t="s">
        <v>367</v>
      </c>
      <c r="H88" t="s">
        <v>367</v>
      </c>
      <c r="I88" t="s">
        <v>174</v>
      </c>
      <c r="J88" t="s">
        <v>98</v>
      </c>
      <c r="K88" t="s">
        <v>75</v>
      </c>
      <c r="L88" t="s">
        <v>5382</v>
      </c>
      <c r="M88" t="s">
        <v>5383</v>
      </c>
      <c r="N88" t="s">
        <v>4996</v>
      </c>
      <c r="O88">
        <f>VLOOKUP(B88,HIS退!B:F,5,FALSE)</f>
        <v>-123</v>
      </c>
      <c r="P88" t="str">
        <f t="shared" si="2"/>
        <v/>
      </c>
      <c r="Q88" s="40">
        <f>VLOOKUP(L88,银行退!C:D,2,FALSE)</f>
        <v>123</v>
      </c>
      <c r="R88" t="str">
        <f t="shared" si="3"/>
        <v/>
      </c>
      <c r="S88" t="str">
        <f>VLOOKUP(L88,银行退!C:Q,15,FALSE)</f>
        <v>B</v>
      </c>
      <c r="T88" s="40" t="str">
        <f>VLOOKUP(L88,银行退!C:W,21,FALSE)</f>
        <v>20170607</v>
      </c>
      <c r="U88" s="53">
        <v>42893.623842592591</v>
      </c>
      <c r="V88">
        <f>VLOOKUP(B88,HIS解!E:G,3,FALSE)</f>
        <v>123</v>
      </c>
    </row>
    <row r="89" spans="1:22" customFormat="1" ht="14.25" hidden="1">
      <c r="A89" s="53">
        <v>42893.624224537038</v>
      </c>
      <c r="B89">
        <v>79738</v>
      </c>
      <c r="C89" t="s">
        <v>656</v>
      </c>
      <c r="D89" t="s">
        <v>657</v>
      </c>
      <c r="F89" s="15">
        <v>300</v>
      </c>
      <c r="G89" t="s">
        <v>367</v>
      </c>
      <c r="H89" t="s">
        <v>367</v>
      </c>
      <c r="I89" t="s">
        <v>74</v>
      </c>
      <c r="J89" t="s">
        <v>36</v>
      </c>
      <c r="K89" t="s">
        <v>75</v>
      </c>
      <c r="L89" t="s">
        <v>5384</v>
      </c>
      <c r="M89" t="s">
        <v>5385</v>
      </c>
      <c r="N89" t="s">
        <v>5386</v>
      </c>
      <c r="O89">
        <f>VLOOKUP(B89,HIS退!B:F,5,FALSE)</f>
        <v>-300</v>
      </c>
      <c r="P89" t="str">
        <f t="shared" si="2"/>
        <v/>
      </c>
      <c r="Q89" s="40">
        <f>VLOOKUP(L89,银行退!C:D,2,FALSE)</f>
        <v>300</v>
      </c>
      <c r="R89" t="str">
        <f t="shared" si="3"/>
        <v/>
      </c>
      <c r="S89" t="str">
        <f>VLOOKUP(L89,银行退!C:Q,15,FALSE)</f>
        <v>S</v>
      </c>
      <c r="T89" s="40" t="e">
        <f>VLOOKUP(L89,银行退!C:W,21,FALSE)</f>
        <v>#N/A</v>
      </c>
      <c r="U89" s="53">
        <v>42893.624224537038</v>
      </c>
      <c r="V89" t="e">
        <f>VLOOKUP(B89,HIS解!E:G,3,FALSE)</f>
        <v>#N/A</v>
      </c>
    </row>
    <row r="90" spans="1:22" customFormat="1" ht="14.25" hidden="1">
      <c r="A90" s="53">
        <v>42893.624537037038</v>
      </c>
      <c r="B90">
        <v>79751</v>
      </c>
      <c r="C90" t="s">
        <v>659</v>
      </c>
      <c r="D90" t="s">
        <v>660</v>
      </c>
      <c r="F90" s="15">
        <v>4300</v>
      </c>
      <c r="G90" t="s">
        <v>367</v>
      </c>
      <c r="H90" t="s">
        <v>367</v>
      </c>
      <c r="I90" t="s">
        <v>74</v>
      </c>
      <c r="J90" t="s">
        <v>36</v>
      </c>
      <c r="K90" t="s">
        <v>75</v>
      </c>
      <c r="L90" t="s">
        <v>5387</v>
      </c>
      <c r="M90" t="s">
        <v>5388</v>
      </c>
      <c r="N90" t="s">
        <v>5389</v>
      </c>
      <c r="O90">
        <f>VLOOKUP(B90,HIS退!B:F,5,FALSE)</f>
        <v>-4300</v>
      </c>
      <c r="P90" t="str">
        <f t="shared" si="2"/>
        <v/>
      </c>
      <c r="Q90" s="40">
        <f>VLOOKUP(L90,银行退!C:D,2,FALSE)</f>
        <v>4300</v>
      </c>
      <c r="R90" t="str">
        <f t="shared" si="3"/>
        <v/>
      </c>
      <c r="S90" t="str">
        <f>VLOOKUP(L90,银行退!C:Q,15,FALSE)</f>
        <v>S</v>
      </c>
      <c r="T90" s="40" t="e">
        <f>VLOOKUP(L90,银行退!C:W,21,FALSE)</f>
        <v>#N/A</v>
      </c>
      <c r="U90" s="53">
        <v>42893.624537037038</v>
      </c>
      <c r="V90" t="e">
        <f>VLOOKUP(B90,HIS解!E:G,3,FALSE)</f>
        <v>#N/A</v>
      </c>
    </row>
    <row r="91" spans="1:22" customFormat="1" ht="14.25" hidden="1">
      <c r="A91" s="53">
        <v>42893.62740740741</v>
      </c>
      <c r="B91">
        <v>79942</v>
      </c>
      <c r="C91" t="s">
        <v>662</v>
      </c>
      <c r="D91" t="s">
        <v>663</v>
      </c>
      <c r="F91" s="15">
        <v>500</v>
      </c>
      <c r="G91" t="s">
        <v>367</v>
      </c>
      <c r="H91" t="s">
        <v>367</v>
      </c>
      <c r="I91" t="s">
        <v>74</v>
      </c>
      <c r="J91" t="s">
        <v>36</v>
      </c>
      <c r="K91" t="s">
        <v>75</v>
      </c>
      <c r="L91" t="s">
        <v>5390</v>
      </c>
      <c r="M91" t="s">
        <v>5391</v>
      </c>
      <c r="N91" t="s">
        <v>5392</v>
      </c>
      <c r="O91">
        <f>VLOOKUP(B91,HIS退!B:F,5,FALSE)</f>
        <v>-500</v>
      </c>
      <c r="P91" t="str">
        <f t="shared" si="2"/>
        <v/>
      </c>
      <c r="Q91" s="40">
        <f>VLOOKUP(L91,银行退!C:D,2,FALSE)</f>
        <v>500</v>
      </c>
      <c r="R91" t="str">
        <f t="shared" si="3"/>
        <v/>
      </c>
      <c r="S91" t="str">
        <f>VLOOKUP(L91,银行退!C:Q,15,FALSE)</f>
        <v>S</v>
      </c>
      <c r="T91" s="40" t="e">
        <f>VLOOKUP(L91,银行退!C:W,21,FALSE)</f>
        <v>#N/A</v>
      </c>
      <c r="U91" s="53">
        <v>42893.62740740741</v>
      </c>
      <c r="V91" t="e">
        <f>VLOOKUP(B91,HIS解!E:G,3,FALSE)</f>
        <v>#N/A</v>
      </c>
    </row>
    <row r="92" spans="1:22" customFormat="1" ht="14.25" hidden="1">
      <c r="A92" s="53">
        <v>42893.652060185188</v>
      </c>
      <c r="B92">
        <v>81356</v>
      </c>
      <c r="D92" t="s">
        <v>665</v>
      </c>
      <c r="F92" s="15">
        <v>744</v>
      </c>
      <c r="G92" t="s">
        <v>367</v>
      </c>
      <c r="H92" t="s">
        <v>367</v>
      </c>
      <c r="I92" t="s">
        <v>174</v>
      </c>
      <c r="J92" t="s">
        <v>73</v>
      </c>
      <c r="K92" t="s">
        <v>75</v>
      </c>
      <c r="L92" t="s">
        <v>5393</v>
      </c>
      <c r="M92" t="s">
        <v>5394</v>
      </c>
      <c r="N92" t="s">
        <v>4888</v>
      </c>
      <c r="O92">
        <f>VLOOKUP(B92,HIS退!B:F,5,FALSE)</f>
        <v>-744</v>
      </c>
      <c r="P92" t="str">
        <f t="shared" si="2"/>
        <v/>
      </c>
      <c r="Q92" s="40" t="e">
        <f>VLOOKUP(L92,银行退!C:D,2,FALSE)</f>
        <v>#N/A</v>
      </c>
      <c r="R92" t="e">
        <f t="shared" si="3"/>
        <v>#N/A</v>
      </c>
      <c r="S92" t="e">
        <f>VLOOKUP(L92,银行退!C:Q,15,FALSE)</f>
        <v>#N/A</v>
      </c>
      <c r="T92" s="40" t="e">
        <f>VLOOKUP(L92,银行退!C:W,21,FALSE)</f>
        <v>#N/A</v>
      </c>
      <c r="U92" s="53">
        <v>42893.652060185188</v>
      </c>
      <c r="V92">
        <f>VLOOKUP(B92,HIS解!E:G,3,FALSE)</f>
        <v>744</v>
      </c>
    </row>
    <row r="93" spans="1:22" customFormat="1" ht="14.25" hidden="1">
      <c r="A93" s="53">
        <v>42893.652499999997</v>
      </c>
      <c r="B93">
        <v>81380</v>
      </c>
      <c r="C93" t="s">
        <v>667</v>
      </c>
      <c r="D93" t="s">
        <v>668</v>
      </c>
      <c r="F93" s="15">
        <v>1897</v>
      </c>
      <c r="G93" t="s">
        <v>367</v>
      </c>
      <c r="H93" t="s">
        <v>367</v>
      </c>
      <c r="I93" t="s">
        <v>74</v>
      </c>
      <c r="J93" t="s">
        <v>36</v>
      </c>
      <c r="K93" t="s">
        <v>75</v>
      </c>
      <c r="L93" t="s">
        <v>5395</v>
      </c>
      <c r="M93" t="s">
        <v>5396</v>
      </c>
      <c r="N93" t="s">
        <v>5397</v>
      </c>
      <c r="O93">
        <f>VLOOKUP(B93,HIS退!B:F,5,FALSE)</f>
        <v>-1897</v>
      </c>
      <c r="P93" t="str">
        <f t="shared" si="2"/>
        <v/>
      </c>
      <c r="Q93" s="40">
        <f>VLOOKUP(L93,银行退!C:D,2,FALSE)</f>
        <v>1897</v>
      </c>
      <c r="R93" t="str">
        <f t="shared" si="3"/>
        <v/>
      </c>
      <c r="S93" t="str">
        <f>VLOOKUP(L93,银行退!C:Q,15,FALSE)</f>
        <v>S</v>
      </c>
      <c r="T93" s="40" t="e">
        <f>VLOOKUP(L93,银行退!C:W,21,FALSE)</f>
        <v>#N/A</v>
      </c>
      <c r="U93" s="53">
        <v>42893.652499999997</v>
      </c>
      <c r="V93" t="e">
        <f>VLOOKUP(B93,HIS解!E:G,3,FALSE)</f>
        <v>#N/A</v>
      </c>
    </row>
    <row r="94" spans="1:22" s="43" customFormat="1" ht="14.25" hidden="1">
      <c r="A94" s="53">
        <v>42893.66265046296</v>
      </c>
      <c r="B94">
        <v>81883</v>
      </c>
      <c r="C94" t="s">
        <v>670</v>
      </c>
      <c r="D94" t="s">
        <v>671</v>
      </c>
      <c r="E94"/>
      <c r="F94" s="15">
        <v>91</v>
      </c>
      <c r="G94" t="s">
        <v>42</v>
      </c>
      <c r="H94" t="s">
        <v>367</v>
      </c>
      <c r="I94" t="s">
        <v>74</v>
      </c>
      <c r="J94" t="s">
        <v>36</v>
      </c>
      <c r="K94" t="s">
        <v>75</v>
      </c>
      <c r="L94" t="s">
        <v>5398</v>
      </c>
      <c r="M94" t="s">
        <v>5399</v>
      </c>
      <c r="N94" t="s">
        <v>5400</v>
      </c>
      <c r="O94">
        <f>VLOOKUP(B94,HIS退!B:F,5,FALSE)</f>
        <v>-91</v>
      </c>
      <c r="P94" t="str">
        <f t="shared" si="2"/>
        <v/>
      </c>
      <c r="Q94" s="40">
        <f>VLOOKUP(L94,银行退!C:D,2,FALSE)</f>
        <v>91</v>
      </c>
      <c r="R94" t="str">
        <f t="shared" si="3"/>
        <v/>
      </c>
      <c r="S94" t="str">
        <f>VLOOKUP(L94,银行退!C:Q,15,FALSE)</f>
        <v>S</v>
      </c>
      <c r="T94" s="40" t="e">
        <f>VLOOKUP(L94,银行退!C:W,21,FALSE)</f>
        <v>#N/A</v>
      </c>
      <c r="U94" s="53">
        <v>42893.66265046296</v>
      </c>
      <c r="V94" t="e">
        <f>VLOOKUP(B94,HIS解!E:G,3,FALSE)</f>
        <v>#N/A</v>
      </c>
    </row>
    <row r="95" spans="1:22" customFormat="1" ht="14.25" hidden="1">
      <c r="A95" s="53">
        <v>42893.68378472222</v>
      </c>
      <c r="B95">
        <v>82853</v>
      </c>
      <c r="C95" t="s">
        <v>673</v>
      </c>
      <c r="D95" t="s">
        <v>674</v>
      </c>
      <c r="F95" s="15">
        <v>490</v>
      </c>
      <c r="G95" t="s">
        <v>367</v>
      </c>
      <c r="H95" t="s">
        <v>367</v>
      </c>
      <c r="I95" t="s">
        <v>74</v>
      </c>
      <c r="J95" t="s">
        <v>36</v>
      </c>
      <c r="K95" t="s">
        <v>75</v>
      </c>
      <c r="L95" t="s">
        <v>5401</v>
      </c>
      <c r="M95" t="s">
        <v>5402</v>
      </c>
      <c r="N95" t="s">
        <v>5403</v>
      </c>
      <c r="O95">
        <f>VLOOKUP(B95,HIS退!B:F,5,FALSE)</f>
        <v>-490</v>
      </c>
      <c r="P95" t="str">
        <f t="shared" si="2"/>
        <v/>
      </c>
      <c r="Q95" s="40">
        <f>VLOOKUP(L95,银行退!C:D,2,FALSE)</f>
        <v>490</v>
      </c>
      <c r="R95" t="str">
        <f t="shared" si="3"/>
        <v/>
      </c>
      <c r="S95" t="str">
        <f>VLOOKUP(L95,银行退!C:Q,15,FALSE)</f>
        <v>S</v>
      </c>
      <c r="T95" s="40" t="e">
        <f>VLOOKUP(L95,银行退!C:W,21,FALSE)</f>
        <v>#N/A</v>
      </c>
      <c r="U95" s="53">
        <v>42893.68378472222</v>
      </c>
      <c r="V95" t="e">
        <f>VLOOKUP(B95,HIS解!E:G,3,FALSE)</f>
        <v>#N/A</v>
      </c>
    </row>
    <row r="96" spans="1:22" customFormat="1" ht="14.25" hidden="1">
      <c r="A96" s="53">
        <v>42893.687511574077</v>
      </c>
      <c r="B96">
        <v>83009</v>
      </c>
      <c r="C96" t="s">
        <v>5404</v>
      </c>
      <c r="D96" t="s">
        <v>676</v>
      </c>
      <c r="F96" s="15">
        <v>1355</v>
      </c>
      <c r="G96" t="s">
        <v>367</v>
      </c>
      <c r="H96" t="s">
        <v>367</v>
      </c>
      <c r="I96" t="s">
        <v>174</v>
      </c>
      <c r="J96" t="s">
        <v>98</v>
      </c>
      <c r="K96" t="s">
        <v>75</v>
      </c>
      <c r="L96" t="s">
        <v>5405</v>
      </c>
      <c r="M96" t="s">
        <v>5406</v>
      </c>
      <c r="N96" t="s">
        <v>4997</v>
      </c>
      <c r="O96">
        <f>VLOOKUP(B96,HIS退!B:F,5,FALSE)</f>
        <v>-1355</v>
      </c>
      <c r="P96" t="str">
        <f t="shared" si="2"/>
        <v/>
      </c>
      <c r="Q96" s="40">
        <f>VLOOKUP(L96,银行退!C:D,2,FALSE)</f>
        <v>1355</v>
      </c>
      <c r="R96" t="str">
        <f t="shared" si="3"/>
        <v/>
      </c>
      <c r="S96" t="str">
        <f>VLOOKUP(L96,银行退!C:Q,15,FALSE)</f>
        <v>B</v>
      </c>
      <c r="T96" s="40" t="str">
        <f>VLOOKUP(L96,银行退!C:W,21,FALSE)</f>
        <v>20170607</v>
      </c>
      <c r="U96" s="53">
        <v>42893.687511574077</v>
      </c>
      <c r="V96">
        <f>VLOOKUP(B96,HIS解!E:G,3,FALSE)</f>
        <v>1355</v>
      </c>
    </row>
    <row r="97" spans="1:22" customFormat="1" ht="14.25" hidden="1">
      <c r="A97" s="53">
        <v>42893.688668981478</v>
      </c>
      <c r="B97">
        <v>83063</v>
      </c>
      <c r="C97" t="s">
        <v>678</v>
      </c>
      <c r="D97" t="s">
        <v>679</v>
      </c>
      <c r="F97" s="15">
        <v>92</v>
      </c>
      <c r="G97" t="s">
        <v>367</v>
      </c>
      <c r="H97" t="s">
        <v>367</v>
      </c>
      <c r="I97" t="s">
        <v>74</v>
      </c>
      <c r="J97" t="s">
        <v>36</v>
      </c>
      <c r="K97" t="s">
        <v>75</v>
      </c>
      <c r="L97" t="s">
        <v>5407</v>
      </c>
      <c r="M97" t="s">
        <v>5408</v>
      </c>
      <c r="N97" t="s">
        <v>5409</v>
      </c>
      <c r="O97">
        <f>VLOOKUP(B97,HIS退!B:F,5,FALSE)</f>
        <v>-92</v>
      </c>
      <c r="P97" t="str">
        <f t="shared" si="2"/>
        <v/>
      </c>
      <c r="Q97" s="40">
        <f>VLOOKUP(L97,银行退!C:D,2,FALSE)</f>
        <v>92</v>
      </c>
      <c r="R97" t="str">
        <f t="shared" si="3"/>
        <v/>
      </c>
      <c r="S97" t="str">
        <f>VLOOKUP(L97,银行退!C:Q,15,FALSE)</f>
        <v>S</v>
      </c>
      <c r="T97" s="40" t="e">
        <f>VLOOKUP(L97,银行退!C:W,21,FALSE)</f>
        <v>#N/A</v>
      </c>
      <c r="U97" s="53">
        <v>42893.688668981478</v>
      </c>
      <c r="V97" t="e">
        <f>VLOOKUP(B97,HIS解!E:G,3,FALSE)</f>
        <v>#N/A</v>
      </c>
    </row>
    <row r="98" spans="1:22" ht="14.25" hidden="1">
      <c r="A98" s="53">
        <v>42893.702789351853</v>
      </c>
      <c r="B98">
        <v>83615</v>
      </c>
      <c r="C98" t="s">
        <v>681</v>
      </c>
      <c r="D98" t="s">
        <v>682</v>
      </c>
      <c r="E98"/>
      <c r="F98" s="15">
        <v>676</v>
      </c>
      <c r="G98" t="s">
        <v>367</v>
      </c>
      <c r="H98" t="s">
        <v>367</v>
      </c>
      <c r="I98" t="s">
        <v>74</v>
      </c>
      <c r="J98" t="s">
        <v>36</v>
      </c>
      <c r="K98" t="s">
        <v>75</v>
      </c>
      <c r="L98" t="s">
        <v>5410</v>
      </c>
      <c r="M98" t="s">
        <v>5411</v>
      </c>
      <c r="N98" t="s">
        <v>5412</v>
      </c>
      <c r="O98">
        <f>VLOOKUP(B98,HIS退!B:F,5,FALSE)</f>
        <v>-676</v>
      </c>
      <c r="P98" t="str">
        <f t="shared" si="2"/>
        <v/>
      </c>
      <c r="Q98" s="40">
        <f>VLOOKUP(L98,银行退!C:D,2,FALSE)</f>
        <v>676</v>
      </c>
      <c r="R98" t="str">
        <f t="shared" si="3"/>
        <v/>
      </c>
      <c r="S98" t="str">
        <f>VLOOKUP(L98,银行退!C:Q,15,FALSE)</f>
        <v>S</v>
      </c>
      <c r="T98" s="40" t="e">
        <f>VLOOKUP(L98,银行退!C:W,21,FALSE)</f>
        <v>#N/A</v>
      </c>
      <c r="U98" s="53">
        <v>42893.702789351853</v>
      </c>
      <c r="V98" t="e">
        <f>VLOOKUP(B98,HIS解!E:G,3,FALSE)</f>
        <v>#N/A</v>
      </c>
    </row>
    <row r="99" spans="1:22" customFormat="1" ht="14.25" hidden="1">
      <c r="A99" s="53">
        <v>42893.715856481482</v>
      </c>
      <c r="B99">
        <v>84066</v>
      </c>
      <c r="D99" t="s">
        <v>684</v>
      </c>
      <c r="F99" s="15">
        <v>40</v>
      </c>
      <c r="G99" t="s">
        <v>367</v>
      </c>
      <c r="H99" t="s">
        <v>367</v>
      </c>
      <c r="I99" t="s">
        <v>174</v>
      </c>
      <c r="J99" t="s">
        <v>73</v>
      </c>
      <c r="K99" t="s">
        <v>75</v>
      </c>
      <c r="L99" t="s">
        <v>5413</v>
      </c>
      <c r="M99" t="s">
        <v>5414</v>
      </c>
      <c r="N99" t="s">
        <v>4889</v>
      </c>
      <c r="O99">
        <f>VLOOKUP(B99,HIS退!B:F,5,FALSE)</f>
        <v>-40</v>
      </c>
      <c r="P99" t="str">
        <f t="shared" si="2"/>
        <v/>
      </c>
      <c r="Q99" s="40" t="e">
        <f>VLOOKUP(L99,银行退!C:D,2,FALSE)</f>
        <v>#N/A</v>
      </c>
      <c r="R99" t="e">
        <f t="shared" si="3"/>
        <v>#N/A</v>
      </c>
      <c r="S99" t="e">
        <f>VLOOKUP(L99,银行退!C:Q,15,FALSE)</f>
        <v>#N/A</v>
      </c>
      <c r="T99" s="40" t="e">
        <f>VLOOKUP(L99,银行退!C:W,21,FALSE)</f>
        <v>#N/A</v>
      </c>
      <c r="U99" s="53">
        <v>42893.715856481482</v>
      </c>
      <c r="V99">
        <f>VLOOKUP(B99,HIS解!E:G,3,FALSE)</f>
        <v>40</v>
      </c>
    </row>
    <row r="100" spans="1:22" customFormat="1" ht="14.25" hidden="1">
      <c r="A100" s="53">
        <v>42893.720694444448</v>
      </c>
      <c r="B100">
        <v>84217</v>
      </c>
      <c r="C100" t="s">
        <v>686</v>
      </c>
      <c r="D100" t="s">
        <v>687</v>
      </c>
      <c r="F100" s="15">
        <v>19</v>
      </c>
      <c r="G100" t="s">
        <v>367</v>
      </c>
      <c r="H100" t="s">
        <v>367</v>
      </c>
      <c r="I100" t="s">
        <v>74</v>
      </c>
      <c r="J100" t="s">
        <v>36</v>
      </c>
      <c r="K100" t="s">
        <v>75</v>
      </c>
      <c r="L100" t="s">
        <v>5415</v>
      </c>
      <c r="M100" t="s">
        <v>5416</v>
      </c>
      <c r="N100" t="s">
        <v>366</v>
      </c>
      <c r="O100">
        <f>VLOOKUP(B100,HIS退!B:F,5,FALSE)</f>
        <v>-19</v>
      </c>
      <c r="P100" t="str">
        <f t="shared" si="2"/>
        <v/>
      </c>
      <c r="Q100" s="40">
        <f>VLOOKUP(L100,银行退!C:D,2,FALSE)</f>
        <v>19</v>
      </c>
      <c r="R100" t="str">
        <f t="shared" si="3"/>
        <v/>
      </c>
      <c r="S100" t="str">
        <f>VLOOKUP(L100,银行退!C:Q,15,FALSE)</f>
        <v>S</v>
      </c>
      <c r="T100" s="40" t="e">
        <f>VLOOKUP(L100,银行退!C:W,21,FALSE)</f>
        <v>#N/A</v>
      </c>
      <c r="U100" s="53">
        <v>42893.720694444448</v>
      </c>
      <c r="V100" t="e">
        <f>VLOOKUP(B100,HIS解!E:G,3,FALSE)</f>
        <v>#N/A</v>
      </c>
    </row>
    <row r="101" spans="1:22" s="43" customFormat="1" ht="14.25" hidden="1">
      <c r="A101" s="53">
        <v>42893.732835648145</v>
      </c>
      <c r="B101">
        <v>84541</v>
      </c>
      <c r="C101"/>
      <c r="D101" t="s">
        <v>689</v>
      </c>
      <c r="E101"/>
      <c r="F101" s="15">
        <v>2900</v>
      </c>
      <c r="G101" t="s">
        <v>367</v>
      </c>
      <c r="H101" t="s">
        <v>367</v>
      </c>
      <c r="I101" t="s">
        <v>174</v>
      </c>
      <c r="J101" t="s">
        <v>73</v>
      </c>
      <c r="K101" t="s">
        <v>75</v>
      </c>
      <c r="L101" t="s">
        <v>5417</v>
      </c>
      <c r="M101" t="s">
        <v>5418</v>
      </c>
      <c r="N101" t="s">
        <v>4890</v>
      </c>
      <c r="O101">
        <f>VLOOKUP(B101,HIS退!B:F,5,FALSE)</f>
        <v>-2900</v>
      </c>
      <c r="P101" t="str">
        <f t="shared" si="2"/>
        <v/>
      </c>
      <c r="Q101" s="40" t="e">
        <f>VLOOKUP(L101,银行退!C:D,2,FALSE)</f>
        <v>#N/A</v>
      </c>
      <c r="R101" t="e">
        <f t="shared" si="3"/>
        <v>#N/A</v>
      </c>
      <c r="S101" t="e">
        <f>VLOOKUP(L101,银行退!C:Q,15,FALSE)</f>
        <v>#N/A</v>
      </c>
      <c r="T101" s="40" t="e">
        <f>VLOOKUP(L101,银行退!C:W,21,FALSE)</f>
        <v>#N/A</v>
      </c>
      <c r="U101" s="53">
        <v>42893.732835648145</v>
      </c>
      <c r="V101">
        <f>VLOOKUP(B101,HIS解!E:G,3,FALSE)</f>
        <v>2900</v>
      </c>
    </row>
    <row r="102" spans="1:22" customFormat="1" ht="14.25" hidden="1">
      <c r="A102" s="53">
        <v>42893.73300925926</v>
      </c>
      <c r="B102">
        <v>84550</v>
      </c>
      <c r="D102" t="s">
        <v>691</v>
      </c>
      <c r="F102" s="15">
        <v>2000</v>
      </c>
      <c r="G102" t="s">
        <v>367</v>
      </c>
      <c r="H102" t="s">
        <v>367</v>
      </c>
      <c r="I102" t="s">
        <v>174</v>
      </c>
      <c r="J102" t="s">
        <v>73</v>
      </c>
      <c r="K102" t="s">
        <v>75</v>
      </c>
      <c r="L102" t="s">
        <v>5419</v>
      </c>
      <c r="M102" t="s">
        <v>5420</v>
      </c>
      <c r="N102" t="s">
        <v>4891</v>
      </c>
      <c r="O102">
        <f>VLOOKUP(B102,HIS退!B:F,5,FALSE)</f>
        <v>-2000</v>
      </c>
      <c r="P102" t="str">
        <f t="shared" si="2"/>
        <v/>
      </c>
      <c r="Q102" s="40" t="e">
        <f>VLOOKUP(L102,银行退!C:D,2,FALSE)</f>
        <v>#N/A</v>
      </c>
      <c r="R102" t="e">
        <f t="shared" si="3"/>
        <v>#N/A</v>
      </c>
      <c r="S102" t="e">
        <f>VLOOKUP(L102,银行退!C:Q,15,FALSE)</f>
        <v>#N/A</v>
      </c>
      <c r="T102" s="40" t="e">
        <f>VLOOKUP(L102,银行退!C:W,21,FALSE)</f>
        <v>#N/A</v>
      </c>
      <c r="U102" s="53">
        <v>42893.73300925926</v>
      </c>
      <c r="V102">
        <f>VLOOKUP(B102,HIS解!E:G,3,FALSE)</f>
        <v>2000</v>
      </c>
    </row>
    <row r="103" spans="1:22" customFormat="1" ht="14.25" hidden="1">
      <c r="A103" s="53">
        <v>42893.735636574071</v>
      </c>
      <c r="B103">
        <v>84611</v>
      </c>
      <c r="D103" t="s">
        <v>693</v>
      </c>
      <c r="F103" s="15">
        <v>5599</v>
      </c>
      <c r="G103" t="s">
        <v>367</v>
      </c>
      <c r="H103" t="s">
        <v>367</v>
      </c>
      <c r="I103" t="s">
        <v>174</v>
      </c>
      <c r="J103" t="s">
        <v>73</v>
      </c>
      <c r="K103" t="s">
        <v>75</v>
      </c>
      <c r="L103" t="s">
        <v>5421</v>
      </c>
      <c r="M103" t="s">
        <v>5422</v>
      </c>
      <c r="N103" t="s">
        <v>4892</v>
      </c>
      <c r="O103">
        <f>VLOOKUP(B103,HIS退!B:F,5,FALSE)</f>
        <v>-5599</v>
      </c>
      <c r="P103" t="str">
        <f t="shared" si="2"/>
        <v/>
      </c>
      <c r="Q103" s="40" t="e">
        <f>VLOOKUP(L103,银行退!C:D,2,FALSE)</f>
        <v>#N/A</v>
      </c>
      <c r="R103" t="e">
        <f t="shared" si="3"/>
        <v>#N/A</v>
      </c>
      <c r="S103" t="e">
        <f>VLOOKUP(L103,银行退!C:Q,15,FALSE)</f>
        <v>#N/A</v>
      </c>
      <c r="T103" s="40" t="e">
        <f>VLOOKUP(L103,银行退!C:W,21,FALSE)</f>
        <v>#N/A</v>
      </c>
      <c r="U103" s="53">
        <v>42893.735636574071</v>
      </c>
      <c r="V103">
        <f>VLOOKUP(B103,HIS解!E:G,3,FALSE)</f>
        <v>5599</v>
      </c>
    </row>
    <row r="104" spans="1:22" customFormat="1" ht="14.25" hidden="1">
      <c r="A104" s="53">
        <v>42893.735995370371</v>
      </c>
      <c r="B104">
        <v>0</v>
      </c>
      <c r="D104" t="s">
        <v>693</v>
      </c>
      <c r="F104" s="15">
        <v>5599</v>
      </c>
      <c r="G104" t="s">
        <v>367</v>
      </c>
      <c r="H104" t="s">
        <v>367</v>
      </c>
      <c r="I104" t="s">
        <v>76</v>
      </c>
      <c r="J104" t="s">
        <v>76</v>
      </c>
      <c r="K104" t="s">
        <v>75</v>
      </c>
      <c r="L104" t="s">
        <v>5423</v>
      </c>
      <c r="M104" t="s">
        <v>5424</v>
      </c>
      <c r="N104" t="s">
        <v>4892</v>
      </c>
      <c r="O104" t="e">
        <f>VLOOKUP(B104,HIS退!B:F,5,FALSE)</f>
        <v>#N/A</v>
      </c>
      <c r="P104" t="e">
        <f t="shared" si="2"/>
        <v>#N/A</v>
      </c>
      <c r="Q104" s="40" t="e">
        <f>VLOOKUP(L104,银行退!C:D,2,FALSE)</f>
        <v>#N/A</v>
      </c>
      <c r="R104" t="e">
        <f t="shared" si="3"/>
        <v>#N/A</v>
      </c>
      <c r="S104" t="e">
        <f>VLOOKUP(L104,银行退!C:Q,15,FALSE)</f>
        <v>#N/A</v>
      </c>
      <c r="T104" s="40" t="e">
        <f>VLOOKUP(L104,银行退!C:W,21,FALSE)</f>
        <v>#N/A</v>
      </c>
      <c r="U104" s="53">
        <v>42893.735995370371</v>
      </c>
      <c r="V104" t="e">
        <f>VLOOKUP(B104,HIS解!E:G,3,FALSE)</f>
        <v>#N/A</v>
      </c>
    </row>
    <row r="105" spans="1:22" customFormat="1" ht="14.25" hidden="1">
      <c r="A105" s="53">
        <v>42893.74322916667</v>
      </c>
      <c r="B105">
        <v>84753</v>
      </c>
      <c r="C105" t="s">
        <v>5425</v>
      </c>
      <c r="D105" t="s">
        <v>695</v>
      </c>
      <c r="F105" s="15">
        <v>818</v>
      </c>
      <c r="G105" t="s">
        <v>367</v>
      </c>
      <c r="H105" t="s">
        <v>367</v>
      </c>
      <c r="I105" t="s">
        <v>174</v>
      </c>
      <c r="J105" t="s">
        <v>98</v>
      </c>
      <c r="K105" t="s">
        <v>75</v>
      </c>
      <c r="L105" t="s">
        <v>5426</v>
      </c>
      <c r="M105" t="s">
        <v>5427</v>
      </c>
      <c r="N105" t="s">
        <v>4998</v>
      </c>
      <c r="O105">
        <f>VLOOKUP(B105,HIS退!B:F,5,FALSE)</f>
        <v>-818</v>
      </c>
      <c r="P105" t="str">
        <f t="shared" si="2"/>
        <v/>
      </c>
      <c r="Q105" s="40">
        <f>VLOOKUP(L105,银行退!C:D,2,FALSE)</f>
        <v>818</v>
      </c>
      <c r="R105" t="str">
        <f t="shared" si="3"/>
        <v/>
      </c>
      <c r="S105" t="str">
        <f>VLOOKUP(L105,银行退!C:Q,15,FALSE)</f>
        <v>B</v>
      </c>
      <c r="T105" s="40" t="str">
        <f>VLOOKUP(L105,银行退!C:W,21,FALSE)</f>
        <v>20170608</v>
      </c>
      <c r="U105" s="53">
        <v>42893.74322916667</v>
      </c>
      <c r="V105">
        <f>VLOOKUP(B105,HIS解!E:G,3,FALSE)</f>
        <v>818</v>
      </c>
    </row>
    <row r="106" spans="1:22" customFormat="1" ht="14.25" hidden="1">
      <c r="A106" s="53">
        <v>42893.746562499997</v>
      </c>
      <c r="B106">
        <v>84795</v>
      </c>
      <c r="C106" t="s">
        <v>697</v>
      </c>
      <c r="D106" t="s">
        <v>698</v>
      </c>
      <c r="F106" s="15">
        <v>96</v>
      </c>
      <c r="G106" t="s">
        <v>367</v>
      </c>
      <c r="H106" t="s">
        <v>367</v>
      </c>
      <c r="I106" t="s">
        <v>74</v>
      </c>
      <c r="J106" t="s">
        <v>36</v>
      </c>
      <c r="K106" t="s">
        <v>75</v>
      </c>
      <c r="L106" t="s">
        <v>5428</v>
      </c>
      <c r="M106" t="s">
        <v>5429</v>
      </c>
      <c r="N106" t="s">
        <v>5430</v>
      </c>
      <c r="O106">
        <f>VLOOKUP(B106,HIS退!B:F,5,FALSE)</f>
        <v>-96</v>
      </c>
      <c r="P106" t="str">
        <f t="shared" si="2"/>
        <v/>
      </c>
      <c r="Q106" s="40">
        <f>VLOOKUP(L106,银行退!C:D,2,FALSE)</f>
        <v>96</v>
      </c>
      <c r="R106" t="str">
        <f t="shared" si="3"/>
        <v/>
      </c>
      <c r="S106" t="str">
        <f>VLOOKUP(L106,银行退!C:Q,15,FALSE)</f>
        <v>S</v>
      </c>
      <c r="T106" s="40" t="e">
        <f>VLOOKUP(L106,银行退!C:W,21,FALSE)</f>
        <v>#N/A</v>
      </c>
      <c r="U106" s="53">
        <v>42893.746562499997</v>
      </c>
      <c r="V106" t="e">
        <f>VLOOKUP(B106,HIS解!E:G,3,FALSE)</f>
        <v>#N/A</v>
      </c>
    </row>
    <row r="107" spans="1:22" customFormat="1" ht="14.25" hidden="1">
      <c r="A107" s="53">
        <v>42893.747210648151</v>
      </c>
      <c r="B107">
        <v>84807</v>
      </c>
      <c r="D107" t="s">
        <v>700</v>
      </c>
      <c r="F107" s="15">
        <v>300</v>
      </c>
      <c r="G107" t="s">
        <v>367</v>
      </c>
      <c r="H107" t="s">
        <v>367</v>
      </c>
      <c r="I107" t="s">
        <v>174</v>
      </c>
      <c r="J107" t="s">
        <v>73</v>
      </c>
      <c r="K107" t="s">
        <v>75</v>
      </c>
      <c r="L107" t="s">
        <v>5431</v>
      </c>
      <c r="M107" t="s">
        <v>5432</v>
      </c>
      <c r="N107" t="s">
        <v>4893</v>
      </c>
      <c r="O107">
        <f>VLOOKUP(B107,HIS退!B:F,5,FALSE)</f>
        <v>-300</v>
      </c>
      <c r="P107" t="str">
        <f t="shared" si="2"/>
        <v/>
      </c>
      <c r="Q107" s="40" t="e">
        <f>VLOOKUP(L107,银行退!C:D,2,FALSE)</f>
        <v>#N/A</v>
      </c>
      <c r="R107" t="e">
        <f t="shared" si="3"/>
        <v>#N/A</v>
      </c>
      <c r="S107" t="e">
        <f>VLOOKUP(L107,银行退!C:Q,15,FALSE)</f>
        <v>#N/A</v>
      </c>
      <c r="T107" s="40" t="e">
        <f>VLOOKUP(L107,银行退!C:W,21,FALSE)</f>
        <v>#N/A</v>
      </c>
      <c r="U107" s="53">
        <v>42893.747210648151</v>
      </c>
      <c r="V107">
        <f>VLOOKUP(B107,HIS解!E:G,3,FALSE)</f>
        <v>300</v>
      </c>
    </row>
    <row r="108" spans="1:22" customFormat="1" ht="14.25" hidden="1">
      <c r="A108" s="53">
        <v>42893.747754629629</v>
      </c>
      <c r="B108">
        <v>84816</v>
      </c>
      <c r="D108" t="s">
        <v>700</v>
      </c>
      <c r="F108" s="15">
        <v>3</v>
      </c>
      <c r="G108" t="s">
        <v>367</v>
      </c>
      <c r="H108" t="s">
        <v>367</v>
      </c>
      <c r="I108" t="s">
        <v>174</v>
      </c>
      <c r="J108" t="s">
        <v>73</v>
      </c>
      <c r="K108" t="s">
        <v>75</v>
      </c>
      <c r="L108" t="s">
        <v>5433</v>
      </c>
      <c r="M108" t="s">
        <v>5434</v>
      </c>
      <c r="N108" t="s">
        <v>4893</v>
      </c>
      <c r="O108">
        <f>VLOOKUP(B108,HIS退!B:F,5,FALSE)</f>
        <v>-3</v>
      </c>
      <c r="P108" t="str">
        <f t="shared" si="2"/>
        <v/>
      </c>
      <c r="Q108" s="40" t="e">
        <f>VLOOKUP(L108,银行退!C:D,2,FALSE)</f>
        <v>#N/A</v>
      </c>
      <c r="R108" t="e">
        <f t="shared" si="3"/>
        <v>#N/A</v>
      </c>
      <c r="S108" t="e">
        <f>VLOOKUP(L108,银行退!C:Q,15,FALSE)</f>
        <v>#N/A</v>
      </c>
      <c r="T108" s="40" t="e">
        <f>VLOOKUP(L108,银行退!C:W,21,FALSE)</f>
        <v>#N/A</v>
      </c>
      <c r="U108" s="53">
        <v>42893.747754629629</v>
      </c>
      <c r="V108">
        <f>VLOOKUP(B108,HIS解!E:G,3,FALSE)</f>
        <v>3</v>
      </c>
    </row>
    <row r="109" spans="1:22" customFormat="1" ht="14.25" hidden="1">
      <c r="A109" s="53">
        <v>42893.753981481481</v>
      </c>
      <c r="B109">
        <v>84873</v>
      </c>
      <c r="D109" t="s">
        <v>702</v>
      </c>
      <c r="F109" s="15">
        <v>5819</v>
      </c>
      <c r="G109" t="s">
        <v>367</v>
      </c>
      <c r="H109" t="s">
        <v>367</v>
      </c>
      <c r="I109" t="s">
        <v>174</v>
      </c>
      <c r="J109" t="s">
        <v>73</v>
      </c>
      <c r="K109" t="s">
        <v>75</v>
      </c>
      <c r="L109" t="s">
        <v>5435</v>
      </c>
      <c r="M109" t="s">
        <v>5436</v>
      </c>
      <c r="N109" t="s">
        <v>4892</v>
      </c>
      <c r="O109">
        <f>VLOOKUP(B109,HIS退!B:F,5,FALSE)</f>
        <v>-5819</v>
      </c>
      <c r="P109" t="str">
        <f t="shared" si="2"/>
        <v/>
      </c>
      <c r="Q109" s="40" t="e">
        <f>VLOOKUP(L109,银行退!C:D,2,FALSE)</f>
        <v>#N/A</v>
      </c>
      <c r="R109" t="e">
        <f t="shared" si="3"/>
        <v>#N/A</v>
      </c>
      <c r="S109" t="e">
        <f>VLOOKUP(L109,银行退!C:Q,15,FALSE)</f>
        <v>#N/A</v>
      </c>
      <c r="T109" s="40" t="e">
        <f>VLOOKUP(L109,银行退!C:W,21,FALSE)</f>
        <v>#N/A</v>
      </c>
      <c r="U109" s="53">
        <v>42893.753981481481</v>
      </c>
      <c r="V109">
        <f>VLOOKUP(B109,HIS解!E:G,3,FALSE)</f>
        <v>5819</v>
      </c>
    </row>
    <row r="110" spans="1:22" customFormat="1" ht="14.25" hidden="1">
      <c r="A110" s="53">
        <v>42893.75445601852</v>
      </c>
      <c r="B110">
        <v>0</v>
      </c>
      <c r="D110" t="s">
        <v>702</v>
      </c>
      <c r="F110" s="15">
        <v>5819</v>
      </c>
      <c r="G110" t="s">
        <v>367</v>
      </c>
      <c r="H110" t="s">
        <v>367</v>
      </c>
      <c r="I110" t="s">
        <v>76</v>
      </c>
      <c r="J110" t="s">
        <v>76</v>
      </c>
      <c r="K110" t="s">
        <v>75</v>
      </c>
      <c r="L110" t="s">
        <v>5437</v>
      </c>
      <c r="M110" t="s">
        <v>5438</v>
      </c>
      <c r="N110" t="s">
        <v>4892</v>
      </c>
      <c r="O110" t="e">
        <f>VLOOKUP(B110,HIS退!B:F,5,FALSE)</f>
        <v>#N/A</v>
      </c>
      <c r="P110" t="e">
        <f t="shared" si="2"/>
        <v>#N/A</v>
      </c>
      <c r="Q110" s="40" t="e">
        <f>VLOOKUP(L110,银行退!C:D,2,FALSE)</f>
        <v>#N/A</v>
      </c>
      <c r="R110" t="e">
        <f t="shared" si="3"/>
        <v>#N/A</v>
      </c>
      <c r="S110" t="e">
        <f>VLOOKUP(L110,银行退!C:Q,15,FALSE)</f>
        <v>#N/A</v>
      </c>
      <c r="T110" s="40" t="e">
        <f>VLOOKUP(L110,银行退!C:W,21,FALSE)</f>
        <v>#N/A</v>
      </c>
      <c r="U110" s="53">
        <v>42893.75445601852</v>
      </c>
      <c r="V110" t="e">
        <f>VLOOKUP(B110,HIS解!E:G,3,FALSE)</f>
        <v>#N/A</v>
      </c>
    </row>
    <row r="111" spans="1:22" ht="14.25" hidden="1">
      <c r="A111" s="53">
        <v>42893.771620370368</v>
      </c>
      <c r="B111">
        <v>84986</v>
      </c>
      <c r="C111" t="s">
        <v>704</v>
      </c>
      <c r="D111" t="s">
        <v>705</v>
      </c>
      <c r="E111"/>
      <c r="F111" s="15">
        <v>36</v>
      </c>
      <c r="G111" t="s">
        <v>367</v>
      </c>
      <c r="H111" t="s">
        <v>367</v>
      </c>
      <c r="I111" t="s">
        <v>74</v>
      </c>
      <c r="J111" t="s">
        <v>36</v>
      </c>
      <c r="K111" t="s">
        <v>75</v>
      </c>
      <c r="L111" t="s">
        <v>5439</v>
      </c>
      <c r="M111" t="s">
        <v>5440</v>
      </c>
      <c r="N111" t="s">
        <v>5441</v>
      </c>
      <c r="O111">
        <f>VLOOKUP(B111,HIS退!B:F,5,FALSE)</f>
        <v>-36</v>
      </c>
      <c r="P111" t="str">
        <f t="shared" si="2"/>
        <v/>
      </c>
      <c r="Q111" s="40">
        <f>VLOOKUP(L111,银行退!C:D,2,FALSE)</f>
        <v>36</v>
      </c>
      <c r="R111" t="str">
        <f t="shared" si="3"/>
        <v/>
      </c>
      <c r="S111" t="str">
        <f>VLOOKUP(L111,银行退!C:Q,15,FALSE)</f>
        <v>S</v>
      </c>
      <c r="T111" s="40" t="e">
        <f>VLOOKUP(L111,银行退!C:W,21,FALSE)</f>
        <v>#N/A</v>
      </c>
      <c r="U111" s="53">
        <v>42893.771620370368</v>
      </c>
      <c r="V111" t="e">
        <f>VLOOKUP(B111,HIS解!E:G,3,FALSE)</f>
        <v>#N/A</v>
      </c>
    </row>
    <row r="112" spans="1:22" ht="14.25" hidden="1">
      <c r="A112" s="53">
        <v>42893.773784722223</v>
      </c>
      <c r="B112">
        <v>84999</v>
      </c>
      <c r="C112"/>
      <c r="D112" t="s">
        <v>222</v>
      </c>
      <c r="E112"/>
      <c r="F112" s="15">
        <v>800</v>
      </c>
      <c r="G112" t="s">
        <v>367</v>
      </c>
      <c r="H112" t="s">
        <v>367</v>
      </c>
      <c r="I112" t="s">
        <v>174</v>
      </c>
      <c r="J112" t="s">
        <v>73</v>
      </c>
      <c r="K112" t="s">
        <v>75</v>
      </c>
      <c r="L112" t="s">
        <v>5442</v>
      </c>
      <c r="M112" t="s">
        <v>5443</v>
      </c>
      <c r="N112" t="s">
        <v>267</v>
      </c>
      <c r="O112">
        <f>VLOOKUP(B112,HIS退!B:F,5,FALSE)</f>
        <v>-800</v>
      </c>
      <c r="P112" t="str">
        <f t="shared" si="2"/>
        <v/>
      </c>
      <c r="Q112" s="40" t="e">
        <f>VLOOKUP(L112,银行退!C:D,2,FALSE)</f>
        <v>#N/A</v>
      </c>
      <c r="R112" t="e">
        <f t="shared" si="3"/>
        <v>#N/A</v>
      </c>
      <c r="S112" t="e">
        <f>VLOOKUP(L112,银行退!C:Q,15,FALSE)</f>
        <v>#N/A</v>
      </c>
      <c r="T112" s="40" t="e">
        <f>VLOOKUP(L112,银行退!C:W,21,FALSE)</f>
        <v>#N/A</v>
      </c>
      <c r="U112" s="53">
        <v>42893.773784722223</v>
      </c>
      <c r="V112">
        <f>VLOOKUP(B112,HIS解!E:G,3,FALSE)</f>
        <v>800</v>
      </c>
    </row>
    <row r="113" spans="1:22" ht="14.25" hidden="1">
      <c r="A113" s="53">
        <v>42893.774050925924</v>
      </c>
      <c r="B113">
        <v>0</v>
      </c>
      <c r="C113"/>
      <c r="D113" t="s">
        <v>222</v>
      </c>
      <c r="E113"/>
      <c r="F113" s="15">
        <v>800</v>
      </c>
      <c r="G113" t="s">
        <v>367</v>
      </c>
      <c r="H113" t="s">
        <v>367</v>
      </c>
      <c r="I113" t="s">
        <v>76</v>
      </c>
      <c r="J113" t="s">
        <v>76</v>
      </c>
      <c r="K113" t="s">
        <v>75</v>
      </c>
      <c r="L113" t="s">
        <v>5444</v>
      </c>
      <c r="M113" t="s">
        <v>5445</v>
      </c>
      <c r="N113" t="s">
        <v>267</v>
      </c>
      <c r="O113" t="e">
        <f>VLOOKUP(B113,HIS退!B:F,5,FALSE)</f>
        <v>#N/A</v>
      </c>
      <c r="P113" t="e">
        <f t="shared" si="2"/>
        <v>#N/A</v>
      </c>
      <c r="Q113" s="40" t="e">
        <f>VLOOKUP(L113,银行退!C:D,2,FALSE)</f>
        <v>#N/A</v>
      </c>
      <c r="R113" t="e">
        <f t="shared" si="3"/>
        <v>#N/A</v>
      </c>
      <c r="S113" t="e">
        <f>VLOOKUP(L113,银行退!C:Q,15,FALSE)</f>
        <v>#N/A</v>
      </c>
      <c r="T113" s="40" t="e">
        <f>VLOOKUP(L113,银行退!C:W,21,FALSE)</f>
        <v>#N/A</v>
      </c>
      <c r="U113" s="53">
        <v>42893.774050925924</v>
      </c>
      <c r="V113" t="e">
        <f>VLOOKUP(B113,HIS解!E:G,3,FALSE)</f>
        <v>#N/A</v>
      </c>
    </row>
    <row r="114" spans="1:22" customFormat="1" ht="14.25" hidden="1">
      <c r="A114" s="53">
        <v>42893.774247685185</v>
      </c>
      <c r="B114">
        <v>0</v>
      </c>
      <c r="D114" t="s">
        <v>222</v>
      </c>
      <c r="F114" s="15">
        <v>800</v>
      </c>
      <c r="G114" t="s">
        <v>367</v>
      </c>
      <c r="H114" t="s">
        <v>367</v>
      </c>
      <c r="I114" t="s">
        <v>76</v>
      </c>
      <c r="J114" t="s">
        <v>76</v>
      </c>
      <c r="K114" t="s">
        <v>75</v>
      </c>
      <c r="L114" t="s">
        <v>5446</v>
      </c>
      <c r="M114" t="s">
        <v>5447</v>
      </c>
      <c r="N114" t="s">
        <v>267</v>
      </c>
      <c r="O114" t="e">
        <f>VLOOKUP(B114,HIS退!B:F,5,FALSE)</f>
        <v>#N/A</v>
      </c>
      <c r="P114" t="e">
        <f t="shared" si="2"/>
        <v>#N/A</v>
      </c>
      <c r="Q114" s="40" t="e">
        <f>VLOOKUP(L114,银行退!C:D,2,FALSE)</f>
        <v>#N/A</v>
      </c>
      <c r="R114" t="e">
        <f t="shared" si="3"/>
        <v>#N/A</v>
      </c>
      <c r="S114" t="e">
        <f>VLOOKUP(L114,银行退!C:Q,15,FALSE)</f>
        <v>#N/A</v>
      </c>
      <c r="T114" s="40" t="e">
        <f>VLOOKUP(L114,银行退!C:W,21,FALSE)</f>
        <v>#N/A</v>
      </c>
      <c r="U114" s="53">
        <v>42893.774247685185</v>
      </c>
      <c r="V114" t="e">
        <f>VLOOKUP(B114,HIS解!E:G,3,FALSE)</f>
        <v>#N/A</v>
      </c>
    </row>
    <row r="115" spans="1:22" ht="14.25" hidden="1">
      <c r="A115" s="53">
        <v>42893.778668981482</v>
      </c>
      <c r="B115">
        <v>85010</v>
      </c>
      <c r="C115" t="s">
        <v>707</v>
      </c>
      <c r="D115" t="s">
        <v>708</v>
      </c>
      <c r="E115"/>
      <c r="F115" s="15">
        <v>1500</v>
      </c>
      <c r="G115" t="s">
        <v>367</v>
      </c>
      <c r="H115" t="s">
        <v>367</v>
      </c>
      <c r="I115" t="s">
        <v>74</v>
      </c>
      <c r="J115" t="s">
        <v>36</v>
      </c>
      <c r="K115" t="s">
        <v>75</v>
      </c>
      <c r="L115" t="s">
        <v>5448</v>
      </c>
      <c r="M115" t="s">
        <v>5449</v>
      </c>
      <c r="N115" t="s">
        <v>5450</v>
      </c>
      <c r="O115">
        <f>VLOOKUP(B115,HIS退!B:F,5,FALSE)</f>
        <v>-1500</v>
      </c>
      <c r="P115" t="str">
        <f t="shared" si="2"/>
        <v/>
      </c>
      <c r="Q115" s="40">
        <f>VLOOKUP(L115,银行退!C:D,2,FALSE)</f>
        <v>1500</v>
      </c>
      <c r="R115" t="str">
        <f t="shared" si="3"/>
        <v/>
      </c>
      <c r="S115" t="str">
        <f>VLOOKUP(L115,银行退!C:Q,15,FALSE)</f>
        <v>S</v>
      </c>
      <c r="T115" s="40" t="e">
        <f>VLOOKUP(L115,银行退!C:W,21,FALSE)</f>
        <v>#N/A</v>
      </c>
      <c r="U115" s="53">
        <v>42893.778668981482</v>
      </c>
      <c r="V115" t="e">
        <f>VLOOKUP(B115,HIS解!E:G,3,FALSE)</f>
        <v>#N/A</v>
      </c>
    </row>
    <row r="116" spans="1:22" customFormat="1" ht="14.25" hidden="1">
      <c r="A116" s="53">
        <v>42893.826342592591</v>
      </c>
      <c r="B116">
        <v>85128</v>
      </c>
      <c r="C116" t="s">
        <v>710</v>
      </c>
      <c r="D116" t="s">
        <v>711</v>
      </c>
      <c r="F116" s="15">
        <v>7000</v>
      </c>
      <c r="G116" t="s">
        <v>367</v>
      </c>
      <c r="H116" t="s">
        <v>367</v>
      </c>
      <c r="I116" t="s">
        <v>74</v>
      </c>
      <c r="J116" t="s">
        <v>36</v>
      </c>
      <c r="K116" t="s">
        <v>75</v>
      </c>
      <c r="L116" t="s">
        <v>5451</v>
      </c>
      <c r="M116" t="s">
        <v>5452</v>
      </c>
      <c r="N116" t="s">
        <v>5453</v>
      </c>
      <c r="O116">
        <f>VLOOKUP(B116,HIS退!B:F,5,FALSE)</f>
        <v>-7000</v>
      </c>
      <c r="P116" t="str">
        <f t="shared" si="2"/>
        <v/>
      </c>
      <c r="Q116" s="40">
        <f>VLOOKUP(L116,银行退!C:D,2,FALSE)</f>
        <v>7000</v>
      </c>
      <c r="R116" t="str">
        <f t="shared" si="3"/>
        <v/>
      </c>
      <c r="S116" t="str">
        <f>VLOOKUP(L116,银行退!C:Q,15,FALSE)</f>
        <v>S</v>
      </c>
      <c r="T116" s="40" t="e">
        <f>VLOOKUP(L116,银行退!C:W,21,FALSE)</f>
        <v>#N/A</v>
      </c>
      <c r="U116" s="53">
        <v>42893.826342592591</v>
      </c>
      <c r="V116" t="e">
        <f>VLOOKUP(B116,HIS解!E:G,3,FALSE)</f>
        <v>#N/A</v>
      </c>
    </row>
    <row r="117" spans="1:22" customFormat="1" ht="14.25" hidden="1">
      <c r="A117" s="53">
        <v>42893.830775462964</v>
      </c>
      <c r="B117">
        <v>85141</v>
      </c>
      <c r="C117" t="s">
        <v>5454</v>
      </c>
      <c r="D117" t="s">
        <v>713</v>
      </c>
      <c r="F117" s="15">
        <v>200</v>
      </c>
      <c r="G117" t="s">
        <v>367</v>
      </c>
      <c r="H117" t="s">
        <v>367</v>
      </c>
      <c r="I117" t="s">
        <v>174</v>
      </c>
      <c r="J117" t="s">
        <v>98</v>
      </c>
      <c r="K117" t="s">
        <v>75</v>
      </c>
      <c r="L117" t="s">
        <v>5455</v>
      </c>
      <c r="M117" t="s">
        <v>5456</v>
      </c>
      <c r="N117" t="s">
        <v>4999</v>
      </c>
      <c r="O117">
        <f>VLOOKUP(B117,HIS退!B:F,5,FALSE)</f>
        <v>-200</v>
      </c>
      <c r="P117" t="str">
        <f t="shared" si="2"/>
        <v/>
      </c>
      <c r="Q117" s="40">
        <f>VLOOKUP(L117,银行退!C:D,2,FALSE)</f>
        <v>200</v>
      </c>
      <c r="R117" t="str">
        <f t="shared" si="3"/>
        <v/>
      </c>
      <c r="S117" t="str">
        <f>VLOOKUP(L117,银行退!C:Q,15,FALSE)</f>
        <v>B</v>
      </c>
      <c r="T117" s="40" t="str">
        <f>VLOOKUP(L117,银行退!C:W,21,FALSE)</f>
        <v>20170608</v>
      </c>
      <c r="U117" s="53">
        <v>42893.830775462964</v>
      </c>
      <c r="V117">
        <f>VLOOKUP(B117,HIS解!E:G,3,FALSE)</f>
        <v>200</v>
      </c>
    </row>
    <row r="118" spans="1:22" customFormat="1" ht="14.25" hidden="1">
      <c r="A118" s="53">
        <v>42893.844537037039</v>
      </c>
      <c r="B118">
        <v>85166</v>
      </c>
      <c r="D118" t="s">
        <v>715</v>
      </c>
      <c r="F118" s="15">
        <v>500</v>
      </c>
      <c r="G118" t="s">
        <v>367</v>
      </c>
      <c r="H118" t="s">
        <v>367</v>
      </c>
      <c r="I118" t="s">
        <v>174</v>
      </c>
      <c r="J118" t="s">
        <v>73</v>
      </c>
      <c r="K118" t="s">
        <v>75</v>
      </c>
      <c r="L118" t="s">
        <v>5457</v>
      </c>
      <c r="M118" t="s">
        <v>5458</v>
      </c>
      <c r="N118" t="s">
        <v>4894</v>
      </c>
      <c r="O118">
        <f>VLOOKUP(B118,HIS退!B:F,5,FALSE)</f>
        <v>-500</v>
      </c>
      <c r="P118" t="str">
        <f t="shared" si="2"/>
        <v/>
      </c>
      <c r="Q118" s="40" t="e">
        <f>VLOOKUP(L118,银行退!C:D,2,FALSE)</f>
        <v>#N/A</v>
      </c>
      <c r="R118" t="e">
        <f t="shared" si="3"/>
        <v>#N/A</v>
      </c>
      <c r="S118" t="e">
        <f>VLOOKUP(L118,银行退!C:Q,15,FALSE)</f>
        <v>#N/A</v>
      </c>
      <c r="T118" s="40" t="e">
        <f>VLOOKUP(L118,银行退!C:W,21,FALSE)</f>
        <v>#N/A</v>
      </c>
      <c r="U118" s="53">
        <v>42893.844537037039</v>
      </c>
      <c r="V118">
        <f>VLOOKUP(B118,HIS解!E:G,3,FALSE)</f>
        <v>500</v>
      </c>
    </row>
    <row r="119" spans="1:22" ht="14.25" hidden="1">
      <c r="A119" s="53">
        <v>42893.880127314813</v>
      </c>
      <c r="B119">
        <v>85263</v>
      </c>
      <c r="C119" t="s">
        <v>717</v>
      </c>
      <c r="D119" t="s">
        <v>718</v>
      </c>
      <c r="E119"/>
      <c r="F119" s="15">
        <v>1000</v>
      </c>
      <c r="G119" t="s">
        <v>367</v>
      </c>
      <c r="H119" t="s">
        <v>367</v>
      </c>
      <c r="I119" t="s">
        <v>74</v>
      </c>
      <c r="J119" t="s">
        <v>36</v>
      </c>
      <c r="K119" t="s">
        <v>75</v>
      </c>
      <c r="L119" t="s">
        <v>5459</v>
      </c>
      <c r="M119" t="s">
        <v>5460</v>
      </c>
      <c r="N119" t="s">
        <v>5461</v>
      </c>
      <c r="O119">
        <f>VLOOKUP(B119,HIS退!B:F,5,FALSE)</f>
        <v>-1000</v>
      </c>
      <c r="P119" t="str">
        <f t="shared" si="2"/>
        <v/>
      </c>
      <c r="Q119" s="40">
        <f>VLOOKUP(L119,银行退!C:D,2,FALSE)</f>
        <v>1000</v>
      </c>
      <c r="R119" t="str">
        <f t="shared" si="3"/>
        <v/>
      </c>
      <c r="S119" t="str">
        <f>VLOOKUP(L119,银行退!C:Q,15,FALSE)</f>
        <v>S</v>
      </c>
      <c r="T119" s="40" t="e">
        <f>VLOOKUP(L119,银行退!C:W,21,FALSE)</f>
        <v>#N/A</v>
      </c>
      <c r="U119" s="53">
        <v>42893.880127314813</v>
      </c>
      <c r="V119" t="e">
        <f>VLOOKUP(B119,HIS解!E:G,3,FALSE)</f>
        <v>#N/A</v>
      </c>
    </row>
    <row r="120" spans="1:22" customFormat="1" ht="14.25" hidden="1">
      <c r="A120" s="53">
        <v>42893.880810185183</v>
      </c>
      <c r="B120">
        <v>85265</v>
      </c>
      <c r="C120" t="s">
        <v>720</v>
      </c>
      <c r="D120" t="s">
        <v>718</v>
      </c>
      <c r="F120" s="15">
        <v>7066</v>
      </c>
      <c r="G120" t="s">
        <v>367</v>
      </c>
      <c r="H120" t="s">
        <v>367</v>
      </c>
      <c r="I120" t="s">
        <v>74</v>
      </c>
      <c r="J120" t="s">
        <v>36</v>
      </c>
      <c r="K120" t="s">
        <v>75</v>
      </c>
      <c r="L120" t="s">
        <v>5462</v>
      </c>
      <c r="M120" t="s">
        <v>5463</v>
      </c>
      <c r="N120" t="s">
        <v>5461</v>
      </c>
      <c r="O120">
        <f>VLOOKUP(B120,HIS退!B:F,5,FALSE)</f>
        <v>-7066</v>
      </c>
      <c r="P120" t="str">
        <f t="shared" si="2"/>
        <v/>
      </c>
      <c r="Q120" s="40">
        <f>VLOOKUP(L120,银行退!C:D,2,FALSE)</f>
        <v>7066</v>
      </c>
      <c r="R120" t="str">
        <f t="shared" si="3"/>
        <v/>
      </c>
      <c r="S120" t="str">
        <f>VLOOKUP(L120,银行退!C:Q,15,FALSE)</f>
        <v>S</v>
      </c>
      <c r="T120" s="40" t="e">
        <f>VLOOKUP(L120,银行退!C:W,21,FALSE)</f>
        <v>#N/A</v>
      </c>
      <c r="U120" s="53">
        <v>42893.880810185183</v>
      </c>
      <c r="V120" t="e">
        <f>VLOOKUP(B120,HIS解!E:G,3,FALSE)</f>
        <v>#N/A</v>
      </c>
    </row>
    <row r="121" spans="1:22" customFormat="1" ht="14.25" hidden="1">
      <c r="A121" s="53">
        <v>42894.321053240739</v>
      </c>
      <c r="B121">
        <v>86123</v>
      </c>
      <c r="C121" t="s">
        <v>721</v>
      </c>
      <c r="D121" t="s">
        <v>722</v>
      </c>
      <c r="F121" s="15">
        <v>500</v>
      </c>
      <c r="G121" t="s">
        <v>367</v>
      </c>
      <c r="H121" t="s">
        <v>367</v>
      </c>
      <c r="I121" t="s">
        <v>74</v>
      </c>
      <c r="J121" t="s">
        <v>36</v>
      </c>
      <c r="K121" t="s">
        <v>75</v>
      </c>
      <c r="L121" t="s">
        <v>5464</v>
      </c>
      <c r="M121" t="s">
        <v>5465</v>
      </c>
      <c r="N121" t="s">
        <v>5466</v>
      </c>
      <c r="O121">
        <f>VLOOKUP(B121,HIS退!B:F,5,FALSE)</f>
        <v>-500</v>
      </c>
      <c r="P121" t="str">
        <f t="shared" si="2"/>
        <v/>
      </c>
      <c r="Q121" s="40">
        <f>VLOOKUP(L121,银行退!C:D,2,FALSE)</f>
        <v>500</v>
      </c>
      <c r="R121" t="str">
        <f t="shared" si="3"/>
        <v/>
      </c>
      <c r="S121" t="str">
        <f>VLOOKUP(L121,银行退!C:Q,15,FALSE)</f>
        <v>S</v>
      </c>
      <c r="T121" s="40" t="e">
        <f>VLOOKUP(L121,银行退!C:W,21,FALSE)</f>
        <v>#N/A</v>
      </c>
      <c r="U121" s="53">
        <v>42894.321053240739</v>
      </c>
      <c r="V121" t="e">
        <f>VLOOKUP(B121,HIS解!E:G,3,FALSE)</f>
        <v>#N/A</v>
      </c>
    </row>
    <row r="122" spans="1:22" customFormat="1" ht="14.25" hidden="1">
      <c r="A122" s="53">
        <v>42894.352881944447</v>
      </c>
      <c r="B122">
        <v>87381</v>
      </c>
      <c r="C122" t="s">
        <v>724</v>
      </c>
      <c r="D122" t="s">
        <v>725</v>
      </c>
      <c r="F122" s="15">
        <v>130</v>
      </c>
      <c r="G122" t="s">
        <v>367</v>
      </c>
      <c r="H122" t="s">
        <v>367</v>
      </c>
      <c r="I122" t="s">
        <v>74</v>
      </c>
      <c r="J122" t="s">
        <v>36</v>
      </c>
      <c r="K122" t="s">
        <v>75</v>
      </c>
      <c r="L122" t="s">
        <v>5467</v>
      </c>
      <c r="M122" t="s">
        <v>5468</v>
      </c>
      <c r="N122" t="s">
        <v>5469</v>
      </c>
      <c r="O122">
        <f>VLOOKUP(B122,HIS退!B:F,5,FALSE)</f>
        <v>-130</v>
      </c>
      <c r="P122" t="str">
        <f t="shared" si="2"/>
        <v/>
      </c>
      <c r="Q122" s="40">
        <f>VLOOKUP(L122,银行退!C:D,2,FALSE)</f>
        <v>130</v>
      </c>
      <c r="R122" t="str">
        <f t="shared" si="3"/>
        <v/>
      </c>
      <c r="S122" t="str">
        <f>VLOOKUP(L122,银行退!C:Q,15,FALSE)</f>
        <v>S</v>
      </c>
      <c r="T122" s="40" t="e">
        <f>VLOOKUP(L122,银行退!C:W,21,FALSE)</f>
        <v>#N/A</v>
      </c>
      <c r="U122" s="53">
        <v>42894.352881944447</v>
      </c>
      <c r="V122" t="e">
        <f>VLOOKUP(B122,HIS解!E:G,3,FALSE)</f>
        <v>#N/A</v>
      </c>
    </row>
    <row r="123" spans="1:22" customFormat="1" ht="14.25" hidden="1">
      <c r="A123" s="53">
        <v>42894.357210648152</v>
      </c>
      <c r="B123">
        <v>87681</v>
      </c>
      <c r="C123" t="s">
        <v>727</v>
      </c>
      <c r="D123" t="s">
        <v>728</v>
      </c>
      <c r="F123" s="15">
        <v>34</v>
      </c>
      <c r="G123" t="s">
        <v>367</v>
      </c>
      <c r="H123" t="s">
        <v>367</v>
      </c>
      <c r="I123" t="s">
        <v>74</v>
      </c>
      <c r="J123" t="s">
        <v>36</v>
      </c>
      <c r="K123" t="s">
        <v>75</v>
      </c>
      <c r="L123" t="s">
        <v>5470</v>
      </c>
      <c r="M123" t="s">
        <v>5471</v>
      </c>
      <c r="N123" t="s">
        <v>5472</v>
      </c>
      <c r="O123">
        <f>VLOOKUP(B123,HIS退!B:F,5,FALSE)</f>
        <v>-34</v>
      </c>
      <c r="P123" t="str">
        <f t="shared" si="2"/>
        <v/>
      </c>
      <c r="Q123" s="40">
        <f>VLOOKUP(L123,银行退!C:D,2,FALSE)</f>
        <v>34</v>
      </c>
      <c r="R123" t="str">
        <f t="shared" si="3"/>
        <v/>
      </c>
      <c r="S123" t="str">
        <f>VLOOKUP(L123,银行退!C:Q,15,FALSE)</f>
        <v>S</v>
      </c>
      <c r="T123" s="40" t="e">
        <f>VLOOKUP(L123,银行退!C:W,21,FALSE)</f>
        <v>#N/A</v>
      </c>
      <c r="U123" s="53">
        <v>42894.357210648152</v>
      </c>
      <c r="V123" t="e">
        <f>VLOOKUP(B123,HIS解!E:G,3,FALSE)</f>
        <v>#N/A</v>
      </c>
    </row>
    <row r="124" spans="1:22" s="43" customFormat="1" ht="14.25" hidden="1">
      <c r="A124" s="53">
        <v>42894.373900462961</v>
      </c>
      <c r="B124">
        <v>88959</v>
      </c>
      <c r="C124"/>
      <c r="D124" t="s">
        <v>691</v>
      </c>
      <c r="E124"/>
      <c r="F124" s="15">
        <v>2000</v>
      </c>
      <c r="G124" t="s">
        <v>367</v>
      </c>
      <c r="H124" t="s">
        <v>367</v>
      </c>
      <c r="I124" t="s">
        <v>174</v>
      </c>
      <c r="J124" t="s">
        <v>73</v>
      </c>
      <c r="K124" t="s">
        <v>75</v>
      </c>
      <c r="L124" t="s">
        <v>5473</v>
      </c>
      <c r="M124" t="s">
        <v>5474</v>
      </c>
      <c r="N124" t="s">
        <v>4891</v>
      </c>
      <c r="O124">
        <f>VLOOKUP(B124,HIS退!B:F,5,FALSE)</f>
        <v>-2000</v>
      </c>
      <c r="P124" t="str">
        <f t="shared" si="2"/>
        <v/>
      </c>
      <c r="Q124" s="40" t="e">
        <f>VLOOKUP(L124,银行退!C:D,2,FALSE)</f>
        <v>#N/A</v>
      </c>
      <c r="R124" t="e">
        <f t="shared" si="3"/>
        <v>#N/A</v>
      </c>
      <c r="S124" t="e">
        <f>VLOOKUP(L124,银行退!C:Q,15,FALSE)</f>
        <v>#N/A</v>
      </c>
      <c r="T124" s="40" t="e">
        <f>VLOOKUP(L124,银行退!C:W,21,FALSE)</f>
        <v>#N/A</v>
      </c>
      <c r="U124" s="53">
        <v>42894.373900462961</v>
      </c>
      <c r="V124">
        <f>VLOOKUP(B124,HIS解!E:G,3,FALSE)</f>
        <v>2000</v>
      </c>
    </row>
    <row r="125" spans="1:22" customFormat="1" ht="14.25" hidden="1">
      <c r="A125" s="53">
        <v>42894.376944444448</v>
      </c>
      <c r="B125">
        <v>89215</v>
      </c>
      <c r="C125" t="s">
        <v>731</v>
      </c>
      <c r="D125" t="s">
        <v>732</v>
      </c>
      <c r="F125" s="15">
        <v>300</v>
      </c>
      <c r="G125" t="s">
        <v>367</v>
      </c>
      <c r="H125" t="s">
        <v>367</v>
      </c>
      <c r="I125" t="s">
        <v>74</v>
      </c>
      <c r="J125" t="s">
        <v>36</v>
      </c>
      <c r="K125" t="s">
        <v>75</v>
      </c>
      <c r="L125" t="s">
        <v>5475</v>
      </c>
      <c r="M125" t="s">
        <v>5476</v>
      </c>
      <c r="N125" t="s">
        <v>5477</v>
      </c>
      <c r="O125">
        <f>VLOOKUP(B125,HIS退!B:F,5,FALSE)</f>
        <v>-300</v>
      </c>
      <c r="P125" t="str">
        <f t="shared" si="2"/>
        <v/>
      </c>
      <c r="Q125" s="40">
        <f>VLOOKUP(L125,银行退!C:D,2,FALSE)</f>
        <v>300</v>
      </c>
      <c r="R125" t="str">
        <f t="shared" si="3"/>
        <v/>
      </c>
      <c r="S125" t="str">
        <f>VLOOKUP(L125,银行退!C:Q,15,FALSE)</f>
        <v>S</v>
      </c>
      <c r="T125" s="40" t="e">
        <f>VLOOKUP(L125,银行退!C:W,21,FALSE)</f>
        <v>#N/A</v>
      </c>
      <c r="U125" s="53">
        <v>42894.376944444448</v>
      </c>
      <c r="V125" t="e">
        <f>VLOOKUP(B125,HIS解!E:G,3,FALSE)</f>
        <v>#N/A</v>
      </c>
    </row>
    <row r="126" spans="1:22" customFormat="1" ht="14.25" hidden="1">
      <c r="A126" s="53">
        <v>42894.384166666663</v>
      </c>
      <c r="B126">
        <v>89765</v>
      </c>
      <c r="C126" t="s">
        <v>735</v>
      </c>
      <c r="D126" t="s">
        <v>736</v>
      </c>
      <c r="F126" s="15">
        <v>500</v>
      </c>
      <c r="G126" t="s">
        <v>367</v>
      </c>
      <c r="H126" t="s">
        <v>367</v>
      </c>
      <c r="I126" t="s">
        <v>74</v>
      </c>
      <c r="J126" t="s">
        <v>36</v>
      </c>
      <c r="K126" t="s">
        <v>75</v>
      </c>
      <c r="L126" t="s">
        <v>5478</v>
      </c>
      <c r="M126" t="s">
        <v>5479</v>
      </c>
      <c r="N126" t="s">
        <v>5480</v>
      </c>
      <c r="O126">
        <f>VLOOKUP(B126,HIS退!B:F,5,FALSE)</f>
        <v>-500</v>
      </c>
      <c r="P126" t="str">
        <f t="shared" si="2"/>
        <v/>
      </c>
      <c r="Q126" s="40">
        <f>VLOOKUP(L126,银行退!C:D,2,FALSE)</f>
        <v>500</v>
      </c>
      <c r="R126" t="str">
        <f t="shared" si="3"/>
        <v/>
      </c>
      <c r="S126" t="str">
        <f>VLOOKUP(L126,银行退!C:Q,15,FALSE)</f>
        <v>S</v>
      </c>
      <c r="T126" s="40" t="e">
        <f>VLOOKUP(L126,银行退!C:W,21,FALSE)</f>
        <v>#N/A</v>
      </c>
      <c r="U126" s="53">
        <v>42894.384166666663</v>
      </c>
      <c r="V126" t="e">
        <f>VLOOKUP(B126,HIS解!E:G,3,FALSE)</f>
        <v>#N/A</v>
      </c>
    </row>
    <row r="127" spans="1:22" customFormat="1" ht="14.25" hidden="1">
      <c r="A127" s="53">
        <v>42894.399317129632</v>
      </c>
      <c r="B127">
        <v>90948</v>
      </c>
      <c r="C127" t="s">
        <v>5481</v>
      </c>
      <c r="D127" t="s">
        <v>739</v>
      </c>
      <c r="F127" s="15">
        <v>20</v>
      </c>
      <c r="G127" t="s">
        <v>367</v>
      </c>
      <c r="H127" t="s">
        <v>367</v>
      </c>
      <c r="I127" t="s">
        <v>174</v>
      </c>
      <c r="J127" t="s">
        <v>73</v>
      </c>
      <c r="K127" t="s">
        <v>75</v>
      </c>
      <c r="L127" t="s">
        <v>5482</v>
      </c>
      <c r="M127" t="s">
        <v>5483</v>
      </c>
      <c r="N127" t="s">
        <v>4895</v>
      </c>
      <c r="O127">
        <f>VLOOKUP(B127,HIS退!B:F,5,FALSE)</f>
        <v>-20</v>
      </c>
      <c r="P127" t="str">
        <f t="shared" si="2"/>
        <v/>
      </c>
      <c r="Q127" s="40">
        <f>VLOOKUP(L127,银行退!C:D,2,FALSE)</f>
        <v>20</v>
      </c>
      <c r="R127" t="str">
        <f t="shared" si="3"/>
        <v/>
      </c>
      <c r="S127" t="str">
        <f>VLOOKUP(L127,银行退!C:Q,15,FALSE)</f>
        <v>B</v>
      </c>
      <c r="T127" s="40" t="str">
        <f>VLOOKUP(L127,银行退!C:W,21,FALSE)</f>
        <v>20170608</v>
      </c>
      <c r="U127" s="53">
        <v>42894.399317129632</v>
      </c>
      <c r="V127">
        <f>VLOOKUP(B127,HIS解!E:G,3,FALSE)</f>
        <v>20</v>
      </c>
    </row>
    <row r="128" spans="1:22" s="43" customFormat="1" ht="14.25" hidden="1">
      <c r="A128" s="53">
        <v>42894.399988425925</v>
      </c>
      <c r="B128">
        <v>91014</v>
      </c>
      <c r="C128" t="s">
        <v>5484</v>
      </c>
      <c r="D128" t="s">
        <v>739</v>
      </c>
      <c r="E128"/>
      <c r="F128" s="15">
        <v>14</v>
      </c>
      <c r="G128" t="s">
        <v>367</v>
      </c>
      <c r="H128" t="s">
        <v>367</v>
      </c>
      <c r="I128" t="s">
        <v>174</v>
      </c>
      <c r="J128" t="s">
        <v>73</v>
      </c>
      <c r="K128" t="s">
        <v>75</v>
      </c>
      <c r="L128" t="s">
        <v>5485</v>
      </c>
      <c r="M128" t="s">
        <v>5486</v>
      </c>
      <c r="N128" t="s">
        <v>4895</v>
      </c>
      <c r="O128">
        <f>VLOOKUP(B128,HIS退!B:F,5,FALSE)</f>
        <v>-14</v>
      </c>
      <c r="P128" t="str">
        <f t="shared" si="2"/>
        <v/>
      </c>
      <c r="Q128" s="40">
        <f>VLOOKUP(L128,银行退!C:D,2,FALSE)</f>
        <v>14</v>
      </c>
      <c r="R128" t="str">
        <f t="shared" si="3"/>
        <v/>
      </c>
      <c r="S128" t="str">
        <f>VLOOKUP(L128,银行退!C:Q,15,FALSE)</f>
        <v>B</v>
      </c>
      <c r="T128" s="40" t="str">
        <f>VLOOKUP(L128,银行退!C:W,21,FALSE)</f>
        <v>20170608</v>
      </c>
      <c r="U128" s="53">
        <v>42894.399988425925</v>
      </c>
      <c r="V128">
        <f>VLOOKUP(B128,HIS解!E:G,3,FALSE)</f>
        <v>14</v>
      </c>
    </row>
    <row r="129" spans="1:22" ht="14.25" hidden="1">
      <c r="A129" s="53">
        <v>42894.420868055553</v>
      </c>
      <c r="B129">
        <v>92636</v>
      </c>
      <c r="C129"/>
      <c r="D129" t="s">
        <v>741</v>
      </c>
      <c r="E129"/>
      <c r="F129" s="15">
        <v>2000</v>
      </c>
      <c r="G129" t="s">
        <v>367</v>
      </c>
      <c r="H129" t="s">
        <v>367</v>
      </c>
      <c r="I129" t="s">
        <v>174</v>
      </c>
      <c r="J129" t="s">
        <v>73</v>
      </c>
      <c r="K129" t="s">
        <v>75</v>
      </c>
      <c r="L129" t="s">
        <v>5487</v>
      </c>
      <c r="M129" t="s">
        <v>5488</v>
      </c>
      <c r="N129" t="s">
        <v>4901</v>
      </c>
      <c r="O129">
        <f>VLOOKUP(B129,HIS退!B:F,5,FALSE)</f>
        <v>-2000</v>
      </c>
      <c r="P129" t="str">
        <f t="shared" si="2"/>
        <v/>
      </c>
      <c r="Q129" s="40" t="e">
        <f>VLOOKUP(L129,银行退!C:D,2,FALSE)</f>
        <v>#N/A</v>
      </c>
      <c r="R129" t="e">
        <f t="shared" si="3"/>
        <v>#N/A</v>
      </c>
      <c r="S129" t="e">
        <f>VLOOKUP(L129,银行退!C:Q,15,FALSE)</f>
        <v>#N/A</v>
      </c>
      <c r="T129" s="40" t="e">
        <f>VLOOKUP(L129,银行退!C:W,21,FALSE)</f>
        <v>#N/A</v>
      </c>
      <c r="U129" s="53">
        <v>42894.420868055553</v>
      </c>
      <c r="V129">
        <f>VLOOKUP(B129,HIS解!E:G,3,FALSE)</f>
        <v>2000</v>
      </c>
    </row>
    <row r="130" spans="1:22" s="21" customFormat="1" ht="14.25" hidden="1">
      <c r="A130" s="58">
        <v>42894.421979166669</v>
      </c>
      <c r="B130" s="21">
        <v>92714</v>
      </c>
      <c r="C130" s="21" t="s">
        <v>743</v>
      </c>
      <c r="D130" s="21" t="s">
        <v>744</v>
      </c>
      <c r="F130" s="59">
        <v>130</v>
      </c>
      <c r="G130" s="21" t="s">
        <v>367</v>
      </c>
      <c r="H130" s="21" t="s">
        <v>367</v>
      </c>
      <c r="I130" s="21" t="s">
        <v>74</v>
      </c>
      <c r="J130" s="21" t="s">
        <v>36</v>
      </c>
      <c r="K130" s="21" t="s">
        <v>75</v>
      </c>
      <c r="L130" s="21" t="s">
        <v>5489</v>
      </c>
      <c r="M130" s="21" t="s">
        <v>5490</v>
      </c>
      <c r="N130" s="21" t="s">
        <v>5491</v>
      </c>
      <c r="O130" s="21">
        <f>VLOOKUP(B130,HIS退!B:F,5,FALSE)</f>
        <v>-130</v>
      </c>
      <c r="P130" s="21" t="str">
        <f t="shared" ref="P130:P193" si="4">IF(O130=F130*-1,"",1)</f>
        <v/>
      </c>
      <c r="Q130" s="60">
        <f>VLOOKUP(L130,银行退!C:D,2,FALSE)</f>
        <v>130</v>
      </c>
      <c r="R130" s="21" t="str">
        <f t="shared" si="3"/>
        <v/>
      </c>
      <c r="S130" s="21" t="str">
        <f>VLOOKUP(L130,银行退!C:Q,15,FALSE)</f>
        <v>S</v>
      </c>
      <c r="T130" s="60" t="str">
        <f>VLOOKUP(L130,银行退!C:W,21,FALSE)</f>
        <v>20170609</v>
      </c>
      <c r="U130" s="58">
        <v>42894.421979166669</v>
      </c>
      <c r="V130" s="21" t="e">
        <f>VLOOKUP(B130,HIS解!E:G,3,FALSE)</f>
        <v>#N/A</v>
      </c>
    </row>
    <row r="131" spans="1:22" ht="14.25" hidden="1">
      <c r="A131" s="53">
        <v>42894.425995370373</v>
      </c>
      <c r="B131">
        <v>93014</v>
      </c>
      <c r="C131" t="s">
        <v>746</v>
      </c>
      <c r="D131" t="s">
        <v>747</v>
      </c>
      <c r="E131"/>
      <c r="F131" s="15">
        <v>500</v>
      </c>
      <c r="G131" t="s">
        <v>367</v>
      </c>
      <c r="H131" t="s">
        <v>367</v>
      </c>
      <c r="I131" t="s">
        <v>74</v>
      </c>
      <c r="J131" t="s">
        <v>36</v>
      </c>
      <c r="K131" t="s">
        <v>75</v>
      </c>
      <c r="L131" t="s">
        <v>5492</v>
      </c>
      <c r="M131" t="s">
        <v>5493</v>
      </c>
      <c r="N131" t="s">
        <v>5494</v>
      </c>
      <c r="O131">
        <f>VLOOKUP(B131,HIS退!B:F,5,FALSE)</f>
        <v>-500</v>
      </c>
      <c r="P131" t="str">
        <f t="shared" si="4"/>
        <v/>
      </c>
      <c r="Q131" s="40">
        <f>VLOOKUP(L131,银行退!C:D,2,FALSE)</f>
        <v>500</v>
      </c>
      <c r="R131" t="str">
        <f t="shared" si="3"/>
        <v/>
      </c>
      <c r="S131" t="str">
        <f>VLOOKUP(L131,银行退!C:Q,15,FALSE)</f>
        <v>S</v>
      </c>
      <c r="T131" s="40" t="e">
        <f>VLOOKUP(L131,银行退!C:W,21,FALSE)</f>
        <v>#N/A</v>
      </c>
      <c r="U131" s="53">
        <v>42894.425995370373</v>
      </c>
      <c r="V131" t="e">
        <f>VLOOKUP(B131,HIS解!E:G,3,FALSE)</f>
        <v>#N/A</v>
      </c>
    </row>
    <row r="132" spans="1:22" customFormat="1" ht="14.25" hidden="1">
      <c r="A132" s="53">
        <v>42894.429560185185</v>
      </c>
      <c r="B132">
        <v>93325</v>
      </c>
      <c r="C132" t="s">
        <v>749</v>
      </c>
      <c r="D132" t="s">
        <v>750</v>
      </c>
      <c r="F132" s="15">
        <v>159</v>
      </c>
      <c r="G132" t="s">
        <v>42</v>
      </c>
      <c r="H132" t="s">
        <v>367</v>
      </c>
      <c r="I132" t="s">
        <v>74</v>
      </c>
      <c r="J132" t="s">
        <v>36</v>
      </c>
      <c r="K132" t="s">
        <v>75</v>
      </c>
      <c r="L132" t="s">
        <v>5495</v>
      </c>
      <c r="M132" t="s">
        <v>5496</v>
      </c>
      <c r="N132" t="s">
        <v>5497</v>
      </c>
      <c r="O132">
        <f>VLOOKUP(B132,HIS退!B:F,5,FALSE)</f>
        <v>-159</v>
      </c>
      <c r="P132" t="str">
        <f t="shared" si="4"/>
        <v/>
      </c>
      <c r="Q132" s="40">
        <f>VLOOKUP(L132,银行退!C:D,2,FALSE)</f>
        <v>159</v>
      </c>
      <c r="R132" t="str">
        <f t="shared" ref="R132:R195" si="5">IF(Q132=F132,"",1)</f>
        <v/>
      </c>
      <c r="S132" t="str">
        <f>VLOOKUP(L132,银行退!C:Q,15,FALSE)</f>
        <v>S</v>
      </c>
      <c r="T132" s="40" t="e">
        <f>VLOOKUP(L132,银行退!C:W,21,FALSE)</f>
        <v>#N/A</v>
      </c>
      <c r="U132" s="53">
        <v>42894.429560185185</v>
      </c>
      <c r="V132" t="e">
        <f>VLOOKUP(B132,HIS解!E:G,3,FALSE)</f>
        <v>#N/A</v>
      </c>
    </row>
    <row r="133" spans="1:22" customFormat="1" ht="14.25" hidden="1">
      <c r="A133" s="53">
        <v>42894.435069444444</v>
      </c>
      <c r="B133">
        <v>93755</v>
      </c>
      <c r="C133" t="s">
        <v>752</v>
      </c>
      <c r="D133" t="s">
        <v>292</v>
      </c>
      <c r="F133" s="15">
        <v>1900</v>
      </c>
      <c r="G133" t="s">
        <v>367</v>
      </c>
      <c r="H133" t="s">
        <v>367</v>
      </c>
      <c r="I133" t="s">
        <v>74</v>
      </c>
      <c r="J133" t="s">
        <v>36</v>
      </c>
      <c r="K133" t="s">
        <v>75</v>
      </c>
      <c r="L133" t="s">
        <v>5498</v>
      </c>
      <c r="M133" t="s">
        <v>5499</v>
      </c>
      <c r="N133" t="s">
        <v>362</v>
      </c>
      <c r="O133">
        <f>VLOOKUP(B133,HIS退!B:F,5,FALSE)</f>
        <v>-1900</v>
      </c>
      <c r="P133" t="str">
        <f t="shared" si="4"/>
        <v/>
      </c>
      <c r="Q133" s="40">
        <f>VLOOKUP(L133,银行退!C:D,2,FALSE)</f>
        <v>1900</v>
      </c>
      <c r="R133" t="str">
        <f t="shared" si="5"/>
        <v/>
      </c>
      <c r="S133" t="str">
        <f>VLOOKUP(L133,银行退!C:Q,15,FALSE)</f>
        <v>S</v>
      </c>
      <c r="T133" s="40" t="e">
        <f>VLOOKUP(L133,银行退!C:W,21,FALSE)</f>
        <v>#N/A</v>
      </c>
      <c r="U133" s="53">
        <v>42894.435069444444</v>
      </c>
      <c r="V133" t="e">
        <f>VLOOKUP(B133,HIS解!E:G,3,FALSE)</f>
        <v>#N/A</v>
      </c>
    </row>
    <row r="134" spans="1:22" customFormat="1" ht="14.25" hidden="1">
      <c r="A134" s="53">
        <v>42894.450243055559</v>
      </c>
      <c r="B134">
        <v>94865</v>
      </c>
      <c r="C134" t="s">
        <v>753</v>
      </c>
      <c r="D134" t="s">
        <v>754</v>
      </c>
      <c r="F134" s="15">
        <v>1244</v>
      </c>
      <c r="G134" t="s">
        <v>367</v>
      </c>
      <c r="H134" t="s">
        <v>367</v>
      </c>
      <c r="I134" t="s">
        <v>74</v>
      </c>
      <c r="J134" t="s">
        <v>36</v>
      </c>
      <c r="K134" t="s">
        <v>75</v>
      </c>
      <c r="L134" t="s">
        <v>5500</v>
      </c>
      <c r="M134" t="s">
        <v>5501</v>
      </c>
      <c r="N134" t="s">
        <v>5502</v>
      </c>
      <c r="O134">
        <f>VLOOKUP(B134,HIS退!B:F,5,FALSE)</f>
        <v>-1244</v>
      </c>
      <c r="P134" t="str">
        <f t="shared" si="4"/>
        <v/>
      </c>
      <c r="Q134" s="40">
        <f>VLOOKUP(L134,银行退!C:D,2,FALSE)</f>
        <v>1244</v>
      </c>
      <c r="R134" t="str">
        <f t="shared" si="5"/>
        <v/>
      </c>
      <c r="S134" t="str">
        <f>VLOOKUP(L134,银行退!C:Q,15,FALSE)</f>
        <v>S</v>
      </c>
      <c r="T134" s="40" t="e">
        <f>VLOOKUP(L134,银行退!C:W,21,FALSE)</f>
        <v>#N/A</v>
      </c>
      <c r="U134" s="53">
        <v>42894.450243055559</v>
      </c>
      <c r="V134" t="e">
        <f>VLOOKUP(B134,HIS解!E:G,3,FALSE)</f>
        <v>#N/A</v>
      </c>
    </row>
    <row r="135" spans="1:22" ht="14.25" hidden="1">
      <c r="A135" s="53">
        <v>42894.455150462964</v>
      </c>
      <c r="B135">
        <v>95185</v>
      </c>
      <c r="C135" t="s">
        <v>756</v>
      </c>
      <c r="D135" t="s">
        <v>757</v>
      </c>
      <c r="E135"/>
      <c r="F135" s="15">
        <v>86</v>
      </c>
      <c r="G135" t="s">
        <v>367</v>
      </c>
      <c r="H135" t="s">
        <v>367</v>
      </c>
      <c r="I135" t="s">
        <v>74</v>
      </c>
      <c r="J135" t="s">
        <v>36</v>
      </c>
      <c r="K135" t="s">
        <v>75</v>
      </c>
      <c r="L135" t="s">
        <v>5503</v>
      </c>
      <c r="M135" t="s">
        <v>5504</v>
      </c>
      <c r="N135" t="s">
        <v>5505</v>
      </c>
      <c r="O135">
        <f>VLOOKUP(B135,HIS退!B:F,5,FALSE)</f>
        <v>-86</v>
      </c>
      <c r="P135" t="str">
        <f t="shared" si="4"/>
        <v/>
      </c>
      <c r="Q135" s="40">
        <f>VLOOKUP(L135,银行退!C:D,2,FALSE)</f>
        <v>86</v>
      </c>
      <c r="R135" t="str">
        <f t="shared" si="5"/>
        <v/>
      </c>
      <c r="S135" t="str">
        <f>VLOOKUP(L135,银行退!C:Q,15,FALSE)</f>
        <v>S</v>
      </c>
      <c r="T135" s="40" t="e">
        <f>VLOOKUP(L135,银行退!C:W,21,FALSE)</f>
        <v>#N/A</v>
      </c>
      <c r="U135" s="53">
        <v>42894.455150462964</v>
      </c>
      <c r="V135" t="e">
        <f>VLOOKUP(B135,HIS解!E:G,3,FALSE)</f>
        <v>#N/A</v>
      </c>
    </row>
    <row r="136" spans="1:22" customFormat="1" ht="14.25" hidden="1">
      <c r="A136" s="53">
        <v>42894.458298611113</v>
      </c>
      <c r="B136">
        <v>95406</v>
      </c>
      <c r="C136" t="s">
        <v>759</v>
      </c>
      <c r="D136" t="s">
        <v>760</v>
      </c>
      <c r="F136" s="15">
        <v>500</v>
      </c>
      <c r="G136" t="s">
        <v>367</v>
      </c>
      <c r="H136" t="s">
        <v>367</v>
      </c>
      <c r="I136" t="s">
        <v>74</v>
      </c>
      <c r="J136" t="s">
        <v>36</v>
      </c>
      <c r="K136" t="s">
        <v>75</v>
      </c>
      <c r="L136" t="s">
        <v>5506</v>
      </c>
      <c r="M136" t="s">
        <v>5507</v>
      </c>
      <c r="N136" t="s">
        <v>5508</v>
      </c>
      <c r="O136">
        <f>VLOOKUP(B136,HIS退!B:F,5,FALSE)</f>
        <v>-500</v>
      </c>
      <c r="P136" t="str">
        <f t="shared" si="4"/>
        <v/>
      </c>
      <c r="Q136" s="40">
        <f>VLOOKUP(L136,银行退!C:D,2,FALSE)</f>
        <v>500</v>
      </c>
      <c r="R136" t="str">
        <f t="shared" si="5"/>
        <v/>
      </c>
      <c r="S136" t="str">
        <f>VLOOKUP(L136,银行退!C:Q,15,FALSE)</f>
        <v>S</v>
      </c>
      <c r="T136" s="40" t="e">
        <f>VLOOKUP(L136,银行退!C:W,21,FALSE)</f>
        <v>#N/A</v>
      </c>
      <c r="U136" s="53">
        <v>42894.458298611113</v>
      </c>
      <c r="V136" t="e">
        <f>VLOOKUP(B136,HIS解!E:G,3,FALSE)</f>
        <v>#N/A</v>
      </c>
    </row>
    <row r="137" spans="1:22" customFormat="1" ht="14.25" hidden="1">
      <c r="A137" s="53">
        <v>42894.460289351853</v>
      </c>
      <c r="B137">
        <v>95549</v>
      </c>
      <c r="C137" t="s">
        <v>762</v>
      </c>
      <c r="D137" t="s">
        <v>763</v>
      </c>
      <c r="F137" s="15">
        <v>9000</v>
      </c>
      <c r="G137" t="s">
        <v>367</v>
      </c>
      <c r="H137" t="s">
        <v>367</v>
      </c>
      <c r="I137" t="s">
        <v>74</v>
      </c>
      <c r="J137" t="s">
        <v>36</v>
      </c>
      <c r="K137" t="s">
        <v>75</v>
      </c>
      <c r="L137" t="s">
        <v>5509</v>
      </c>
      <c r="M137" t="s">
        <v>5510</v>
      </c>
      <c r="N137" t="s">
        <v>5511</v>
      </c>
      <c r="O137">
        <f>VLOOKUP(B137,HIS退!B:F,5,FALSE)</f>
        <v>-9000</v>
      </c>
      <c r="P137" t="str">
        <f t="shared" si="4"/>
        <v/>
      </c>
      <c r="Q137" s="40">
        <f>VLOOKUP(L137,银行退!C:D,2,FALSE)</f>
        <v>9000</v>
      </c>
      <c r="R137" t="str">
        <f t="shared" si="5"/>
        <v/>
      </c>
      <c r="S137" t="str">
        <f>VLOOKUP(L137,银行退!C:Q,15,FALSE)</f>
        <v>S</v>
      </c>
      <c r="T137" s="40" t="e">
        <f>VLOOKUP(L137,银行退!C:W,21,FALSE)</f>
        <v>#N/A</v>
      </c>
      <c r="U137" s="53">
        <v>42894.460289351853</v>
      </c>
      <c r="V137" t="e">
        <f>VLOOKUP(B137,HIS解!E:G,3,FALSE)</f>
        <v>#N/A</v>
      </c>
    </row>
    <row r="138" spans="1:22" customFormat="1" ht="14.25" hidden="1">
      <c r="A138" s="53">
        <v>42894.460902777777</v>
      </c>
      <c r="B138">
        <v>95590</v>
      </c>
      <c r="C138" t="s">
        <v>765</v>
      </c>
      <c r="D138" t="s">
        <v>766</v>
      </c>
      <c r="F138" s="15">
        <v>84</v>
      </c>
      <c r="G138" t="s">
        <v>367</v>
      </c>
      <c r="H138" t="s">
        <v>367</v>
      </c>
      <c r="I138" t="s">
        <v>74</v>
      </c>
      <c r="J138" t="s">
        <v>36</v>
      </c>
      <c r="K138" t="s">
        <v>75</v>
      </c>
      <c r="L138" t="s">
        <v>5512</v>
      </c>
      <c r="M138" t="s">
        <v>5513</v>
      </c>
      <c r="N138" t="s">
        <v>5514</v>
      </c>
      <c r="O138">
        <f>VLOOKUP(B138,HIS退!B:F,5,FALSE)</f>
        <v>-84</v>
      </c>
      <c r="P138" t="str">
        <f t="shared" si="4"/>
        <v/>
      </c>
      <c r="Q138" s="40">
        <f>VLOOKUP(L138,银行退!C:D,2,FALSE)</f>
        <v>84</v>
      </c>
      <c r="R138" t="str">
        <f t="shared" si="5"/>
        <v/>
      </c>
      <c r="S138" t="str">
        <f>VLOOKUP(L138,银行退!C:Q,15,FALSE)</f>
        <v>S</v>
      </c>
      <c r="T138" s="40" t="e">
        <f>VLOOKUP(L138,银行退!C:W,21,FALSE)</f>
        <v>#N/A</v>
      </c>
      <c r="U138" s="53">
        <v>42894.460902777777</v>
      </c>
      <c r="V138" t="e">
        <f>VLOOKUP(B138,HIS解!E:G,3,FALSE)</f>
        <v>#N/A</v>
      </c>
    </row>
    <row r="139" spans="1:22" customFormat="1" ht="14.25" hidden="1">
      <c r="A139" s="53">
        <v>42894.475960648146</v>
      </c>
      <c r="B139">
        <v>96559</v>
      </c>
      <c r="C139" t="s">
        <v>768</v>
      </c>
      <c r="D139" t="s">
        <v>769</v>
      </c>
      <c r="F139" s="15">
        <v>500</v>
      </c>
      <c r="G139" t="s">
        <v>367</v>
      </c>
      <c r="H139" t="s">
        <v>367</v>
      </c>
      <c r="I139" t="s">
        <v>74</v>
      </c>
      <c r="J139" t="s">
        <v>36</v>
      </c>
      <c r="K139" t="s">
        <v>75</v>
      </c>
      <c r="L139" t="s">
        <v>5515</v>
      </c>
      <c r="M139" t="s">
        <v>5516</v>
      </c>
      <c r="N139" t="s">
        <v>5517</v>
      </c>
      <c r="O139">
        <f>VLOOKUP(B139,HIS退!B:F,5,FALSE)</f>
        <v>-500</v>
      </c>
      <c r="P139" t="str">
        <f t="shared" si="4"/>
        <v/>
      </c>
      <c r="Q139" s="40">
        <f>VLOOKUP(L139,银行退!C:D,2,FALSE)</f>
        <v>500</v>
      </c>
      <c r="R139" t="str">
        <f t="shared" si="5"/>
        <v/>
      </c>
      <c r="S139" t="str">
        <f>VLOOKUP(L139,银行退!C:Q,15,FALSE)</f>
        <v>S</v>
      </c>
      <c r="T139" s="40" t="e">
        <f>VLOOKUP(L139,银行退!C:W,21,FALSE)</f>
        <v>#N/A</v>
      </c>
      <c r="U139" s="53">
        <v>42894.475960648146</v>
      </c>
      <c r="V139" t="e">
        <f>VLOOKUP(B139,HIS解!E:G,3,FALSE)</f>
        <v>#N/A</v>
      </c>
    </row>
    <row r="140" spans="1:22" customFormat="1" ht="14.25" hidden="1">
      <c r="A140" s="53">
        <v>42894.480520833335</v>
      </c>
      <c r="B140">
        <v>96846</v>
      </c>
      <c r="C140" t="s">
        <v>5518</v>
      </c>
      <c r="D140" t="s">
        <v>771</v>
      </c>
      <c r="F140" s="15">
        <v>500</v>
      </c>
      <c r="G140" t="s">
        <v>367</v>
      </c>
      <c r="H140" t="s">
        <v>367</v>
      </c>
      <c r="I140" t="s">
        <v>174</v>
      </c>
      <c r="J140" t="s">
        <v>98</v>
      </c>
      <c r="K140" t="s">
        <v>75</v>
      </c>
      <c r="L140" t="s">
        <v>5519</v>
      </c>
      <c r="M140" t="s">
        <v>5520</v>
      </c>
      <c r="N140" t="s">
        <v>5000</v>
      </c>
      <c r="O140">
        <f>VLOOKUP(B140,HIS退!B:F,5,FALSE)</f>
        <v>-500</v>
      </c>
      <c r="P140" t="str">
        <f t="shared" si="4"/>
        <v/>
      </c>
      <c r="Q140" s="40">
        <f>VLOOKUP(L140,银行退!C:D,2,FALSE)</f>
        <v>500</v>
      </c>
      <c r="R140" t="str">
        <f t="shared" si="5"/>
        <v/>
      </c>
      <c r="S140" t="str">
        <f>VLOOKUP(L140,银行退!C:Q,15,FALSE)</f>
        <v>B</v>
      </c>
      <c r="T140" s="40" t="str">
        <f>VLOOKUP(L140,银行退!C:W,21,FALSE)</f>
        <v>20170608</v>
      </c>
      <c r="U140" s="53">
        <v>42894.480520833335</v>
      </c>
      <c r="V140">
        <f>VLOOKUP(B140,HIS解!E:G,3,FALSE)</f>
        <v>500</v>
      </c>
    </row>
    <row r="141" spans="1:22" customFormat="1" ht="14.25" hidden="1">
      <c r="A141" s="53">
        <v>42894.489131944443</v>
      </c>
      <c r="B141">
        <v>97285</v>
      </c>
      <c r="C141" t="s">
        <v>773</v>
      </c>
      <c r="D141" t="s">
        <v>774</v>
      </c>
      <c r="F141" s="15">
        <v>278</v>
      </c>
      <c r="G141" t="s">
        <v>367</v>
      </c>
      <c r="H141" t="s">
        <v>367</v>
      </c>
      <c r="I141" t="s">
        <v>74</v>
      </c>
      <c r="J141" t="s">
        <v>36</v>
      </c>
      <c r="K141" t="s">
        <v>75</v>
      </c>
      <c r="L141" t="s">
        <v>5521</v>
      </c>
      <c r="M141" t="s">
        <v>5522</v>
      </c>
      <c r="N141" t="s">
        <v>5523</v>
      </c>
      <c r="O141">
        <f>VLOOKUP(B141,HIS退!B:F,5,FALSE)</f>
        <v>-278</v>
      </c>
      <c r="P141" t="str">
        <f t="shared" si="4"/>
        <v/>
      </c>
      <c r="Q141" s="40">
        <f>VLOOKUP(L141,银行退!C:D,2,FALSE)</f>
        <v>278</v>
      </c>
      <c r="R141" t="str">
        <f t="shared" si="5"/>
        <v/>
      </c>
      <c r="S141" t="str">
        <f>VLOOKUP(L141,银行退!C:Q,15,FALSE)</f>
        <v>S</v>
      </c>
      <c r="T141" s="40" t="e">
        <f>VLOOKUP(L141,银行退!C:W,21,FALSE)</f>
        <v>#N/A</v>
      </c>
      <c r="U141" s="53">
        <v>42894.489131944443</v>
      </c>
      <c r="V141" t="e">
        <f>VLOOKUP(B141,HIS解!E:G,3,FALSE)</f>
        <v>#N/A</v>
      </c>
    </row>
    <row r="142" spans="1:22" customFormat="1" ht="14.25" hidden="1">
      <c r="A142" s="53">
        <v>42894.497071759259</v>
      </c>
      <c r="B142">
        <v>97627</v>
      </c>
      <c r="C142" t="s">
        <v>777</v>
      </c>
      <c r="D142" t="s">
        <v>778</v>
      </c>
      <c r="F142" s="15">
        <v>34</v>
      </c>
      <c r="G142" t="s">
        <v>367</v>
      </c>
      <c r="H142" t="s">
        <v>367</v>
      </c>
      <c r="I142" t="s">
        <v>74</v>
      </c>
      <c r="J142" t="s">
        <v>36</v>
      </c>
      <c r="K142" t="s">
        <v>75</v>
      </c>
      <c r="L142" t="s">
        <v>5524</v>
      </c>
      <c r="M142" t="s">
        <v>5525</v>
      </c>
      <c r="N142" t="s">
        <v>5526</v>
      </c>
      <c r="O142">
        <f>VLOOKUP(B142,HIS退!B:F,5,FALSE)</f>
        <v>-34</v>
      </c>
      <c r="P142" t="str">
        <f t="shared" si="4"/>
        <v/>
      </c>
      <c r="Q142" s="40">
        <f>VLOOKUP(L142,银行退!C:D,2,FALSE)</f>
        <v>34</v>
      </c>
      <c r="R142" t="str">
        <f t="shared" si="5"/>
        <v/>
      </c>
      <c r="S142" t="str">
        <f>VLOOKUP(L142,银行退!C:Q,15,FALSE)</f>
        <v>S</v>
      </c>
      <c r="T142" s="40" t="e">
        <f>VLOOKUP(L142,银行退!C:W,21,FALSE)</f>
        <v>#N/A</v>
      </c>
      <c r="U142" s="53">
        <v>42894.497071759259</v>
      </c>
      <c r="V142" t="e">
        <f>VLOOKUP(B142,HIS解!E:G,3,FALSE)</f>
        <v>#N/A</v>
      </c>
    </row>
    <row r="143" spans="1:22" customFormat="1" ht="14.25" hidden="1">
      <c r="A143" s="53">
        <v>42894.498622685183</v>
      </c>
      <c r="B143">
        <v>97699</v>
      </c>
      <c r="D143" t="s">
        <v>780</v>
      </c>
      <c r="F143" s="15">
        <v>857</v>
      </c>
      <c r="G143" t="s">
        <v>367</v>
      </c>
      <c r="H143" t="s">
        <v>367</v>
      </c>
      <c r="I143" t="s">
        <v>174</v>
      </c>
      <c r="J143" t="s">
        <v>73</v>
      </c>
      <c r="K143" t="s">
        <v>75</v>
      </c>
      <c r="L143" t="s">
        <v>5527</v>
      </c>
      <c r="M143" t="s">
        <v>5528</v>
      </c>
      <c r="N143" t="s">
        <v>4900</v>
      </c>
      <c r="O143">
        <f>VLOOKUP(B143,HIS退!B:F,5,FALSE)</f>
        <v>-857</v>
      </c>
      <c r="P143" t="str">
        <f t="shared" si="4"/>
        <v/>
      </c>
      <c r="Q143" s="40" t="e">
        <f>VLOOKUP(L143,银行退!C:D,2,FALSE)</f>
        <v>#N/A</v>
      </c>
      <c r="R143" t="e">
        <f t="shared" si="5"/>
        <v>#N/A</v>
      </c>
      <c r="S143" t="e">
        <f>VLOOKUP(L143,银行退!C:Q,15,FALSE)</f>
        <v>#N/A</v>
      </c>
      <c r="T143" s="40" t="e">
        <f>VLOOKUP(L143,银行退!C:W,21,FALSE)</f>
        <v>#N/A</v>
      </c>
      <c r="U143" s="53">
        <v>42894.498622685183</v>
      </c>
      <c r="V143">
        <f>VLOOKUP(B143,HIS解!E:G,3,FALSE)</f>
        <v>857</v>
      </c>
    </row>
    <row r="144" spans="1:22" s="43" customFormat="1" ht="14.25" hidden="1">
      <c r="A144" s="53">
        <v>42894.527175925927</v>
      </c>
      <c r="B144">
        <v>98268</v>
      </c>
      <c r="C144" t="s">
        <v>782</v>
      </c>
      <c r="D144" t="s">
        <v>783</v>
      </c>
      <c r="E144"/>
      <c r="F144" s="15">
        <v>500</v>
      </c>
      <c r="G144" t="s">
        <v>367</v>
      </c>
      <c r="H144" t="s">
        <v>367</v>
      </c>
      <c r="I144" t="s">
        <v>74</v>
      </c>
      <c r="J144" t="s">
        <v>36</v>
      </c>
      <c r="K144" t="s">
        <v>75</v>
      </c>
      <c r="L144" t="s">
        <v>5529</v>
      </c>
      <c r="M144" t="s">
        <v>5530</v>
      </c>
      <c r="N144" t="s">
        <v>5531</v>
      </c>
      <c r="O144">
        <f>VLOOKUP(B144,HIS退!B:F,5,FALSE)</f>
        <v>-500</v>
      </c>
      <c r="P144" t="str">
        <f t="shared" si="4"/>
        <v/>
      </c>
      <c r="Q144" s="40">
        <f>VLOOKUP(L144,银行退!C:D,2,FALSE)</f>
        <v>500</v>
      </c>
      <c r="R144" t="str">
        <f t="shared" si="5"/>
        <v/>
      </c>
      <c r="S144" t="str">
        <f>VLOOKUP(L144,银行退!C:Q,15,FALSE)</f>
        <v>S</v>
      </c>
      <c r="T144" s="40" t="e">
        <f>VLOOKUP(L144,银行退!C:W,21,FALSE)</f>
        <v>#N/A</v>
      </c>
      <c r="U144" s="53">
        <v>42894.527175925927</v>
      </c>
      <c r="V144" t="e">
        <f>VLOOKUP(B144,HIS解!E:G,3,FALSE)</f>
        <v>#N/A</v>
      </c>
    </row>
    <row r="145" spans="1:22" customFormat="1" ht="14.25" hidden="1">
      <c r="A145" s="53">
        <v>42894.547812500001</v>
      </c>
      <c r="B145">
        <v>98432</v>
      </c>
      <c r="C145" t="s">
        <v>785</v>
      </c>
      <c r="D145" t="s">
        <v>786</v>
      </c>
      <c r="F145" s="15">
        <v>1094</v>
      </c>
      <c r="G145" t="s">
        <v>367</v>
      </c>
      <c r="H145" t="s">
        <v>367</v>
      </c>
      <c r="I145" t="s">
        <v>74</v>
      </c>
      <c r="J145" t="s">
        <v>36</v>
      </c>
      <c r="K145" t="s">
        <v>75</v>
      </c>
      <c r="L145" t="s">
        <v>5532</v>
      </c>
      <c r="M145" t="s">
        <v>5533</v>
      </c>
      <c r="N145" t="s">
        <v>5534</v>
      </c>
      <c r="O145">
        <f>VLOOKUP(B145,HIS退!B:F,5,FALSE)</f>
        <v>-1094</v>
      </c>
      <c r="P145" t="str">
        <f t="shared" si="4"/>
        <v/>
      </c>
      <c r="Q145" s="40">
        <f>VLOOKUP(L145,银行退!C:D,2,FALSE)</f>
        <v>1094</v>
      </c>
      <c r="R145" t="str">
        <f t="shared" si="5"/>
        <v/>
      </c>
      <c r="S145" t="str">
        <f>VLOOKUP(L145,银行退!C:Q,15,FALSE)</f>
        <v>S</v>
      </c>
      <c r="T145" s="40" t="e">
        <f>VLOOKUP(L145,银行退!C:W,21,FALSE)</f>
        <v>#N/A</v>
      </c>
      <c r="U145" s="53">
        <v>42894.547812500001</v>
      </c>
      <c r="V145" t="e">
        <f>VLOOKUP(B145,HIS解!E:G,3,FALSE)</f>
        <v>#N/A</v>
      </c>
    </row>
    <row r="146" spans="1:22" customFormat="1" ht="14.25" hidden="1">
      <c r="A146" s="53">
        <v>42894.562997685185</v>
      </c>
      <c r="B146">
        <v>98550</v>
      </c>
      <c r="C146" t="s">
        <v>5535</v>
      </c>
      <c r="D146" t="s">
        <v>788</v>
      </c>
      <c r="F146" s="15">
        <v>64</v>
      </c>
      <c r="G146" t="s">
        <v>367</v>
      </c>
      <c r="H146" t="s">
        <v>367</v>
      </c>
      <c r="I146" t="s">
        <v>174</v>
      </c>
      <c r="J146" t="s">
        <v>98</v>
      </c>
      <c r="K146" t="s">
        <v>75</v>
      </c>
      <c r="L146" t="s">
        <v>5536</v>
      </c>
      <c r="M146" t="s">
        <v>5537</v>
      </c>
      <c r="N146" t="s">
        <v>5001</v>
      </c>
      <c r="O146">
        <f>VLOOKUP(B146,HIS退!B:F,5,FALSE)</f>
        <v>-64</v>
      </c>
      <c r="P146" t="str">
        <f t="shared" si="4"/>
        <v/>
      </c>
      <c r="Q146" s="40">
        <f>VLOOKUP(L146,银行退!C:D,2,FALSE)</f>
        <v>64</v>
      </c>
      <c r="R146" t="str">
        <f t="shared" si="5"/>
        <v/>
      </c>
      <c r="S146" t="str">
        <f>VLOOKUP(L146,银行退!C:Q,15,FALSE)</f>
        <v>B</v>
      </c>
      <c r="T146" s="40" t="str">
        <f>VLOOKUP(L146,银行退!C:W,21,FALSE)</f>
        <v>20170608</v>
      </c>
      <c r="U146" s="53">
        <v>42894.562997685185</v>
      </c>
      <c r="V146">
        <f>VLOOKUP(B146,HIS解!E:G,3,FALSE)</f>
        <v>64</v>
      </c>
    </row>
    <row r="147" spans="1:22" customFormat="1" ht="14.25" hidden="1">
      <c r="A147" s="53">
        <v>42894.566828703704</v>
      </c>
      <c r="B147">
        <v>98595</v>
      </c>
      <c r="D147" t="s">
        <v>790</v>
      </c>
      <c r="F147" s="15">
        <v>145</v>
      </c>
      <c r="G147" t="s">
        <v>367</v>
      </c>
      <c r="H147" t="s">
        <v>367</v>
      </c>
      <c r="I147" t="s">
        <v>174</v>
      </c>
      <c r="J147" t="s">
        <v>73</v>
      </c>
      <c r="K147" t="s">
        <v>75</v>
      </c>
      <c r="L147" t="s">
        <v>5538</v>
      </c>
      <c r="M147" t="s">
        <v>5539</v>
      </c>
      <c r="N147" t="s">
        <v>4899</v>
      </c>
      <c r="O147">
        <f>VLOOKUP(B147,HIS退!B:F,5,FALSE)</f>
        <v>-145</v>
      </c>
      <c r="P147" t="str">
        <f t="shared" si="4"/>
        <v/>
      </c>
      <c r="Q147" s="40" t="e">
        <f>VLOOKUP(L147,银行退!C:D,2,FALSE)</f>
        <v>#N/A</v>
      </c>
      <c r="R147" t="e">
        <f t="shared" si="5"/>
        <v>#N/A</v>
      </c>
      <c r="S147" t="e">
        <f>VLOOKUP(L147,银行退!C:Q,15,FALSE)</f>
        <v>#N/A</v>
      </c>
      <c r="T147" s="40" t="e">
        <f>VLOOKUP(L147,银行退!C:W,21,FALSE)</f>
        <v>#N/A</v>
      </c>
      <c r="U147" s="53">
        <v>42894.566828703704</v>
      </c>
      <c r="V147">
        <f>VLOOKUP(B147,HIS解!E:G,3,FALSE)</f>
        <v>145</v>
      </c>
    </row>
    <row r="148" spans="1:22" customFormat="1" ht="14.25" hidden="1">
      <c r="A148" s="53">
        <v>42894.573159722226</v>
      </c>
      <c r="B148">
        <v>98686</v>
      </c>
      <c r="C148" t="s">
        <v>5540</v>
      </c>
      <c r="D148" t="s">
        <v>792</v>
      </c>
      <c r="F148" s="15">
        <v>113</v>
      </c>
      <c r="G148" t="s">
        <v>367</v>
      </c>
      <c r="H148" t="s">
        <v>367</v>
      </c>
      <c r="I148" t="s">
        <v>174</v>
      </c>
      <c r="J148" t="s">
        <v>98</v>
      </c>
      <c r="K148" t="s">
        <v>75</v>
      </c>
      <c r="L148" t="s">
        <v>5541</v>
      </c>
      <c r="M148" t="s">
        <v>5542</v>
      </c>
      <c r="N148" t="s">
        <v>5002</v>
      </c>
      <c r="O148">
        <f>VLOOKUP(B148,HIS退!B:F,5,FALSE)</f>
        <v>-113</v>
      </c>
      <c r="P148" t="str">
        <f t="shared" si="4"/>
        <v/>
      </c>
      <c r="Q148" s="40">
        <f>VLOOKUP(L148,银行退!C:D,2,FALSE)</f>
        <v>113</v>
      </c>
      <c r="R148" t="str">
        <f t="shared" si="5"/>
        <v/>
      </c>
      <c r="S148" t="str">
        <f>VLOOKUP(L148,银行退!C:Q,15,FALSE)</f>
        <v>B</v>
      </c>
      <c r="T148" s="40" t="str">
        <f>VLOOKUP(L148,银行退!C:W,21,FALSE)</f>
        <v>20170608</v>
      </c>
      <c r="U148" s="53">
        <v>42894.573159722226</v>
      </c>
      <c r="V148">
        <f>VLOOKUP(B148,HIS解!E:G,3,FALSE)</f>
        <v>113</v>
      </c>
    </row>
    <row r="149" spans="1:22" customFormat="1" ht="14.25" hidden="1">
      <c r="A149" s="53">
        <v>42894.573692129627</v>
      </c>
      <c r="B149">
        <v>98697</v>
      </c>
      <c r="C149" t="s">
        <v>5543</v>
      </c>
      <c r="D149" t="s">
        <v>794</v>
      </c>
      <c r="F149" s="15">
        <v>113</v>
      </c>
      <c r="G149" t="s">
        <v>367</v>
      </c>
      <c r="H149" t="s">
        <v>367</v>
      </c>
      <c r="I149" t="s">
        <v>174</v>
      </c>
      <c r="J149" t="s">
        <v>98</v>
      </c>
      <c r="K149" t="s">
        <v>75</v>
      </c>
      <c r="L149" t="s">
        <v>5544</v>
      </c>
      <c r="M149" t="s">
        <v>5545</v>
      </c>
      <c r="N149" t="s">
        <v>5002</v>
      </c>
      <c r="O149">
        <f>VLOOKUP(B149,HIS退!B:F,5,FALSE)</f>
        <v>-113</v>
      </c>
      <c r="P149" t="str">
        <f t="shared" si="4"/>
        <v/>
      </c>
      <c r="Q149" s="40">
        <f>VLOOKUP(L149,银行退!C:D,2,FALSE)</f>
        <v>113</v>
      </c>
      <c r="R149" t="str">
        <f t="shared" si="5"/>
        <v/>
      </c>
      <c r="S149" t="str">
        <f>VLOOKUP(L149,银行退!C:Q,15,FALSE)</f>
        <v>B</v>
      </c>
      <c r="T149" s="40" t="str">
        <f>VLOOKUP(L149,银行退!C:W,21,FALSE)</f>
        <v>20170608</v>
      </c>
      <c r="U149" s="53">
        <v>42894.573692129627</v>
      </c>
      <c r="V149">
        <f>VLOOKUP(B149,HIS解!E:G,3,FALSE)</f>
        <v>113</v>
      </c>
    </row>
    <row r="150" spans="1:22" customFormat="1" ht="14.25" hidden="1">
      <c r="A150" s="53">
        <v>42894.618819444448</v>
      </c>
      <c r="B150">
        <v>100440</v>
      </c>
      <c r="C150" t="s">
        <v>796</v>
      </c>
      <c r="D150" t="s">
        <v>797</v>
      </c>
      <c r="F150" s="15">
        <v>730</v>
      </c>
      <c r="G150" t="s">
        <v>367</v>
      </c>
      <c r="H150" t="s">
        <v>367</v>
      </c>
      <c r="I150" t="s">
        <v>74</v>
      </c>
      <c r="J150" t="s">
        <v>36</v>
      </c>
      <c r="K150" t="s">
        <v>75</v>
      </c>
      <c r="L150" t="s">
        <v>5546</v>
      </c>
      <c r="M150" t="s">
        <v>5547</v>
      </c>
      <c r="N150" t="s">
        <v>5548</v>
      </c>
      <c r="O150">
        <f>VLOOKUP(B150,HIS退!B:F,5,FALSE)</f>
        <v>-730</v>
      </c>
      <c r="P150" t="str">
        <f t="shared" si="4"/>
        <v/>
      </c>
      <c r="Q150" s="40">
        <f>VLOOKUP(L150,银行退!C:D,2,FALSE)</f>
        <v>730</v>
      </c>
      <c r="R150" t="str">
        <f t="shared" si="5"/>
        <v/>
      </c>
      <c r="S150" t="str">
        <f>VLOOKUP(L150,银行退!C:Q,15,FALSE)</f>
        <v>S</v>
      </c>
      <c r="T150" s="40" t="e">
        <f>VLOOKUP(L150,银行退!C:W,21,FALSE)</f>
        <v>#N/A</v>
      </c>
      <c r="U150" s="53">
        <v>42894.618819444448</v>
      </c>
      <c r="V150" t="e">
        <f>VLOOKUP(B150,HIS解!E:G,3,FALSE)</f>
        <v>#N/A</v>
      </c>
    </row>
    <row r="151" spans="1:22" customFormat="1" ht="14.25" hidden="1">
      <c r="A151" s="53">
        <v>42894.619386574072</v>
      </c>
      <c r="B151">
        <v>100480</v>
      </c>
      <c r="C151" t="s">
        <v>799</v>
      </c>
      <c r="D151" t="s">
        <v>800</v>
      </c>
      <c r="F151" s="15">
        <v>816</v>
      </c>
      <c r="G151" t="s">
        <v>367</v>
      </c>
      <c r="H151" t="s">
        <v>367</v>
      </c>
      <c r="I151" t="s">
        <v>74</v>
      </c>
      <c r="J151" t="s">
        <v>36</v>
      </c>
      <c r="K151" t="s">
        <v>75</v>
      </c>
      <c r="L151" t="s">
        <v>5549</v>
      </c>
      <c r="M151" t="s">
        <v>5550</v>
      </c>
      <c r="N151" t="s">
        <v>5551</v>
      </c>
      <c r="O151">
        <f>VLOOKUP(B151,HIS退!B:F,5,FALSE)</f>
        <v>-816</v>
      </c>
      <c r="P151" t="str">
        <f t="shared" si="4"/>
        <v/>
      </c>
      <c r="Q151" s="40">
        <f>VLOOKUP(L151,银行退!C:D,2,FALSE)</f>
        <v>816</v>
      </c>
      <c r="R151" t="str">
        <f t="shared" si="5"/>
        <v/>
      </c>
      <c r="S151" t="str">
        <f>VLOOKUP(L151,银行退!C:Q,15,FALSE)</f>
        <v>S</v>
      </c>
      <c r="T151" s="40" t="e">
        <f>VLOOKUP(L151,银行退!C:W,21,FALSE)</f>
        <v>#N/A</v>
      </c>
      <c r="U151" s="53">
        <v>42894.619386574072</v>
      </c>
      <c r="V151" t="e">
        <f>VLOOKUP(B151,HIS解!E:G,3,FALSE)</f>
        <v>#N/A</v>
      </c>
    </row>
    <row r="152" spans="1:22" customFormat="1" ht="14.25" hidden="1">
      <c r="A152" s="53">
        <v>42894.630254629628</v>
      </c>
      <c r="B152">
        <v>101101</v>
      </c>
      <c r="C152" t="s">
        <v>802</v>
      </c>
      <c r="D152" t="s">
        <v>803</v>
      </c>
      <c r="F152" s="15">
        <v>500</v>
      </c>
      <c r="G152" t="s">
        <v>367</v>
      </c>
      <c r="H152" t="s">
        <v>367</v>
      </c>
      <c r="I152" t="s">
        <v>74</v>
      </c>
      <c r="J152" t="s">
        <v>36</v>
      </c>
      <c r="K152" t="s">
        <v>75</v>
      </c>
      <c r="L152" t="s">
        <v>5552</v>
      </c>
      <c r="M152" t="s">
        <v>5553</v>
      </c>
      <c r="N152" t="s">
        <v>250</v>
      </c>
      <c r="O152">
        <f>VLOOKUP(B152,HIS退!B:F,5,FALSE)</f>
        <v>-500</v>
      </c>
      <c r="P152" t="str">
        <f t="shared" si="4"/>
        <v/>
      </c>
      <c r="Q152" s="40">
        <f>VLOOKUP(L152,银行退!C:D,2,FALSE)</f>
        <v>500</v>
      </c>
      <c r="R152" t="str">
        <f t="shared" si="5"/>
        <v/>
      </c>
      <c r="S152" t="str">
        <f>VLOOKUP(L152,银行退!C:Q,15,FALSE)</f>
        <v>S</v>
      </c>
      <c r="T152" s="40" t="e">
        <f>VLOOKUP(L152,银行退!C:W,21,FALSE)</f>
        <v>#N/A</v>
      </c>
      <c r="U152" s="53">
        <v>42894.630254629628</v>
      </c>
      <c r="V152" t="e">
        <f>VLOOKUP(B152,HIS解!E:G,3,FALSE)</f>
        <v>#N/A</v>
      </c>
    </row>
    <row r="153" spans="1:22" customFormat="1" ht="14.25" hidden="1">
      <c r="A153" s="53">
        <v>42894.636354166665</v>
      </c>
      <c r="B153">
        <v>101433</v>
      </c>
      <c r="C153" t="s">
        <v>805</v>
      </c>
      <c r="D153" t="s">
        <v>806</v>
      </c>
      <c r="F153" s="15">
        <v>66</v>
      </c>
      <c r="G153" t="s">
        <v>367</v>
      </c>
      <c r="H153" t="s">
        <v>367</v>
      </c>
      <c r="I153" t="s">
        <v>74</v>
      </c>
      <c r="J153" t="s">
        <v>36</v>
      </c>
      <c r="K153" t="s">
        <v>75</v>
      </c>
      <c r="L153" t="s">
        <v>5554</v>
      </c>
      <c r="M153" t="s">
        <v>5555</v>
      </c>
      <c r="N153" t="s">
        <v>5556</v>
      </c>
      <c r="O153">
        <f>VLOOKUP(B153,HIS退!B:F,5,FALSE)</f>
        <v>-66</v>
      </c>
      <c r="P153" t="str">
        <f t="shared" si="4"/>
        <v/>
      </c>
      <c r="Q153" s="40">
        <f>VLOOKUP(L153,银行退!C:D,2,FALSE)</f>
        <v>66</v>
      </c>
      <c r="R153" t="str">
        <f t="shared" si="5"/>
        <v/>
      </c>
      <c r="S153" t="str">
        <f>VLOOKUP(L153,银行退!C:Q,15,FALSE)</f>
        <v>S</v>
      </c>
      <c r="T153" s="40" t="e">
        <f>VLOOKUP(L153,银行退!C:W,21,FALSE)</f>
        <v>#N/A</v>
      </c>
      <c r="U153" s="53">
        <v>42894.636354166665</v>
      </c>
      <c r="V153" t="e">
        <f>VLOOKUP(B153,HIS解!E:G,3,FALSE)</f>
        <v>#N/A</v>
      </c>
    </row>
    <row r="154" spans="1:22" ht="14.25" hidden="1">
      <c r="A154" s="53">
        <v>42894.652511574073</v>
      </c>
      <c r="B154">
        <v>102264</v>
      </c>
      <c r="C154"/>
      <c r="D154" t="s">
        <v>113</v>
      </c>
      <c r="E154"/>
      <c r="F154" s="15">
        <v>564</v>
      </c>
      <c r="G154" t="s">
        <v>367</v>
      </c>
      <c r="H154" t="s">
        <v>367</v>
      </c>
      <c r="I154" t="s">
        <v>174</v>
      </c>
      <c r="J154" t="s">
        <v>73</v>
      </c>
      <c r="K154" t="s">
        <v>75</v>
      </c>
      <c r="L154" t="s">
        <v>5557</v>
      </c>
      <c r="M154" t="s">
        <v>5558</v>
      </c>
      <c r="N154" t="s">
        <v>155</v>
      </c>
      <c r="O154">
        <f>VLOOKUP(B154,HIS退!B:F,5,FALSE)</f>
        <v>-564</v>
      </c>
      <c r="P154" t="str">
        <f t="shared" si="4"/>
        <v/>
      </c>
      <c r="Q154" s="40" t="e">
        <f>VLOOKUP(L154,银行退!C:D,2,FALSE)</f>
        <v>#N/A</v>
      </c>
      <c r="R154" t="e">
        <f t="shared" si="5"/>
        <v>#N/A</v>
      </c>
      <c r="S154" t="e">
        <f>VLOOKUP(L154,银行退!C:Q,15,FALSE)</f>
        <v>#N/A</v>
      </c>
      <c r="T154" s="40" t="e">
        <f>VLOOKUP(L154,银行退!C:W,21,FALSE)</f>
        <v>#N/A</v>
      </c>
      <c r="U154" s="53">
        <v>42894.652511574073</v>
      </c>
      <c r="V154">
        <f>VLOOKUP(B154,HIS解!E:G,3,FALSE)</f>
        <v>564</v>
      </c>
    </row>
    <row r="155" spans="1:22" customFormat="1" ht="14.25" hidden="1">
      <c r="A155" s="53">
        <v>42894.653194444443</v>
      </c>
      <c r="B155">
        <v>0</v>
      </c>
      <c r="D155" t="s">
        <v>113</v>
      </c>
      <c r="F155" s="15">
        <v>564</v>
      </c>
      <c r="G155" t="s">
        <v>367</v>
      </c>
      <c r="H155" t="s">
        <v>367</v>
      </c>
      <c r="I155" t="s">
        <v>76</v>
      </c>
      <c r="J155" t="s">
        <v>76</v>
      </c>
      <c r="K155" t="s">
        <v>75</v>
      </c>
      <c r="L155" t="s">
        <v>5559</v>
      </c>
      <c r="M155" t="s">
        <v>5560</v>
      </c>
      <c r="N155" t="s">
        <v>155</v>
      </c>
      <c r="O155" t="e">
        <f>VLOOKUP(B155,HIS退!B:F,5,FALSE)</f>
        <v>#N/A</v>
      </c>
      <c r="P155" t="e">
        <f t="shared" si="4"/>
        <v>#N/A</v>
      </c>
      <c r="Q155" s="40" t="e">
        <f>VLOOKUP(L155,银行退!C:D,2,FALSE)</f>
        <v>#N/A</v>
      </c>
      <c r="R155" t="e">
        <f t="shared" si="5"/>
        <v>#N/A</v>
      </c>
      <c r="S155" t="e">
        <f>VLOOKUP(L155,银行退!C:Q,15,FALSE)</f>
        <v>#N/A</v>
      </c>
      <c r="T155" s="40" t="e">
        <f>VLOOKUP(L155,银行退!C:W,21,FALSE)</f>
        <v>#N/A</v>
      </c>
      <c r="U155" s="53">
        <v>42894.653194444443</v>
      </c>
      <c r="V155" t="e">
        <f>VLOOKUP(B155,HIS解!E:G,3,FALSE)</f>
        <v>#N/A</v>
      </c>
    </row>
    <row r="156" spans="1:22" customFormat="1" ht="14.25" hidden="1">
      <c r="A156" s="53">
        <v>42894.653587962966</v>
      </c>
      <c r="B156">
        <v>0</v>
      </c>
      <c r="D156" t="s">
        <v>113</v>
      </c>
      <c r="F156" s="15">
        <v>564</v>
      </c>
      <c r="G156" t="s">
        <v>367</v>
      </c>
      <c r="H156" t="s">
        <v>367</v>
      </c>
      <c r="I156" t="s">
        <v>76</v>
      </c>
      <c r="J156" t="s">
        <v>76</v>
      </c>
      <c r="K156" t="s">
        <v>75</v>
      </c>
      <c r="L156" t="s">
        <v>5561</v>
      </c>
      <c r="M156" t="s">
        <v>5562</v>
      </c>
      <c r="N156" t="s">
        <v>155</v>
      </c>
      <c r="O156" t="e">
        <f>VLOOKUP(B156,HIS退!B:F,5,FALSE)</f>
        <v>#N/A</v>
      </c>
      <c r="P156" t="e">
        <f t="shared" si="4"/>
        <v>#N/A</v>
      </c>
      <c r="Q156" s="40" t="e">
        <f>VLOOKUP(L156,银行退!C:D,2,FALSE)</f>
        <v>#N/A</v>
      </c>
      <c r="R156" t="e">
        <f t="shared" si="5"/>
        <v>#N/A</v>
      </c>
      <c r="S156" t="e">
        <f>VLOOKUP(L156,银行退!C:Q,15,FALSE)</f>
        <v>#N/A</v>
      </c>
      <c r="T156" s="40" t="e">
        <f>VLOOKUP(L156,银行退!C:W,21,FALSE)</f>
        <v>#N/A</v>
      </c>
      <c r="U156" s="53">
        <v>42894.653587962966</v>
      </c>
      <c r="V156" t="e">
        <f>VLOOKUP(B156,HIS解!E:G,3,FALSE)</f>
        <v>#N/A</v>
      </c>
    </row>
    <row r="157" spans="1:22" customFormat="1" ht="14.25" hidden="1">
      <c r="A157" s="53">
        <v>42894.654166666667</v>
      </c>
      <c r="B157">
        <v>102346</v>
      </c>
      <c r="C157" t="s">
        <v>808</v>
      </c>
      <c r="D157" t="s">
        <v>809</v>
      </c>
      <c r="F157" s="15">
        <v>380</v>
      </c>
      <c r="G157" t="s">
        <v>367</v>
      </c>
      <c r="H157" t="s">
        <v>367</v>
      </c>
      <c r="I157" t="s">
        <v>74</v>
      </c>
      <c r="J157" t="s">
        <v>36</v>
      </c>
      <c r="K157" t="s">
        <v>75</v>
      </c>
      <c r="L157" t="s">
        <v>5563</v>
      </c>
      <c r="M157" t="s">
        <v>5564</v>
      </c>
      <c r="N157" t="s">
        <v>5565</v>
      </c>
      <c r="O157">
        <f>VLOOKUP(B157,HIS退!B:F,5,FALSE)</f>
        <v>-380</v>
      </c>
      <c r="P157" t="str">
        <f t="shared" si="4"/>
        <v/>
      </c>
      <c r="Q157" s="40">
        <f>VLOOKUP(L157,银行退!C:D,2,FALSE)</f>
        <v>380</v>
      </c>
      <c r="R157" t="str">
        <f t="shared" si="5"/>
        <v/>
      </c>
      <c r="S157" t="str">
        <f>VLOOKUP(L157,银行退!C:Q,15,FALSE)</f>
        <v>S</v>
      </c>
      <c r="T157" s="40" t="e">
        <f>VLOOKUP(L157,银行退!C:W,21,FALSE)</f>
        <v>#N/A</v>
      </c>
      <c r="U157" s="53">
        <v>42894.654166666667</v>
      </c>
      <c r="V157" t="e">
        <f>VLOOKUP(B157,HIS解!E:G,3,FALSE)</f>
        <v>#N/A</v>
      </c>
    </row>
    <row r="158" spans="1:22" customFormat="1" ht="14.25" hidden="1">
      <c r="A158" s="53">
        <v>42894.664930555555</v>
      </c>
      <c r="B158">
        <v>103000</v>
      </c>
      <c r="C158" t="s">
        <v>811</v>
      </c>
      <c r="D158" t="s">
        <v>812</v>
      </c>
      <c r="F158" s="15">
        <v>1415</v>
      </c>
      <c r="G158" t="s">
        <v>367</v>
      </c>
      <c r="H158" t="s">
        <v>367</v>
      </c>
      <c r="I158" t="s">
        <v>74</v>
      </c>
      <c r="J158" t="s">
        <v>36</v>
      </c>
      <c r="K158" t="s">
        <v>75</v>
      </c>
      <c r="L158" t="s">
        <v>5566</v>
      </c>
      <c r="M158" t="s">
        <v>5567</v>
      </c>
      <c r="N158" t="s">
        <v>5568</v>
      </c>
      <c r="O158">
        <f>VLOOKUP(B158,HIS退!B:F,5,FALSE)</f>
        <v>-1415</v>
      </c>
      <c r="P158" t="str">
        <f t="shared" si="4"/>
        <v/>
      </c>
      <c r="Q158" s="40">
        <f>VLOOKUP(L158,银行退!C:D,2,FALSE)</f>
        <v>1415</v>
      </c>
      <c r="R158" t="str">
        <f t="shared" si="5"/>
        <v/>
      </c>
      <c r="S158" t="str">
        <f>VLOOKUP(L158,银行退!C:Q,15,FALSE)</f>
        <v>S</v>
      </c>
      <c r="T158" s="40" t="e">
        <f>VLOOKUP(L158,银行退!C:W,21,FALSE)</f>
        <v>#N/A</v>
      </c>
      <c r="U158" s="53">
        <v>42894.664930555555</v>
      </c>
      <c r="V158" t="e">
        <f>VLOOKUP(B158,HIS解!E:G,3,FALSE)</f>
        <v>#N/A</v>
      </c>
    </row>
    <row r="159" spans="1:22" customFormat="1" ht="14.25" hidden="1">
      <c r="A159" s="53">
        <v>42894.665127314816</v>
      </c>
      <c r="B159">
        <v>103016</v>
      </c>
      <c r="C159" t="s">
        <v>5569</v>
      </c>
      <c r="D159" t="s">
        <v>180</v>
      </c>
      <c r="F159" s="15">
        <v>4722</v>
      </c>
      <c r="G159" t="s">
        <v>367</v>
      </c>
      <c r="H159" t="s">
        <v>367</v>
      </c>
      <c r="I159" t="s">
        <v>174</v>
      </c>
      <c r="J159" t="s">
        <v>98</v>
      </c>
      <c r="K159" t="s">
        <v>75</v>
      </c>
      <c r="L159" t="s">
        <v>5570</v>
      </c>
      <c r="M159" t="s">
        <v>5571</v>
      </c>
      <c r="N159" t="s">
        <v>247</v>
      </c>
      <c r="O159">
        <f>VLOOKUP(B159,HIS退!B:F,5,FALSE)</f>
        <v>-4722</v>
      </c>
      <c r="P159" t="str">
        <f t="shared" si="4"/>
        <v/>
      </c>
      <c r="Q159" s="40">
        <f>VLOOKUP(L159,银行退!C:D,2,FALSE)</f>
        <v>4722</v>
      </c>
      <c r="R159" t="str">
        <f t="shared" si="5"/>
        <v/>
      </c>
      <c r="S159" t="str">
        <f>VLOOKUP(L159,银行退!C:Q,15,FALSE)</f>
        <v>B</v>
      </c>
      <c r="T159" s="40" t="str">
        <f>VLOOKUP(L159,银行退!C:W,21,FALSE)</f>
        <v>20170608</v>
      </c>
      <c r="U159" s="53">
        <v>42894.665127314816</v>
      </c>
      <c r="V159">
        <f>VLOOKUP(B159,HIS解!E:G,3,FALSE)</f>
        <v>4722</v>
      </c>
    </row>
    <row r="160" spans="1:22" customFormat="1" ht="14.25" hidden="1">
      <c r="A160" s="53">
        <v>42894.665625000001</v>
      </c>
      <c r="B160">
        <v>103051</v>
      </c>
      <c r="C160" t="s">
        <v>814</v>
      </c>
      <c r="D160" t="s">
        <v>815</v>
      </c>
      <c r="F160" s="15">
        <v>100</v>
      </c>
      <c r="G160" t="s">
        <v>42</v>
      </c>
      <c r="H160" t="s">
        <v>367</v>
      </c>
      <c r="I160" t="s">
        <v>74</v>
      </c>
      <c r="J160" t="s">
        <v>36</v>
      </c>
      <c r="K160" t="s">
        <v>75</v>
      </c>
      <c r="L160" t="s">
        <v>5572</v>
      </c>
      <c r="M160" t="s">
        <v>5573</v>
      </c>
      <c r="N160" t="s">
        <v>5574</v>
      </c>
      <c r="O160">
        <f>VLOOKUP(B160,HIS退!B:F,5,FALSE)</f>
        <v>-100</v>
      </c>
      <c r="P160" t="str">
        <f t="shared" si="4"/>
        <v/>
      </c>
      <c r="Q160" s="40">
        <f>VLOOKUP(L160,银行退!C:D,2,FALSE)</f>
        <v>100</v>
      </c>
      <c r="R160" t="str">
        <f t="shared" si="5"/>
        <v/>
      </c>
      <c r="S160" t="str">
        <f>VLOOKUP(L160,银行退!C:Q,15,FALSE)</f>
        <v>S</v>
      </c>
      <c r="T160" s="40" t="e">
        <f>VLOOKUP(L160,银行退!C:W,21,FALSE)</f>
        <v>#N/A</v>
      </c>
      <c r="U160" s="53">
        <v>42894.665625000001</v>
      </c>
      <c r="V160" t="e">
        <f>VLOOKUP(B160,HIS解!E:G,3,FALSE)</f>
        <v>#N/A</v>
      </c>
    </row>
    <row r="161" spans="1:22" customFormat="1" ht="14.25" hidden="1">
      <c r="A161" s="53">
        <v>42894.666967592595</v>
      </c>
      <c r="B161">
        <v>103127</v>
      </c>
      <c r="C161" t="s">
        <v>817</v>
      </c>
      <c r="D161" t="s">
        <v>818</v>
      </c>
      <c r="F161" s="15">
        <v>167</v>
      </c>
      <c r="G161" t="s">
        <v>367</v>
      </c>
      <c r="H161" t="s">
        <v>367</v>
      </c>
      <c r="I161" t="s">
        <v>74</v>
      </c>
      <c r="J161" t="s">
        <v>36</v>
      </c>
      <c r="K161" t="s">
        <v>75</v>
      </c>
      <c r="L161" t="s">
        <v>5575</v>
      </c>
      <c r="M161" t="s">
        <v>5576</v>
      </c>
      <c r="N161" t="s">
        <v>5577</v>
      </c>
      <c r="O161">
        <f>VLOOKUP(B161,HIS退!B:F,5,FALSE)</f>
        <v>-167</v>
      </c>
      <c r="P161" t="str">
        <f t="shared" si="4"/>
        <v/>
      </c>
      <c r="Q161" s="40">
        <f>VLOOKUP(L161,银行退!C:D,2,FALSE)</f>
        <v>167</v>
      </c>
      <c r="R161" t="str">
        <f t="shared" si="5"/>
        <v/>
      </c>
      <c r="S161" t="str">
        <f>VLOOKUP(L161,银行退!C:Q,15,FALSE)</f>
        <v>S</v>
      </c>
      <c r="T161" s="40" t="e">
        <f>VLOOKUP(L161,银行退!C:W,21,FALSE)</f>
        <v>#N/A</v>
      </c>
      <c r="U161" s="53">
        <v>42894.666967592595</v>
      </c>
      <c r="V161" t="e">
        <f>VLOOKUP(B161,HIS解!E:G,3,FALSE)</f>
        <v>#N/A</v>
      </c>
    </row>
    <row r="162" spans="1:22" ht="14.25" hidden="1">
      <c r="A162" s="53">
        <v>42894.676261574074</v>
      </c>
      <c r="B162">
        <v>103524</v>
      </c>
      <c r="C162" t="s">
        <v>820</v>
      </c>
      <c r="D162" t="s">
        <v>351</v>
      </c>
      <c r="E162"/>
      <c r="F162" s="15">
        <v>700</v>
      </c>
      <c r="G162" t="s">
        <v>367</v>
      </c>
      <c r="H162" t="s">
        <v>367</v>
      </c>
      <c r="I162" t="s">
        <v>74</v>
      </c>
      <c r="J162" t="s">
        <v>36</v>
      </c>
      <c r="K162" t="s">
        <v>75</v>
      </c>
      <c r="L162" t="s">
        <v>5578</v>
      </c>
      <c r="M162" t="s">
        <v>5579</v>
      </c>
      <c r="N162" t="s">
        <v>389</v>
      </c>
      <c r="O162">
        <f>VLOOKUP(B162,HIS退!B:F,5,FALSE)</f>
        <v>-700</v>
      </c>
      <c r="P162" t="str">
        <f t="shared" si="4"/>
        <v/>
      </c>
      <c r="Q162" s="40">
        <f>VLOOKUP(L162,银行退!C:D,2,FALSE)</f>
        <v>700</v>
      </c>
      <c r="R162" t="str">
        <f t="shared" si="5"/>
        <v/>
      </c>
      <c r="S162" t="str">
        <f>VLOOKUP(L162,银行退!C:Q,15,FALSE)</f>
        <v>S</v>
      </c>
      <c r="T162" s="40" t="e">
        <f>VLOOKUP(L162,银行退!C:W,21,FALSE)</f>
        <v>#N/A</v>
      </c>
      <c r="U162" s="53">
        <v>42894.676261574074</v>
      </c>
      <c r="V162" t="e">
        <f>VLOOKUP(B162,HIS解!E:G,3,FALSE)</f>
        <v>#N/A</v>
      </c>
    </row>
    <row r="163" spans="1:22" customFormat="1" ht="14.25" hidden="1">
      <c r="A163" s="53">
        <v>42894.678437499999</v>
      </c>
      <c r="B163">
        <v>103590</v>
      </c>
      <c r="C163" t="s">
        <v>5580</v>
      </c>
      <c r="D163" t="s">
        <v>821</v>
      </c>
      <c r="F163" s="15">
        <v>54</v>
      </c>
      <c r="G163" t="s">
        <v>367</v>
      </c>
      <c r="H163" t="s">
        <v>367</v>
      </c>
      <c r="I163" t="s">
        <v>174</v>
      </c>
      <c r="J163" t="s">
        <v>98</v>
      </c>
      <c r="K163" t="s">
        <v>75</v>
      </c>
      <c r="L163" t="s">
        <v>5581</v>
      </c>
      <c r="M163" t="s">
        <v>5582</v>
      </c>
      <c r="N163" t="s">
        <v>5003</v>
      </c>
      <c r="O163">
        <f>VLOOKUP(B163,HIS退!B:F,5,FALSE)</f>
        <v>-54</v>
      </c>
      <c r="P163" t="str">
        <f t="shared" si="4"/>
        <v/>
      </c>
      <c r="Q163" s="40">
        <f>VLOOKUP(L163,银行退!C:D,2,FALSE)</f>
        <v>54</v>
      </c>
      <c r="R163" t="str">
        <f t="shared" si="5"/>
        <v/>
      </c>
      <c r="S163" t="str">
        <f>VLOOKUP(L163,银行退!C:Q,15,FALSE)</f>
        <v>B</v>
      </c>
      <c r="T163" s="40" t="str">
        <f>VLOOKUP(L163,银行退!C:W,21,FALSE)</f>
        <v>20170608</v>
      </c>
      <c r="U163" s="53">
        <v>42894.678437499999</v>
      </c>
      <c r="V163">
        <f>VLOOKUP(B163,HIS解!E:G,3,FALSE)</f>
        <v>54</v>
      </c>
    </row>
    <row r="164" spans="1:22" customFormat="1" ht="14.25" hidden="1">
      <c r="A164" s="53">
        <v>42894.680185185185</v>
      </c>
      <c r="B164">
        <v>103644</v>
      </c>
      <c r="C164" t="s">
        <v>823</v>
      </c>
      <c r="D164" t="s">
        <v>824</v>
      </c>
      <c r="F164" s="15">
        <v>200</v>
      </c>
      <c r="G164" t="s">
        <v>367</v>
      </c>
      <c r="H164" t="s">
        <v>367</v>
      </c>
      <c r="I164" t="s">
        <v>74</v>
      </c>
      <c r="J164" t="s">
        <v>36</v>
      </c>
      <c r="K164" t="s">
        <v>75</v>
      </c>
      <c r="L164" t="s">
        <v>5583</v>
      </c>
      <c r="M164" t="s">
        <v>5584</v>
      </c>
      <c r="N164" t="s">
        <v>5585</v>
      </c>
      <c r="O164">
        <f>VLOOKUP(B164,HIS退!B:F,5,FALSE)</f>
        <v>-200</v>
      </c>
      <c r="P164" t="str">
        <f t="shared" si="4"/>
        <v/>
      </c>
      <c r="Q164" s="40">
        <f>VLOOKUP(L164,银行退!C:D,2,FALSE)</f>
        <v>200</v>
      </c>
      <c r="R164" t="str">
        <f t="shared" si="5"/>
        <v/>
      </c>
      <c r="S164" t="str">
        <f>VLOOKUP(L164,银行退!C:Q,15,FALSE)</f>
        <v>S</v>
      </c>
      <c r="T164" s="40" t="e">
        <f>VLOOKUP(L164,银行退!C:W,21,FALSE)</f>
        <v>#N/A</v>
      </c>
      <c r="U164" s="53">
        <v>42894.680185185185</v>
      </c>
      <c r="V164" t="e">
        <f>VLOOKUP(B164,HIS解!E:G,3,FALSE)</f>
        <v>#N/A</v>
      </c>
    </row>
    <row r="165" spans="1:22" customFormat="1" ht="14.25" hidden="1">
      <c r="A165" s="53">
        <v>42894.697199074071</v>
      </c>
      <c r="B165">
        <v>104325</v>
      </c>
      <c r="D165" t="s">
        <v>826</v>
      </c>
      <c r="F165" s="15">
        <v>292</v>
      </c>
      <c r="G165" t="s">
        <v>367</v>
      </c>
      <c r="H165" t="s">
        <v>367</v>
      </c>
      <c r="I165" t="s">
        <v>174</v>
      </c>
      <c r="J165" t="s">
        <v>73</v>
      </c>
      <c r="K165" t="s">
        <v>75</v>
      </c>
      <c r="L165" t="s">
        <v>5586</v>
      </c>
      <c r="M165" t="s">
        <v>5587</v>
      </c>
      <c r="N165" t="s">
        <v>4898</v>
      </c>
      <c r="O165">
        <f>VLOOKUP(B165,HIS退!B:F,5,FALSE)</f>
        <v>-292</v>
      </c>
      <c r="P165" t="str">
        <f t="shared" si="4"/>
        <v/>
      </c>
      <c r="Q165" s="40" t="e">
        <f>VLOOKUP(L165,银行退!C:D,2,FALSE)</f>
        <v>#N/A</v>
      </c>
      <c r="R165" t="e">
        <f t="shared" si="5"/>
        <v>#N/A</v>
      </c>
      <c r="S165" t="e">
        <f>VLOOKUP(L165,银行退!C:Q,15,FALSE)</f>
        <v>#N/A</v>
      </c>
      <c r="T165" s="40" t="e">
        <f>VLOOKUP(L165,银行退!C:W,21,FALSE)</f>
        <v>#N/A</v>
      </c>
      <c r="U165" s="53">
        <v>42894.697199074071</v>
      </c>
      <c r="V165">
        <f>VLOOKUP(B165,HIS解!E:G,3,FALSE)</f>
        <v>292</v>
      </c>
    </row>
    <row r="166" spans="1:22" customFormat="1" ht="14.25" hidden="1">
      <c r="A166" s="53">
        <v>42894.697442129633</v>
      </c>
      <c r="B166">
        <v>104331</v>
      </c>
      <c r="C166" t="s">
        <v>828</v>
      </c>
      <c r="D166" t="s">
        <v>829</v>
      </c>
      <c r="F166" s="15">
        <v>663</v>
      </c>
      <c r="G166" t="s">
        <v>367</v>
      </c>
      <c r="H166" t="s">
        <v>367</v>
      </c>
      <c r="I166" t="s">
        <v>74</v>
      </c>
      <c r="J166" t="s">
        <v>36</v>
      </c>
      <c r="K166" t="s">
        <v>75</v>
      </c>
      <c r="L166" t="s">
        <v>5588</v>
      </c>
      <c r="M166" t="s">
        <v>5589</v>
      </c>
      <c r="N166" t="s">
        <v>5590</v>
      </c>
      <c r="O166">
        <f>VLOOKUP(B166,HIS退!B:F,5,FALSE)</f>
        <v>-663</v>
      </c>
      <c r="P166" t="str">
        <f t="shared" si="4"/>
        <v/>
      </c>
      <c r="Q166" s="40">
        <f>VLOOKUP(L166,银行退!C:D,2,FALSE)</f>
        <v>663</v>
      </c>
      <c r="R166" t="str">
        <f t="shared" si="5"/>
        <v/>
      </c>
      <c r="S166" t="str">
        <f>VLOOKUP(L166,银行退!C:Q,15,FALSE)</f>
        <v>S</v>
      </c>
      <c r="T166" s="40" t="e">
        <f>VLOOKUP(L166,银行退!C:W,21,FALSE)</f>
        <v>#N/A</v>
      </c>
      <c r="U166" s="53">
        <v>42894.697442129633</v>
      </c>
      <c r="V166" t="e">
        <f>VLOOKUP(B166,HIS解!E:G,3,FALSE)</f>
        <v>#N/A</v>
      </c>
    </row>
    <row r="167" spans="1:22" s="43" customFormat="1" ht="14.25" hidden="1">
      <c r="A167" s="53">
        <v>42894.706412037034</v>
      </c>
      <c r="B167">
        <v>104574</v>
      </c>
      <c r="C167"/>
      <c r="D167" t="s">
        <v>831</v>
      </c>
      <c r="E167"/>
      <c r="F167" s="15">
        <v>273</v>
      </c>
      <c r="G167" t="s">
        <v>367</v>
      </c>
      <c r="H167" t="s">
        <v>367</v>
      </c>
      <c r="I167" t="s">
        <v>174</v>
      </c>
      <c r="J167" t="s">
        <v>73</v>
      </c>
      <c r="K167" t="s">
        <v>75</v>
      </c>
      <c r="L167" t="s">
        <v>5591</v>
      </c>
      <c r="M167" t="s">
        <v>5592</v>
      </c>
      <c r="N167" t="s">
        <v>4897</v>
      </c>
      <c r="O167">
        <f>VLOOKUP(B167,HIS退!B:F,5,FALSE)</f>
        <v>-273</v>
      </c>
      <c r="P167" t="str">
        <f t="shared" si="4"/>
        <v/>
      </c>
      <c r="Q167" s="40" t="e">
        <f>VLOOKUP(L167,银行退!C:D,2,FALSE)</f>
        <v>#N/A</v>
      </c>
      <c r="R167" t="e">
        <f t="shared" si="5"/>
        <v>#N/A</v>
      </c>
      <c r="S167" t="e">
        <f>VLOOKUP(L167,银行退!C:Q,15,FALSE)</f>
        <v>#N/A</v>
      </c>
      <c r="T167" s="40" t="e">
        <f>VLOOKUP(L167,银行退!C:W,21,FALSE)</f>
        <v>#N/A</v>
      </c>
      <c r="U167" s="53">
        <v>42894.706412037034</v>
      </c>
      <c r="V167">
        <f>VLOOKUP(B167,HIS解!E:G,3,FALSE)</f>
        <v>273</v>
      </c>
    </row>
    <row r="168" spans="1:22" customFormat="1" ht="14.25" hidden="1">
      <c r="A168" s="53">
        <v>42894.720046296294</v>
      </c>
      <c r="B168">
        <v>105000</v>
      </c>
      <c r="C168" t="s">
        <v>833</v>
      </c>
      <c r="D168" t="s">
        <v>834</v>
      </c>
      <c r="F168" s="15">
        <v>2691</v>
      </c>
      <c r="G168" t="s">
        <v>367</v>
      </c>
      <c r="H168" t="s">
        <v>367</v>
      </c>
      <c r="I168" t="s">
        <v>74</v>
      </c>
      <c r="J168" t="s">
        <v>36</v>
      </c>
      <c r="K168" t="s">
        <v>75</v>
      </c>
      <c r="L168" t="s">
        <v>5593</v>
      </c>
      <c r="M168" t="s">
        <v>5594</v>
      </c>
      <c r="N168" t="s">
        <v>5595</v>
      </c>
      <c r="O168">
        <f>VLOOKUP(B168,HIS退!B:F,5,FALSE)</f>
        <v>-2691</v>
      </c>
      <c r="P168" t="str">
        <f t="shared" si="4"/>
        <v/>
      </c>
      <c r="Q168" s="40">
        <f>VLOOKUP(L168,银行退!C:D,2,FALSE)</f>
        <v>2691</v>
      </c>
      <c r="R168" t="str">
        <f t="shared" si="5"/>
        <v/>
      </c>
      <c r="S168" t="str">
        <f>VLOOKUP(L168,银行退!C:Q,15,FALSE)</f>
        <v>S</v>
      </c>
      <c r="T168" s="40" t="e">
        <f>VLOOKUP(L168,银行退!C:W,21,FALSE)</f>
        <v>#N/A</v>
      </c>
      <c r="U168" s="53">
        <v>42894.720046296294</v>
      </c>
      <c r="V168" t="e">
        <f>VLOOKUP(B168,HIS解!E:G,3,FALSE)</f>
        <v>#N/A</v>
      </c>
    </row>
    <row r="169" spans="1:22" customFormat="1" ht="14.25" hidden="1">
      <c r="A169" s="53">
        <v>42894.722060185188</v>
      </c>
      <c r="B169">
        <v>105052</v>
      </c>
      <c r="C169" t="s">
        <v>836</v>
      </c>
      <c r="D169" t="s">
        <v>837</v>
      </c>
      <c r="F169" s="15">
        <v>38</v>
      </c>
      <c r="G169" t="s">
        <v>367</v>
      </c>
      <c r="H169" t="s">
        <v>367</v>
      </c>
      <c r="I169" t="s">
        <v>74</v>
      </c>
      <c r="J169" t="s">
        <v>36</v>
      </c>
      <c r="K169" t="s">
        <v>75</v>
      </c>
      <c r="L169" t="s">
        <v>5596</v>
      </c>
      <c r="M169" t="s">
        <v>5597</v>
      </c>
      <c r="N169" t="s">
        <v>5598</v>
      </c>
      <c r="O169">
        <f>VLOOKUP(B169,HIS退!B:F,5,FALSE)</f>
        <v>-38</v>
      </c>
      <c r="P169" t="str">
        <f t="shared" si="4"/>
        <v/>
      </c>
      <c r="Q169" s="40">
        <f>VLOOKUP(L169,银行退!C:D,2,FALSE)</f>
        <v>38</v>
      </c>
      <c r="R169" t="str">
        <f t="shared" si="5"/>
        <v/>
      </c>
      <c r="S169" t="str">
        <f>VLOOKUP(L169,银行退!C:Q,15,FALSE)</f>
        <v>S</v>
      </c>
      <c r="T169" s="40" t="e">
        <f>VLOOKUP(L169,银行退!C:W,21,FALSE)</f>
        <v>#N/A</v>
      </c>
      <c r="U169" s="53">
        <v>42894.722060185188</v>
      </c>
      <c r="V169" t="e">
        <f>VLOOKUP(B169,HIS解!E:G,3,FALSE)</f>
        <v>#N/A</v>
      </c>
    </row>
    <row r="170" spans="1:22" customFormat="1" ht="14.25" hidden="1">
      <c r="A170" s="53">
        <v>42894.72320601852</v>
      </c>
      <c r="B170">
        <v>105086</v>
      </c>
      <c r="C170" t="s">
        <v>839</v>
      </c>
      <c r="D170" t="s">
        <v>840</v>
      </c>
      <c r="F170" s="15">
        <v>1000</v>
      </c>
      <c r="G170" t="s">
        <v>367</v>
      </c>
      <c r="H170" t="s">
        <v>367</v>
      </c>
      <c r="I170" t="s">
        <v>74</v>
      </c>
      <c r="J170" t="s">
        <v>36</v>
      </c>
      <c r="K170" t="s">
        <v>75</v>
      </c>
      <c r="L170" t="s">
        <v>5599</v>
      </c>
      <c r="M170" t="s">
        <v>5600</v>
      </c>
      <c r="N170" t="s">
        <v>5601</v>
      </c>
      <c r="O170">
        <f>VLOOKUP(B170,HIS退!B:F,5,FALSE)</f>
        <v>-1000</v>
      </c>
      <c r="P170" t="str">
        <f t="shared" si="4"/>
        <v/>
      </c>
      <c r="Q170" s="40">
        <f>VLOOKUP(L170,银行退!C:D,2,FALSE)</f>
        <v>1000</v>
      </c>
      <c r="R170" t="str">
        <f t="shared" si="5"/>
        <v/>
      </c>
      <c r="S170" t="str">
        <f>VLOOKUP(L170,银行退!C:Q,15,FALSE)</f>
        <v>S</v>
      </c>
      <c r="T170" s="40" t="e">
        <f>VLOOKUP(L170,银行退!C:W,21,FALSE)</f>
        <v>#N/A</v>
      </c>
      <c r="U170" s="53">
        <v>42894.72320601852</v>
      </c>
      <c r="V170" t="e">
        <f>VLOOKUP(B170,HIS解!E:G,3,FALSE)</f>
        <v>#N/A</v>
      </c>
    </row>
    <row r="171" spans="1:22" ht="14.25" hidden="1">
      <c r="A171" s="53">
        <v>42894.763368055559</v>
      </c>
      <c r="B171">
        <v>105580</v>
      </c>
      <c r="C171"/>
      <c r="D171" t="s">
        <v>842</v>
      </c>
      <c r="E171"/>
      <c r="F171" s="15">
        <v>248</v>
      </c>
      <c r="G171" t="s">
        <v>367</v>
      </c>
      <c r="H171" t="s">
        <v>367</v>
      </c>
      <c r="I171" t="s">
        <v>174</v>
      </c>
      <c r="J171" t="s">
        <v>73</v>
      </c>
      <c r="K171" t="s">
        <v>75</v>
      </c>
      <c r="L171" t="s">
        <v>5602</v>
      </c>
      <c r="M171" t="s">
        <v>5603</v>
      </c>
      <c r="N171" t="s">
        <v>4896</v>
      </c>
      <c r="O171">
        <f>VLOOKUP(B171,HIS退!B:F,5,FALSE)</f>
        <v>-248</v>
      </c>
      <c r="P171" t="str">
        <f t="shared" si="4"/>
        <v/>
      </c>
      <c r="Q171" s="40" t="e">
        <f>VLOOKUP(L171,银行退!C:D,2,FALSE)</f>
        <v>#N/A</v>
      </c>
      <c r="R171" t="e">
        <f t="shared" si="5"/>
        <v>#N/A</v>
      </c>
      <c r="S171" t="e">
        <f>VLOOKUP(L171,银行退!C:Q,15,FALSE)</f>
        <v>#N/A</v>
      </c>
      <c r="T171" s="40" t="e">
        <f>VLOOKUP(L171,银行退!C:W,21,FALSE)</f>
        <v>#N/A</v>
      </c>
      <c r="U171" s="53">
        <v>42894.763368055559</v>
      </c>
      <c r="V171">
        <f>VLOOKUP(B171,HIS解!E:G,3,FALSE)</f>
        <v>248</v>
      </c>
    </row>
    <row r="172" spans="1:22" customFormat="1" ht="14.25" hidden="1">
      <c r="A172" s="53">
        <v>42894.764421296299</v>
      </c>
      <c r="B172">
        <v>105586</v>
      </c>
      <c r="C172" t="s">
        <v>844</v>
      </c>
      <c r="D172" t="s">
        <v>845</v>
      </c>
      <c r="F172" s="15">
        <v>28</v>
      </c>
      <c r="G172" t="s">
        <v>367</v>
      </c>
      <c r="H172" t="s">
        <v>367</v>
      </c>
      <c r="I172" t="s">
        <v>74</v>
      </c>
      <c r="J172" t="s">
        <v>36</v>
      </c>
      <c r="K172" t="s">
        <v>75</v>
      </c>
      <c r="L172" t="s">
        <v>5604</v>
      </c>
      <c r="M172" t="s">
        <v>5605</v>
      </c>
      <c r="N172" t="s">
        <v>5606</v>
      </c>
      <c r="O172">
        <f>VLOOKUP(B172,HIS退!B:F,5,FALSE)</f>
        <v>-28</v>
      </c>
      <c r="P172" t="str">
        <f t="shared" si="4"/>
        <v/>
      </c>
      <c r="Q172" s="40">
        <f>VLOOKUP(L172,银行退!C:D,2,FALSE)</f>
        <v>28</v>
      </c>
      <c r="R172" t="str">
        <f t="shared" si="5"/>
        <v/>
      </c>
      <c r="S172" t="str">
        <f>VLOOKUP(L172,银行退!C:Q,15,FALSE)</f>
        <v>S</v>
      </c>
      <c r="T172" s="40" t="e">
        <f>VLOOKUP(L172,银行退!C:W,21,FALSE)</f>
        <v>#N/A</v>
      </c>
      <c r="U172" s="53">
        <v>42894.764421296299</v>
      </c>
      <c r="V172" t="e">
        <f>VLOOKUP(B172,HIS解!E:G,3,FALSE)</f>
        <v>#N/A</v>
      </c>
    </row>
    <row r="173" spans="1:22" customFormat="1" ht="14.25" hidden="1">
      <c r="A173" s="53">
        <v>42894.894004629627</v>
      </c>
      <c r="B173">
        <v>105957</v>
      </c>
      <c r="C173" t="s">
        <v>5607</v>
      </c>
      <c r="D173" t="s">
        <v>120</v>
      </c>
      <c r="F173" s="15">
        <v>96</v>
      </c>
      <c r="G173" t="s">
        <v>367</v>
      </c>
      <c r="H173" t="s">
        <v>367</v>
      </c>
      <c r="I173" t="s">
        <v>174</v>
      </c>
      <c r="J173" t="s">
        <v>98</v>
      </c>
      <c r="K173" t="s">
        <v>75</v>
      </c>
      <c r="L173" t="s">
        <v>5608</v>
      </c>
      <c r="M173" t="s">
        <v>5609</v>
      </c>
      <c r="N173" t="s">
        <v>5004</v>
      </c>
      <c r="O173">
        <f>VLOOKUP(B173,HIS退!B:F,5,FALSE)</f>
        <v>-96</v>
      </c>
      <c r="P173" t="str">
        <f t="shared" si="4"/>
        <v/>
      </c>
      <c r="Q173" s="40">
        <f>VLOOKUP(L173,银行退!C:D,2,FALSE)</f>
        <v>96</v>
      </c>
      <c r="R173" t="str">
        <f t="shared" si="5"/>
        <v/>
      </c>
      <c r="S173" t="str">
        <f>VLOOKUP(L173,银行退!C:Q,15,FALSE)</f>
        <v>B</v>
      </c>
      <c r="T173" s="40" t="str">
        <f>VLOOKUP(L173,银行退!C:W,21,FALSE)</f>
        <v>20170609</v>
      </c>
      <c r="U173" s="53">
        <v>42894.894004629627</v>
      </c>
      <c r="V173">
        <f>VLOOKUP(B173,HIS解!E:G,3,FALSE)</f>
        <v>96</v>
      </c>
    </row>
    <row r="174" spans="1:22" customFormat="1" ht="14.25" hidden="1">
      <c r="A174" s="53">
        <v>42894.912569444445</v>
      </c>
      <c r="B174">
        <v>105999</v>
      </c>
      <c r="C174" t="s">
        <v>847</v>
      </c>
      <c r="D174" t="s">
        <v>848</v>
      </c>
      <c r="F174" s="15">
        <v>20</v>
      </c>
      <c r="G174" t="s">
        <v>367</v>
      </c>
      <c r="H174" t="s">
        <v>367</v>
      </c>
      <c r="I174" t="s">
        <v>74</v>
      </c>
      <c r="J174" t="s">
        <v>36</v>
      </c>
      <c r="K174" t="s">
        <v>75</v>
      </c>
      <c r="L174" t="s">
        <v>5610</v>
      </c>
      <c r="M174" t="s">
        <v>5611</v>
      </c>
      <c r="N174" t="s">
        <v>5612</v>
      </c>
      <c r="O174">
        <f>VLOOKUP(B174,HIS退!B:F,5,FALSE)</f>
        <v>-20</v>
      </c>
      <c r="P174" t="str">
        <f t="shared" si="4"/>
        <v/>
      </c>
      <c r="Q174" s="40">
        <f>VLOOKUP(L174,银行退!C:D,2,FALSE)</f>
        <v>20</v>
      </c>
      <c r="R174" t="str">
        <f t="shared" si="5"/>
        <v/>
      </c>
      <c r="S174" t="str">
        <f>VLOOKUP(L174,银行退!C:Q,15,FALSE)</f>
        <v>S</v>
      </c>
      <c r="T174" s="40" t="e">
        <f>VLOOKUP(L174,银行退!C:W,21,FALSE)</f>
        <v>#N/A</v>
      </c>
      <c r="U174" s="53">
        <v>42894.912569444445</v>
      </c>
      <c r="V174" t="e">
        <f>VLOOKUP(B174,HIS解!E:G,3,FALSE)</f>
        <v>#N/A</v>
      </c>
    </row>
    <row r="175" spans="1:22" customFormat="1" ht="14.25" hidden="1">
      <c r="A175" s="53">
        <v>42894.913217592592</v>
      </c>
      <c r="B175">
        <v>106002</v>
      </c>
      <c r="C175" t="s">
        <v>850</v>
      </c>
      <c r="D175" t="s">
        <v>851</v>
      </c>
      <c r="F175" s="15">
        <v>14</v>
      </c>
      <c r="G175" t="s">
        <v>367</v>
      </c>
      <c r="H175" t="s">
        <v>367</v>
      </c>
      <c r="I175" t="s">
        <v>74</v>
      </c>
      <c r="J175" t="s">
        <v>36</v>
      </c>
      <c r="K175" t="s">
        <v>75</v>
      </c>
      <c r="L175" t="s">
        <v>5613</v>
      </c>
      <c r="M175" t="s">
        <v>5614</v>
      </c>
      <c r="N175" t="s">
        <v>5612</v>
      </c>
      <c r="O175">
        <f>VLOOKUP(B175,HIS退!B:F,5,FALSE)</f>
        <v>-14</v>
      </c>
      <c r="P175" t="str">
        <f t="shared" si="4"/>
        <v/>
      </c>
      <c r="Q175" s="40">
        <f>VLOOKUP(L175,银行退!C:D,2,FALSE)</f>
        <v>14</v>
      </c>
      <c r="R175" t="str">
        <f t="shared" si="5"/>
        <v/>
      </c>
      <c r="S175" t="str">
        <f>VLOOKUP(L175,银行退!C:Q,15,FALSE)</f>
        <v>S</v>
      </c>
      <c r="T175" s="40" t="e">
        <f>VLOOKUP(L175,银行退!C:W,21,FALSE)</f>
        <v>#N/A</v>
      </c>
      <c r="U175" s="53">
        <v>42894.913217592592</v>
      </c>
      <c r="V175" t="e">
        <f>VLOOKUP(B175,HIS解!E:G,3,FALSE)</f>
        <v>#N/A</v>
      </c>
    </row>
    <row r="176" spans="1:22" ht="14.25" hidden="1">
      <c r="A176" s="53">
        <v>42895.313692129632</v>
      </c>
      <c r="B176">
        <v>106714</v>
      </c>
      <c r="C176" t="s">
        <v>853</v>
      </c>
      <c r="D176" t="s">
        <v>854</v>
      </c>
      <c r="E176"/>
      <c r="F176" s="15">
        <v>200</v>
      </c>
      <c r="G176" t="s">
        <v>367</v>
      </c>
      <c r="H176" t="s">
        <v>367</v>
      </c>
      <c r="I176" t="s">
        <v>74</v>
      </c>
      <c r="J176" t="s">
        <v>36</v>
      </c>
      <c r="K176" t="s">
        <v>75</v>
      </c>
      <c r="L176" t="s">
        <v>5615</v>
      </c>
      <c r="M176" t="s">
        <v>5616</v>
      </c>
      <c r="N176" t="s">
        <v>5617</v>
      </c>
      <c r="O176">
        <f>VLOOKUP(B176,HIS退!B:F,5,FALSE)</f>
        <v>-200</v>
      </c>
      <c r="P176" t="str">
        <f t="shared" si="4"/>
        <v/>
      </c>
      <c r="Q176" s="40">
        <f>VLOOKUP(L176,银行退!C:D,2,FALSE)</f>
        <v>200</v>
      </c>
      <c r="R176" t="str">
        <f t="shared" si="5"/>
        <v/>
      </c>
      <c r="S176" t="str">
        <f>VLOOKUP(L176,银行退!C:Q,15,FALSE)</f>
        <v>S</v>
      </c>
      <c r="T176" s="40" t="e">
        <f>VLOOKUP(L176,银行退!C:W,21,FALSE)</f>
        <v>#N/A</v>
      </c>
      <c r="U176" s="53">
        <v>42895.313692129632</v>
      </c>
      <c r="V176" t="e">
        <f>VLOOKUP(B176,HIS解!E:G,3,FALSE)</f>
        <v>#N/A</v>
      </c>
    </row>
    <row r="177" spans="1:22" customFormat="1" ht="14.25" hidden="1">
      <c r="A177" s="53">
        <v>42895.370856481481</v>
      </c>
      <c r="B177">
        <v>109549</v>
      </c>
      <c r="C177" t="s">
        <v>856</v>
      </c>
      <c r="D177" t="s">
        <v>857</v>
      </c>
      <c r="F177" s="15">
        <v>1014</v>
      </c>
      <c r="G177" t="s">
        <v>367</v>
      </c>
      <c r="H177" t="s">
        <v>367</v>
      </c>
      <c r="I177" t="s">
        <v>74</v>
      </c>
      <c r="J177" t="s">
        <v>36</v>
      </c>
      <c r="K177" t="s">
        <v>75</v>
      </c>
      <c r="L177" t="s">
        <v>5618</v>
      </c>
      <c r="M177" t="s">
        <v>5619</v>
      </c>
      <c r="N177" t="s">
        <v>5620</v>
      </c>
      <c r="O177">
        <f>VLOOKUP(B177,HIS退!B:F,5,FALSE)</f>
        <v>-1014</v>
      </c>
      <c r="P177" t="str">
        <f t="shared" si="4"/>
        <v/>
      </c>
      <c r="Q177" s="40">
        <f>VLOOKUP(L177,银行退!C:D,2,FALSE)</f>
        <v>1014</v>
      </c>
      <c r="R177" t="str">
        <f t="shared" si="5"/>
        <v/>
      </c>
      <c r="S177" t="str">
        <f>VLOOKUP(L177,银行退!C:Q,15,FALSE)</f>
        <v>S</v>
      </c>
      <c r="T177" s="40" t="e">
        <f>VLOOKUP(L177,银行退!C:W,21,FALSE)</f>
        <v>#N/A</v>
      </c>
      <c r="U177" s="53">
        <v>42895.370856481481</v>
      </c>
      <c r="V177" t="e">
        <f>VLOOKUP(B177,HIS解!E:G,3,FALSE)</f>
        <v>#N/A</v>
      </c>
    </row>
    <row r="178" spans="1:22" customFormat="1" ht="14.25" hidden="1">
      <c r="A178" s="53">
        <v>42895.37222222222</v>
      </c>
      <c r="B178">
        <v>109668</v>
      </c>
      <c r="C178" t="s">
        <v>860</v>
      </c>
      <c r="D178" t="s">
        <v>861</v>
      </c>
      <c r="F178" s="15">
        <v>779</v>
      </c>
      <c r="G178" t="s">
        <v>42</v>
      </c>
      <c r="H178" t="s">
        <v>367</v>
      </c>
      <c r="I178" t="s">
        <v>74</v>
      </c>
      <c r="J178" t="s">
        <v>36</v>
      </c>
      <c r="K178" t="s">
        <v>75</v>
      </c>
      <c r="L178" t="s">
        <v>5621</v>
      </c>
      <c r="M178" t="s">
        <v>5622</v>
      </c>
      <c r="N178" t="s">
        <v>5623</v>
      </c>
      <c r="O178">
        <f>VLOOKUP(B178,HIS退!B:F,5,FALSE)</f>
        <v>-779</v>
      </c>
      <c r="P178" t="str">
        <f t="shared" si="4"/>
        <v/>
      </c>
      <c r="Q178" s="40">
        <f>VLOOKUP(L178,银行退!C:D,2,FALSE)</f>
        <v>779</v>
      </c>
      <c r="R178" t="str">
        <f t="shared" si="5"/>
        <v/>
      </c>
      <c r="S178" t="str">
        <f>VLOOKUP(L178,银行退!C:Q,15,FALSE)</f>
        <v>S</v>
      </c>
      <c r="T178" s="40" t="e">
        <f>VLOOKUP(L178,银行退!C:W,21,FALSE)</f>
        <v>#N/A</v>
      </c>
      <c r="U178" s="53">
        <v>42895.37222222222</v>
      </c>
      <c r="V178" t="e">
        <f>VLOOKUP(B178,HIS解!E:G,3,FALSE)</f>
        <v>#N/A</v>
      </c>
    </row>
    <row r="179" spans="1:22" ht="14.25" hidden="1">
      <c r="A179" s="53">
        <v>42895.37363425926</v>
      </c>
      <c r="B179">
        <v>109778</v>
      </c>
      <c r="C179" t="s">
        <v>863</v>
      </c>
      <c r="D179" t="s">
        <v>864</v>
      </c>
      <c r="E179"/>
      <c r="F179" s="15">
        <v>7900</v>
      </c>
      <c r="G179" t="s">
        <v>367</v>
      </c>
      <c r="H179" t="s">
        <v>367</v>
      </c>
      <c r="I179" t="s">
        <v>74</v>
      </c>
      <c r="J179" t="s">
        <v>36</v>
      </c>
      <c r="K179" t="s">
        <v>75</v>
      </c>
      <c r="L179" t="s">
        <v>5624</v>
      </c>
      <c r="M179" t="s">
        <v>5625</v>
      </c>
      <c r="N179" t="s">
        <v>5626</v>
      </c>
      <c r="O179">
        <f>VLOOKUP(B179,HIS退!B:F,5,FALSE)</f>
        <v>-7900</v>
      </c>
      <c r="P179" t="str">
        <f t="shared" si="4"/>
        <v/>
      </c>
      <c r="Q179" s="40">
        <f>VLOOKUP(L179,银行退!C:D,2,FALSE)</f>
        <v>7900</v>
      </c>
      <c r="R179" t="str">
        <f t="shared" si="5"/>
        <v/>
      </c>
      <c r="S179" t="str">
        <f>VLOOKUP(L179,银行退!C:Q,15,FALSE)</f>
        <v>S</v>
      </c>
      <c r="T179" s="40" t="e">
        <f>VLOOKUP(L179,银行退!C:W,21,FALSE)</f>
        <v>#N/A</v>
      </c>
      <c r="U179" s="53">
        <v>42895.37363425926</v>
      </c>
      <c r="V179" t="e">
        <f>VLOOKUP(B179,HIS解!E:G,3,FALSE)</f>
        <v>#N/A</v>
      </c>
    </row>
    <row r="180" spans="1:22" customFormat="1" ht="14.25" hidden="1">
      <c r="A180" s="53">
        <v>42895.37641203704</v>
      </c>
      <c r="B180">
        <v>109990</v>
      </c>
      <c r="C180" t="s">
        <v>866</v>
      </c>
      <c r="D180" t="s">
        <v>867</v>
      </c>
      <c r="F180" s="15">
        <v>1782</v>
      </c>
      <c r="G180" t="s">
        <v>367</v>
      </c>
      <c r="H180" t="s">
        <v>367</v>
      </c>
      <c r="I180" t="s">
        <v>74</v>
      </c>
      <c r="J180" t="s">
        <v>36</v>
      </c>
      <c r="K180" t="s">
        <v>75</v>
      </c>
      <c r="L180" t="s">
        <v>5627</v>
      </c>
      <c r="M180" t="s">
        <v>5628</v>
      </c>
      <c r="N180" t="s">
        <v>5629</v>
      </c>
      <c r="O180">
        <f>VLOOKUP(B180,HIS退!B:F,5,FALSE)</f>
        <v>-1782</v>
      </c>
      <c r="P180" t="str">
        <f t="shared" si="4"/>
        <v/>
      </c>
      <c r="Q180" s="40">
        <f>VLOOKUP(L180,银行退!C:D,2,FALSE)</f>
        <v>1782</v>
      </c>
      <c r="R180" t="str">
        <f t="shared" si="5"/>
        <v/>
      </c>
      <c r="S180" t="str">
        <f>VLOOKUP(L180,银行退!C:Q,15,FALSE)</f>
        <v>S</v>
      </c>
      <c r="T180" s="40" t="e">
        <f>VLOOKUP(L180,银行退!C:W,21,FALSE)</f>
        <v>#N/A</v>
      </c>
      <c r="U180" s="53">
        <v>42895.37641203704</v>
      </c>
      <c r="V180" t="e">
        <f>VLOOKUP(B180,HIS解!E:G,3,FALSE)</f>
        <v>#N/A</v>
      </c>
    </row>
    <row r="181" spans="1:22" customFormat="1" ht="14.25" hidden="1">
      <c r="A181" s="53">
        <v>42895.379293981481</v>
      </c>
      <c r="B181">
        <v>110183</v>
      </c>
      <c r="D181" t="s">
        <v>869</v>
      </c>
      <c r="F181" s="15">
        <v>190</v>
      </c>
      <c r="G181" t="s">
        <v>367</v>
      </c>
      <c r="H181" t="s">
        <v>367</v>
      </c>
      <c r="I181" t="s">
        <v>174</v>
      </c>
      <c r="J181" t="s">
        <v>73</v>
      </c>
      <c r="K181" t="s">
        <v>75</v>
      </c>
      <c r="L181" t="s">
        <v>5630</v>
      </c>
      <c r="M181" t="s">
        <v>5631</v>
      </c>
      <c r="N181" t="s">
        <v>4904</v>
      </c>
      <c r="O181">
        <f>VLOOKUP(B181,HIS退!B:F,5,FALSE)</f>
        <v>-190</v>
      </c>
      <c r="P181" t="str">
        <f t="shared" si="4"/>
        <v/>
      </c>
      <c r="Q181" s="40" t="e">
        <f>VLOOKUP(L181,银行退!C:D,2,FALSE)</f>
        <v>#N/A</v>
      </c>
      <c r="R181" t="e">
        <f t="shared" si="5"/>
        <v>#N/A</v>
      </c>
      <c r="S181" t="e">
        <f>VLOOKUP(L181,银行退!C:Q,15,FALSE)</f>
        <v>#N/A</v>
      </c>
      <c r="T181" s="40" t="e">
        <f>VLOOKUP(L181,银行退!C:W,21,FALSE)</f>
        <v>#N/A</v>
      </c>
      <c r="U181" s="53">
        <v>42895.379293981481</v>
      </c>
      <c r="V181">
        <f>VLOOKUP(B181,HIS解!E:G,3,FALSE)</f>
        <v>190</v>
      </c>
    </row>
    <row r="182" spans="1:22" ht="14.25" hidden="1">
      <c r="A182" s="53">
        <v>42895.379872685182</v>
      </c>
      <c r="B182">
        <v>0</v>
      </c>
      <c r="C182"/>
      <c r="D182" t="s">
        <v>869</v>
      </c>
      <c r="E182"/>
      <c r="F182" s="15">
        <v>200</v>
      </c>
      <c r="G182" t="s">
        <v>367</v>
      </c>
      <c r="H182" t="s">
        <v>367</v>
      </c>
      <c r="I182" t="s">
        <v>76</v>
      </c>
      <c r="J182" t="s">
        <v>76</v>
      </c>
      <c r="K182" t="s">
        <v>75</v>
      </c>
      <c r="L182" t="s">
        <v>5632</v>
      </c>
      <c r="M182" t="s">
        <v>5633</v>
      </c>
      <c r="N182" t="s">
        <v>4904</v>
      </c>
      <c r="O182" t="e">
        <f>VLOOKUP(B182,HIS退!B:F,5,FALSE)</f>
        <v>#N/A</v>
      </c>
      <c r="P182" t="e">
        <f t="shared" si="4"/>
        <v>#N/A</v>
      </c>
      <c r="Q182" s="40" t="e">
        <f>VLOOKUP(L182,银行退!C:D,2,FALSE)</f>
        <v>#N/A</v>
      </c>
      <c r="R182" t="e">
        <f t="shared" si="5"/>
        <v>#N/A</v>
      </c>
      <c r="S182" t="e">
        <f>VLOOKUP(L182,银行退!C:Q,15,FALSE)</f>
        <v>#N/A</v>
      </c>
      <c r="T182" s="40" t="e">
        <f>VLOOKUP(L182,银行退!C:W,21,FALSE)</f>
        <v>#N/A</v>
      </c>
      <c r="U182" s="53">
        <v>42895.379872685182</v>
      </c>
      <c r="V182" t="e">
        <f>VLOOKUP(B182,HIS解!E:G,3,FALSE)</f>
        <v>#N/A</v>
      </c>
    </row>
    <row r="183" spans="1:22" customFormat="1" ht="14.25" hidden="1">
      <c r="A183" s="53">
        <v>42895.385393518518</v>
      </c>
      <c r="B183">
        <v>110640</v>
      </c>
      <c r="C183" t="s">
        <v>871</v>
      </c>
      <c r="D183" t="s">
        <v>872</v>
      </c>
      <c r="F183" s="15">
        <v>280</v>
      </c>
      <c r="G183" t="s">
        <v>367</v>
      </c>
      <c r="H183" t="s">
        <v>367</v>
      </c>
      <c r="I183" t="s">
        <v>74</v>
      </c>
      <c r="J183" t="s">
        <v>36</v>
      </c>
      <c r="K183" t="s">
        <v>75</v>
      </c>
      <c r="L183" t="s">
        <v>5634</v>
      </c>
      <c r="M183" t="s">
        <v>5635</v>
      </c>
      <c r="N183" t="s">
        <v>5636</v>
      </c>
      <c r="O183">
        <f>VLOOKUP(B183,HIS退!B:F,5,FALSE)</f>
        <v>-280</v>
      </c>
      <c r="P183" t="str">
        <f t="shared" si="4"/>
        <v/>
      </c>
      <c r="Q183" s="40">
        <f>VLOOKUP(L183,银行退!C:D,2,FALSE)</f>
        <v>280</v>
      </c>
      <c r="R183" t="str">
        <f t="shared" si="5"/>
        <v/>
      </c>
      <c r="S183" t="str">
        <f>VLOOKUP(L183,银行退!C:Q,15,FALSE)</f>
        <v>S</v>
      </c>
      <c r="T183" s="40" t="e">
        <f>VLOOKUP(L183,银行退!C:W,21,FALSE)</f>
        <v>#N/A</v>
      </c>
      <c r="U183" s="53">
        <v>42895.385393518518</v>
      </c>
      <c r="V183" t="e">
        <f>VLOOKUP(B183,HIS解!E:G,3,FALSE)</f>
        <v>#N/A</v>
      </c>
    </row>
    <row r="184" spans="1:22" customFormat="1" ht="14.25" hidden="1">
      <c r="A184" s="53">
        <v>42895.408854166664</v>
      </c>
      <c r="B184">
        <v>112499</v>
      </c>
      <c r="C184" t="s">
        <v>874</v>
      </c>
      <c r="D184" t="s">
        <v>875</v>
      </c>
      <c r="F184" s="15">
        <v>1000</v>
      </c>
      <c r="G184" t="s">
        <v>367</v>
      </c>
      <c r="H184" t="s">
        <v>367</v>
      </c>
      <c r="I184" t="s">
        <v>74</v>
      </c>
      <c r="J184" t="s">
        <v>36</v>
      </c>
      <c r="K184" t="s">
        <v>75</v>
      </c>
      <c r="L184" t="s">
        <v>5637</v>
      </c>
      <c r="M184" t="s">
        <v>5638</v>
      </c>
      <c r="N184" t="s">
        <v>5639</v>
      </c>
      <c r="O184">
        <f>VLOOKUP(B184,HIS退!B:F,5,FALSE)</f>
        <v>-1000</v>
      </c>
      <c r="P184" t="str">
        <f t="shared" si="4"/>
        <v/>
      </c>
      <c r="Q184" s="40">
        <f>VLOOKUP(L184,银行退!C:D,2,FALSE)</f>
        <v>1000</v>
      </c>
      <c r="R184" t="str">
        <f t="shared" si="5"/>
        <v/>
      </c>
      <c r="S184" t="str">
        <f>VLOOKUP(L184,银行退!C:Q,15,FALSE)</f>
        <v>S</v>
      </c>
      <c r="T184" s="40" t="e">
        <f>VLOOKUP(L184,银行退!C:W,21,FALSE)</f>
        <v>#N/A</v>
      </c>
      <c r="U184" s="53">
        <v>42895.408854166664</v>
      </c>
      <c r="V184" t="e">
        <f>VLOOKUP(B184,HIS解!E:G,3,FALSE)</f>
        <v>#N/A</v>
      </c>
    </row>
    <row r="185" spans="1:22" customFormat="1" ht="14.25" hidden="1">
      <c r="A185" s="53">
        <v>42895.433749999997</v>
      </c>
      <c r="B185">
        <v>114349</v>
      </c>
      <c r="C185" t="s">
        <v>877</v>
      </c>
      <c r="D185" t="s">
        <v>878</v>
      </c>
      <c r="F185" s="15">
        <v>990</v>
      </c>
      <c r="G185" t="s">
        <v>367</v>
      </c>
      <c r="H185" t="s">
        <v>367</v>
      </c>
      <c r="I185" t="s">
        <v>74</v>
      </c>
      <c r="J185" t="s">
        <v>36</v>
      </c>
      <c r="K185" t="s">
        <v>75</v>
      </c>
      <c r="L185" t="s">
        <v>5640</v>
      </c>
      <c r="M185" t="s">
        <v>5641</v>
      </c>
      <c r="N185" t="s">
        <v>5642</v>
      </c>
      <c r="O185">
        <f>VLOOKUP(B185,HIS退!B:F,5,FALSE)</f>
        <v>-990</v>
      </c>
      <c r="P185" t="str">
        <f t="shared" si="4"/>
        <v/>
      </c>
      <c r="Q185" s="40">
        <f>VLOOKUP(L185,银行退!C:D,2,FALSE)</f>
        <v>990</v>
      </c>
      <c r="R185" t="str">
        <f t="shared" si="5"/>
        <v/>
      </c>
      <c r="S185" t="str">
        <f>VLOOKUP(L185,银行退!C:Q,15,FALSE)</f>
        <v>S</v>
      </c>
      <c r="T185" s="40" t="e">
        <f>VLOOKUP(L185,银行退!C:W,21,FALSE)</f>
        <v>#N/A</v>
      </c>
      <c r="U185" s="53">
        <v>42895.433749999997</v>
      </c>
      <c r="V185" t="e">
        <f>VLOOKUP(B185,HIS解!E:G,3,FALSE)</f>
        <v>#N/A</v>
      </c>
    </row>
    <row r="186" spans="1:22" customFormat="1" ht="14.25" hidden="1">
      <c r="A186" s="53">
        <v>42895.434479166666</v>
      </c>
      <c r="B186">
        <v>114415</v>
      </c>
      <c r="C186" t="s">
        <v>880</v>
      </c>
      <c r="D186" t="s">
        <v>881</v>
      </c>
      <c r="F186" s="15">
        <v>1600</v>
      </c>
      <c r="G186" t="s">
        <v>367</v>
      </c>
      <c r="H186" t="s">
        <v>367</v>
      </c>
      <c r="I186" t="s">
        <v>74</v>
      </c>
      <c r="J186" t="s">
        <v>36</v>
      </c>
      <c r="K186" t="s">
        <v>75</v>
      </c>
      <c r="L186" t="s">
        <v>5643</v>
      </c>
      <c r="M186" t="s">
        <v>5644</v>
      </c>
      <c r="N186" t="s">
        <v>5645</v>
      </c>
      <c r="O186">
        <f>VLOOKUP(B186,HIS退!B:F,5,FALSE)</f>
        <v>-1600</v>
      </c>
      <c r="P186" t="str">
        <f t="shared" si="4"/>
        <v/>
      </c>
      <c r="Q186" s="40">
        <f>VLOOKUP(L186,银行退!C:D,2,FALSE)</f>
        <v>1600</v>
      </c>
      <c r="R186" t="str">
        <f t="shared" si="5"/>
        <v/>
      </c>
      <c r="S186" t="str">
        <f>VLOOKUP(L186,银行退!C:Q,15,FALSE)</f>
        <v>S</v>
      </c>
      <c r="T186" s="40" t="e">
        <f>VLOOKUP(L186,银行退!C:W,21,FALSE)</f>
        <v>#N/A</v>
      </c>
      <c r="U186" s="53">
        <v>42895.434479166666</v>
      </c>
      <c r="V186" t="e">
        <f>VLOOKUP(B186,HIS解!E:G,3,FALSE)</f>
        <v>#N/A</v>
      </c>
    </row>
    <row r="187" spans="1:22" s="43" customFormat="1" ht="14.25" hidden="1">
      <c r="A187" s="53">
        <v>42895.461909722224</v>
      </c>
      <c r="B187">
        <v>116164</v>
      </c>
      <c r="C187"/>
      <c r="D187" t="s">
        <v>191</v>
      </c>
      <c r="E187"/>
      <c r="F187" s="15">
        <v>500</v>
      </c>
      <c r="G187" t="s">
        <v>367</v>
      </c>
      <c r="H187" t="s">
        <v>367</v>
      </c>
      <c r="I187" t="s">
        <v>174</v>
      </c>
      <c r="J187" t="s">
        <v>73</v>
      </c>
      <c r="K187" t="s">
        <v>75</v>
      </c>
      <c r="L187" t="s">
        <v>5646</v>
      </c>
      <c r="M187" t="s">
        <v>5647</v>
      </c>
      <c r="N187" t="s">
        <v>253</v>
      </c>
      <c r="O187">
        <f>VLOOKUP(B187,HIS退!B:F,5,FALSE)</f>
        <v>-500</v>
      </c>
      <c r="P187" t="str">
        <f t="shared" si="4"/>
        <v/>
      </c>
      <c r="Q187" s="40" t="e">
        <f>VLOOKUP(L187,银行退!C:D,2,FALSE)</f>
        <v>#N/A</v>
      </c>
      <c r="R187" t="e">
        <f t="shared" si="5"/>
        <v>#N/A</v>
      </c>
      <c r="S187" t="e">
        <f>VLOOKUP(L187,银行退!C:Q,15,FALSE)</f>
        <v>#N/A</v>
      </c>
      <c r="T187" s="40" t="e">
        <f>VLOOKUP(L187,银行退!C:W,21,FALSE)</f>
        <v>#N/A</v>
      </c>
      <c r="U187" s="53">
        <v>42895.461909722224</v>
      </c>
      <c r="V187">
        <f>VLOOKUP(B187,HIS解!E:G,3,FALSE)</f>
        <v>500</v>
      </c>
    </row>
    <row r="188" spans="1:22" customFormat="1" ht="14.25" hidden="1">
      <c r="A188" s="53">
        <v>42895.462129629632</v>
      </c>
      <c r="B188">
        <v>0</v>
      </c>
      <c r="D188" t="s">
        <v>191</v>
      </c>
      <c r="F188" s="15">
        <v>500</v>
      </c>
      <c r="G188" t="s">
        <v>367</v>
      </c>
      <c r="H188" t="s">
        <v>367</v>
      </c>
      <c r="I188" t="s">
        <v>76</v>
      </c>
      <c r="J188" t="s">
        <v>76</v>
      </c>
      <c r="K188" t="s">
        <v>75</v>
      </c>
      <c r="L188" t="s">
        <v>5648</v>
      </c>
      <c r="M188" t="s">
        <v>5649</v>
      </c>
      <c r="N188" t="s">
        <v>253</v>
      </c>
      <c r="O188" t="e">
        <f>VLOOKUP(B188,HIS退!B:F,5,FALSE)</f>
        <v>#N/A</v>
      </c>
      <c r="P188" t="e">
        <f t="shared" si="4"/>
        <v>#N/A</v>
      </c>
      <c r="Q188" s="40" t="e">
        <f>VLOOKUP(L188,银行退!C:D,2,FALSE)</f>
        <v>#N/A</v>
      </c>
      <c r="R188" t="e">
        <f t="shared" si="5"/>
        <v>#N/A</v>
      </c>
      <c r="S188" t="e">
        <f>VLOOKUP(L188,银行退!C:Q,15,FALSE)</f>
        <v>#N/A</v>
      </c>
      <c r="T188" s="40" t="e">
        <f>VLOOKUP(L188,银行退!C:W,21,FALSE)</f>
        <v>#N/A</v>
      </c>
      <c r="U188" s="53">
        <v>42895.462129629632</v>
      </c>
      <c r="V188" t="e">
        <f>VLOOKUP(B188,HIS解!E:G,3,FALSE)</f>
        <v>#N/A</v>
      </c>
    </row>
    <row r="189" spans="1:22" ht="14.25" hidden="1">
      <c r="A189" s="53">
        <v>42895.463078703702</v>
      </c>
      <c r="B189">
        <v>116241</v>
      </c>
      <c r="C189" t="s">
        <v>883</v>
      </c>
      <c r="D189" t="s">
        <v>884</v>
      </c>
      <c r="E189"/>
      <c r="F189" s="15">
        <v>1800</v>
      </c>
      <c r="G189" t="s">
        <v>367</v>
      </c>
      <c r="H189" t="s">
        <v>367</v>
      </c>
      <c r="I189" t="s">
        <v>74</v>
      </c>
      <c r="J189" t="s">
        <v>36</v>
      </c>
      <c r="K189" t="s">
        <v>75</v>
      </c>
      <c r="L189" t="s">
        <v>5650</v>
      </c>
      <c r="M189" t="s">
        <v>5651</v>
      </c>
      <c r="N189" t="s">
        <v>5652</v>
      </c>
      <c r="O189">
        <f>VLOOKUP(B189,HIS退!B:F,5,FALSE)</f>
        <v>-1800</v>
      </c>
      <c r="P189" t="str">
        <f t="shared" si="4"/>
        <v/>
      </c>
      <c r="Q189" s="40">
        <f>VLOOKUP(L189,银行退!C:D,2,FALSE)</f>
        <v>1800</v>
      </c>
      <c r="R189" t="str">
        <f t="shared" si="5"/>
        <v/>
      </c>
      <c r="S189" t="str">
        <f>VLOOKUP(L189,银行退!C:Q,15,FALSE)</f>
        <v>S</v>
      </c>
      <c r="T189" s="40" t="e">
        <f>VLOOKUP(L189,银行退!C:W,21,FALSE)</f>
        <v>#N/A</v>
      </c>
      <c r="U189" s="53">
        <v>42895.463078703702</v>
      </c>
      <c r="V189" t="e">
        <f>VLOOKUP(B189,HIS解!E:G,3,FALSE)</f>
        <v>#N/A</v>
      </c>
    </row>
    <row r="190" spans="1:22" ht="14.25" hidden="1">
      <c r="A190" s="53">
        <v>42895.463692129626</v>
      </c>
      <c r="B190">
        <v>116270</v>
      </c>
      <c r="C190" t="s">
        <v>886</v>
      </c>
      <c r="D190" t="s">
        <v>887</v>
      </c>
      <c r="E190"/>
      <c r="F190" s="15">
        <v>115</v>
      </c>
      <c r="G190" t="s">
        <v>367</v>
      </c>
      <c r="H190" t="s">
        <v>367</v>
      </c>
      <c r="I190" t="s">
        <v>74</v>
      </c>
      <c r="J190" t="s">
        <v>36</v>
      </c>
      <c r="K190" t="s">
        <v>75</v>
      </c>
      <c r="L190" t="s">
        <v>5653</v>
      </c>
      <c r="M190" t="s">
        <v>5654</v>
      </c>
      <c r="N190" t="s">
        <v>5655</v>
      </c>
      <c r="O190">
        <f>VLOOKUP(B190,HIS退!B:F,5,FALSE)</f>
        <v>-115</v>
      </c>
      <c r="P190" t="str">
        <f t="shared" si="4"/>
        <v/>
      </c>
      <c r="Q190" s="40">
        <f>VLOOKUP(L190,银行退!C:D,2,FALSE)</f>
        <v>115</v>
      </c>
      <c r="R190" t="str">
        <f t="shared" si="5"/>
        <v/>
      </c>
      <c r="S190" t="str">
        <f>VLOOKUP(L190,银行退!C:Q,15,FALSE)</f>
        <v>S</v>
      </c>
      <c r="T190" s="40" t="e">
        <f>VLOOKUP(L190,银行退!C:W,21,FALSE)</f>
        <v>#N/A</v>
      </c>
      <c r="U190" s="53">
        <v>42895.463692129626</v>
      </c>
      <c r="V190" t="e">
        <f>VLOOKUP(B190,HIS解!E:G,3,FALSE)</f>
        <v>#N/A</v>
      </c>
    </row>
    <row r="191" spans="1:22" customFormat="1" ht="14.25" hidden="1">
      <c r="A191" s="53">
        <v>42895.464699074073</v>
      </c>
      <c r="B191">
        <v>116344</v>
      </c>
      <c r="D191" t="s">
        <v>889</v>
      </c>
      <c r="F191" s="15">
        <v>2500</v>
      </c>
      <c r="G191" t="s">
        <v>367</v>
      </c>
      <c r="H191" t="s">
        <v>367</v>
      </c>
      <c r="I191" t="s">
        <v>174</v>
      </c>
      <c r="J191" t="s">
        <v>73</v>
      </c>
      <c r="K191" t="s">
        <v>75</v>
      </c>
      <c r="L191" t="s">
        <v>5656</v>
      </c>
      <c r="M191" t="s">
        <v>5657</v>
      </c>
      <c r="N191" t="s">
        <v>4905</v>
      </c>
      <c r="O191">
        <f>VLOOKUP(B191,HIS退!B:F,5,FALSE)</f>
        <v>-2500</v>
      </c>
      <c r="P191" t="str">
        <f t="shared" si="4"/>
        <v/>
      </c>
      <c r="Q191" s="40" t="e">
        <f>VLOOKUP(L191,银行退!C:D,2,FALSE)</f>
        <v>#N/A</v>
      </c>
      <c r="R191" t="e">
        <f t="shared" si="5"/>
        <v>#N/A</v>
      </c>
      <c r="S191" t="e">
        <f>VLOOKUP(L191,银行退!C:Q,15,FALSE)</f>
        <v>#N/A</v>
      </c>
      <c r="T191" s="40" t="e">
        <f>VLOOKUP(L191,银行退!C:W,21,FALSE)</f>
        <v>#N/A</v>
      </c>
      <c r="U191" s="53">
        <v>42895.464699074073</v>
      </c>
      <c r="V191">
        <f>VLOOKUP(B191,HIS解!E:G,3,FALSE)</f>
        <v>2500</v>
      </c>
    </row>
    <row r="192" spans="1:22" ht="14.25" hidden="1">
      <c r="A192" s="53">
        <v>42895.466423611113</v>
      </c>
      <c r="B192">
        <v>116456</v>
      </c>
      <c r="C192"/>
      <c r="D192" t="s">
        <v>889</v>
      </c>
      <c r="E192"/>
      <c r="F192" s="15">
        <v>200</v>
      </c>
      <c r="G192" t="s">
        <v>367</v>
      </c>
      <c r="H192" t="s">
        <v>367</v>
      </c>
      <c r="I192" t="s">
        <v>174</v>
      </c>
      <c r="J192" t="s">
        <v>73</v>
      </c>
      <c r="K192" t="s">
        <v>75</v>
      </c>
      <c r="L192" t="s">
        <v>5658</v>
      </c>
      <c r="M192" t="s">
        <v>5659</v>
      </c>
      <c r="N192" t="s">
        <v>4905</v>
      </c>
      <c r="O192">
        <f>VLOOKUP(B192,HIS退!B:F,5,FALSE)</f>
        <v>-200</v>
      </c>
      <c r="P192" t="str">
        <f t="shared" si="4"/>
        <v/>
      </c>
      <c r="Q192" s="40" t="e">
        <f>VLOOKUP(L192,银行退!C:D,2,FALSE)</f>
        <v>#N/A</v>
      </c>
      <c r="R192" t="e">
        <f t="shared" si="5"/>
        <v>#N/A</v>
      </c>
      <c r="S192" t="e">
        <f>VLOOKUP(L192,银行退!C:Q,15,FALSE)</f>
        <v>#N/A</v>
      </c>
      <c r="T192" s="40" t="e">
        <f>VLOOKUP(L192,银行退!C:W,21,FALSE)</f>
        <v>#N/A</v>
      </c>
      <c r="U192" s="53">
        <v>42895.466423611113</v>
      </c>
      <c r="V192">
        <f>VLOOKUP(B192,HIS解!E:G,3,FALSE)</f>
        <v>200</v>
      </c>
    </row>
    <row r="193" spans="1:22" ht="14.25" hidden="1">
      <c r="A193" s="53">
        <v>42895.470706018517</v>
      </c>
      <c r="B193">
        <v>116726</v>
      </c>
      <c r="C193"/>
      <c r="D193" t="s">
        <v>39</v>
      </c>
      <c r="E193"/>
      <c r="F193" s="15">
        <v>1000</v>
      </c>
      <c r="G193" t="s">
        <v>367</v>
      </c>
      <c r="H193" t="s">
        <v>367</v>
      </c>
      <c r="I193" t="s">
        <v>174</v>
      </c>
      <c r="J193" t="s">
        <v>73</v>
      </c>
      <c r="K193" t="s">
        <v>75</v>
      </c>
      <c r="L193" t="s">
        <v>5660</v>
      </c>
      <c r="M193" t="s">
        <v>5661</v>
      </c>
      <c r="N193" t="s">
        <v>154</v>
      </c>
      <c r="O193">
        <f>VLOOKUP(B193,HIS退!B:F,5,FALSE)</f>
        <v>-1000</v>
      </c>
      <c r="P193" t="str">
        <f t="shared" si="4"/>
        <v/>
      </c>
      <c r="Q193" s="40" t="e">
        <f>VLOOKUP(L193,银行退!C:D,2,FALSE)</f>
        <v>#N/A</v>
      </c>
      <c r="R193" t="e">
        <f t="shared" si="5"/>
        <v>#N/A</v>
      </c>
      <c r="S193" t="e">
        <f>VLOOKUP(L193,银行退!C:Q,15,FALSE)</f>
        <v>#N/A</v>
      </c>
      <c r="T193" s="40" t="e">
        <f>VLOOKUP(L193,银行退!C:W,21,FALSE)</f>
        <v>#N/A</v>
      </c>
      <c r="U193" s="53">
        <v>42895.470706018517</v>
      </c>
      <c r="V193">
        <f>VLOOKUP(B193,HIS解!E:G,3,FALSE)</f>
        <v>1000</v>
      </c>
    </row>
    <row r="194" spans="1:22" customFormat="1" ht="14.25" hidden="1">
      <c r="A194" s="53">
        <v>42895.482488425929</v>
      </c>
      <c r="B194">
        <v>117382</v>
      </c>
      <c r="C194" t="s">
        <v>891</v>
      </c>
      <c r="D194" t="s">
        <v>892</v>
      </c>
      <c r="F194" s="15">
        <v>300</v>
      </c>
      <c r="G194" t="s">
        <v>42</v>
      </c>
      <c r="H194" t="s">
        <v>367</v>
      </c>
      <c r="I194" t="s">
        <v>74</v>
      </c>
      <c r="J194" t="s">
        <v>36</v>
      </c>
      <c r="K194" t="s">
        <v>75</v>
      </c>
      <c r="L194" t="s">
        <v>5662</v>
      </c>
      <c r="M194" t="s">
        <v>5663</v>
      </c>
      <c r="N194" t="s">
        <v>5664</v>
      </c>
      <c r="O194">
        <f>VLOOKUP(B194,HIS退!B:F,5,FALSE)</f>
        <v>-300</v>
      </c>
      <c r="P194" t="str">
        <f t="shared" ref="P194:P257" si="6">IF(O194=F194*-1,"",1)</f>
        <v/>
      </c>
      <c r="Q194" s="40">
        <f>VLOOKUP(L194,银行退!C:D,2,FALSE)</f>
        <v>300</v>
      </c>
      <c r="R194" t="str">
        <f t="shared" si="5"/>
        <v/>
      </c>
      <c r="S194" t="str">
        <f>VLOOKUP(L194,银行退!C:Q,15,FALSE)</f>
        <v>S</v>
      </c>
      <c r="T194" s="40" t="e">
        <f>VLOOKUP(L194,银行退!C:W,21,FALSE)</f>
        <v>#N/A</v>
      </c>
      <c r="U194" s="53">
        <v>42895.482488425929</v>
      </c>
      <c r="V194" t="e">
        <f>VLOOKUP(B194,HIS解!E:G,3,FALSE)</f>
        <v>#N/A</v>
      </c>
    </row>
    <row r="195" spans="1:22" ht="14.25" hidden="1">
      <c r="A195" s="53">
        <v>42895.487384259257</v>
      </c>
      <c r="B195">
        <v>117588</v>
      </c>
      <c r="C195" t="s">
        <v>894</v>
      </c>
      <c r="D195" t="s">
        <v>660</v>
      </c>
      <c r="E195"/>
      <c r="F195" s="15">
        <v>500</v>
      </c>
      <c r="G195" t="s">
        <v>367</v>
      </c>
      <c r="H195" t="s">
        <v>367</v>
      </c>
      <c r="I195" t="s">
        <v>74</v>
      </c>
      <c r="J195" t="s">
        <v>36</v>
      </c>
      <c r="K195" t="s">
        <v>75</v>
      </c>
      <c r="L195" t="s">
        <v>5665</v>
      </c>
      <c r="M195" t="s">
        <v>5666</v>
      </c>
      <c r="N195" t="s">
        <v>5667</v>
      </c>
      <c r="O195">
        <f>VLOOKUP(B195,HIS退!B:F,5,FALSE)</f>
        <v>-500</v>
      </c>
      <c r="P195" t="str">
        <f t="shared" si="6"/>
        <v/>
      </c>
      <c r="Q195" s="40">
        <f>VLOOKUP(L195,银行退!C:D,2,FALSE)</f>
        <v>500</v>
      </c>
      <c r="R195" t="str">
        <f t="shared" si="5"/>
        <v/>
      </c>
      <c r="S195" t="str">
        <f>VLOOKUP(L195,银行退!C:Q,15,FALSE)</f>
        <v>S</v>
      </c>
      <c r="T195" s="40" t="e">
        <f>VLOOKUP(L195,银行退!C:W,21,FALSE)</f>
        <v>#N/A</v>
      </c>
      <c r="U195" s="53">
        <v>42895.487384259257</v>
      </c>
      <c r="V195" t="e">
        <f>VLOOKUP(B195,HIS解!E:G,3,FALSE)</f>
        <v>#N/A</v>
      </c>
    </row>
    <row r="196" spans="1:22" s="21" customFormat="1" ht="14.25" hidden="1">
      <c r="A196" s="58">
        <v>42895.49423611111</v>
      </c>
      <c r="B196" s="21">
        <v>117895</v>
      </c>
      <c r="C196" s="21" t="s">
        <v>895</v>
      </c>
      <c r="D196" s="21" t="s">
        <v>896</v>
      </c>
      <c r="F196" s="59">
        <v>203</v>
      </c>
      <c r="G196" s="21" t="s">
        <v>367</v>
      </c>
      <c r="H196" s="21" t="s">
        <v>367</v>
      </c>
      <c r="I196" s="21" t="s">
        <v>74</v>
      </c>
      <c r="J196" s="21" t="s">
        <v>36</v>
      </c>
      <c r="K196" s="21" t="s">
        <v>75</v>
      </c>
      <c r="L196" s="21" t="s">
        <v>5668</v>
      </c>
      <c r="M196" s="21" t="s">
        <v>5669</v>
      </c>
      <c r="N196" s="21" t="s">
        <v>5670</v>
      </c>
      <c r="O196" s="21">
        <f>VLOOKUP(B196,HIS退!B:F,5,FALSE)</f>
        <v>-203</v>
      </c>
      <c r="P196" s="21" t="str">
        <f t="shared" si="6"/>
        <v/>
      </c>
      <c r="Q196" s="60">
        <f>VLOOKUP(L196,银行退!C:D,2,FALSE)</f>
        <v>203</v>
      </c>
      <c r="R196" s="21" t="str">
        <f t="shared" ref="R196:R259" si="7">IF(Q196=F196,"",1)</f>
        <v/>
      </c>
      <c r="S196" s="21" t="str">
        <f>VLOOKUP(L196,银行退!C:Q,15,FALSE)</f>
        <v>S</v>
      </c>
      <c r="T196" s="60" t="str">
        <f>VLOOKUP(L196,银行退!C:W,21,FALSE)</f>
        <v>20170619</v>
      </c>
      <c r="U196" s="58">
        <v>42895.49423611111</v>
      </c>
      <c r="V196" s="21" t="e">
        <f>VLOOKUP(B196,HIS解!E:G,3,FALSE)</f>
        <v>#N/A</v>
      </c>
    </row>
    <row r="197" spans="1:22" customFormat="1" ht="14.25" hidden="1">
      <c r="A197" s="53">
        <v>42895.495300925926</v>
      </c>
      <c r="B197">
        <v>117940</v>
      </c>
      <c r="C197" t="s">
        <v>898</v>
      </c>
      <c r="D197" t="s">
        <v>899</v>
      </c>
      <c r="F197" s="15">
        <v>94</v>
      </c>
      <c r="G197" t="s">
        <v>367</v>
      </c>
      <c r="H197" t="s">
        <v>367</v>
      </c>
      <c r="I197" t="s">
        <v>74</v>
      </c>
      <c r="J197" t="s">
        <v>36</v>
      </c>
      <c r="K197" t="s">
        <v>75</v>
      </c>
      <c r="L197" t="s">
        <v>5671</v>
      </c>
      <c r="M197" t="s">
        <v>5672</v>
      </c>
      <c r="N197" t="s">
        <v>5673</v>
      </c>
      <c r="O197">
        <f>VLOOKUP(B197,HIS退!B:F,5,FALSE)</f>
        <v>-94</v>
      </c>
      <c r="P197" t="str">
        <f t="shared" si="6"/>
        <v/>
      </c>
      <c r="Q197" s="40">
        <f>VLOOKUP(L197,银行退!C:D,2,FALSE)</f>
        <v>94</v>
      </c>
      <c r="R197" t="str">
        <f t="shared" si="7"/>
        <v/>
      </c>
      <c r="S197" t="str">
        <f>VLOOKUP(L197,银行退!C:Q,15,FALSE)</f>
        <v>S</v>
      </c>
      <c r="T197" s="40" t="e">
        <f>VLOOKUP(L197,银行退!C:W,21,FALSE)</f>
        <v>#N/A</v>
      </c>
      <c r="U197" s="53">
        <v>42895.495300925926</v>
      </c>
      <c r="V197" t="e">
        <f>VLOOKUP(B197,HIS解!E:G,3,FALSE)</f>
        <v>#N/A</v>
      </c>
    </row>
    <row r="198" spans="1:22" s="43" customFormat="1" ht="14.25" hidden="1">
      <c r="A198" s="53">
        <v>42895.502233796295</v>
      </c>
      <c r="B198">
        <v>118148</v>
      </c>
      <c r="C198" t="s">
        <v>901</v>
      </c>
      <c r="D198" t="s">
        <v>902</v>
      </c>
      <c r="E198"/>
      <c r="F198" s="15">
        <v>155</v>
      </c>
      <c r="G198" t="s">
        <v>367</v>
      </c>
      <c r="H198" t="s">
        <v>367</v>
      </c>
      <c r="I198" t="s">
        <v>74</v>
      </c>
      <c r="J198" t="s">
        <v>36</v>
      </c>
      <c r="K198" t="s">
        <v>75</v>
      </c>
      <c r="L198" t="s">
        <v>5674</v>
      </c>
      <c r="M198" t="s">
        <v>5675</v>
      </c>
      <c r="N198" t="s">
        <v>5676</v>
      </c>
      <c r="O198">
        <f>VLOOKUP(B198,HIS退!B:F,5,FALSE)</f>
        <v>-155</v>
      </c>
      <c r="P198" t="str">
        <f t="shared" si="6"/>
        <v/>
      </c>
      <c r="Q198" s="40">
        <f>VLOOKUP(L198,银行退!C:D,2,FALSE)</f>
        <v>155</v>
      </c>
      <c r="R198" t="str">
        <f t="shared" si="7"/>
        <v/>
      </c>
      <c r="S198" t="str">
        <f>VLOOKUP(L198,银行退!C:Q,15,FALSE)</f>
        <v>S</v>
      </c>
      <c r="T198" s="40" t="e">
        <f>VLOOKUP(L198,银行退!C:W,21,FALSE)</f>
        <v>#N/A</v>
      </c>
      <c r="U198" s="53">
        <v>42895.502233796295</v>
      </c>
      <c r="V198" t="e">
        <f>VLOOKUP(B198,HIS解!E:G,3,FALSE)</f>
        <v>#N/A</v>
      </c>
    </row>
    <row r="199" spans="1:22" customFormat="1" ht="14.25" hidden="1">
      <c r="A199" s="53">
        <v>42895.50445601852</v>
      </c>
      <c r="B199">
        <v>118195</v>
      </c>
      <c r="C199" t="s">
        <v>5677</v>
      </c>
      <c r="D199" t="s">
        <v>904</v>
      </c>
      <c r="F199" s="15">
        <v>1300</v>
      </c>
      <c r="G199" t="s">
        <v>367</v>
      </c>
      <c r="H199" t="s">
        <v>367</v>
      </c>
      <c r="I199" t="s">
        <v>174</v>
      </c>
      <c r="J199" t="s">
        <v>98</v>
      </c>
      <c r="K199" t="s">
        <v>75</v>
      </c>
      <c r="L199" t="s">
        <v>5678</v>
      </c>
      <c r="M199" t="s">
        <v>5679</v>
      </c>
      <c r="N199" t="s">
        <v>5005</v>
      </c>
      <c r="O199">
        <f>VLOOKUP(B199,HIS退!B:F,5,FALSE)</f>
        <v>-1300</v>
      </c>
      <c r="P199" t="str">
        <f t="shared" si="6"/>
        <v/>
      </c>
      <c r="Q199" s="40">
        <f>VLOOKUP(L199,银行退!C:D,2,FALSE)</f>
        <v>1300</v>
      </c>
      <c r="R199" t="str">
        <f t="shared" si="7"/>
        <v/>
      </c>
      <c r="S199" t="str">
        <f>VLOOKUP(L199,银行退!C:Q,15,FALSE)</f>
        <v>B</v>
      </c>
      <c r="T199" s="40" t="str">
        <f>VLOOKUP(L199,银行退!C:W,21,FALSE)</f>
        <v>20170609</v>
      </c>
      <c r="U199" s="53">
        <v>42895.50445601852</v>
      </c>
      <c r="V199">
        <f>VLOOKUP(B199,HIS解!E:G,3,FALSE)</f>
        <v>1300</v>
      </c>
    </row>
    <row r="200" spans="1:22" customFormat="1" ht="14.25" hidden="1">
      <c r="A200" s="53">
        <v>42895.511736111112</v>
      </c>
      <c r="B200">
        <v>118302</v>
      </c>
      <c r="D200" t="s">
        <v>715</v>
      </c>
      <c r="F200" s="15">
        <v>506</v>
      </c>
      <c r="G200" t="s">
        <v>367</v>
      </c>
      <c r="H200" t="s">
        <v>367</v>
      </c>
      <c r="I200" t="s">
        <v>174</v>
      </c>
      <c r="J200" t="s">
        <v>73</v>
      </c>
      <c r="K200" t="s">
        <v>75</v>
      </c>
      <c r="L200" t="s">
        <v>5680</v>
      </c>
      <c r="M200" t="s">
        <v>5681</v>
      </c>
      <c r="N200" t="s">
        <v>4894</v>
      </c>
      <c r="O200">
        <f>VLOOKUP(B200,HIS退!B:F,5,FALSE)</f>
        <v>-506</v>
      </c>
      <c r="P200" t="str">
        <f t="shared" si="6"/>
        <v/>
      </c>
      <c r="Q200" s="40" t="e">
        <f>VLOOKUP(L200,银行退!C:D,2,FALSE)</f>
        <v>#N/A</v>
      </c>
      <c r="R200" t="e">
        <f t="shared" si="7"/>
        <v>#N/A</v>
      </c>
      <c r="S200" t="e">
        <f>VLOOKUP(L200,银行退!C:Q,15,FALSE)</f>
        <v>#N/A</v>
      </c>
      <c r="T200" s="40" t="e">
        <f>VLOOKUP(L200,银行退!C:W,21,FALSE)</f>
        <v>#N/A</v>
      </c>
      <c r="U200" s="53">
        <v>42895.511736111112</v>
      </c>
      <c r="V200">
        <f>VLOOKUP(B200,HIS解!E:G,3,FALSE)</f>
        <v>506</v>
      </c>
    </row>
    <row r="201" spans="1:22" customFormat="1" ht="14.25" hidden="1">
      <c r="A201" s="53">
        <v>42895.513622685183</v>
      </c>
      <c r="B201">
        <v>118340</v>
      </c>
      <c r="C201" t="s">
        <v>5682</v>
      </c>
      <c r="D201" t="s">
        <v>906</v>
      </c>
      <c r="F201" s="15">
        <v>496</v>
      </c>
      <c r="G201" t="s">
        <v>367</v>
      </c>
      <c r="H201" t="s">
        <v>367</v>
      </c>
      <c r="I201" t="s">
        <v>174</v>
      </c>
      <c r="J201" t="s">
        <v>98</v>
      </c>
      <c r="K201" t="s">
        <v>75</v>
      </c>
      <c r="L201" t="s">
        <v>5683</v>
      </c>
      <c r="M201" t="s">
        <v>5684</v>
      </c>
      <c r="N201" t="s">
        <v>5006</v>
      </c>
      <c r="O201">
        <f>VLOOKUP(B201,HIS退!B:F,5,FALSE)</f>
        <v>-496</v>
      </c>
      <c r="P201" t="str">
        <f t="shared" si="6"/>
        <v/>
      </c>
      <c r="Q201" s="40">
        <f>VLOOKUP(L201,银行退!C:D,2,FALSE)</f>
        <v>496</v>
      </c>
      <c r="R201" t="str">
        <f t="shared" si="7"/>
        <v/>
      </c>
      <c r="S201" t="str">
        <f>VLOOKUP(L201,银行退!C:Q,15,FALSE)</f>
        <v>B</v>
      </c>
      <c r="T201" s="40" t="str">
        <f>VLOOKUP(L201,银行退!C:W,21,FALSE)</f>
        <v>20170609</v>
      </c>
      <c r="U201" s="53">
        <v>42895.513622685183</v>
      </c>
      <c r="V201">
        <f>VLOOKUP(B201,HIS解!E:G,3,FALSE)</f>
        <v>496</v>
      </c>
    </row>
    <row r="202" spans="1:22" customFormat="1" ht="14.25" hidden="1">
      <c r="A202" s="53">
        <v>42895.539641203701</v>
      </c>
      <c r="B202">
        <v>118548</v>
      </c>
      <c r="C202" t="s">
        <v>908</v>
      </c>
      <c r="D202" t="s">
        <v>909</v>
      </c>
      <c r="F202" s="15">
        <v>447</v>
      </c>
      <c r="G202" t="s">
        <v>367</v>
      </c>
      <c r="H202" t="s">
        <v>367</v>
      </c>
      <c r="I202" t="s">
        <v>74</v>
      </c>
      <c r="J202" t="s">
        <v>36</v>
      </c>
      <c r="K202" t="s">
        <v>75</v>
      </c>
      <c r="L202" t="s">
        <v>5685</v>
      </c>
      <c r="M202" t="s">
        <v>5686</v>
      </c>
      <c r="N202" t="s">
        <v>5687</v>
      </c>
      <c r="O202">
        <f>VLOOKUP(B202,HIS退!B:F,5,FALSE)</f>
        <v>-447</v>
      </c>
      <c r="P202" t="str">
        <f t="shared" si="6"/>
        <v/>
      </c>
      <c r="Q202" s="40">
        <f>VLOOKUP(L202,银行退!C:D,2,FALSE)</f>
        <v>447</v>
      </c>
      <c r="R202" t="str">
        <f t="shared" si="7"/>
        <v/>
      </c>
      <c r="S202" t="str">
        <f>VLOOKUP(L202,银行退!C:Q,15,FALSE)</f>
        <v>S</v>
      </c>
      <c r="T202" s="40" t="e">
        <f>VLOOKUP(L202,银行退!C:W,21,FALSE)</f>
        <v>#N/A</v>
      </c>
      <c r="U202" s="53">
        <v>42895.539641203701</v>
      </c>
      <c r="V202" t="e">
        <f>VLOOKUP(B202,HIS解!E:G,3,FALSE)</f>
        <v>#N/A</v>
      </c>
    </row>
    <row r="203" spans="1:22" customFormat="1" ht="14.25" hidden="1">
      <c r="A203" s="53">
        <v>42895.555671296293</v>
      </c>
      <c r="B203">
        <v>118662</v>
      </c>
      <c r="C203" t="s">
        <v>911</v>
      </c>
      <c r="D203" t="s">
        <v>912</v>
      </c>
      <c r="F203" s="15">
        <v>1</v>
      </c>
      <c r="G203" t="s">
        <v>367</v>
      </c>
      <c r="H203" t="s">
        <v>367</v>
      </c>
      <c r="I203" t="s">
        <v>74</v>
      </c>
      <c r="J203" t="s">
        <v>36</v>
      </c>
      <c r="K203" t="s">
        <v>75</v>
      </c>
      <c r="L203" t="s">
        <v>5688</v>
      </c>
      <c r="M203" t="s">
        <v>5689</v>
      </c>
      <c r="N203" t="s">
        <v>5690</v>
      </c>
      <c r="O203">
        <f>VLOOKUP(B203,HIS退!B:F,5,FALSE)</f>
        <v>-1</v>
      </c>
      <c r="P203" t="str">
        <f t="shared" si="6"/>
        <v/>
      </c>
      <c r="Q203" s="40">
        <f>VLOOKUP(L203,银行退!C:D,2,FALSE)</f>
        <v>1</v>
      </c>
      <c r="R203" t="str">
        <f t="shared" si="7"/>
        <v/>
      </c>
      <c r="S203" t="str">
        <f>VLOOKUP(L203,银行退!C:Q,15,FALSE)</f>
        <v>S</v>
      </c>
      <c r="T203" s="40" t="e">
        <f>VLOOKUP(L203,银行退!C:W,21,FALSE)</f>
        <v>#N/A</v>
      </c>
      <c r="U203" s="53">
        <v>42895.555671296293</v>
      </c>
      <c r="V203" t="e">
        <f>VLOOKUP(B203,HIS解!E:G,3,FALSE)</f>
        <v>#N/A</v>
      </c>
    </row>
    <row r="204" spans="1:22" customFormat="1" ht="14.25" hidden="1">
      <c r="A204" s="53">
        <v>42895.562523148146</v>
      </c>
      <c r="B204">
        <v>118729</v>
      </c>
      <c r="C204" t="s">
        <v>914</v>
      </c>
      <c r="D204" t="s">
        <v>915</v>
      </c>
      <c r="F204" s="15">
        <v>13</v>
      </c>
      <c r="G204" t="s">
        <v>367</v>
      </c>
      <c r="H204" t="s">
        <v>367</v>
      </c>
      <c r="I204" t="s">
        <v>74</v>
      </c>
      <c r="J204" t="s">
        <v>36</v>
      </c>
      <c r="K204" t="s">
        <v>75</v>
      </c>
      <c r="L204" t="s">
        <v>5691</v>
      </c>
      <c r="M204" t="s">
        <v>5692</v>
      </c>
      <c r="N204" t="s">
        <v>5693</v>
      </c>
      <c r="O204">
        <f>VLOOKUP(B204,HIS退!B:F,5,FALSE)</f>
        <v>-13</v>
      </c>
      <c r="P204" t="str">
        <f t="shared" si="6"/>
        <v/>
      </c>
      <c r="Q204" s="40">
        <f>VLOOKUP(L204,银行退!C:D,2,FALSE)</f>
        <v>13</v>
      </c>
      <c r="R204" t="str">
        <f t="shared" si="7"/>
        <v/>
      </c>
      <c r="S204" t="str">
        <f>VLOOKUP(L204,银行退!C:Q,15,FALSE)</f>
        <v>S</v>
      </c>
      <c r="T204" s="40" t="e">
        <f>VLOOKUP(L204,银行退!C:W,21,FALSE)</f>
        <v>#N/A</v>
      </c>
      <c r="U204" s="53">
        <v>42895.562523148146</v>
      </c>
      <c r="V204" t="e">
        <f>VLOOKUP(B204,HIS解!E:G,3,FALSE)</f>
        <v>#N/A</v>
      </c>
    </row>
    <row r="205" spans="1:22" customFormat="1" ht="14.25" hidden="1">
      <c r="A205" s="53">
        <v>42895.563194444447</v>
      </c>
      <c r="B205">
        <v>118736</v>
      </c>
      <c r="C205" t="s">
        <v>917</v>
      </c>
      <c r="D205" t="s">
        <v>918</v>
      </c>
      <c r="F205" s="15">
        <v>23</v>
      </c>
      <c r="G205" t="s">
        <v>367</v>
      </c>
      <c r="H205" t="s">
        <v>367</v>
      </c>
      <c r="I205" t="s">
        <v>74</v>
      </c>
      <c r="J205" t="s">
        <v>36</v>
      </c>
      <c r="K205" t="s">
        <v>75</v>
      </c>
      <c r="L205" t="s">
        <v>5694</v>
      </c>
      <c r="M205" t="s">
        <v>5695</v>
      </c>
      <c r="N205" t="s">
        <v>5693</v>
      </c>
      <c r="O205">
        <f>VLOOKUP(B205,HIS退!B:F,5,FALSE)</f>
        <v>-23</v>
      </c>
      <c r="P205" t="str">
        <f t="shared" si="6"/>
        <v/>
      </c>
      <c r="Q205" s="40">
        <f>VLOOKUP(L205,银行退!C:D,2,FALSE)</f>
        <v>23</v>
      </c>
      <c r="R205" t="str">
        <f t="shared" si="7"/>
        <v/>
      </c>
      <c r="S205" t="str">
        <f>VLOOKUP(L205,银行退!C:Q,15,FALSE)</f>
        <v>S</v>
      </c>
      <c r="T205" s="40" t="e">
        <f>VLOOKUP(L205,银行退!C:W,21,FALSE)</f>
        <v>#N/A</v>
      </c>
      <c r="U205" s="53">
        <v>42895.563194444447</v>
      </c>
      <c r="V205" t="e">
        <f>VLOOKUP(B205,HIS解!E:G,3,FALSE)</f>
        <v>#N/A</v>
      </c>
    </row>
    <row r="206" spans="1:22" customFormat="1" ht="14.25" hidden="1">
      <c r="A206" s="53">
        <v>42895.604560185187</v>
      </c>
      <c r="B206">
        <v>119822</v>
      </c>
      <c r="C206" t="s">
        <v>920</v>
      </c>
      <c r="D206" t="s">
        <v>921</v>
      </c>
      <c r="F206" s="15">
        <v>800</v>
      </c>
      <c r="G206" t="s">
        <v>367</v>
      </c>
      <c r="H206" t="s">
        <v>367</v>
      </c>
      <c r="I206" t="s">
        <v>74</v>
      </c>
      <c r="J206" t="s">
        <v>36</v>
      </c>
      <c r="K206" t="s">
        <v>75</v>
      </c>
      <c r="L206" t="s">
        <v>5696</v>
      </c>
      <c r="M206" t="s">
        <v>5697</v>
      </c>
      <c r="N206" t="s">
        <v>5698</v>
      </c>
      <c r="O206">
        <f>VLOOKUP(B206,HIS退!B:F,5,FALSE)</f>
        <v>-800</v>
      </c>
      <c r="P206" t="str">
        <f t="shared" si="6"/>
        <v/>
      </c>
      <c r="Q206" s="40">
        <f>VLOOKUP(L206,银行退!C:D,2,FALSE)</f>
        <v>800</v>
      </c>
      <c r="R206" t="str">
        <f t="shared" si="7"/>
        <v/>
      </c>
      <c r="S206" t="str">
        <f>VLOOKUP(L206,银行退!C:Q,15,FALSE)</f>
        <v>S</v>
      </c>
      <c r="T206" s="40" t="e">
        <f>VLOOKUP(L206,银行退!C:W,21,FALSE)</f>
        <v>#N/A</v>
      </c>
      <c r="U206" s="53">
        <v>42895.604560185187</v>
      </c>
      <c r="V206" t="e">
        <f>VLOOKUP(B206,HIS解!E:G,3,FALSE)</f>
        <v>#N/A</v>
      </c>
    </row>
    <row r="207" spans="1:22" customFormat="1" ht="14.25" hidden="1">
      <c r="A207" s="53">
        <v>42895.605243055557</v>
      </c>
      <c r="B207">
        <v>119855</v>
      </c>
      <c r="C207" t="s">
        <v>5699</v>
      </c>
      <c r="D207" t="s">
        <v>923</v>
      </c>
      <c r="F207" s="15">
        <v>889</v>
      </c>
      <c r="G207" t="s">
        <v>367</v>
      </c>
      <c r="H207" t="s">
        <v>367</v>
      </c>
      <c r="I207" t="s">
        <v>174</v>
      </c>
      <c r="J207" t="s">
        <v>73</v>
      </c>
      <c r="K207" t="s">
        <v>75</v>
      </c>
      <c r="L207" t="s">
        <v>5700</v>
      </c>
      <c r="M207" t="s">
        <v>5701</v>
      </c>
      <c r="N207" t="s">
        <v>4943</v>
      </c>
      <c r="O207">
        <f>VLOOKUP(B207,HIS退!B:F,5,FALSE)</f>
        <v>-889</v>
      </c>
      <c r="P207" t="str">
        <f t="shared" si="6"/>
        <v/>
      </c>
      <c r="Q207" s="40">
        <f>VLOOKUP(L207,银行退!C:D,2,FALSE)</f>
        <v>889</v>
      </c>
      <c r="R207" t="str">
        <f t="shared" si="7"/>
        <v/>
      </c>
      <c r="S207" t="str">
        <f>VLOOKUP(L207,银行退!C:Q,15,FALSE)</f>
        <v>B</v>
      </c>
      <c r="T207" s="40" t="str">
        <f>VLOOKUP(L207,银行退!C:W,21,FALSE)</f>
        <v>20170609</v>
      </c>
      <c r="U207" s="53">
        <v>42895.605243055557</v>
      </c>
      <c r="V207">
        <f>VLOOKUP(B207,HIS解!E:G,3,FALSE)</f>
        <v>889</v>
      </c>
    </row>
    <row r="208" spans="1:22" ht="14.25" hidden="1">
      <c r="A208" s="53">
        <v>42895.607905092591</v>
      </c>
      <c r="B208">
        <v>120000</v>
      </c>
      <c r="C208" t="s">
        <v>925</v>
      </c>
      <c r="D208" t="s">
        <v>926</v>
      </c>
      <c r="E208"/>
      <c r="F208" s="15">
        <v>844</v>
      </c>
      <c r="G208" t="s">
        <v>367</v>
      </c>
      <c r="H208" t="s">
        <v>367</v>
      </c>
      <c r="I208" t="s">
        <v>74</v>
      </c>
      <c r="J208" t="s">
        <v>36</v>
      </c>
      <c r="K208" t="s">
        <v>75</v>
      </c>
      <c r="L208" t="s">
        <v>5702</v>
      </c>
      <c r="M208" t="s">
        <v>5703</v>
      </c>
      <c r="N208" t="s">
        <v>5704</v>
      </c>
      <c r="O208">
        <f>VLOOKUP(B208,HIS退!B:F,5,FALSE)</f>
        <v>-844</v>
      </c>
      <c r="P208" t="str">
        <f t="shared" si="6"/>
        <v/>
      </c>
      <c r="Q208" s="40">
        <f>VLOOKUP(L208,银行退!C:D,2,FALSE)</f>
        <v>844</v>
      </c>
      <c r="R208" t="str">
        <f t="shared" si="7"/>
        <v/>
      </c>
      <c r="S208" t="str">
        <f>VLOOKUP(L208,银行退!C:Q,15,FALSE)</f>
        <v>S</v>
      </c>
      <c r="T208" s="40" t="e">
        <f>VLOOKUP(L208,银行退!C:W,21,FALSE)</f>
        <v>#N/A</v>
      </c>
      <c r="U208" s="53">
        <v>42895.607905092591</v>
      </c>
      <c r="V208" t="e">
        <f>VLOOKUP(B208,HIS解!E:G,3,FALSE)</f>
        <v>#N/A</v>
      </c>
    </row>
    <row r="209" spans="1:22" ht="14.25" hidden="1">
      <c r="A209" s="53">
        <v>42895.611655092594</v>
      </c>
      <c r="B209">
        <v>120199</v>
      </c>
      <c r="C209" t="s">
        <v>928</v>
      </c>
      <c r="D209" t="s">
        <v>929</v>
      </c>
      <c r="E209"/>
      <c r="F209" s="15">
        <v>370</v>
      </c>
      <c r="G209" t="s">
        <v>367</v>
      </c>
      <c r="H209" t="s">
        <v>367</v>
      </c>
      <c r="I209" t="s">
        <v>74</v>
      </c>
      <c r="J209" t="s">
        <v>36</v>
      </c>
      <c r="K209" t="s">
        <v>75</v>
      </c>
      <c r="L209" t="s">
        <v>5705</v>
      </c>
      <c r="M209" t="s">
        <v>5706</v>
      </c>
      <c r="N209" t="s">
        <v>5707</v>
      </c>
      <c r="O209">
        <f>VLOOKUP(B209,HIS退!B:F,5,FALSE)</f>
        <v>-370</v>
      </c>
      <c r="P209" t="str">
        <f t="shared" si="6"/>
        <v/>
      </c>
      <c r="Q209" s="40">
        <f>VLOOKUP(L209,银行退!C:D,2,FALSE)</f>
        <v>370</v>
      </c>
      <c r="R209" t="str">
        <f t="shared" si="7"/>
        <v/>
      </c>
      <c r="S209" t="str">
        <f>VLOOKUP(L209,银行退!C:Q,15,FALSE)</f>
        <v>S</v>
      </c>
      <c r="T209" s="40" t="e">
        <f>VLOOKUP(L209,银行退!C:W,21,FALSE)</f>
        <v>#N/A</v>
      </c>
      <c r="U209" s="53">
        <v>42895.611655092594</v>
      </c>
      <c r="V209" t="e">
        <f>VLOOKUP(B209,HIS解!E:G,3,FALSE)</f>
        <v>#N/A</v>
      </c>
    </row>
    <row r="210" spans="1:22" customFormat="1" ht="14.25" hidden="1">
      <c r="A210" s="53">
        <v>42895.612488425926</v>
      </c>
      <c r="B210">
        <v>120235</v>
      </c>
      <c r="C210" t="s">
        <v>931</v>
      </c>
      <c r="D210" t="s">
        <v>932</v>
      </c>
      <c r="F210" s="15">
        <v>800</v>
      </c>
      <c r="G210" t="s">
        <v>367</v>
      </c>
      <c r="H210" t="s">
        <v>367</v>
      </c>
      <c r="I210" t="s">
        <v>74</v>
      </c>
      <c r="J210" t="s">
        <v>36</v>
      </c>
      <c r="K210" t="s">
        <v>75</v>
      </c>
      <c r="L210" t="s">
        <v>5708</v>
      </c>
      <c r="M210" t="s">
        <v>5709</v>
      </c>
      <c r="N210" t="s">
        <v>5707</v>
      </c>
      <c r="O210">
        <f>VLOOKUP(B210,HIS退!B:F,5,FALSE)</f>
        <v>-800</v>
      </c>
      <c r="P210" t="str">
        <f t="shared" si="6"/>
        <v/>
      </c>
      <c r="Q210" s="40">
        <f>VLOOKUP(L210,银行退!C:D,2,FALSE)</f>
        <v>800</v>
      </c>
      <c r="R210" t="str">
        <f t="shared" si="7"/>
        <v/>
      </c>
      <c r="S210" t="str">
        <f>VLOOKUP(L210,银行退!C:Q,15,FALSE)</f>
        <v>S</v>
      </c>
      <c r="T210" s="40" t="e">
        <f>VLOOKUP(L210,银行退!C:W,21,FALSE)</f>
        <v>#N/A</v>
      </c>
      <c r="U210" s="53">
        <v>42895.612488425926</v>
      </c>
      <c r="V210" t="e">
        <f>VLOOKUP(B210,HIS解!E:G,3,FALSE)</f>
        <v>#N/A</v>
      </c>
    </row>
    <row r="211" spans="1:22" customFormat="1" ht="14.25" hidden="1">
      <c r="A211" s="53">
        <v>42895.621064814812</v>
      </c>
      <c r="B211">
        <v>120717</v>
      </c>
      <c r="D211" t="s">
        <v>934</v>
      </c>
      <c r="F211" s="15">
        <v>138</v>
      </c>
      <c r="G211" t="s">
        <v>367</v>
      </c>
      <c r="H211" t="s">
        <v>367</v>
      </c>
      <c r="I211" t="s">
        <v>174</v>
      </c>
      <c r="J211" t="s">
        <v>73</v>
      </c>
      <c r="K211" t="s">
        <v>75</v>
      </c>
      <c r="L211" t="s">
        <v>5710</v>
      </c>
      <c r="M211" t="s">
        <v>5711</v>
      </c>
      <c r="N211" t="s">
        <v>4906</v>
      </c>
      <c r="O211">
        <f>VLOOKUP(B211,HIS退!B:F,5,FALSE)</f>
        <v>-138</v>
      </c>
      <c r="P211" t="str">
        <f t="shared" si="6"/>
        <v/>
      </c>
      <c r="Q211" s="40" t="e">
        <f>VLOOKUP(L211,银行退!C:D,2,FALSE)</f>
        <v>#N/A</v>
      </c>
      <c r="R211" t="e">
        <f t="shared" si="7"/>
        <v>#N/A</v>
      </c>
      <c r="S211" t="e">
        <f>VLOOKUP(L211,银行退!C:Q,15,FALSE)</f>
        <v>#N/A</v>
      </c>
      <c r="T211" s="40" t="e">
        <f>VLOOKUP(L211,银行退!C:W,21,FALSE)</f>
        <v>#N/A</v>
      </c>
      <c r="U211" s="53">
        <v>42895.621064814812</v>
      </c>
      <c r="V211">
        <f>VLOOKUP(B211,HIS解!E:G,3,FALSE)</f>
        <v>138</v>
      </c>
    </row>
    <row r="212" spans="1:22" customFormat="1" ht="14.25" hidden="1">
      <c r="A212" s="53">
        <v>42895.624212962961</v>
      </c>
      <c r="B212">
        <v>120855</v>
      </c>
      <c r="C212" t="s">
        <v>936</v>
      </c>
      <c r="D212" t="s">
        <v>937</v>
      </c>
      <c r="F212" s="15">
        <v>152</v>
      </c>
      <c r="G212" t="s">
        <v>367</v>
      </c>
      <c r="H212" t="s">
        <v>367</v>
      </c>
      <c r="I212" t="s">
        <v>74</v>
      </c>
      <c r="J212" t="s">
        <v>36</v>
      </c>
      <c r="K212" t="s">
        <v>75</v>
      </c>
      <c r="L212" t="s">
        <v>5712</v>
      </c>
      <c r="M212" t="s">
        <v>5713</v>
      </c>
      <c r="N212" t="s">
        <v>5714</v>
      </c>
      <c r="O212">
        <f>VLOOKUP(B212,HIS退!B:F,5,FALSE)</f>
        <v>-152</v>
      </c>
      <c r="P212" t="str">
        <f t="shared" si="6"/>
        <v/>
      </c>
      <c r="Q212" s="40">
        <f>VLOOKUP(L212,银行退!C:D,2,FALSE)</f>
        <v>152</v>
      </c>
      <c r="R212" t="str">
        <f t="shared" si="7"/>
        <v/>
      </c>
      <c r="S212" t="str">
        <f>VLOOKUP(L212,银行退!C:Q,15,FALSE)</f>
        <v>S</v>
      </c>
      <c r="T212" s="40" t="e">
        <f>VLOOKUP(L212,银行退!C:W,21,FALSE)</f>
        <v>#N/A</v>
      </c>
      <c r="U212" s="53">
        <v>42895.624212962961</v>
      </c>
      <c r="V212" t="e">
        <f>VLOOKUP(B212,HIS解!E:G,3,FALSE)</f>
        <v>#N/A</v>
      </c>
    </row>
    <row r="213" spans="1:22" customFormat="1" ht="14.25" hidden="1">
      <c r="A213" s="53">
        <v>42895.64340277778</v>
      </c>
      <c r="B213">
        <v>121839</v>
      </c>
      <c r="D213" t="s">
        <v>693</v>
      </c>
      <c r="F213" s="15">
        <v>5599</v>
      </c>
      <c r="G213" t="s">
        <v>367</v>
      </c>
      <c r="H213" t="s">
        <v>367</v>
      </c>
      <c r="I213" t="s">
        <v>174</v>
      </c>
      <c r="J213" t="s">
        <v>73</v>
      </c>
      <c r="K213" t="s">
        <v>75</v>
      </c>
      <c r="L213" t="s">
        <v>5715</v>
      </c>
      <c r="M213" t="s">
        <v>5716</v>
      </c>
      <c r="N213" t="s">
        <v>4892</v>
      </c>
      <c r="O213">
        <f>VLOOKUP(B213,HIS退!B:F,5,FALSE)</f>
        <v>-5599</v>
      </c>
      <c r="P213" t="str">
        <f t="shared" si="6"/>
        <v/>
      </c>
      <c r="Q213" s="40" t="e">
        <f>VLOOKUP(L213,银行退!C:D,2,FALSE)</f>
        <v>#N/A</v>
      </c>
      <c r="R213" t="e">
        <f t="shared" si="7"/>
        <v>#N/A</v>
      </c>
      <c r="S213" t="e">
        <f>VLOOKUP(L213,银行退!C:Q,15,FALSE)</f>
        <v>#N/A</v>
      </c>
      <c r="T213" s="40" t="e">
        <f>VLOOKUP(L213,银行退!C:W,21,FALSE)</f>
        <v>#N/A</v>
      </c>
      <c r="U213" s="53">
        <v>42895.64340277778</v>
      </c>
      <c r="V213">
        <f>VLOOKUP(B213,HIS解!E:G,3,FALSE)</f>
        <v>5599</v>
      </c>
    </row>
    <row r="214" spans="1:22" customFormat="1" ht="14.25" hidden="1">
      <c r="A214" s="53">
        <v>42895.644293981481</v>
      </c>
      <c r="B214">
        <v>121894</v>
      </c>
      <c r="D214" t="s">
        <v>702</v>
      </c>
      <c r="F214" s="15">
        <v>5819</v>
      </c>
      <c r="G214" t="s">
        <v>367</v>
      </c>
      <c r="H214" t="s">
        <v>367</v>
      </c>
      <c r="I214" t="s">
        <v>174</v>
      </c>
      <c r="J214" t="s">
        <v>73</v>
      </c>
      <c r="K214" t="s">
        <v>75</v>
      </c>
      <c r="L214" t="s">
        <v>5717</v>
      </c>
      <c r="M214" t="s">
        <v>5718</v>
      </c>
      <c r="N214" t="s">
        <v>4892</v>
      </c>
      <c r="O214">
        <f>VLOOKUP(B214,HIS退!B:F,5,FALSE)</f>
        <v>-5819</v>
      </c>
      <c r="P214" t="str">
        <f t="shared" si="6"/>
        <v/>
      </c>
      <c r="Q214" s="40" t="e">
        <f>VLOOKUP(L214,银行退!C:D,2,FALSE)</f>
        <v>#N/A</v>
      </c>
      <c r="R214" t="e">
        <f t="shared" si="7"/>
        <v>#N/A</v>
      </c>
      <c r="S214" t="e">
        <f>VLOOKUP(L214,银行退!C:Q,15,FALSE)</f>
        <v>#N/A</v>
      </c>
      <c r="T214" s="40" t="e">
        <f>VLOOKUP(L214,银行退!C:W,21,FALSE)</f>
        <v>#N/A</v>
      </c>
      <c r="U214" s="53">
        <v>42895.644293981481</v>
      </c>
      <c r="V214">
        <f>VLOOKUP(B214,HIS解!E:G,3,FALSE)</f>
        <v>5819</v>
      </c>
    </row>
    <row r="215" spans="1:22" customFormat="1" ht="14.25" hidden="1">
      <c r="A215" s="53">
        <v>42895.644803240742</v>
      </c>
      <c r="B215">
        <v>121941</v>
      </c>
      <c r="C215" t="s">
        <v>939</v>
      </c>
      <c r="D215" t="s">
        <v>940</v>
      </c>
      <c r="F215" s="15">
        <v>20</v>
      </c>
      <c r="G215" t="s">
        <v>367</v>
      </c>
      <c r="H215" t="s">
        <v>367</v>
      </c>
      <c r="I215" t="s">
        <v>74</v>
      </c>
      <c r="J215" t="s">
        <v>36</v>
      </c>
      <c r="K215" t="s">
        <v>75</v>
      </c>
      <c r="L215" t="s">
        <v>5719</v>
      </c>
      <c r="M215" t="s">
        <v>5720</v>
      </c>
      <c r="N215" t="s">
        <v>5721</v>
      </c>
      <c r="O215">
        <f>VLOOKUP(B215,HIS退!B:F,5,FALSE)</f>
        <v>-20</v>
      </c>
      <c r="P215" t="str">
        <f t="shared" si="6"/>
        <v/>
      </c>
      <c r="Q215" s="40">
        <f>VLOOKUP(L215,银行退!C:D,2,FALSE)</f>
        <v>20</v>
      </c>
      <c r="R215" t="str">
        <f t="shared" si="7"/>
        <v/>
      </c>
      <c r="S215" t="str">
        <f>VLOOKUP(L215,银行退!C:Q,15,FALSE)</f>
        <v>S</v>
      </c>
      <c r="T215" s="40" t="e">
        <f>VLOOKUP(L215,银行退!C:W,21,FALSE)</f>
        <v>#N/A</v>
      </c>
      <c r="U215" s="53">
        <v>42895.644803240742</v>
      </c>
      <c r="V215" t="e">
        <f>VLOOKUP(B215,HIS解!E:G,3,FALSE)</f>
        <v>#N/A</v>
      </c>
    </row>
    <row r="216" spans="1:22" s="43" customFormat="1" ht="14.25" hidden="1">
      <c r="A216" s="53">
        <v>42895.644826388889</v>
      </c>
      <c r="B216">
        <v>121946</v>
      </c>
      <c r="C216"/>
      <c r="D216" t="s">
        <v>942</v>
      </c>
      <c r="E216"/>
      <c r="F216" s="15">
        <v>1000</v>
      </c>
      <c r="G216" t="s">
        <v>367</v>
      </c>
      <c r="H216" t="s">
        <v>367</v>
      </c>
      <c r="I216" t="s">
        <v>174</v>
      </c>
      <c r="J216" t="s">
        <v>73</v>
      </c>
      <c r="K216" t="s">
        <v>75</v>
      </c>
      <c r="L216" t="s">
        <v>5722</v>
      </c>
      <c r="M216" t="s">
        <v>5723</v>
      </c>
      <c r="N216" t="s">
        <v>4907</v>
      </c>
      <c r="O216">
        <f>VLOOKUP(B216,HIS退!B:F,5,FALSE)</f>
        <v>-1000</v>
      </c>
      <c r="P216" t="str">
        <f t="shared" si="6"/>
        <v/>
      </c>
      <c r="Q216" s="40" t="e">
        <f>VLOOKUP(L216,银行退!C:D,2,FALSE)</f>
        <v>#N/A</v>
      </c>
      <c r="R216" t="e">
        <f t="shared" si="7"/>
        <v>#N/A</v>
      </c>
      <c r="S216" t="e">
        <f>VLOOKUP(L216,银行退!C:Q,15,FALSE)</f>
        <v>#N/A</v>
      </c>
      <c r="T216" s="40" t="e">
        <f>VLOOKUP(L216,银行退!C:W,21,FALSE)</f>
        <v>#N/A</v>
      </c>
      <c r="U216" s="53">
        <v>42895.644826388889</v>
      </c>
      <c r="V216">
        <f>VLOOKUP(B216,HIS解!E:G,3,FALSE)</f>
        <v>1000</v>
      </c>
    </row>
    <row r="217" spans="1:22" customFormat="1" ht="14.25" hidden="1">
      <c r="A217" s="53">
        <v>42895.645185185182</v>
      </c>
      <c r="B217">
        <v>0</v>
      </c>
      <c r="D217" t="s">
        <v>942</v>
      </c>
      <c r="F217" s="15">
        <v>1000</v>
      </c>
      <c r="G217" t="s">
        <v>367</v>
      </c>
      <c r="H217" t="s">
        <v>367</v>
      </c>
      <c r="I217" t="s">
        <v>76</v>
      </c>
      <c r="J217" t="s">
        <v>76</v>
      </c>
      <c r="K217" t="s">
        <v>75</v>
      </c>
      <c r="L217" t="s">
        <v>5724</v>
      </c>
      <c r="M217" t="s">
        <v>5725</v>
      </c>
      <c r="N217" t="s">
        <v>4907</v>
      </c>
      <c r="O217" t="e">
        <f>VLOOKUP(B217,HIS退!B:F,5,FALSE)</f>
        <v>#N/A</v>
      </c>
      <c r="P217" t="e">
        <f t="shared" si="6"/>
        <v>#N/A</v>
      </c>
      <c r="Q217" s="40" t="e">
        <f>VLOOKUP(L217,银行退!C:D,2,FALSE)</f>
        <v>#N/A</v>
      </c>
      <c r="R217" t="e">
        <f t="shared" si="7"/>
        <v>#N/A</v>
      </c>
      <c r="S217" t="e">
        <f>VLOOKUP(L217,银行退!C:Q,15,FALSE)</f>
        <v>#N/A</v>
      </c>
      <c r="T217" s="40" t="e">
        <f>VLOOKUP(L217,银行退!C:W,21,FALSE)</f>
        <v>#N/A</v>
      </c>
      <c r="U217" s="53">
        <v>42895.645185185182</v>
      </c>
      <c r="V217" t="e">
        <f>VLOOKUP(B217,HIS解!E:G,3,FALSE)</f>
        <v>#N/A</v>
      </c>
    </row>
    <row r="218" spans="1:22" ht="14.25" hidden="1">
      <c r="A218" s="53">
        <v>42895.646643518521</v>
      </c>
      <c r="B218">
        <v>122048</v>
      </c>
      <c r="C218" t="s">
        <v>944</v>
      </c>
      <c r="D218" t="s">
        <v>945</v>
      </c>
      <c r="E218"/>
      <c r="F218" s="15">
        <v>32</v>
      </c>
      <c r="G218" t="s">
        <v>367</v>
      </c>
      <c r="H218" t="s">
        <v>367</v>
      </c>
      <c r="I218" t="s">
        <v>74</v>
      </c>
      <c r="J218" t="s">
        <v>36</v>
      </c>
      <c r="K218" t="s">
        <v>75</v>
      </c>
      <c r="L218" t="s">
        <v>5726</v>
      </c>
      <c r="M218" t="s">
        <v>5727</v>
      </c>
      <c r="N218" t="s">
        <v>5728</v>
      </c>
      <c r="O218">
        <f>VLOOKUP(B218,HIS退!B:F,5,FALSE)</f>
        <v>-32</v>
      </c>
      <c r="P218" t="str">
        <f t="shared" si="6"/>
        <v/>
      </c>
      <c r="Q218" s="40">
        <f>VLOOKUP(L218,银行退!C:D,2,FALSE)</f>
        <v>32</v>
      </c>
      <c r="R218" t="str">
        <f t="shared" si="7"/>
        <v/>
      </c>
      <c r="S218" t="str">
        <f>VLOOKUP(L218,银行退!C:Q,15,FALSE)</f>
        <v>S</v>
      </c>
      <c r="T218" s="40" t="e">
        <f>VLOOKUP(L218,银行退!C:W,21,FALSE)</f>
        <v>#N/A</v>
      </c>
      <c r="U218" s="53">
        <v>42895.646643518521</v>
      </c>
      <c r="V218" t="e">
        <f>VLOOKUP(B218,HIS解!E:G,3,FALSE)</f>
        <v>#N/A</v>
      </c>
    </row>
    <row r="219" spans="1:22" customFormat="1" ht="14.25" hidden="1">
      <c r="A219" s="53">
        <v>42895.647592592592</v>
      </c>
      <c r="B219">
        <v>122086</v>
      </c>
      <c r="C219" t="s">
        <v>948</v>
      </c>
      <c r="D219" t="s">
        <v>949</v>
      </c>
      <c r="F219" s="15">
        <v>44</v>
      </c>
      <c r="G219" t="s">
        <v>367</v>
      </c>
      <c r="H219" t="s">
        <v>367</v>
      </c>
      <c r="I219" t="s">
        <v>74</v>
      </c>
      <c r="J219" t="s">
        <v>36</v>
      </c>
      <c r="K219" t="s">
        <v>75</v>
      </c>
      <c r="L219" t="s">
        <v>5729</v>
      </c>
      <c r="M219" t="s">
        <v>5730</v>
      </c>
      <c r="N219" t="s">
        <v>5731</v>
      </c>
      <c r="O219">
        <f>VLOOKUP(B219,HIS退!B:F,5,FALSE)</f>
        <v>-44</v>
      </c>
      <c r="P219" t="str">
        <f t="shared" si="6"/>
        <v/>
      </c>
      <c r="Q219" s="40">
        <f>VLOOKUP(L219,银行退!C:D,2,FALSE)</f>
        <v>44</v>
      </c>
      <c r="R219" t="str">
        <f t="shared" si="7"/>
        <v/>
      </c>
      <c r="S219" t="str">
        <f>VLOOKUP(L219,银行退!C:Q,15,FALSE)</f>
        <v>S</v>
      </c>
      <c r="T219" s="40" t="e">
        <f>VLOOKUP(L219,银行退!C:W,21,FALSE)</f>
        <v>#N/A</v>
      </c>
      <c r="U219" s="53">
        <v>42895.647592592592</v>
      </c>
      <c r="V219" t="e">
        <f>VLOOKUP(B219,HIS解!E:G,3,FALSE)</f>
        <v>#N/A</v>
      </c>
    </row>
    <row r="220" spans="1:22" customFormat="1" ht="14.25" hidden="1">
      <c r="A220" s="53">
        <v>42895.649965277778</v>
      </c>
      <c r="B220">
        <v>122199</v>
      </c>
      <c r="C220" t="s">
        <v>951</v>
      </c>
      <c r="D220" t="s">
        <v>952</v>
      </c>
      <c r="F220" s="15">
        <v>569</v>
      </c>
      <c r="G220" t="s">
        <v>367</v>
      </c>
      <c r="H220" t="s">
        <v>367</v>
      </c>
      <c r="I220" t="s">
        <v>74</v>
      </c>
      <c r="J220" t="s">
        <v>36</v>
      </c>
      <c r="K220" t="s">
        <v>75</v>
      </c>
      <c r="L220" t="s">
        <v>5732</v>
      </c>
      <c r="M220" t="s">
        <v>5733</v>
      </c>
      <c r="N220" t="s">
        <v>5734</v>
      </c>
      <c r="O220">
        <f>VLOOKUP(B220,HIS退!B:F,5,FALSE)</f>
        <v>-569</v>
      </c>
      <c r="P220" t="str">
        <f t="shared" si="6"/>
        <v/>
      </c>
      <c r="Q220" s="40">
        <f>VLOOKUP(L220,银行退!C:D,2,FALSE)</f>
        <v>569</v>
      </c>
      <c r="R220" t="str">
        <f t="shared" si="7"/>
        <v/>
      </c>
      <c r="S220" t="str">
        <f>VLOOKUP(L220,银行退!C:Q,15,FALSE)</f>
        <v>S</v>
      </c>
      <c r="T220" s="40" t="e">
        <f>VLOOKUP(L220,银行退!C:W,21,FALSE)</f>
        <v>#N/A</v>
      </c>
      <c r="U220" s="53">
        <v>42895.649965277778</v>
      </c>
      <c r="V220" t="e">
        <f>VLOOKUP(B220,HIS解!E:G,3,FALSE)</f>
        <v>#N/A</v>
      </c>
    </row>
    <row r="221" spans="1:22" customFormat="1" ht="14.25" hidden="1">
      <c r="A221" s="53">
        <v>42895.650578703702</v>
      </c>
      <c r="B221">
        <v>122232</v>
      </c>
      <c r="C221" t="s">
        <v>954</v>
      </c>
      <c r="D221" t="s">
        <v>955</v>
      </c>
      <c r="F221" s="15">
        <v>811</v>
      </c>
      <c r="G221" t="s">
        <v>367</v>
      </c>
      <c r="H221" t="s">
        <v>367</v>
      </c>
      <c r="I221" t="s">
        <v>74</v>
      </c>
      <c r="J221" t="s">
        <v>36</v>
      </c>
      <c r="K221" t="s">
        <v>75</v>
      </c>
      <c r="L221" t="s">
        <v>5735</v>
      </c>
      <c r="M221" t="s">
        <v>5736</v>
      </c>
      <c r="N221" t="s">
        <v>5734</v>
      </c>
      <c r="O221">
        <f>VLOOKUP(B221,HIS退!B:F,5,FALSE)</f>
        <v>-811</v>
      </c>
      <c r="P221" t="str">
        <f t="shared" si="6"/>
        <v/>
      </c>
      <c r="Q221" s="40">
        <f>VLOOKUP(L221,银行退!C:D,2,FALSE)</f>
        <v>811</v>
      </c>
      <c r="R221" t="str">
        <f t="shared" si="7"/>
        <v/>
      </c>
      <c r="S221" t="str">
        <f>VLOOKUP(L221,银行退!C:Q,15,FALSE)</f>
        <v>S</v>
      </c>
      <c r="T221" s="40" t="e">
        <f>VLOOKUP(L221,银行退!C:W,21,FALSE)</f>
        <v>#N/A</v>
      </c>
      <c r="U221" s="53">
        <v>42895.650578703702</v>
      </c>
      <c r="V221" t="e">
        <f>VLOOKUP(B221,HIS解!E:G,3,FALSE)</f>
        <v>#N/A</v>
      </c>
    </row>
    <row r="222" spans="1:22" customFormat="1" ht="14.25" hidden="1">
      <c r="A222" s="53">
        <v>42895.654317129629</v>
      </c>
      <c r="B222">
        <v>122398</v>
      </c>
      <c r="D222" t="s">
        <v>957</v>
      </c>
      <c r="F222" s="15">
        <v>1900</v>
      </c>
      <c r="G222" t="s">
        <v>367</v>
      </c>
      <c r="H222" t="s">
        <v>367</v>
      </c>
      <c r="I222" t="s">
        <v>174</v>
      </c>
      <c r="J222" t="s">
        <v>73</v>
      </c>
      <c r="K222" t="s">
        <v>75</v>
      </c>
      <c r="L222" t="s">
        <v>5737</v>
      </c>
      <c r="M222" t="s">
        <v>5738</v>
      </c>
      <c r="N222" t="s">
        <v>4908</v>
      </c>
      <c r="O222">
        <f>VLOOKUP(B222,HIS退!B:F,5,FALSE)</f>
        <v>-1900</v>
      </c>
      <c r="P222" t="str">
        <f t="shared" si="6"/>
        <v/>
      </c>
      <c r="Q222" s="40" t="e">
        <f>VLOOKUP(L222,银行退!C:D,2,FALSE)</f>
        <v>#N/A</v>
      </c>
      <c r="R222" t="e">
        <f t="shared" si="7"/>
        <v>#N/A</v>
      </c>
      <c r="S222" t="e">
        <f>VLOOKUP(L222,银行退!C:Q,15,FALSE)</f>
        <v>#N/A</v>
      </c>
      <c r="T222" s="40" t="e">
        <f>VLOOKUP(L222,银行退!C:W,21,FALSE)</f>
        <v>#N/A</v>
      </c>
      <c r="U222" s="53">
        <v>42895.654317129629</v>
      </c>
      <c r="V222">
        <f>VLOOKUP(B222,HIS解!E:G,3,FALSE)</f>
        <v>1900</v>
      </c>
    </row>
    <row r="223" spans="1:22" customFormat="1" ht="14.25" hidden="1">
      <c r="A223" s="53">
        <v>42895.655358796299</v>
      </c>
      <c r="B223">
        <v>122439</v>
      </c>
      <c r="D223" t="s">
        <v>959</v>
      </c>
      <c r="F223" s="15">
        <v>500</v>
      </c>
      <c r="G223" t="s">
        <v>367</v>
      </c>
      <c r="H223" t="s">
        <v>367</v>
      </c>
      <c r="I223" t="s">
        <v>174</v>
      </c>
      <c r="J223" t="s">
        <v>73</v>
      </c>
      <c r="K223" t="s">
        <v>75</v>
      </c>
      <c r="L223" t="s">
        <v>5739</v>
      </c>
      <c r="M223" t="s">
        <v>5740</v>
      </c>
      <c r="N223" t="s">
        <v>4908</v>
      </c>
      <c r="O223">
        <f>VLOOKUP(B223,HIS退!B:F,5,FALSE)</f>
        <v>-500</v>
      </c>
      <c r="P223" t="str">
        <f t="shared" si="6"/>
        <v/>
      </c>
      <c r="Q223" s="40" t="e">
        <f>VLOOKUP(L223,银行退!C:D,2,FALSE)</f>
        <v>#N/A</v>
      </c>
      <c r="R223" t="e">
        <f t="shared" si="7"/>
        <v>#N/A</v>
      </c>
      <c r="S223" t="e">
        <f>VLOOKUP(L223,银行退!C:Q,15,FALSE)</f>
        <v>#N/A</v>
      </c>
      <c r="T223" s="40" t="e">
        <f>VLOOKUP(L223,银行退!C:W,21,FALSE)</f>
        <v>#N/A</v>
      </c>
      <c r="U223" s="53">
        <v>42895.655358796299</v>
      </c>
      <c r="V223">
        <f>VLOOKUP(B223,HIS解!E:G,3,FALSE)</f>
        <v>500</v>
      </c>
    </row>
    <row r="224" spans="1:22" customFormat="1" ht="14.25" hidden="1">
      <c r="A224" s="53">
        <v>42895.656435185185</v>
      </c>
      <c r="B224">
        <v>122486</v>
      </c>
      <c r="D224" t="s">
        <v>961</v>
      </c>
      <c r="F224" s="15">
        <v>7000</v>
      </c>
      <c r="G224" t="s">
        <v>367</v>
      </c>
      <c r="H224" t="s">
        <v>367</v>
      </c>
      <c r="I224" t="s">
        <v>174</v>
      </c>
      <c r="J224" t="s">
        <v>73</v>
      </c>
      <c r="K224" t="s">
        <v>75</v>
      </c>
      <c r="L224" t="s">
        <v>5741</v>
      </c>
      <c r="M224" t="s">
        <v>5742</v>
      </c>
      <c r="N224" t="s">
        <v>4902</v>
      </c>
      <c r="O224">
        <f>VLOOKUP(B224,HIS退!B:F,5,FALSE)</f>
        <v>-7000</v>
      </c>
      <c r="P224" t="str">
        <f t="shared" si="6"/>
        <v/>
      </c>
      <c r="Q224" s="40" t="e">
        <f>VLOOKUP(L224,银行退!C:D,2,FALSE)</f>
        <v>#N/A</v>
      </c>
      <c r="R224" t="e">
        <f t="shared" si="7"/>
        <v>#N/A</v>
      </c>
      <c r="S224" t="e">
        <f>VLOOKUP(L224,银行退!C:Q,15,FALSE)</f>
        <v>#N/A</v>
      </c>
      <c r="T224" s="40" t="e">
        <f>VLOOKUP(L224,银行退!C:W,21,FALSE)</f>
        <v>#N/A</v>
      </c>
      <c r="U224" s="53">
        <v>42895.656435185185</v>
      </c>
      <c r="V224">
        <f>VLOOKUP(B224,HIS解!E:G,3,FALSE)</f>
        <v>7000</v>
      </c>
    </row>
    <row r="225" spans="1:22" ht="14.25" hidden="1">
      <c r="A225" s="53">
        <v>42895.660057870373</v>
      </c>
      <c r="B225">
        <v>122675</v>
      </c>
      <c r="C225" t="s">
        <v>963</v>
      </c>
      <c r="D225" t="s">
        <v>964</v>
      </c>
      <c r="E225"/>
      <c r="F225" s="15">
        <v>459</v>
      </c>
      <c r="G225" t="s">
        <v>367</v>
      </c>
      <c r="H225" t="s">
        <v>367</v>
      </c>
      <c r="I225" t="s">
        <v>74</v>
      </c>
      <c r="J225" t="s">
        <v>36</v>
      </c>
      <c r="K225" t="s">
        <v>75</v>
      </c>
      <c r="L225" t="s">
        <v>5743</v>
      </c>
      <c r="M225" t="s">
        <v>5744</v>
      </c>
      <c r="N225" t="s">
        <v>5745</v>
      </c>
      <c r="O225">
        <f>VLOOKUP(B225,HIS退!B:F,5,FALSE)</f>
        <v>-459</v>
      </c>
      <c r="P225" t="str">
        <f t="shared" si="6"/>
        <v/>
      </c>
      <c r="Q225" s="40">
        <f>VLOOKUP(L225,银行退!C:D,2,FALSE)</f>
        <v>459</v>
      </c>
      <c r="R225" t="str">
        <f t="shared" si="7"/>
        <v/>
      </c>
      <c r="S225" t="str">
        <f>VLOOKUP(L225,银行退!C:Q,15,FALSE)</f>
        <v>S</v>
      </c>
      <c r="T225" s="40" t="e">
        <f>VLOOKUP(L225,银行退!C:W,21,FALSE)</f>
        <v>#N/A</v>
      </c>
      <c r="U225" s="53">
        <v>42895.660057870373</v>
      </c>
      <c r="V225" t="e">
        <f>VLOOKUP(B225,HIS解!E:G,3,FALSE)</f>
        <v>#N/A</v>
      </c>
    </row>
    <row r="226" spans="1:22" customFormat="1" ht="14.25" hidden="1">
      <c r="A226" s="53">
        <v>42895.665625000001</v>
      </c>
      <c r="B226">
        <v>122915</v>
      </c>
      <c r="D226" t="s">
        <v>966</v>
      </c>
      <c r="F226" s="15">
        <v>1900</v>
      </c>
      <c r="G226" t="s">
        <v>367</v>
      </c>
      <c r="H226" t="s">
        <v>367</v>
      </c>
      <c r="I226" t="s">
        <v>174</v>
      </c>
      <c r="J226" t="s">
        <v>73</v>
      </c>
      <c r="K226" t="s">
        <v>75</v>
      </c>
      <c r="L226" t="s">
        <v>5746</v>
      </c>
      <c r="M226" t="s">
        <v>5747</v>
      </c>
      <c r="N226" t="s">
        <v>4909</v>
      </c>
      <c r="O226">
        <f>VLOOKUP(B226,HIS退!B:F,5,FALSE)</f>
        <v>-1900</v>
      </c>
      <c r="P226" t="str">
        <f t="shared" si="6"/>
        <v/>
      </c>
      <c r="Q226" s="40" t="e">
        <f>VLOOKUP(L226,银行退!C:D,2,FALSE)</f>
        <v>#N/A</v>
      </c>
      <c r="R226" t="e">
        <f t="shared" si="7"/>
        <v>#N/A</v>
      </c>
      <c r="S226" t="e">
        <f>VLOOKUP(L226,银行退!C:Q,15,FALSE)</f>
        <v>#N/A</v>
      </c>
      <c r="T226" s="40" t="e">
        <f>VLOOKUP(L226,银行退!C:W,21,FALSE)</f>
        <v>#N/A</v>
      </c>
      <c r="U226" s="53">
        <v>42895.665625000001</v>
      </c>
      <c r="V226">
        <f>VLOOKUP(B226,HIS解!E:G,3,FALSE)</f>
        <v>1900</v>
      </c>
    </row>
    <row r="227" spans="1:22" customFormat="1" ht="14.25" hidden="1">
      <c r="A227" s="53">
        <v>42895.680868055555</v>
      </c>
      <c r="B227">
        <v>123543</v>
      </c>
      <c r="C227" t="s">
        <v>968</v>
      </c>
      <c r="D227" t="s">
        <v>969</v>
      </c>
      <c r="F227" s="15">
        <v>400</v>
      </c>
      <c r="G227" t="s">
        <v>367</v>
      </c>
      <c r="H227" t="s">
        <v>367</v>
      </c>
      <c r="I227" t="s">
        <v>74</v>
      </c>
      <c r="J227" t="s">
        <v>36</v>
      </c>
      <c r="K227" t="s">
        <v>75</v>
      </c>
      <c r="L227" t="s">
        <v>5748</v>
      </c>
      <c r="M227" t="s">
        <v>5749</v>
      </c>
      <c r="N227" t="s">
        <v>5750</v>
      </c>
      <c r="O227">
        <f>VLOOKUP(B227,HIS退!B:F,5,FALSE)</f>
        <v>-400</v>
      </c>
      <c r="P227" t="str">
        <f t="shared" si="6"/>
        <v/>
      </c>
      <c r="Q227" s="40">
        <f>VLOOKUP(L227,银行退!C:D,2,FALSE)</f>
        <v>400</v>
      </c>
      <c r="R227" t="str">
        <f t="shared" si="7"/>
        <v/>
      </c>
      <c r="S227" t="str">
        <f>VLOOKUP(L227,银行退!C:Q,15,FALSE)</f>
        <v>S</v>
      </c>
      <c r="T227" s="40" t="e">
        <f>VLOOKUP(L227,银行退!C:W,21,FALSE)</f>
        <v>#N/A</v>
      </c>
      <c r="U227" s="53">
        <v>42895.680868055555</v>
      </c>
      <c r="V227" t="e">
        <f>VLOOKUP(B227,HIS解!E:G,3,FALSE)</f>
        <v>#N/A</v>
      </c>
    </row>
    <row r="228" spans="1:22" s="43" customFormat="1" ht="14.25" hidden="1">
      <c r="A228" s="53">
        <v>42895.690474537034</v>
      </c>
      <c r="B228">
        <v>124013</v>
      </c>
      <c r="C228"/>
      <c r="D228" t="s">
        <v>971</v>
      </c>
      <c r="E228"/>
      <c r="F228" s="15">
        <v>66</v>
      </c>
      <c r="G228" t="s">
        <v>367</v>
      </c>
      <c r="H228" t="s">
        <v>367</v>
      </c>
      <c r="I228" t="s">
        <v>174</v>
      </c>
      <c r="J228" t="s">
        <v>73</v>
      </c>
      <c r="K228" t="s">
        <v>75</v>
      </c>
      <c r="L228" t="s">
        <v>5751</v>
      </c>
      <c r="M228" t="s">
        <v>5752</v>
      </c>
      <c r="N228" t="s">
        <v>4910</v>
      </c>
      <c r="O228">
        <f>VLOOKUP(B228,HIS退!B:F,5,FALSE)</f>
        <v>-66</v>
      </c>
      <c r="P228" t="str">
        <f t="shared" si="6"/>
        <v/>
      </c>
      <c r="Q228" s="40" t="e">
        <f>VLOOKUP(L228,银行退!C:D,2,FALSE)</f>
        <v>#N/A</v>
      </c>
      <c r="R228" t="e">
        <f t="shared" si="7"/>
        <v>#N/A</v>
      </c>
      <c r="S228" t="e">
        <f>VLOOKUP(L228,银行退!C:Q,15,FALSE)</f>
        <v>#N/A</v>
      </c>
      <c r="T228" s="40" t="e">
        <f>VLOOKUP(L228,银行退!C:W,21,FALSE)</f>
        <v>#N/A</v>
      </c>
      <c r="U228" s="53">
        <v>42895.690474537034</v>
      </c>
      <c r="V228">
        <f>VLOOKUP(B228,HIS解!E:G,3,FALSE)</f>
        <v>66</v>
      </c>
    </row>
    <row r="229" spans="1:22" customFormat="1" ht="14.25" hidden="1">
      <c r="A229" s="53">
        <v>42895.691354166665</v>
      </c>
      <c r="B229">
        <v>124056</v>
      </c>
      <c r="C229" t="s">
        <v>5753</v>
      </c>
      <c r="D229" t="s">
        <v>973</v>
      </c>
      <c r="F229" s="15">
        <v>868</v>
      </c>
      <c r="G229" t="s">
        <v>367</v>
      </c>
      <c r="H229" t="s">
        <v>367</v>
      </c>
      <c r="I229" t="s">
        <v>174</v>
      </c>
      <c r="J229" t="s">
        <v>73</v>
      </c>
      <c r="K229" t="s">
        <v>75</v>
      </c>
      <c r="L229" t="s">
        <v>5754</v>
      </c>
      <c r="M229" t="s">
        <v>5755</v>
      </c>
      <c r="N229" t="s">
        <v>4903</v>
      </c>
      <c r="O229">
        <f>VLOOKUP(B229,HIS退!B:F,5,FALSE)</f>
        <v>-868</v>
      </c>
      <c r="P229" t="str">
        <f t="shared" si="6"/>
        <v/>
      </c>
      <c r="Q229" s="40">
        <f>VLOOKUP(L229,银行退!C:D,2,FALSE)</f>
        <v>868</v>
      </c>
      <c r="R229" t="str">
        <f t="shared" si="7"/>
        <v/>
      </c>
      <c r="S229" t="str">
        <f>VLOOKUP(L229,银行退!C:Q,15,FALSE)</f>
        <v>B</v>
      </c>
      <c r="T229" s="40" t="str">
        <f>VLOOKUP(L229,银行退!C:W,21,FALSE)</f>
        <v>20170609</v>
      </c>
      <c r="U229" s="53">
        <v>42895.691354166665</v>
      </c>
      <c r="V229">
        <f>VLOOKUP(B229,HIS解!E:G,3,FALSE)</f>
        <v>868</v>
      </c>
    </row>
    <row r="230" spans="1:22" customFormat="1" ht="14.25" hidden="1">
      <c r="A230" s="53">
        <v>42895.705289351848</v>
      </c>
      <c r="B230">
        <v>124544</v>
      </c>
      <c r="C230" t="s">
        <v>5756</v>
      </c>
      <c r="D230" t="s">
        <v>975</v>
      </c>
      <c r="F230" s="15">
        <v>1760</v>
      </c>
      <c r="G230" t="s">
        <v>367</v>
      </c>
      <c r="H230" t="s">
        <v>367</v>
      </c>
      <c r="I230" t="s">
        <v>174</v>
      </c>
      <c r="J230" t="s">
        <v>98</v>
      </c>
      <c r="K230" t="s">
        <v>75</v>
      </c>
      <c r="L230" t="s">
        <v>5757</v>
      </c>
      <c r="M230" t="s">
        <v>5758</v>
      </c>
      <c r="N230" t="s">
        <v>5007</v>
      </c>
      <c r="O230">
        <f>VLOOKUP(B230,HIS退!B:F,5,FALSE)</f>
        <v>-1760</v>
      </c>
      <c r="P230" t="str">
        <f t="shared" si="6"/>
        <v/>
      </c>
      <c r="Q230" s="40">
        <f>VLOOKUP(L230,银行退!C:D,2,FALSE)</f>
        <v>1760</v>
      </c>
      <c r="R230" t="str">
        <f t="shared" si="7"/>
        <v/>
      </c>
      <c r="S230" t="str">
        <f>VLOOKUP(L230,银行退!C:Q,15,FALSE)</f>
        <v>B</v>
      </c>
      <c r="T230" s="40" t="str">
        <f>VLOOKUP(L230,银行退!C:W,21,FALSE)</f>
        <v>20170612</v>
      </c>
      <c r="U230" s="53">
        <v>42895.705289351848</v>
      </c>
      <c r="V230">
        <f>VLOOKUP(B230,HIS解!E:G,3,FALSE)</f>
        <v>1760</v>
      </c>
    </row>
    <row r="231" spans="1:22" ht="14.25" hidden="1">
      <c r="A231" s="53">
        <v>42895.707002314812</v>
      </c>
      <c r="B231">
        <v>124602</v>
      </c>
      <c r="C231" t="s">
        <v>977</v>
      </c>
      <c r="D231" t="s">
        <v>978</v>
      </c>
      <c r="E231"/>
      <c r="F231" s="15">
        <v>603</v>
      </c>
      <c r="G231" t="s">
        <v>367</v>
      </c>
      <c r="H231" t="s">
        <v>367</v>
      </c>
      <c r="I231" t="s">
        <v>74</v>
      </c>
      <c r="J231" t="s">
        <v>36</v>
      </c>
      <c r="K231" t="s">
        <v>75</v>
      </c>
      <c r="L231" t="s">
        <v>5759</v>
      </c>
      <c r="M231" t="s">
        <v>5760</v>
      </c>
      <c r="N231" t="s">
        <v>5761</v>
      </c>
      <c r="O231">
        <f>VLOOKUP(B231,HIS退!B:F,5,FALSE)</f>
        <v>-603</v>
      </c>
      <c r="P231" t="str">
        <f t="shared" si="6"/>
        <v/>
      </c>
      <c r="Q231" s="40">
        <f>VLOOKUP(L231,银行退!C:D,2,FALSE)</f>
        <v>603</v>
      </c>
      <c r="R231" t="str">
        <f t="shared" si="7"/>
        <v/>
      </c>
      <c r="S231" t="str">
        <f>VLOOKUP(L231,银行退!C:Q,15,FALSE)</f>
        <v>S</v>
      </c>
      <c r="T231" s="40" t="e">
        <f>VLOOKUP(L231,银行退!C:W,21,FALSE)</f>
        <v>#N/A</v>
      </c>
      <c r="U231" s="53">
        <v>42895.707002314812</v>
      </c>
      <c r="V231" t="e">
        <f>VLOOKUP(B231,HIS解!E:G,3,FALSE)</f>
        <v>#N/A</v>
      </c>
    </row>
    <row r="232" spans="1:22" ht="14.25" hidden="1">
      <c r="A232" s="53">
        <v>42895.711076388892</v>
      </c>
      <c r="B232">
        <v>124743</v>
      </c>
      <c r="C232" t="s">
        <v>5762</v>
      </c>
      <c r="D232" t="s">
        <v>980</v>
      </c>
      <c r="E232"/>
      <c r="F232" s="15">
        <v>800</v>
      </c>
      <c r="G232" t="s">
        <v>367</v>
      </c>
      <c r="H232" t="s">
        <v>367</v>
      </c>
      <c r="I232" t="s">
        <v>174</v>
      </c>
      <c r="J232" t="s">
        <v>98</v>
      </c>
      <c r="K232" t="s">
        <v>75</v>
      </c>
      <c r="L232" t="s">
        <v>5763</v>
      </c>
      <c r="M232" t="s">
        <v>5764</v>
      </c>
      <c r="N232" t="s">
        <v>4979</v>
      </c>
      <c r="O232">
        <f>VLOOKUP(B232,HIS退!B:F,5,FALSE)</f>
        <v>-800</v>
      </c>
      <c r="P232" t="str">
        <f t="shared" si="6"/>
        <v/>
      </c>
      <c r="Q232" s="40">
        <f>VLOOKUP(L232,银行退!C:D,2,FALSE)</f>
        <v>800</v>
      </c>
      <c r="R232" t="str">
        <f t="shared" si="7"/>
        <v/>
      </c>
      <c r="S232" t="str">
        <f>VLOOKUP(L232,银行退!C:Q,15,FALSE)</f>
        <v>B</v>
      </c>
      <c r="T232" s="40" t="str">
        <f>VLOOKUP(L232,银行退!C:W,21,FALSE)</f>
        <v>20170609</v>
      </c>
      <c r="U232" s="53">
        <v>42895.711076388892</v>
      </c>
      <c r="V232">
        <f>VLOOKUP(B232,HIS解!E:G,3,FALSE)</f>
        <v>800</v>
      </c>
    </row>
    <row r="233" spans="1:22" customFormat="1" ht="14.25" hidden="1">
      <c r="A233" s="53">
        <v>42895.711435185185</v>
      </c>
      <c r="B233">
        <v>124755</v>
      </c>
      <c r="C233" t="s">
        <v>982</v>
      </c>
      <c r="D233" t="s">
        <v>983</v>
      </c>
      <c r="F233" s="15">
        <v>411</v>
      </c>
      <c r="G233" t="s">
        <v>367</v>
      </c>
      <c r="H233" t="s">
        <v>367</v>
      </c>
      <c r="I233" t="s">
        <v>74</v>
      </c>
      <c r="J233" t="s">
        <v>36</v>
      </c>
      <c r="K233" t="s">
        <v>75</v>
      </c>
      <c r="L233" t="s">
        <v>5765</v>
      </c>
      <c r="M233" t="s">
        <v>5766</v>
      </c>
      <c r="N233" t="s">
        <v>5767</v>
      </c>
      <c r="O233">
        <f>VLOOKUP(B233,HIS退!B:F,5,FALSE)</f>
        <v>-411</v>
      </c>
      <c r="P233" t="str">
        <f t="shared" si="6"/>
        <v/>
      </c>
      <c r="Q233" s="40">
        <f>VLOOKUP(L233,银行退!C:D,2,FALSE)</f>
        <v>411</v>
      </c>
      <c r="R233" t="str">
        <f t="shared" si="7"/>
        <v/>
      </c>
      <c r="S233" t="str">
        <f>VLOOKUP(L233,银行退!C:Q,15,FALSE)</f>
        <v>S</v>
      </c>
      <c r="T233" s="40" t="e">
        <f>VLOOKUP(L233,银行退!C:W,21,FALSE)</f>
        <v>#N/A</v>
      </c>
      <c r="U233" s="53">
        <v>42895.711435185185</v>
      </c>
      <c r="V233" t="e">
        <f>VLOOKUP(B233,HIS解!E:G,3,FALSE)</f>
        <v>#N/A</v>
      </c>
    </row>
    <row r="234" spans="1:22" customFormat="1" ht="14.25" hidden="1">
      <c r="A234" s="53">
        <v>42895.714421296296</v>
      </c>
      <c r="B234">
        <v>124856</v>
      </c>
      <c r="D234" t="s">
        <v>40</v>
      </c>
      <c r="F234" s="15">
        <v>370</v>
      </c>
      <c r="G234" t="s">
        <v>367</v>
      </c>
      <c r="H234" t="s">
        <v>367</v>
      </c>
      <c r="I234" t="s">
        <v>174</v>
      </c>
      <c r="J234" t="s">
        <v>73</v>
      </c>
      <c r="K234" t="s">
        <v>75</v>
      </c>
      <c r="L234" t="s">
        <v>5768</v>
      </c>
      <c r="M234" t="s">
        <v>5769</v>
      </c>
      <c r="N234" t="s">
        <v>149</v>
      </c>
      <c r="O234">
        <f>VLOOKUP(B234,HIS退!B:F,5,FALSE)</f>
        <v>-370</v>
      </c>
      <c r="P234" t="str">
        <f t="shared" si="6"/>
        <v/>
      </c>
      <c r="Q234" s="40" t="e">
        <f>VLOOKUP(L234,银行退!C:D,2,FALSE)</f>
        <v>#N/A</v>
      </c>
      <c r="R234" t="e">
        <f t="shared" si="7"/>
        <v>#N/A</v>
      </c>
      <c r="S234" t="e">
        <f>VLOOKUP(L234,银行退!C:Q,15,FALSE)</f>
        <v>#N/A</v>
      </c>
      <c r="T234" s="40" t="e">
        <f>VLOOKUP(L234,银行退!C:W,21,FALSE)</f>
        <v>#N/A</v>
      </c>
      <c r="U234" s="53">
        <v>42895.714421296296</v>
      </c>
      <c r="V234">
        <f>VLOOKUP(B234,HIS解!E:G,3,FALSE)</f>
        <v>370</v>
      </c>
    </row>
    <row r="235" spans="1:22" customFormat="1" ht="14.25" hidden="1">
      <c r="A235" s="53">
        <v>42895.720729166664</v>
      </c>
      <c r="B235">
        <v>125027</v>
      </c>
      <c r="D235" t="s">
        <v>985</v>
      </c>
      <c r="F235" s="15">
        <v>41</v>
      </c>
      <c r="G235" t="s">
        <v>367</v>
      </c>
      <c r="H235" t="s">
        <v>367</v>
      </c>
      <c r="I235" t="s">
        <v>174</v>
      </c>
      <c r="J235" t="s">
        <v>73</v>
      </c>
      <c r="K235" t="s">
        <v>75</v>
      </c>
      <c r="L235" t="s">
        <v>5770</v>
      </c>
      <c r="M235" t="s">
        <v>5771</v>
      </c>
      <c r="N235" t="s">
        <v>4911</v>
      </c>
      <c r="O235">
        <f>VLOOKUP(B235,HIS退!B:F,5,FALSE)</f>
        <v>-41</v>
      </c>
      <c r="P235" t="str">
        <f t="shared" si="6"/>
        <v/>
      </c>
      <c r="Q235" s="40" t="e">
        <f>VLOOKUP(L235,银行退!C:D,2,FALSE)</f>
        <v>#N/A</v>
      </c>
      <c r="R235" t="e">
        <f t="shared" si="7"/>
        <v>#N/A</v>
      </c>
      <c r="S235" t="e">
        <f>VLOOKUP(L235,银行退!C:Q,15,FALSE)</f>
        <v>#N/A</v>
      </c>
      <c r="T235" s="40" t="e">
        <f>VLOOKUP(L235,银行退!C:W,21,FALSE)</f>
        <v>#N/A</v>
      </c>
      <c r="U235" s="53">
        <v>42895.720729166664</v>
      </c>
      <c r="V235">
        <f>VLOOKUP(B235,HIS解!E:G,3,FALSE)</f>
        <v>41</v>
      </c>
    </row>
    <row r="236" spans="1:22" customFormat="1" ht="14.25" hidden="1">
      <c r="A236" s="53">
        <v>42895.727812500001</v>
      </c>
      <c r="B236">
        <v>125191</v>
      </c>
      <c r="D236" t="s">
        <v>987</v>
      </c>
      <c r="F236" s="15">
        <v>400</v>
      </c>
      <c r="G236" t="s">
        <v>367</v>
      </c>
      <c r="H236" t="s">
        <v>367</v>
      </c>
      <c r="I236" t="s">
        <v>174</v>
      </c>
      <c r="J236" t="s">
        <v>73</v>
      </c>
      <c r="K236" t="s">
        <v>75</v>
      </c>
      <c r="L236" t="s">
        <v>5772</v>
      </c>
      <c r="M236" t="s">
        <v>5773</v>
      </c>
      <c r="N236" t="s">
        <v>4912</v>
      </c>
      <c r="O236">
        <f>VLOOKUP(B236,HIS退!B:F,5,FALSE)</f>
        <v>-400</v>
      </c>
      <c r="P236" t="str">
        <f t="shared" si="6"/>
        <v/>
      </c>
      <c r="Q236" s="40" t="e">
        <f>VLOOKUP(L236,银行退!C:D,2,FALSE)</f>
        <v>#N/A</v>
      </c>
      <c r="R236" t="e">
        <f t="shared" si="7"/>
        <v>#N/A</v>
      </c>
      <c r="S236" t="e">
        <f>VLOOKUP(L236,银行退!C:Q,15,FALSE)</f>
        <v>#N/A</v>
      </c>
      <c r="T236" s="40" t="e">
        <f>VLOOKUP(L236,银行退!C:W,21,FALSE)</f>
        <v>#N/A</v>
      </c>
      <c r="U236" s="53">
        <v>42895.727812500001</v>
      </c>
      <c r="V236">
        <f>VLOOKUP(B236,HIS解!E:G,3,FALSE)</f>
        <v>400</v>
      </c>
    </row>
    <row r="237" spans="1:22" customFormat="1" ht="14.25" hidden="1">
      <c r="A237" s="53">
        <v>42895.730833333335</v>
      </c>
      <c r="B237">
        <v>125249</v>
      </c>
      <c r="C237" t="s">
        <v>989</v>
      </c>
      <c r="D237" t="s">
        <v>306</v>
      </c>
      <c r="F237" s="15">
        <v>1000</v>
      </c>
      <c r="G237" t="s">
        <v>42</v>
      </c>
      <c r="H237" t="s">
        <v>367</v>
      </c>
      <c r="I237" t="s">
        <v>74</v>
      </c>
      <c r="J237" t="s">
        <v>36</v>
      </c>
      <c r="K237" t="s">
        <v>75</v>
      </c>
      <c r="L237" t="s">
        <v>5774</v>
      </c>
      <c r="M237" t="s">
        <v>5775</v>
      </c>
      <c r="N237" t="s">
        <v>5776</v>
      </c>
      <c r="O237">
        <f>VLOOKUP(B237,HIS退!B:F,5,FALSE)</f>
        <v>-1000</v>
      </c>
      <c r="P237" t="str">
        <f t="shared" si="6"/>
        <v/>
      </c>
      <c r="Q237" s="40">
        <f>VLOOKUP(L237,银行退!C:D,2,FALSE)</f>
        <v>1000</v>
      </c>
      <c r="R237" t="str">
        <f t="shared" si="7"/>
        <v/>
      </c>
      <c r="S237" t="str">
        <f>VLOOKUP(L237,银行退!C:Q,15,FALSE)</f>
        <v>S</v>
      </c>
      <c r="T237" s="40" t="e">
        <f>VLOOKUP(L237,银行退!C:W,21,FALSE)</f>
        <v>#N/A</v>
      </c>
      <c r="U237" s="53">
        <v>42895.730833333335</v>
      </c>
      <c r="V237" t="e">
        <f>VLOOKUP(B237,HIS解!E:G,3,FALSE)</f>
        <v>#N/A</v>
      </c>
    </row>
    <row r="238" spans="1:22" customFormat="1" ht="14.25" hidden="1">
      <c r="A238" s="53">
        <v>42895.737118055556</v>
      </c>
      <c r="B238">
        <v>125318</v>
      </c>
      <c r="C238" t="s">
        <v>5777</v>
      </c>
      <c r="D238" t="s">
        <v>990</v>
      </c>
      <c r="F238" s="15">
        <v>833</v>
      </c>
      <c r="G238" t="s">
        <v>367</v>
      </c>
      <c r="H238" t="s">
        <v>367</v>
      </c>
      <c r="I238" t="s">
        <v>174</v>
      </c>
      <c r="J238" t="s">
        <v>98</v>
      </c>
      <c r="K238" t="s">
        <v>75</v>
      </c>
      <c r="L238" t="s">
        <v>5778</v>
      </c>
      <c r="M238" t="s">
        <v>5779</v>
      </c>
      <c r="N238" t="s">
        <v>5008</v>
      </c>
      <c r="O238">
        <f>VLOOKUP(B238,HIS退!B:F,5,FALSE)</f>
        <v>-833</v>
      </c>
      <c r="P238" t="str">
        <f t="shared" si="6"/>
        <v/>
      </c>
      <c r="Q238" s="40">
        <f>VLOOKUP(L238,银行退!C:D,2,FALSE)</f>
        <v>833</v>
      </c>
      <c r="R238" t="str">
        <f t="shared" si="7"/>
        <v/>
      </c>
      <c r="S238" t="str">
        <f>VLOOKUP(L238,银行退!C:Q,15,FALSE)</f>
        <v>B</v>
      </c>
      <c r="T238" s="40" t="str">
        <f>VLOOKUP(L238,银行退!C:W,21,FALSE)</f>
        <v>20170612</v>
      </c>
      <c r="U238" s="53">
        <v>42895.737118055556</v>
      </c>
      <c r="V238">
        <f>VLOOKUP(B238,HIS解!E:G,3,FALSE)</f>
        <v>833</v>
      </c>
    </row>
    <row r="239" spans="1:22" customFormat="1" ht="14.25" hidden="1">
      <c r="A239" s="53">
        <v>42895.763483796298</v>
      </c>
      <c r="B239">
        <v>125546</v>
      </c>
      <c r="C239" t="s">
        <v>992</v>
      </c>
      <c r="D239" t="s">
        <v>711</v>
      </c>
      <c r="F239" s="15">
        <v>600</v>
      </c>
      <c r="G239" t="s">
        <v>367</v>
      </c>
      <c r="H239" t="s">
        <v>367</v>
      </c>
      <c r="I239" t="s">
        <v>74</v>
      </c>
      <c r="J239" t="s">
        <v>36</v>
      </c>
      <c r="K239" t="s">
        <v>75</v>
      </c>
      <c r="L239" t="s">
        <v>5780</v>
      </c>
      <c r="M239" t="s">
        <v>5781</v>
      </c>
      <c r="N239" t="s">
        <v>5453</v>
      </c>
      <c r="O239">
        <f>VLOOKUP(B239,HIS退!B:F,5,FALSE)</f>
        <v>-600</v>
      </c>
      <c r="P239" t="str">
        <f t="shared" si="6"/>
        <v/>
      </c>
      <c r="Q239" s="40">
        <f>VLOOKUP(L239,银行退!C:D,2,FALSE)</f>
        <v>600</v>
      </c>
      <c r="R239" t="str">
        <f t="shared" si="7"/>
        <v/>
      </c>
      <c r="S239" t="str">
        <f>VLOOKUP(L239,银行退!C:Q,15,FALSE)</f>
        <v>S</v>
      </c>
      <c r="T239" s="40" t="e">
        <f>VLOOKUP(L239,银行退!C:W,21,FALSE)</f>
        <v>#N/A</v>
      </c>
      <c r="U239" s="53">
        <v>42895.763483796298</v>
      </c>
      <c r="V239" t="e">
        <f>VLOOKUP(B239,HIS解!E:G,3,FALSE)</f>
        <v>#N/A</v>
      </c>
    </row>
    <row r="240" spans="1:22" customFormat="1" ht="14.25" hidden="1">
      <c r="A240" s="53">
        <v>42895.803344907406</v>
      </c>
      <c r="B240">
        <v>125697</v>
      </c>
      <c r="D240" t="s">
        <v>993</v>
      </c>
      <c r="F240" s="15">
        <v>382</v>
      </c>
      <c r="G240" t="s">
        <v>367</v>
      </c>
      <c r="H240" t="s">
        <v>367</v>
      </c>
      <c r="I240" t="s">
        <v>174</v>
      </c>
      <c r="J240" t="s">
        <v>73</v>
      </c>
      <c r="K240" t="s">
        <v>75</v>
      </c>
      <c r="L240" t="s">
        <v>5782</v>
      </c>
      <c r="M240" t="s">
        <v>5783</v>
      </c>
      <c r="N240" t="s">
        <v>4913</v>
      </c>
      <c r="O240">
        <f>VLOOKUP(B240,HIS退!B:F,5,FALSE)</f>
        <v>-382</v>
      </c>
      <c r="P240" t="str">
        <f t="shared" si="6"/>
        <v/>
      </c>
      <c r="Q240" s="40" t="e">
        <f>VLOOKUP(L240,银行退!C:D,2,FALSE)</f>
        <v>#N/A</v>
      </c>
      <c r="R240" t="e">
        <f t="shared" si="7"/>
        <v>#N/A</v>
      </c>
      <c r="S240" t="e">
        <f>VLOOKUP(L240,银行退!C:Q,15,FALSE)</f>
        <v>#N/A</v>
      </c>
      <c r="T240" s="40" t="e">
        <f>VLOOKUP(L240,银行退!C:W,21,FALSE)</f>
        <v>#N/A</v>
      </c>
      <c r="U240" s="53">
        <v>42895.803344907406</v>
      </c>
      <c r="V240">
        <f>VLOOKUP(B240,HIS解!E:G,3,FALSE)</f>
        <v>382</v>
      </c>
    </row>
    <row r="241" spans="1:22" customFormat="1" ht="14.25" hidden="1">
      <c r="A241" s="53">
        <v>42895.803912037038</v>
      </c>
      <c r="B241">
        <v>0</v>
      </c>
      <c r="D241" t="s">
        <v>993</v>
      </c>
      <c r="F241" s="15">
        <v>382</v>
      </c>
      <c r="G241" t="s">
        <v>367</v>
      </c>
      <c r="H241" t="s">
        <v>367</v>
      </c>
      <c r="I241" t="s">
        <v>76</v>
      </c>
      <c r="J241" t="s">
        <v>76</v>
      </c>
      <c r="K241" t="s">
        <v>75</v>
      </c>
      <c r="L241" t="s">
        <v>5784</v>
      </c>
      <c r="M241" t="s">
        <v>5785</v>
      </c>
      <c r="N241" t="s">
        <v>4913</v>
      </c>
      <c r="O241" t="e">
        <f>VLOOKUP(B241,HIS退!B:F,5,FALSE)</f>
        <v>#N/A</v>
      </c>
      <c r="P241" t="e">
        <f t="shared" si="6"/>
        <v>#N/A</v>
      </c>
      <c r="Q241" s="40" t="e">
        <f>VLOOKUP(L241,银行退!C:D,2,FALSE)</f>
        <v>#N/A</v>
      </c>
      <c r="R241" t="e">
        <f t="shared" si="7"/>
        <v>#N/A</v>
      </c>
      <c r="S241" t="e">
        <f>VLOOKUP(L241,银行退!C:Q,15,FALSE)</f>
        <v>#N/A</v>
      </c>
      <c r="T241" s="40" t="e">
        <f>VLOOKUP(L241,银行退!C:W,21,FALSE)</f>
        <v>#N/A</v>
      </c>
      <c r="U241" s="53">
        <v>42895.803912037038</v>
      </c>
      <c r="V241" t="e">
        <f>VLOOKUP(B241,HIS解!E:G,3,FALSE)</f>
        <v>#N/A</v>
      </c>
    </row>
    <row r="242" spans="1:22" customFormat="1" ht="14.25" hidden="1">
      <c r="A242" s="53">
        <v>42895.883206018516</v>
      </c>
      <c r="B242">
        <v>125920</v>
      </c>
      <c r="C242" t="s">
        <v>995</v>
      </c>
      <c r="D242" t="s">
        <v>996</v>
      </c>
      <c r="F242" s="15">
        <v>454</v>
      </c>
      <c r="G242" t="s">
        <v>367</v>
      </c>
      <c r="H242" t="s">
        <v>367</v>
      </c>
      <c r="I242" t="s">
        <v>74</v>
      </c>
      <c r="J242" t="s">
        <v>36</v>
      </c>
      <c r="K242" t="s">
        <v>75</v>
      </c>
      <c r="L242" t="s">
        <v>5786</v>
      </c>
      <c r="M242" t="s">
        <v>5787</v>
      </c>
      <c r="N242" t="s">
        <v>5788</v>
      </c>
      <c r="O242">
        <f>VLOOKUP(B242,HIS退!B:F,5,FALSE)</f>
        <v>-454</v>
      </c>
      <c r="P242" t="str">
        <f t="shared" si="6"/>
        <v/>
      </c>
      <c r="Q242" s="40">
        <f>VLOOKUP(L242,银行退!C:D,2,FALSE)</f>
        <v>454</v>
      </c>
      <c r="R242" t="str">
        <f t="shared" si="7"/>
        <v/>
      </c>
      <c r="S242" t="str">
        <f>VLOOKUP(L242,银行退!C:Q,15,FALSE)</f>
        <v>S</v>
      </c>
      <c r="T242" s="40" t="e">
        <f>VLOOKUP(L242,银行退!C:W,21,FALSE)</f>
        <v>#N/A</v>
      </c>
      <c r="U242" s="53">
        <v>42895.883206018516</v>
      </c>
      <c r="V242" t="e">
        <f>VLOOKUP(B242,HIS解!E:G,3,FALSE)</f>
        <v>#N/A</v>
      </c>
    </row>
    <row r="243" spans="1:22" customFormat="1" ht="14.25" hidden="1">
      <c r="A243" s="53">
        <v>42895.952361111114</v>
      </c>
      <c r="B243">
        <v>126061</v>
      </c>
      <c r="C243" t="s">
        <v>998</v>
      </c>
      <c r="D243" t="s">
        <v>999</v>
      </c>
      <c r="F243" s="15">
        <v>100</v>
      </c>
      <c r="G243" t="s">
        <v>42</v>
      </c>
      <c r="H243" t="s">
        <v>367</v>
      </c>
      <c r="I243" t="s">
        <v>74</v>
      </c>
      <c r="J243" t="s">
        <v>36</v>
      </c>
      <c r="K243" t="s">
        <v>75</v>
      </c>
      <c r="L243" t="s">
        <v>5789</v>
      </c>
      <c r="M243" t="s">
        <v>5790</v>
      </c>
      <c r="N243" t="s">
        <v>5168</v>
      </c>
      <c r="O243">
        <f>VLOOKUP(B243,HIS退!B:F,5,FALSE)</f>
        <v>-100</v>
      </c>
      <c r="P243" t="str">
        <f t="shared" si="6"/>
        <v/>
      </c>
      <c r="Q243" s="40">
        <f>VLOOKUP(L243,银行退!C:D,2,FALSE)</f>
        <v>100</v>
      </c>
      <c r="R243" t="str">
        <f t="shared" si="7"/>
        <v/>
      </c>
      <c r="S243" t="str">
        <f>VLOOKUP(L243,银行退!C:Q,15,FALSE)</f>
        <v>S</v>
      </c>
      <c r="T243" s="40" t="e">
        <f>VLOOKUP(L243,银行退!C:W,21,FALSE)</f>
        <v>#N/A</v>
      </c>
      <c r="U243" s="53">
        <v>42895.952361111114</v>
      </c>
      <c r="V243" t="e">
        <f>VLOOKUP(B243,HIS解!E:G,3,FALSE)</f>
        <v>#N/A</v>
      </c>
    </row>
    <row r="244" spans="1:22" customFormat="1" ht="14.25" hidden="1">
      <c r="A244" s="53">
        <v>42896.111319444448</v>
      </c>
      <c r="B244">
        <v>126292</v>
      </c>
      <c r="C244" t="s">
        <v>1000</v>
      </c>
      <c r="D244" t="s">
        <v>1001</v>
      </c>
      <c r="F244" s="15">
        <v>7000</v>
      </c>
      <c r="G244" t="s">
        <v>367</v>
      </c>
      <c r="H244" t="s">
        <v>367</v>
      </c>
      <c r="I244" t="s">
        <v>74</v>
      </c>
      <c r="J244" t="s">
        <v>36</v>
      </c>
      <c r="K244" t="s">
        <v>75</v>
      </c>
      <c r="L244" t="s">
        <v>5791</v>
      </c>
      <c r="M244" t="s">
        <v>5792</v>
      </c>
      <c r="N244" t="s">
        <v>5793</v>
      </c>
      <c r="O244">
        <f>VLOOKUP(B244,HIS退!B:F,5,FALSE)</f>
        <v>-7000</v>
      </c>
      <c r="P244" t="str">
        <f t="shared" si="6"/>
        <v/>
      </c>
      <c r="Q244" s="40">
        <f>VLOOKUP(L244,银行退!C:D,2,FALSE)</f>
        <v>7000</v>
      </c>
      <c r="R244" t="str">
        <f t="shared" si="7"/>
        <v/>
      </c>
      <c r="S244" t="str">
        <f>VLOOKUP(L244,银行退!C:Q,15,FALSE)</f>
        <v>S</v>
      </c>
      <c r="T244" s="40" t="e">
        <f>VLOOKUP(L244,银行退!C:W,21,FALSE)</f>
        <v>#N/A</v>
      </c>
      <c r="U244" s="53">
        <v>42896.111319444448</v>
      </c>
      <c r="V244" t="e">
        <f>VLOOKUP(B244,HIS解!E:G,3,FALSE)</f>
        <v>#N/A</v>
      </c>
    </row>
    <row r="245" spans="1:22" customFormat="1" ht="14.25" hidden="1">
      <c r="A245" s="53">
        <v>42896.315266203703</v>
      </c>
      <c r="B245">
        <v>126547</v>
      </c>
      <c r="D245" t="s">
        <v>826</v>
      </c>
      <c r="F245" s="15">
        <v>292</v>
      </c>
      <c r="G245" t="s">
        <v>367</v>
      </c>
      <c r="H245" t="s">
        <v>367</v>
      </c>
      <c r="I245" t="s">
        <v>174</v>
      </c>
      <c r="J245" t="s">
        <v>73</v>
      </c>
      <c r="K245" t="s">
        <v>75</v>
      </c>
      <c r="L245" t="s">
        <v>5794</v>
      </c>
      <c r="M245" t="s">
        <v>5795</v>
      </c>
      <c r="N245" t="s">
        <v>4898</v>
      </c>
      <c r="O245">
        <f>VLOOKUP(B245,HIS退!B:F,5,FALSE)</f>
        <v>-292</v>
      </c>
      <c r="P245" t="str">
        <f t="shared" si="6"/>
        <v/>
      </c>
      <c r="Q245" s="40" t="e">
        <f>VLOOKUP(L245,银行退!C:D,2,FALSE)</f>
        <v>#N/A</v>
      </c>
      <c r="R245" t="e">
        <f t="shared" si="7"/>
        <v>#N/A</v>
      </c>
      <c r="S245" t="e">
        <f>VLOOKUP(L245,银行退!C:Q,15,FALSE)</f>
        <v>#N/A</v>
      </c>
      <c r="T245" s="40" t="e">
        <f>VLOOKUP(L245,银行退!C:W,21,FALSE)</f>
        <v>#N/A</v>
      </c>
      <c r="U245" s="53">
        <v>42896.315266203703</v>
      </c>
      <c r="V245">
        <f>VLOOKUP(B245,HIS解!E:G,3,FALSE)</f>
        <v>292</v>
      </c>
    </row>
    <row r="246" spans="1:22" customFormat="1" ht="14.25" hidden="1">
      <c r="A246" s="53">
        <v>42896.315555555557</v>
      </c>
      <c r="B246">
        <v>0</v>
      </c>
      <c r="D246" t="s">
        <v>826</v>
      </c>
      <c r="F246" s="15">
        <v>292</v>
      </c>
      <c r="G246" t="s">
        <v>367</v>
      </c>
      <c r="H246" t="s">
        <v>367</v>
      </c>
      <c r="I246" t="s">
        <v>76</v>
      </c>
      <c r="J246" t="s">
        <v>76</v>
      </c>
      <c r="K246" t="s">
        <v>75</v>
      </c>
      <c r="L246" t="s">
        <v>5796</v>
      </c>
      <c r="M246" t="s">
        <v>5797</v>
      </c>
      <c r="N246" t="s">
        <v>4898</v>
      </c>
      <c r="O246" t="e">
        <f>VLOOKUP(B246,HIS退!B:F,5,FALSE)</f>
        <v>#N/A</v>
      </c>
      <c r="P246" t="e">
        <f t="shared" si="6"/>
        <v>#N/A</v>
      </c>
      <c r="Q246" s="40" t="e">
        <f>VLOOKUP(L246,银行退!C:D,2,FALSE)</f>
        <v>#N/A</v>
      </c>
      <c r="R246" t="e">
        <f t="shared" si="7"/>
        <v>#N/A</v>
      </c>
      <c r="S246" t="e">
        <f>VLOOKUP(L246,银行退!C:Q,15,FALSE)</f>
        <v>#N/A</v>
      </c>
      <c r="T246" s="40" t="e">
        <f>VLOOKUP(L246,银行退!C:W,21,FALSE)</f>
        <v>#N/A</v>
      </c>
      <c r="U246" s="53">
        <v>42896.315555555557</v>
      </c>
      <c r="V246" t="e">
        <f>VLOOKUP(B246,HIS解!E:G,3,FALSE)</f>
        <v>#N/A</v>
      </c>
    </row>
    <row r="247" spans="1:22" ht="14.25" hidden="1">
      <c r="A247" s="53">
        <v>42896.325925925928</v>
      </c>
      <c r="B247">
        <v>126680</v>
      </c>
      <c r="C247"/>
      <c r="D247" t="s">
        <v>453</v>
      </c>
      <c r="E247"/>
      <c r="F247" s="15">
        <v>715</v>
      </c>
      <c r="G247" t="s">
        <v>367</v>
      </c>
      <c r="H247" t="s">
        <v>367</v>
      </c>
      <c r="I247" t="s">
        <v>174</v>
      </c>
      <c r="J247" t="s">
        <v>73</v>
      </c>
      <c r="K247" t="s">
        <v>75</v>
      </c>
      <c r="L247" t="s">
        <v>5798</v>
      </c>
      <c r="M247" t="s">
        <v>5799</v>
      </c>
      <c r="N247" t="s">
        <v>4878</v>
      </c>
      <c r="O247">
        <f>VLOOKUP(B247,HIS退!B:F,5,FALSE)</f>
        <v>-715</v>
      </c>
      <c r="P247" t="str">
        <f t="shared" si="6"/>
        <v/>
      </c>
      <c r="Q247" s="40" t="e">
        <f>VLOOKUP(L247,银行退!C:D,2,FALSE)</f>
        <v>#N/A</v>
      </c>
      <c r="R247" t="e">
        <f t="shared" si="7"/>
        <v>#N/A</v>
      </c>
      <c r="S247" t="e">
        <f>VLOOKUP(L247,银行退!C:Q,15,FALSE)</f>
        <v>#N/A</v>
      </c>
      <c r="T247" s="40" t="e">
        <f>VLOOKUP(L247,银行退!C:W,21,FALSE)</f>
        <v>#N/A</v>
      </c>
      <c r="U247" s="53">
        <v>42896.325925925928</v>
      </c>
      <c r="V247">
        <f>VLOOKUP(B247,HIS解!E:G,3,FALSE)</f>
        <v>715</v>
      </c>
    </row>
    <row r="248" spans="1:22" customFormat="1" ht="14.25" hidden="1">
      <c r="A248" s="53">
        <v>42896.326342592591</v>
      </c>
      <c r="B248">
        <v>0</v>
      </c>
      <c r="D248" t="s">
        <v>453</v>
      </c>
      <c r="F248" s="15">
        <v>710</v>
      </c>
      <c r="G248" t="s">
        <v>367</v>
      </c>
      <c r="H248" t="s">
        <v>367</v>
      </c>
      <c r="I248" t="s">
        <v>76</v>
      </c>
      <c r="J248" t="s">
        <v>76</v>
      </c>
      <c r="K248" t="s">
        <v>75</v>
      </c>
      <c r="L248" t="s">
        <v>5800</v>
      </c>
      <c r="M248" t="s">
        <v>5801</v>
      </c>
      <c r="N248" t="s">
        <v>4878</v>
      </c>
      <c r="O248" t="e">
        <f>VLOOKUP(B248,HIS退!B:F,5,FALSE)</f>
        <v>#N/A</v>
      </c>
      <c r="P248" t="e">
        <f t="shared" si="6"/>
        <v>#N/A</v>
      </c>
      <c r="Q248" s="40" t="e">
        <f>VLOOKUP(L248,银行退!C:D,2,FALSE)</f>
        <v>#N/A</v>
      </c>
      <c r="R248" t="e">
        <f t="shared" si="7"/>
        <v>#N/A</v>
      </c>
      <c r="S248" t="e">
        <f>VLOOKUP(L248,银行退!C:Q,15,FALSE)</f>
        <v>#N/A</v>
      </c>
      <c r="T248" s="40" t="e">
        <f>VLOOKUP(L248,银行退!C:W,21,FALSE)</f>
        <v>#N/A</v>
      </c>
      <c r="U248" s="53">
        <v>42896.326342592591</v>
      </c>
      <c r="V248" t="e">
        <f>VLOOKUP(B248,HIS解!E:G,3,FALSE)</f>
        <v>#N/A</v>
      </c>
    </row>
    <row r="249" spans="1:22" ht="14.25" hidden="1">
      <c r="A249" s="53">
        <v>42896.344317129631</v>
      </c>
      <c r="B249">
        <v>127045</v>
      </c>
      <c r="C249" t="s">
        <v>1003</v>
      </c>
      <c r="D249" t="s">
        <v>1004</v>
      </c>
      <c r="E249"/>
      <c r="F249" s="15">
        <v>606</v>
      </c>
      <c r="G249" t="s">
        <v>367</v>
      </c>
      <c r="H249" t="s">
        <v>367</v>
      </c>
      <c r="I249" t="s">
        <v>74</v>
      </c>
      <c r="J249" t="s">
        <v>36</v>
      </c>
      <c r="K249" t="s">
        <v>75</v>
      </c>
      <c r="L249" t="s">
        <v>5802</v>
      </c>
      <c r="M249" t="s">
        <v>5803</v>
      </c>
      <c r="N249" t="s">
        <v>5804</v>
      </c>
      <c r="O249">
        <f>VLOOKUP(B249,HIS退!B:F,5,FALSE)</f>
        <v>-606</v>
      </c>
      <c r="P249" t="str">
        <f t="shared" si="6"/>
        <v/>
      </c>
      <c r="Q249" s="40">
        <f>VLOOKUP(L249,银行退!C:D,2,FALSE)</f>
        <v>606</v>
      </c>
      <c r="R249" t="str">
        <f t="shared" si="7"/>
        <v/>
      </c>
      <c r="S249" t="str">
        <f>VLOOKUP(L249,银行退!C:Q,15,FALSE)</f>
        <v>S</v>
      </c>
      <c r="T249" s="40" t="e">
        <f>VLOOKUP(L249,银行退!C:W,21,FALSE)</f>
        <v>#N/A</v>
      </c>
      <c r="U249" s="53">
        <v>42896.344317129631</v>
      </c>
      <c r="V249" t="e">
        <f>VLOOKUP(B249,HIS解!E:G,3,FALSE)</f>
        <v>#N/A</v>
      </c>
    </row>
    <row r="250" spans="1:22" ht="14.25" hidden="1">
      <c r="A250" s="53">
        <v>42896.366493055553</v>
      </c>
      <c r="B250">
        <v>127966</v>
      </c>
      <c r="C250" t="s">
        <v>1006</v>
      </c>
      <c r="D250" t="s">
        <v>1007</v>
      </c>
      <c r="E250"/>
      <c r="F250" s="15">
        <v>2200</v>
      </c>
      <c r="G250" t="s">
        <v>367</v>
      </c>
      <c r="H250" t="s">
        <v>367</v>
      </c>
      <c r="I250" t="s">
        <v>74</v>
      </c>
      <c r="J250" t="s">
        <v>36</v>
      </c>
      <c r="K250" t="s">
        <v>75</v>
      </c>
      <c r="L250" t="s">
        <v>5805</v>
      </c>
      <c r="M250" t="s">
        <v>5806</v>
      </c>
      <c r="N250" t="s">
        <v>5807</v>
      </c>
      <c r="O250">
        <f>VLOOKUP(B250,HIS退!B:F,5,FALSE)</f>
        <v>-2200</v>
      </c>
      <c r="P250" t="str">
        <f t="shared" si="6"/>
        <v/>
      </c>
      <c r="Q250" s="40">
        <f>VLOOKUP(L250,银行退!C:D,2,FALSE)</f>
        <v>2200</v>
      </c>
      <c r="R250" t="str">
        <f t="shared" si="7"/>
        <v/>
      </c>
      <c r="S250" t="str">
        <f>VLOOKUP(L250,银行退!C:Q,15,FALSE)</f>
        <v>S</v>
      </c>
      <c r="T250" s="40" t="e">
        <f>VLOOKUP(L250,银行退!C:W,21,FALSE)</f>
        <v>#N/A</v>
      </c>
      <c r="U250" s="53">
        <v>42896.366493055553</v>
      </c>
      <c r="V250" t="e">
        <f>VLOOKUP(B250,HIS解!E:G,3,FALSE)</f>
        <v>#N/A</v>
      </c>
    </row>
    <row r="251" spans="1:22" ht="14.25" hidden="1">
      <c r="A251" s="53">
        <v>42896.369467592594</v>
      </c>
      <c r="B251">
        <v>128074</v>
      </c>
      <c r="C251" t="s">
        <v>5808</v>
      </c>
      <c r="D251" t="s">
        <v>1009</v>
      </c>
      <c r="E251"/>
      <c r="F251" s="15">
        <v>600</v>
      </c>
      <c r="G251" t="s">
        <v>367</v>
      </c>
      <c r="H251" t="s">
        <v>367</v>
      </c>
      <c r="I251" t="s">
        <v>174</v>
      </c>
      <c r="J251" t="s">
        <v>98</v>
      </c>
      <c r="K251" t="s">
        <v>75</v>
      </c>
      <c r="L251" t="s">
        <v>5809</v>
      </c>
      <c r="M251" t="s">
        <v>5810</v>
      </c>
      <c r="N251" t="s">
        <v>5009</v>
      </c>
      <c r="O251">
        <f>VLOOKUP(B251,HIS退!B:F,5,FALSE)</f>
        <v>-600</v>
      </c>
      <c r="P251" t="str">
        <f t="shared" si="6"/>
        <v/>
      </c>
      <c r="Q251" s="40">
        <f>VLOOKUP(L251,银行退!C:D,2,FALSE)</f>
        <v>600</v>
      </c>
      <c r="R251" t="str">
        <f t="shared" si="7"/>
        <v/>
      </c>
      <c r="S251" t="str">
        <f>VLOOKUP(L251,银行退!C:Q,15,FALSE)</f>
        <v>B</v>
      </c>
      <c r="T251" s="40" t="str">
        <f>VLOOKUP(L251,银行退!C:W,21,FALSE)</f>
        <v>20170612</v>
      </c>
      <c r="U251" s="53">
        <v>42896.369467592594</v>
      </c>
      <c r="V251">
        <f>VLOOKUP(B251,HIS解!E:G,3,FALSE)</f>
        <v>600</v>
      </c>
    </row>
    <row r="252" spans="1:22" ht="14.25" hidden="1">
      <c r="A252" s="53">
        <v>42896.373553240737</v>
      </c>
      <c r="B252">
        <v>128262</v>
      </c>
      <c r="C252" t="s">
        <v>1011</v>
      </c>
      <c r="D252" t="s">
        <v>1012</v>
      </c>
      <c r="E252"/>
      <c r="F252" s="15">
        <v>240</v>
      </c>
      <c r="G252" t="s">
        <v>367</v>
      </c>
      <c r="H252" t="s">
        <v>367</v>
      </c>
      <c r="I252" t="s">
        <v>74</v>
      </c>
      <c r="J252" t="s">
        <v>36</v>
      </c>
      <c r="K252" t="s">
        <v>75</v>
      </c>
      <c r="L252" t="s">
        <v>5811</v>
      </c>
      <c r="M252" t="s">
        <v>5812</v>
      </c>
      <c r="N252" t="s">
        <v>5813</v>
      </c>
      <c r="O252">
        <f>VLOOKUP(B252,HIS退!B:F,5,FALSE)</f>
        <v>-240</v>
      </c>
      <c r="P252" t="str">
        <f t="shared" si="6"/>
        <v/>
      </c>
      <c r="Q252" s="40">
        <f>VLOOKUP(L252,银行退!C:D,2,FALSE)</f>
        <v>240</v>
      </c>
      <c r="R252" t="str">
        <f t="shared" si="7"/>
        <v/>
      </c>
      <c r="S252" t="str">
        <f>VLOOKUP(L252,银行退!C:Q,15,FALSE)</f>
        <v>S</v>
      </c>
      <c r="T252" s="40" t="e">
        <f>VLOOKUP(L252,银行退!C:W,21,FALSE)</f>
        <v>#N/A</v>
      </c>
      <c r="U252" s="53">
        <v>42896.373553240737</v>
      </c>
      <c r="V252" t="e">
        <f>VLOOKUP(B252,HIS解!E:G,3,FALSE)</f>
        <v>#N/A</v>
      </c>
    </row>
    <row r="253" spans="1:22" ht="14.25" hidden="1">
      <c r="A253" s="53">
        <v>42896.379803240743</v>
      </c>
      <c r="B253">
        <v>128516</v>
      </c>
      <c r="C253" t="s">
        <v>1014</v>
      </c>
      <c r="D253" t="s">
        <v>115</v>
      </c>
      <c r="E253"/>
      <c r="F253" s="15">
        <v>3200</v>
      </c>
      <c r="G253" t="s">
        <v>367</v>
      </c>
      <c r="H253" t="s">
        <v>367</v>
      </c>
      <c r="I253" t="s">
        <v>74</v>
      </c>
      <c r="J253" t="s">
        <v>36</v>
      </c>
      <c r="K253" t="s">
        <v>75</v>
      </c>
      <c r="L253" t="s">
        <v>5814</v>
      </c>
      <c r="M253" t="s">
        <v>5815</v>
      </c>
      <c r="N253" t="s">
        <v>156</v>
      </c>
      <c r="O253">
        <f>VLOOKUP(B253,HIS退!B:F,5,FALSE)</f>
        <v>-3200</v>
      </c>
      <c r="P253" t="str">
        <f t="shared" si="6"/>
        <v/>
      </c>
      <c r="Q253" s="40">
        <f>VLOOKUP(L253,银行退!C:D,2,FALSE)</f>
        <v>3200</v>
      </c>
      <c r="R253" t="str">
        <f t="shared" si="7"/>
        <v/>
      </c>
      <c r="S253" t="str">
        <f>VLOOKUP(L253,银行退!C:Q,15,FALSE)</f>
        <v>S</v>
      </c>
      <c r="T253" s="40" t="e">
        <f>VLOOKUP(L253,银行退!C:W,21,FALSE)</f>
        <v>#N/A</v>
      </c>
      <c r="U253" s="53">
        <v>42896.379803240743</v>
      </c>
      <c r="V253" t="e">
        <f>VLOOKUP(B253,HIS解!E:G,3,FALSE)</f>
        <v>#N/A</v>
      </c>
    </row>
    <row r="254" spans="1:22" ht="14.25" hidden="1">
      <c r="A254" s="53">
        <v>42896.387604166666</v>
      </c>
      <c r="B254">
        <v>128803</v>
      </c>
      <c r="C254" t="s">
        <v>1015</v>
      </c>
      <c r="D254" t="s">
        <v>1016</v>
      </c>
      <c r="E254"/>
      <c r="F254" s="15">
        <v>10</v>
      </c>
      <c r="G254" t="s">
        <v>367</v>
      </c>
      <c r="H254" t="s">
        <v>367</v>
      </c>
      <c r="I254" t="s">
        <v>74</v>
      </c>
      <c r="J254" t="s">
        <v>36</v>
      </c>
      <c r="K254" t="s">
        <v>75</v>
      </c>
      <c r="L254" t="s">
        <v>5816</v>
      </c>
      <c r="M254" t="s">
        <v>5817</v>
      </c>
      <c r="N254" t="s">
        <v>5818</v>
      </c>
      <c r="O254">
        <f>VLOOKUP(B254,HIS退!B:F,5,FALSE)</f>
        <v>-10</v>
      </c>
      <c r="P254" t="str">
        <f t="shared" si="6"/>
        <v/>
      </c>
      <c r="Q254" s="40">
        <f>VLOOKUP(L254,银行退!C:D,2,FALSE)</f>
        <v>10</v>
      </c>
      <c r="R254" t="str">
        <f t="shared" si="7"/>
        <v/>
      </c>
      <c r="S254" t="str">
        <f>VLOOKUP(L254,银行退!C:Q,15,FALSE)</f>
        <v>S</v>
      </c>
      <c r="T254" s="40" t="e">
        <f>VLOOKUP(L254,银行退!C:W,21,FALSE)</f>
        <v>#N/A</v>
      </c>
      <c r="U254" s="53">
        <v>42896.387604166666</v>
      </c>
      <c r="V254" t="e">
        <f>VLOOKUP(B254,HIS解!E:G,3,FALSE)</f>
        <v>#N/A</v>
      </c>
    </row>
    <row r="255" spans="1:22" ht="14.25" hidden="1">
      <c r="A255" s="53">
        <v>42896.389340277776</v>
      </c>
      <c r="B255">
        <v>128863</v>
      </c>
      <c r="C255"/>
      <c r="D255" t="s">
        <v>1018</v>
      </c>
      <c r="E255"/>
      <c r="F255" s="15">
        <v>296</v>
      </c>
      <c r="G255" t="s">
        <v>367</v>
      </c>
      <c r="H255" t="s">
        <v>367</v>
      </c>
      <c r="I255" t="s">
        <v>174</v>
      </c>
      <c r="J255" t="s">
        <v>73</v>
      </c>
      <c r="K255" t="s">
        <v>75</v>
      </c>
      <c r="L255" t="s">
        <v>5819</v>
      </c>
      <c r="M255" t="s">
        <v>5820</v>
      </c>
      <c r="N255" t="s">
        <v>4914</v>
      </c>
      <c r="O255">
        <f>VLOOKUP(B255,HIS退!B:F,5,FALSE)</f>
        <v>-296</v>
      </c>
      <c r="P255" t="str">
        <f t="shared" si="6"/>
        <v/>
      </c>
      <c r="Q255" s="40" t="e">
        <f>VLOOKUP(L255,银行退!C:D,2,FALSE)</f>
        <v>#N/A</v>
      </c>
      <c r="R255" t="e">
        <f t="shared" si="7"/>
        <v>#N/A</v>
      </c>
      <c r="S255" t="e">
        <f>VLOOKUP(L255,银行退!C:Q,15,FALSE)</f>
        <v>#N/A</v>
      </c>
      <c r="T255" s="40" t="e">
        <f>VLOOKUP(L255,银行退!C:W,21,FALSE)</f>
        <v>#N/A</v>
      </c>
      <c r="U255" s="53">
        <v>42896.389340277776</v>
      </c>
      <c r="V255">
        <f>VLOOKUP(B255,HIS解!E:G,3,FALSE)</f>
        <v>296</v>
      </c>
    </row>
    <row r="256" spans="1:22" ht="14.25" hidden="1">
      <c r="A256" s="53">
        <v>42896.390555555554</v>
      </c>
      <c r="B256">
        <v>0</v>
      </c>
      <c r="C256"/>
      <c r="D256" t="s">
        <v>1018</v>
      </c>
      <c r="E256"/>
      <c r="F256" s="15">
        <v>296</v>
      </c>
      <c r="G256" t="s">
        <v>367</v>
      </c>
      <c r="H256" t="s">
        <v>367</v>
      </c>
      <c r="I256" t="s">
        <v>76</v>
      </c>
      <c r="J256" t="s">
        <v>76</v>
      </c>
      <c r="K256" t="s">
        <v>75</v>
      </c>
      <c r="L256" t="s">
        <v>5821</v>
      </c>
      <c r="M256" t="s">
        <v>5822</v>
      </c>
      <c r="N256" t="s">
        <v>4914</v>
      </c>
      <c r="O256" t="e">
        <f>VLOOKUP(B256,HIS退!B:F,5,FALSE)</f>
        <v>#N/A</v>
      </c>
      <c r="P256" t="e">
        <f t="shared" si="6"/>
        <v>#N/A</v>
      </c>
      <c r="Q256" s="40" t="e">
        <f>VLOOKUP(L256,银行退!C:D,2,FALSE)</f>
        <v>#N/A</v>
      </c>
      <c r="R256" t="e">
        <f t="shared" si="7"/>
        <v>#N/A</v>
      </c>
      <c r="S256" t="e">
        <f>VLOOKUP(L256,银行退!C:Q,15,FALSE)</f>
        <v>#N/A</v>
      </c>
      <c r="T256" s="40" t="e">
        <f>VLOOKUP(L256,银行退!C:W,21,FALSE)</f>
        <v>#N/A</v>
      </c>
      <c r="U256" s="53">
        <v>42896.390555555554</v>
      </c>
      <c r="V256" t="e">
        <f>VLOOKUP(B256,HIS解!E:G,3,FALSE)</f>
        <v>#N/A</v>
      </c>
    </row>
    <row r="257" spans="1:22" ht="14.25" hidden="1">
      <c r="A257" s="53">
        <v>42896.390972222223</v>
      </c>
      <c r="B257">
        <v>0</v>
      </c>
      <c r="C257"/>
      <c r="D257" t="s">
        <v>1018</v>
      </c>
      <c r="E257"/>
      <c r="F257" s="15">
        <v>296</v>
      </c>
      <c r="G257" t="s">
        <v>367</v>
      </c>
      <c r="H257" t="s">
        <v>367</v>
      </c>
      <c r="I257" t="s">
        <v>76</v>
      </c>
      <c r="J257" t="s">
        <v>76</v>
      </c>
      <c r="K257" t="s">
        <v>75</v>
      </c>
      <c r="L257" t="s">
        <v>5823</v>
      </c>
      <c r="M257" t="s">
        <v>5824</v>
      </c>
      <c r="N257" t="s">
        <v>4914</v>
      </c>
      <c r="O257" t="e">
        <f>VLOOKUP(B257,HIS退!B:F,5,FALSE)</f>
        <v>#N/A</v>
      </c>
      <c r="P257" t="e">
        <f t="shared" si="6"/>
        <v>#N/A</v>
      </c>
      <c r="Q257" s="40" t="e">
        <f>VLOOKUP(L257,银行退!C:D,2,FALSE)</f>
        <v>#N/A</v>
      </c>
      <c r="R257" t="e">
        <f t="shared" si="7"/>
        <v>#N/A</v>
      </c>
      <c r="S257" t="e">
        <f>VLOOKUP(L257,银行退!C:Q,15,FALSE)</f>
        <v>#N/A</v>
      </c>
      <c r="T257" s="40" t="e">
        <f>VLOOKUP(L257,银行退!C:W,21,FALSE)</f>
        <v>#N/A</v>
      </c>
      <c r="U257" s="53">
        <v>42896.390972222223</v>
      </c>
      <c r="V257" t="e">
        <f>VLOOKUP(B257,HIS解!E:G,3,FALSE)</f>
        <v>#N/A</v>
      </c>
    </row>
    <row r="258" spans="1:22" ht="14.25" hidden="1">
      <c r="A258" s="53">
        <v>42896.39166666667</v>
      </c>
      <c r="B258">
        <v>128971</v>
      </c>
      <c r="C258" t="s">
        <v>5825</v>
      </c>
      <c r="D258" t="s">
        <v>1020</v>
      </c>
      <c r="E258"/>
      <c r="F258" s="15">
        <v>5000</v>
      </c>
      <c r="G258" t="s">
        <v>367</v>
      </c>
      <c r="H258" t="s">
        <v>367</v>
      </c>
      <c r="I258" t="s">
        <v>174</v>
      </c>
      <c r="J258" t="s">
        <v>98</v>
      </c>
      <c r="K258" t="s">
        <v>75</v>
      </c>
      <c r="L258" t="s">
        <v>5826</v>
      </c>
      <c r="M258" t="s">
        <v>5827</v>
      </c>
      <c r="N258" t="s">
        <v>5010</v>
      </c>
      <c r="O258">
        <f>VLOOKUP(B258,HIS退!B:F,5,FALSE)</f>
        <v>-5000</v>
      </c>
      <c r="P258" t="str">
        <f t="shared" ref="P258:P321" si="8">IF(O258=F258*-1,"",1)</f>
        <v/>
      </c>
      <c r="Q258" s="40">
        <f>VLOOKUP(L258,银行退!C:D,2,FALSE)</f>
        <v>5000</v>
      </c>
      <c r="R258" t="str">
        <f t="shared" si="7"/>
        <v/>
      </c>
      <c r="S258" t="str">
        <f>VLOOKUP(L258,银行退!C:Q,15,FALSE)</f>
        <v>B</v>
      </c>
      <c r="T258" s="40" t="str">
        <f>VLOOKUP(L258,银行退!C:W,21,FALSE)</f>
        <v>20170612</v>
      </c>
      <c r="U258" s="53">
        <v>42896.39166666667</v>
      </c>
      <c r="V258">
        <f>VLOOKUP(B258,HIS解!E:G,3,FALSE)</f>
        <v>5000</v>
      </c>
    </row>
    <row r="259" spans="1:22" ht="14.25" hidden="1">
      <c r="A259" s="53">
        <v>42896.418738425928</v>
      </c>
      <c r="B259">
        <v>130092</v>
      </c>
      <c r="C259" t="s">
        <v>5828</v>
      </c>
      <c r="D259" t="s">
        <v>1022</v>
      </c>
      <c r="E259"/>
      <c r="F259" s="15">
        <v>1000</v>
      </c>
      <c r="G259" t="s">
        <v>42</v>
      </c>
      <c r="H259" t="s">
        <v>367</v>
      </c>
      <c r="I259" t="s">
        <v>174</v>
      </c>
      <c r="J259" t="s">
        <v>98</v>
      </c>
      <c r="K259" t="s">
        <v>75</v>
      </c>
      <c r="L259" t="s">
        <v>5829</v>
      </c>
      <c r="M259" t="s">
        <v>5830</v>
      </c>
      <c r="N259" t="s">
        <v>5011</v>
      </c>
      <c r="O259">
        <f>VLOOKUP(B259,HIS退!B:F,5,FALSE)</f>
        <v>-1000</v>
      </c>
      <c r="P259" t="str">
        <f t="shared" si="8"/>
        <v/>
      </c>
      <c r="Q259" s="40">
        <f>VLOOKUP(L259,银行退!C:D,2,FALSE)</f>
        <v>1000</v>
      </c>
      <c r="R259" t="str">
        <f t="shared" si="7"/>
        <v/>
      </c>
      <c r="S259" t="str">
        <f>VLOOKUP(L259,银行退!C:Q,15,FALSE)</f>
        <v>B</v>
      </c>
      <c r="T259" s="40" t="str">
        <f>VLOOKUP(L259,银行退!C:W,21,FALSE)</f>
        <v>20170612</v>
      </c>
      <c r="U259" s="53">
        <v>42896.418738425928</v>
      </c>
      <c r="V259">
        <f>VLOOKUP(B259,HIS解!E:G,3,FALSE)</f>
        <v>1000</v>
      </c>
    </row>
    <row r="260" spans="1:22" ht="14.25" hidden="1">
      <c r="A260" s="53">
        <v>42896.421006944445</v>
      </c>
      <c r="B260">
        <v>130169</v>
      </c>
      <c r="C260" t="s">
        <v>1024</v>
      </c>
      <c r="D260" t="s">
        <v>1025</v>
      </c>
      <c r="E260"/>
      <c r="F260" s="15">
        <v>523</v>
      </c>
      <c r="G260" t="s">
        <v>42</v>
      </c>
      <c r="H260" t="s">
        <v>367</v>
      </c>
      <c r="I260" t="s">
        <v>74</v>
      </c>
      <c r="J260" t="s">
        <v>36</v>
      </c>
      <c r="K260" t="s">
        <v>75</v>
      </c>
      <c r="L260" t="s">
        <v>5831</v>
      </c>
      <c r="M260" t="s">
        <v>5832</v>
      </c>
      <c r="N260" t="s">
        <v>5833</v>
      </c>
      <c r="O260">
        <f>VLOOKUP(B260,HIS退!B:F,5,FALSE)</f>
        <v>-523</v>
      </c>
      <c r="P260" t="str">
        <f t="shared" si="8"/>
        <v/>
      </c>
      <c r="Q260" s="40">
        <f>VLOOKUP(L260,银行退!C:D,2,FALSE)</f>
        <v>523</v>
      </c>
      <c r="R260" t="str">
        <f t="shared" ref="R260:R323" si="9">IF(Q260=F260,"",1)</f>
        <v/>
      </c>
      <c r="S260" t="str">
        <f>VLOOKUP(L260,银行退!C:Q,15,FALSE)</f>
        <v>S</v>
      </c>
      <c r="T260" s="40" t="e">
        <f>VLOOKUP(L260,银行退!C:W,21,FALSE)</f>
        <v>#N/A</v>
      </c>
      <c r="U260" s="53">
        <v>42896.421006944445</v>
      </c>
      <c r="V260" t="e">
        <f>VLOOKUP(B260,HIS解!E:G,3,FALSE)</f>
        <v>#N/A</v>
      </c>
    </row>
    <row r="261" spans="1:22" ht="14.25" hidden="1">
      <c r="A261" s="53">
        <v>42896.421030092592</v>
      </c>
      <c r="B261">
        <v>130172</v>
      </c>
      <c r="C261" t="s">
        <v>1027</v>
      </c>
      <c r="D261" t="s">
        <v>1028</v>
      </c>
      <c r="E261"/>
      <c r="F261" s="15">
        <v>1200</v>
      </c>
      <c r="G261" t="s">
        <v>367</v>
      </c>
      <c r="H261" t="s">
        <v>367</v>
      </c>
      <c r="I261" t="s">
        <v>74</v>
      </c>
      <c r="J261" t="s">
        <v>36</v>
      </c>
      <c r="K261" t="s">
        <v>75</v>
      </c>
      <c r="L261" t="s">
        <v>5834</v>
      </c>
      <c r="M261" t="s">
        <v>5835</v>
      </c>
      <c r="N261" t="s">
        <v>5836</v>
      </c>
      <c r="O261">
        <f>VLOOKUP(B261,HIS退!B:F,5,FALSE)</f>
        <v>-1200</v>
      </c>
      <c r="P261" t="str">
        <f t="shared" si="8"/>
        <v/>
      </c>
      <c r="Q261" s="40">
        <f>VLOOKUP(L261,银行退!C:D,2,FALSE)</f>
        <v>1200</v>
      </c>
      <c r="R261" t="str">
        <f t="shared" si="9"/>
        <v/>
      </c>
      <c r="S261" t="str">
        <f>VLOOKUP(L261,银行退!C:Q,15,FALSE)</f>
        <v>S</v>
      </c>
      <c r="T261" s="40" t="e">
        <f>VLOOKUP(L261,银行退!C:W,21,FALSE)</f>
        <v>#N/A</v>
      </c>
      <c r="U261" s="53">
        <v>42896.421030092592</v>
      </c>
      <c r="V261" t="e">
        <f>VLOOKUP(B261,HIS解!E:G,3,FALSE)</f>
        <v>#N/A</v>
      </c>
    </row>
    <row r="262" spans="1:22" ht="14.25" hidden="1">
      <c r="A262" s="53">
        <v>42896.436793981484</v>
      </c>
      <c r="B262">
        <v>130733</v>
      </c>
      <c r="C262"/>
      <c r="D262" t="s">
        <v>1030</v>
      </c>
      <c r="E262"/>
      <c r="F262" s="15">
        <v>712</v>
      </c>
      <c r="G262" t="s">
        <v>367</v>
      </c>
      <c r="H262" t="s">
        <v>367</v>
      </c>
      <c r="I262" t="s">
        <v>174</v>
      </c>
      <c r="J262" t="s">
        <v>73</v>
      </c>
      <c r="K262" t="s">
        <v>75</v>
      </c>
      <c r="L262" t="s">
        <v>5837</v>
      </c>
      <c r="M262" t="s">
        <v>5838</v>
      </c>
      <c r="N262" t="s">
        <v>4915</v>
      </c>
      <c r="O262">
        <f>VLOOKUP(B262,HIS退!B:F,5,FALSE)</f>
        <v>-712</v>
      </c>
      <c r="P262" t="str">
        <f t="shared" si="8"/>
        <v/>
      </c>
      <c r="Q262" s="40" t="e">
        <f>VLOOKUP(L262,银行退!C:D,2,FALSE)</f>
        <v>#N/A</v>
      </c>
      <c r="R262" t="e">
        <f t="shared" si="9"/>
        <v>#N/A</v>
      </c>
      <c r="S262" t="e">
        <f>VLOOKUP(L262,银行退!C:Q,15,FALSE)</f>
        <v>#N/A</v>
      </c>
      <c r="T262" s="40" t="e">
        <f>VLOOKUP(L262,银行退!C:W,21,FALSE)</f>
        <v>#N/A</v>
      </c>
      <c r="U262" s="53">
        <v>42896.436793981484</v>
      </c>
      <c r="V262">
        <f>VLOOKUP(B262,HIS解!E:G,3,FALSE)</f>
        <v>712</v>
      </c>
    </row>
    <row r="263" spans="1:22" ht="14.25" hidden="1">
      <c r="A263" s="53">
        <v>42896.437060185184</v>
      </c>
      <c r="B263">
        <v>0</v>
      </c>
      <c r="C263"/>
      <c r="D263" t="s">
        <v>1030</v>
      </c>
      <c r="E263"/>
      <c r="F263" s="15">
        <v>712</v>
      </c>
      <c r="G263" t="s">
        <v>367</v>
      </c>
      <c r="H263" t="s">
        <v>367</v>
      </c>
      <c r="I263" t="s">
        <v>76</v>
      </c>
      <c r="J263" t="s">
        <v>76</v>
      </c>
      <c r="K263" t="s">
        <v>75</v>
      </c>
      <c r="L263" t="s">
        <v>5839</v>
      </c>
      <c r="M263" t="s">
        <v>5840</v>
      </c>
      <c r="N263" t="s">
        <v>4915</v>
      </c>
      <c r="O263" t="e">
        <f>VLOOKUP(B263,HIS退!B:F,5,FALSE)</f>
        <v>#N/A</v>
      </c>
      <c r="P263" t="e">
        <f t="shared" si="8"/>
        <v>#N/A</v>
      </c>
      <c r="Q263" s="40" t="e">
        <f>VLOOKUP(L263,银行退!C:D,2,FALSE)</f>
        <v>#N/A</v>
      </c>
      <c r="R263" t="e">
        <f t="shared" si="9"/>
        <v>#N/A</v>
      </c>
      <c r="S263" t="e">
        <f>VLOOKUP(L263,银行退!C:Q,15,FALSE)</f>
        <v>#N/A</v>
      </c>
      <c r="T263" s="40" t="e">
        <f>VLOOKUP(L263,银行退!C:W,21,FALSE)</f>
        <v>#N/A</v>
      </c>
      <c r="U263" s="53">
        <v>42896.437060185184</v>
      </c>
      <c r="V263" t="e">
        <f>VLOOKUP(B263,HIS解!E:G,3,FALSE)</f>
        <v>#N/A</v>
      </c>
    </row>
    <row r="264" spans="1:22" ht="14.25" hidden="1">
      <c r="A264" s="53">
        <v>42896.441076388888</v>
      </c>
      <c r="B264">
        <v>130886</v>
      </c>
      <c r="C264" t="s">
        <v>1033</v>
      </c>
      <c r="D264" t="s">
        <v>104</v>
      </c>
      <c r="E264"/>
      <c r="F264" s="15">
        <v>481</v>
      </c>
      <c r="G264" t="s">
        <v>367</v>
      </c>
      <c r="H264" t="s">
        <v>367</v>
      </c>
      <c r="I264" t="s">
        <v>74</v>
      </c>
      <c r="J264" t="s">
        <v>36</v>
      </c>
      <c r="K264" t="s">
        <v>75</v>
      </c>
      <c r="L264" t="s">
        <v>5841</v>
      </c>
      <c r="M264" t="s">
        <v>5842</v>
      </c>
      <c r="N264" t="s">
        <v>148</v>
      </c>
      <c r="O264">
        <f>VLOOKUP(B264,HIS退!B:F,5,FALSE)</f>
        <v>-481</v>
      </c>
      <c r="P264" t="str">
        <f t="shared" si="8"/>
        <v/>
      </c>
      <c r="Q264" s="40">
        <f>VLOOKUP(L264,银行退!C:D,2,FALSE)</f>
        <v>481</v>
      </c>
      <c r="R264" t="str">
        <f t="shared" si="9"/>
        <v/>
      </c>
      <c r="S264" t="str">
        <f>VLOOKUP(L264,银行退!C:Q,15,FALSE)</f>
        <v>S</v>
      </c>
      <c r="T264" s="40" t="e">
        <f>VLOOKUP(L264,银行退!C:W,21,FALSE)</f>
        <v>#N/A</v>
      </c>
      <c r="U264" s="53">
        <v>42896.441076388888</v>
      </c>
      <c r="V264" t="e">
        <f>VLOOKUP(B264,HIS解!E:G,3,FALSE)</f>
        <v>#N/A</v>
      </c>
    </row>
    <row r="265" spans="1:22" ht="14.25" hidden="1">
      <c r="A265" s="53">
        <v>42896.452962962961</v>
      </c>
      <c r="B265">
        <v>131299</v>
      </c>
      <c r="C265" t="s">
        <v>5843</v>
      </c>
      <c r="D265" t="s">
        <v>1034</v>
      </c>
      <c r="E265"/>
      <c r="F265" s="15">
        <v>500</v>
      </c>
      <c r="G265" t="s">
        <v>367</v>
      </c>
      <c r="H265" t="s">
        <v>367</v>
      </c>
      <c r="I265" t="s">
        <v>174</v>
      </c>
      <c r="J265" t="s">
        <v>98</v>
      </c>
      <c r="K265" t="s">
        <v>75</v>
      </c>
      <c r="L265" t="s">
        <v>5844</v>
      </c>
      <c r="M265" t="s">
        <v>5845</v>
      </c>
      <c r="N265" t="s">
        <v>5012</v>
      </c>
      <c r="O265">
        <f>VLOOKUP(B265,HIS退!B:F,5,FALSE)</f>
        <v>-500</v>
      </c>
      <c r="P265" t="str">
        <f t="shared" si="8"/>
        <v/>
      </c>
      <c r="Q265" s="40">
        <f>VLOOKUP(L265,银行退!C:D,2,FALSE)</f>
        <v>500</v>
      </c>
      <c r="R265" t="str">
        <f t="shared" si="9"/>
        <v/>
      </c>
      <c r="S265" t="str">
        <f>VLOOKUP(L265,银行退!C:Q,15,FALSE)</f>
        <v>B</v>
      </c>
      <c r="T265" s="40" t="str">
        <f>VLOOKUP(L265,银行退!C:W,21,FALSE)</f>
        <v>20170612</v>
      </c>
      <c r="U265" s="53">
        <v>42896.452962962961</v>
      </c>
      <c r="V265">
        <f>VLOOKUP(B265,HIS解!E:G,3,FALSE)</f>
        <v>500</v>
      </c>
    </row>
    <row r="266" spans="1:22" ht="14.25" hidden="1">
      <c r="A266" s="53">
        <v>42896.453194444446</v>
      </c>
      <c r="B266">
        <v>131301</v>
      </c>
      <c r="C266" t="s">
        <v>5846</v>
      </c>
      <c r="D266" t="s">
        <v>1034</v>
      </c>
      <c r="E266"/>
      <c r="F266" s="15">
        <v>500</v>
      </c>
      <c r="G266" t="s">
        <v>367</v>
      </c>
      <c r="H266" t="s">
        <v>367</v>
      </c>
      <c r="I266" t="s">
        <v>174</v>
      </c>
      <c r="J266" t="s">
        <v>98</v>
      </c>
      <c r="K266" t="s">
        <v>75</v>
      </c>
      <c r="L266" t="s">
        <v>5847</v>
      </c>
      <c r="M266" t="s">
        <v>5848</v>
      </c>
      <c r="N266" t="s">
        <v>5012</v>
      </c>
      <c r="O266">
        <f>VLOOKUP(B266,HIS退!B:F,5,FALSE)</f>
        <v>-500</v>
      </c>
      <c r="P266" t="str">
        <f t="shared" si="8"/>
        <v/>
      </c>
      <c r="Q266" s="40">
        <f>VLOOKUP(L266,银行退!C:D,2,FALSE)</f>
        <v>500</v>
      </c>
      <c r="R266" t="str">
        <f t="shared" si="9"/>
        <v/>
      </c>
      <c r="S266" t="str">
        <f>VLOOKUP(L266,银行退!C:Q,15,FALSE)</f>
        <v>B</v>
      </c>
      <c r="T266" s="40" t="str">
        <f>VLOOKUP(L266,银行退!C:W,21,FALSE)</f>
        <v>20170612</v>
      </c>
      <c r="U266" s="53">
        <v>42896.453194444446</v>
      </c>
      <c r="V266">
        <f>VLOOKUP(B266,HIS解!E:G,3,FALSE)</f>
        <v>500</v>
      </c>
    </row>
    <row r="267" spans="1:22" ht="14.25" hidden="1">
      <c r="A267" s="53">
        <v>42896.453634259262</v>
      </c>
      <c r="B267">
        <v>131311</v>
      </c>
      <c r="C267" t="s">
        <v>5849</v>
      </c>
      <c r="D267" t="s">
        <v>1034</v>
      </c>
      <c r="E267"/>
      <c r="F267" s="15">
        <v>700</v>
      </c>
      <c r="G267" t="s">
        <v>367</v>
      </c>
      <c r="H267" t="s">
        <v>367</v>
      </c>
      <c r="I267" t="s">
        <v>174</v>
      </c>
      <c r="J267" t="s">
        <v>98</v>
      </c>
      <c r="K267" t="s">
        <v>75</v>
      </c>
      <c r="L267" t="s">
        <v>5850</v>
      </c>
      <c r="M267" t="s">
        <v>5851</v>
      </c>
      <c r="N267" t="s">
        <v>5012</v>
      </c>
      <c r="O267">
        <f>VLOOKUP(B267,HIS退!B:F,5,FALSE)</f>
        <v>-700</v>
      </c>
      <c r="P267" t="str">
        <f t="shared" si="8"/>
        <v/>
      </c>
      <c r="Q267" s="40">
        <f>VLOOKUP(L267,银行退!C:D,2,FALSE)</f>
        <v>700</v>
      </c>
      <c r="R267" t="str">
        <f t="shared" si="9"/>
        <v/>
      </c>
      <c r="S267" t="str">
        <f>VLOOKUP(L267,银行退!C:Q,15,FALSE)</f>
        <v>B</v>
      </c>
      <c r="T267" s="40" t="str">
        <f>VLOOKUP(L267,银行退!C:W,21,FALSE)</f>
        <v>20170612</v>
      </c>
      <c r="U267" s="53">
        <v>42896.453634259262</v>
      </c>
      <c r="V267">
        <f>VLOOKUP(B267,HIS解!E:G,3,FALSE)</f>
        <v>700</v>
      </c>
    </row>
    <row r="268" spans="1:22" ht="14.25" hidden="1">
      <c r="A268" s="53">
        <v>42896.463460648149</v>
      </c>
      <c r="B268">
        <v>131679</v>
      </c>
      <c r="C268"/>
      <c r="D268" t="s">
        <v>1036</v>
      </c>
      <c r="E268"/>
      <c r="F268" s="15">
        <v>140</v>
      </c>
      <c r="G268" t="s">
        <v>367</v>
      </c>
      <c r="H268" t="s">
        <v>367</v>
      </c>
      <c r="I268" t="s">
        <v>174</v>
      </c>
      <c r="J268" t="s">
        <v>73</v>
      </c>
      <c r="K268" t="s">
        <v>75</v>
      </c>
      <c r="L268" t="s">
        <v>5852</v>
      </c>
      <c r="M268" t="s">
        <v>5853</v>
      </c>
      <c r="N268" t="s">
        <v>4916</v>
      </c>
      <c r="O268">
        <f>VLOOKUP(B268,HIS退!B:F,5,FALSE)</f>
        <v>-140</v>
      </c>
      <c r="P268" t="str">
        <f t="shared" si="8"/>
        <v/>
      </c>
      <c r="Q268" s="40" t="e">
        <f>VLOOKUP(L268,银行退!C:D,2,FALSE)</f>
        <v>#N/A</v>
      </c>
      <c r="R268" t="e">
        <f t="shared" si="9"/>
        <v>#N/A</v>
      </c>
      <c r="S268" t="e">
        <f>VLOOKUP(L268,银行退!C:Q,15,FALSE)</f>
        <v>#N/A</v>
      </c>
      <c r="T268" s="40" t="e">
        <f>VLOOKUP(L268,银行退!C:W,21,FALSE)</f>
        <v>#N/A</v>
      </c>
      <c r="U268" s="53">
        <v>42896.463460648149</v>
      </c>
      <c r="V268">
        <f>VLOOKUP(B268,HIS解!E:G,3,FALSE)</f>
        <v>140</v>
      </c>
    </row>
    <row r="269" spans="1:22" ht="14.25" hidden="1">
      <c r="A269" s="53">
        <v>42896.47693287037</v>
      </c>
      <c r="B269">
        <v>132145</v>
      </c>
      <c r="C269"/>
      <c r="D269" t="s">
        <v>1038</v>
      </c>
      <c r="E269"/>
      <c r="F269" s="15">
        <v>1255</v>
      </c>
      <c r="G269" t="s">
        <v>367</v>
      </c>
      <c r="H269" t="s">
        <v>367</v>
      </c>
      <c r="I269" t="s">
        <v>174</v>
      </c>
      <c r="J269" t="s">
        <v>73</v>
      </c>
      <c r="K269" t="s">
        <v>75</v>
      </c>
      <c r="L269" t="s">
        <v>5854</v>
      </c>
      <c r="M269" t="s">
        <v>5855</v>
      </c>
      <c r="N269" t="s">
        <v>4917</v>
      </c>
      <c r="O269">
        <f>VLOOKUP(B269,HIS退!B:F,5,FALSE)</f>
        <v>-1255</v>
      </c>
      <c r="P269" t="str">
        <f t="shared" si="8"/>
        <v/>
      </c>
      <c r="Q269" s="40" t="e">
        <f>VLOOKUP(L269,银行退!C:D,2,FALSE)</f>
        <v>#N/A</v>
      </c>
      <c r="R269" t="e">
        <f t="shared" si="9"/>
        <v>#N/A</v>
      </c>
      <c r="S269" t="e">
        <f>VLOOKUP(L269,银行退!C:Q,15,FALSE)</f>
        <v>#N/A</v>
      </c>
      <c r="T269" s="40" t="e">
        <f>VLOOKUP(L269,银行退!C:W,21,FALSE)</f>
        <v>#N/A</v>
      </c>
      <c r="U269" s="53">
        <v>42896.47693287037</v>
      </c>
      <c r="V269">
        <f>VLOOKUP(B269,HIS解!E:G,3,FALSE)</f>
        <v>1255</v>
      </c>
    </row>
    <row r="270" spans="1:22" ht="14.25" hidden="1">
      <c r="A270" s="53">
        <v>42896.493900462963</v>
      </c>
      <c r="B270">
        <v>132620</v>
      </c>
      <c r="C270" t="s">
        <v>1040</v>
      </c>
      <c r="D270" t="s">
        <v>1041</v>
      </c>
      <c r="E270"/>
      <c r="F270" s="15">
        <v>1000</v>
      </c>
      <c r="G270" t="s">
        <v>367</v>
      </c>
      <c r="H270" t="s">
        <v>367</v>
      </c>
      <c r="I270" t="s">
        <v>74</v>
      </c>
      <c r="J270" t="s">
        <v>36</v>
      </c>
      <c r="K270" t="s">
        <v>75</v>
      </c>
      <c r="L270" t="s">
        <v>5856</v>
      </c>
      <c r="M270" t="s">
        <v>5857</v>
      </c>
      <c r="N270" t="s">
        <v>5858</v>
      </c>
      <c r="O270">
        <f>VLOOKUP(B270,HIS退!B:F,5,FALSE)</f>
        <v>-1000</v>
      </c>
      <c r="P270" t="str">
        <f t="shared" si="8"/>
        <v/>
      </c>
      <c r="Q270" s="40">
        <f>VLOOKUP(L270,银行退!C:D,2,FALSE)</f>
        <v>1000</v>
      </c>
      <c r="R270" t="str">
        <f t="shared" si="9"/>
        <v/>
      </c>
      <c r="S270" t="str">
        <f>VLOOKUP(L270,银行退!C:Q,15,FALSE)</f>
        <v>S</v>
      </c>
      <c r="T270" s="40" t="e">
        <f>VLOOKUP(L270,银行退!C:W,21,FALSE)</f>
        <v>#N/A</v>
      </c>
      <c r="U270" s="53">
        <v>42896.493900462963</v>
      </c>
      <c r="V270" t="e">
        <f>VLOOKUP(B270,HIS解!E:G,3,FALSE)</f>
        <v>#N/A</v>
      </c>
    </row>
    <row r="271" spans="1:22" ht="14.25" hidden="1">
      <c r="A271" s="53">
        <v>42896.496134259258</v>
      </c>
      <c r="B271">
        <v>132657</v>
      </c>
      <c r="C271" t="s">
        <v>1043</v>
      </c>
      <c r="D271" t="s">
        <v>1044</v>
      </c>
      <c r="E271"/>
      <c r="F271" s="15">
        <v>236</v>
      </c>
      <c r="G271" t="s">
        <v>367</v>
      </c>
      <c r="H271" t="s">
        <v>367</v>
      </c>
      <c r="I271" t="s">
        <v>74</v>
      </c>
      <c r="J271" t="s">
        <v>36</v>
      </c>
      <c r="K271" t="s">
        <v>75</v>
      </c>
      <c r="L271" t="s">
        <v>5859</v>
      </c>
      <c r="M271" t="s">
        <v>5860</v>
      </c>
      <c r="N271" t="s">
        <v>5861</v>
      </c>
      <c r="O271">
        <f>VLOOKUP(B271,HIS退!B:F,5,FALSE)</f>
        <v>-236</v>
      </c>
      <c r="P271" t="str">
        <f t="shared" si="8"/>
        <v/>
      </c>
      <c r="Q271" s="40">
        <f>VLOOKUP(L271,银行退!C:D,2,FALSE)</f>
        <v>236</v>
      </c>
      <c r="R271" t="str">
        <f t="shared" si="9"/>
        <v/>
      </c>
      <c r="S271" t="str">
        <f>VLOOKUP(L271,银行退!C:Q,15,FALSE)</f>
        <v>S</v>
      </c>
      <c r="T271" s="40" t="e">
        <f>VLOOKUP(L271,银行退!C:W,21,FALSE)</f>
        <v>#N/A</v>
      </c>
      <c r="U271" s="53">
        <v>42896.496134259258</v>
      </c>
      <c r="V271" t="e">
        <f>VLOOKUP(B271,HIS解!E:G,3,FALSE)</f>
        <v>#N/A</v>
      </c>
    </row>
    <row r="272" spans="1:22" ht="14.25" hidden="1">
      <c r="A272" s="53">
        <v>42896.497025462966</v>
      </c>
      <c r="B272">
        <v>132673</v>
      </c>
      <c r="C272" t="s">
        <v>5862</v>
      </c>
      <c r="D272" t="s">
        <v>1046</v>
      </c>
      <c r="E272"/>
      <c r="F272" s="15">
        <v>4000</v>
      </c>
      <c r="G272" t="s">
        <v>367</v>
      </c>
      <c r="H272" t="s">
        <v>367</v>
      </c>
      <c r="I272" t="s">
        <v>174</v>
      </c>
      <c r="J272" t="s">
        <v>98</v>
      </c>
      <c r="K272" t="s">
        <v>75</v>
      </c>
      <c r="L272" t="s">
        <v>5863</v>
      </c>
      <c r="M272" t="s">
        <v>5864</v>
      </c>
      <c r="N272" t="s">
        <v>5013</v>
      </c>
      <c r="O272">
        <f>VLOOKUP(B272,HIS退!B:F,5,FALSE)</f>
        <v>-4000</v>
      </c>
      <c r="P272" t="str">
        <f t="shared" si="8"/>
        <v/>
      </c>
      <c r="Q272" s="40">
        <f>VLOOKUP(L272,银行退!C:D,2,FALSE)</f>
        <v>4000</v>
      </c>
      <c r="R272" t="str">
        <f t="shared" si="9"/>
        <v/>
      </c>
      <c r="S272" t="str">
        <f>VLOOKUP(L272,银行退!C:Q,15,FALSE)</f>
        <v>B</v>
      </c>
      <c r="T272" s="40" t="str">
        <f>VLOOKUP(L272,银行退!C:W,21,FALSE)</f>
        <v>20170612</v>
      </c>
      <c r="U272" s="53">
        <v>42896.497025462966</v>
      </c>
      <c r="V272">
        <f>VLOOKUP(B272,HIS解!E:G,3,FALSE)</f>
        <v>4000</v>
      </c>
    </row>
    <row r="273" spans="1:22" ht="14.25" hidden="1">
      <c r="A273" s="53">
        <v>42896.506469907406</v>
      </c>
      <c r="B273">
        <v>132784</v>
      </c>
      <c r="C273" t="s">
        <v>1048</v>
      </c>
      <c r="D273" t="s">
        <v>1049</v>
      </c>
      <c r="E273"/>
      <c r="F273" s="15">
        <v>700</v>
      </c>
      <c r="G273" t="s">
        <v>367</v>
      </c>
      <c r="H273" t="s">
        <v>367</v>
      </c>
      <c r="I273" t="s">
        <v>74</v>
      </c>
      <c r="J273" t="s">
        <v>36</v>
      </c>
      <c r="K273" t="s">
        <v>75</v>
      </c>
      <c r="L273" t="s">
        <v>5865</v>
      </c>
      <c r="M273" t="s">
        <v>5866</v>
      </c>
      <c r="N273" t="s">
        <v>5867</v>
      </c>
      <c r="O273">
        <f>VLOOKUP(B273,HIS退!B:F,5,FALSE)</f>
        <v>-700</v>
      </c>
      <c r="P273" t="str">
        <f t="shared" si="8"/>
        <v/>
      </c>
      <c r="Q273" s="40">
        <f>VLOOKUP(L273,银行退!C:D,2,FALSE)</f>
        <v>700</v>
      </c>
      <c r="R273" t="str">
        <f t="shared" si="9"/>
        <v/>
      </c>
      <c r="S273" t="str">
        <f>VLOOKUP(L273,银行退!C:Q,15,FALSE)</f>
        <v>S</v>
      </c>
      <c r="T273" s="40" t="e">
        <f>VLOOKUP(L273,银行退!C:W,21,FALSE)</f>
        <v>#N/A</v>
      </c>
      <c r="U273" s="53">
        <v>42896.506469907406</v>
      </c>
      <c r="V273" t="e">
        <f>VLOOKUP(B273,HIS解!E:G,3,FALSE)</f>
        <v>#N/A</v>
      </c>
    </row>
    <row r="274" spans="1:22" ht="14.25" hidden="1">
      <c r="A274" s="53">
        <v>42896.522905092592</v>
      </c>
      <c r="B274">
        <v>132939</v>
      </c>
      <c r="C274" t="s">
        <v>1051</v>
      </c>
      <c r="D274" t="s">
        <v>1052</v>
      </c>
      <c r="E274"/>
      <c r="F274" s="15">
        <v>1268</v>
      </c>
      <c r="G274" t="s">
        <v>367</v>
      </c>
      <c r="H274" t="s">
        <v>367</v>
      </c>
      <c r="I274" t="s">
        <v>74</v>
      </c>
      <c r="J274" t="s">
        <v>36</v>
      </c>
      <c r="K274" t="s">
        <v>75</v>
      </c>
      <c r="L274" t="s">
        <v>5868</v>
      </c>
      <c r="M274" t="s">
        <v>5869</v>
      </c>
      <c r="N274" t="s">
        <v>4944</v>
      </c>
      <c r="O274">
        <f>VLOOKUP(B274,HIS退!B:F,5,FALSE)</f>
        <v>-1268</v>
      </c>
      <c r="P274" t="str">
        <f t="shared" si="8"/>
        <v/>
      </c>
      <c r="Q274" s="40">
        <f>VLOOKUP(L274,银行退!C:D,2,FALSE)</f>
        <v>1268</v>
      </c>
      <c r="R274" t="str">
        <f t="shared" si="9"/>
        <v/>
      </c>
      <c r="S274" t="str">
        <f>VLOOKUP(L274,银行退!C:Q,15,FALSE)</f>
        <v>S</v>
      </c>
      <c r="T274" s="40" t="e">
        <f>VLOOKUP(L274,银行退!C:W,21,FALSE)</f>
        <v>#N/A</v>
      </c>
      <c r="U274" s="53">
        <v>42896.522905092592</v>
      </c>
      <c r="V274" t="e">
        <f>VLOOKUP(B274,HIS解!E:G,3,FALSE)</f>
        <v>#N/A</v>
      </c>
    </row>
    <row r="275" spans="1:22" ht="14.25" hidden="1">
      <c r="A275" s="53">
        <v>42896.523472222223</v>
      </c>
      <c r="B275">
        <v>132952</v>
      </c>
      <c r="C275" t="s">
        <v>5870</v>
      </c>
      <c r="D275" t="s">
        <v>1054</v>
      </c>
      <c r="E275"/>
      <c r="F275" s="15">
        <v>1694</v>
      </c>
      <c r="G275" t="s">
        <v>367</v>
      </c>
      <c r="H275" t="s">
        <v>367</v>
      </c>
      <c r="I275" t="s">
        <v>174</v>
      </c>
      <c r="J275" t="s">
        <v>73</v>
      </c>
      <c r="K275" t="s">
        <v>75</v>
      </c>
      <c r="L275" t="s">
        <v>5871</v>
      </c>
      <c r="M275" t="s">
        <v>5872</v>
      </c>
      <c r="N275" t="s">
        <v>4944</v>
      </c>
      <c r="O275">
        <f>VLOOKUP(B275,HIS退!B:F,5,FALSE)</f>
        <v>-1694</v>
      </c>
      <c r="P275" t="str">
        <f t="shared" si="8"/>
        <v/>
      </c>
      <c r="Q275" s="40">
        <f>VLOOKUP(L275,银行退!C:D,2,FALSE)</f>
        <v>1694</v>
      </c>
      <c r="R275" t="str">
        <f t="shared" si="9"/>
        <v/>
      </c>
      <c r="S275" t="str">
        <f>VLOOKUP(L275,银行退!C:Q,15,FALSE)</f>
        <v>B</v>
      </c>
      <c r="T275" s="40" t="str">
        <f>VLOOKUP(L275,银行退!C:W,21,FALSE)</f>
        <v>20170612</v>
      </c>
      <c r="U275" s="53">
        <v>42896.523472222223</v>
      </c>
      <c r="V275">
        <f>VLOOKUP(B275,HIS解!E:G,3,FALSE)</f>
        <v>1694</v>
      </c>
    </row>
    <row r="276" spans="1:22" ht="14.25" hidden="1">
      <c r="A276" s="53">
        <v>42896.526307870372</v>
      </c>
      <c r="B276">
        <v>132973</v>
      </c>
      <c r="C276" t="s">
        <v>5873</v>
      </c>
      <c r="D276" t="s">
        <v>1056</v>
      </c>
      <c r="E276"/>
      <c r="F276" s="15">
        <v>600</v>
      </c>
      <c r="G276" t="s">
        <v>367</v>
      </c>
      <c r="H276" t="s">
        <v>367</v>
      </c>
      <c r="I276" t="s">
        <v>174</v>
      </c>
      <c r="J276" t="s">
        <v>98</v>
      </c>
      <c r="K276" t="s">
        <v>75</v>
      </c>
      <c r="L276" t="s">
        <v>5874</v>
      </c>
      <c r="M276" t="s">
        <v>5875</v>
      </c>
      <c r="N276" t="s">
        <v>5014</v>
      </c>
      <c r="O276">
        <f>VLOOKUP(B276,HIS退!B:F,5,FALSE)</f>
        <v>-600</v>
      </c>
      <c r="P276" t="str">
        <f t="shared" si="8"/>
        <v/>
      </c>
      <c r="Q276" s="40">
        <f>VLOOKUP(L276,银行退!C:D,2,FALSE)</f>
        <v>600</v>
      </c>
      <c r="R276" t="str">
        <f t="shared" si="9"/>
        <v/>
      </c>
      <c r="S276" t="str">
        <f>VLOOKUP(L276,银行退!C:Q,15,FALSE)</f>
        <v>B</v>
      </c>
      <c r="T276" s="40" t="str">
        <f>VLOOKUP(L276,银行退!C:W,21,FALSE)</f>
        <v>20170612</v>
      </c>
      <c r="U276" s="53">
        <v>42896.526307870372</v>
      </c>
      <c r="V276">
        <f>VLOOKUP(B276,HIS解!E:G,3,FALSE)</f>
        <v>600</v>
      </c>
    </row>
    <row r="277" spans="1:22" ht="14.25" hidden="1">
      <c r="A277" s="53">
        <v>42896.545844907407</v>
      </c>
      <c r="B277">
        <v>133088</v>
      </c>
      <c r="C277" t="s">
        <v>5876</v>
      </c>
      <c r="D277" t="s">
        <v>1058</v>
      </c>
      <c r="E277"/>
      <c r="F277" s="15">
        <v>2000</v>
      </c>
      <c r="G277" t="s">
        <v>367</v>
      </c>
      <c r="H277" t="s">
        <v>367</v>
      </c>
      <c r="I277" t="s">
        <v>174</v>
      </c>
      <c r="J277" t="s">
        <v>98</v>
      </c>
      <c r="K277" t="s">
        <v>75</v>
      </c>
      <c r="L277" t="s">
        <v>5877</v>
      </c>
      <c r="M277" t="s">
        <v>5878</v>
      </c>
      <c r="N277" t="s">
        <v>5015</v>
      </c>
      <c r="O277">
        <f>VLOOKUP(B277,HIS退!B:F,5,FALSE)</f>
        <v>-2000</v>
      </c>
      <c r="P277" t="str">
        <f t="shared" si="8"/>
        <v/>
      </c>
      <c r="Q277" s="40">
        <f>VLOOKUP(L277,银行退!C:D,2,FALSE)</f>
        <v>2000</v>
      </c>
      <c r="R277" t="str">
        <f t="shared" si="9"/>
        <v/>
      </c>
      <c r="S277" t="str">
        <f>VLOOKUP(L277,银行退!C:Q,15,FALSE)</f>
        <v>B</v>
      </c>
      <c r="T277" s="40" t="str">
        <f>VLOOKUP(L277,银行退!C:W,21,FALSE)</f>
        <v>20170612</v>
      </c>
      <c r="U277" s="53">
        <v>42896.545844907407</v>
      </c>
      <c r="V277">
        <f>VLOOKUP(B277,HIS解!E:G,3,FALSE)</f>
        <v>2000</v>
      </c>
    </row>
    <row r="278" spans="1:22" ht="14.25" hidden="1">
      <c r="A278" s="53">
        <v>42896.569745370369</v>
      </c>
      <c r="B278">
        <v>133230</v>
      </c>
      <c r="C278" t="s">
        <v>5879</v>
      </c>
      <c r="D278" t="s">
        <v>1060</v>
      </c>
      <c r="E278"/>
      <c r="F278" s="15">
        <v>1556</v>
      </c>
      <c r="G278" t="s">
        <v>367</v>
      </c>
      <c r="H278" t="s">
        <v>367</v>
      </c>
      <c r="I278" t="s">
        <v>174</v>
      </c>
      <c r="J278" t="s">
        <v>98</v>
      </c>
      <c r="K278" t="s">
        <v>75</v>
      </c>
      <c r="L278" t="s">
        <v>5880</v>
      </c>
      <c r="M278" t="s">
        <v>5881</v>
      </c>
      <c r="N278" t="s">
        <v>5016</v>
      </c>
      <c r="O278">
        <f>VLOOKUP(B278,HIS退!B:F,5,FALSE)</f>
        <v>-1556</v>
      </c>
      <c r="P278" t="str">
        <f t="shared" si="8"/>
        <v/>
      </c>
      <c r="Q278" s="40">
        <f>VLOOKUP(L278,银行退!C:D,2,FALSE)</f>
        <v>1556</v>
      </c>
      <c r="R278" t="str">
        <f t="shared" si="9"/>
        <v/>
      </c>
      <c r="S278" t="str">
        <f>VLOOKUP(L278,银行退!C:Q,15,FALSE)</f>
        <v>B</v>
      </c>
      <c r="T278" s="40" t="str">
        <f>VLOOKUP(L278,银行退!C:W,21,FALSE)</f>
        <v>20170612</v>
      </c>
      <c r="U278" s="53">
        <v>42896.569745370369</v>
      </c>
      <c r="V278">
        <f>VLOOKUP(B278,HIS解!E:G,3,FALSE)</f>
        <v>1556</v>
      </c>
    </row>
    <row r="279" spans="1:22" ht="14.25" hidden="1">
      <c r="A279" s="53">
        <v>42896.577002314814</v>
      </c>
      <c r="B279">
        <v>133276</v>
      </c>
      <c r="C279" t="s">
        <v>1062</v>
      </c>
      <c r="D279" t="s">
        <v>1063</v>
      </c>
      <c r="E279"/>
      <c r="F279" s="15">
        <v>996</v>
      </c>
      <c r="G279" t="s">
        <v>367</v>
      </c>
      <c r="H279" t="s">
        <v>367</v>
      </c>
      <c r="I279" t="s">
        <v>74</v>
      </c>
      <c r="J279" t="s">
        <v>36</v>
      </c>
      <c r="K279" t="s">
        <v>75</v>
      </c>
      <c r="L279" t="s">
        <v>5882</v>
      </c>
      <c r="M279" t="s">
        <v>5883</v>
      </c>
      <c r="N279" t="s">
        <v>5884</v>
      </c>
      <c r="O279">
        <f>VLOOKUP(B279,HIS退!B:F,5,FALSE)</f>
        <v>-996</v>
      </c>
      <c r="P279" t="str">
        <f t="shared" si="8"/>
        <v/>
      </c>
      <c r="Q279" s="40">
        <f>VLOOKUP(L279,银行退!C:D,2,FALSE)</f>
        <v>996</v>
      </c>
      <c r="R279" t="str">
        <f t="shared" si="9"/>
        <v/>
      </c>
      <c r="S279" t="str">
        <f>VLOOKUP(L279,银行退!C:Q,15,FALSE)</f>
        <v>S</v>
      </c>
      <c r="T279" s="40" t="e">
        <f>VLOOKUP(L279,银行退!C:W,21,FALSE)</f>
        <v>#N/A</v>
      </c>
      <c r="U279" s="53">
        <v>42896.577002314814</v>
      </c>
      <c r="V279" t="e">
        <f>VLOOKUP(B279,HIS解!E:G,3,FALSE)</f>
        <v>#N/A</v>
      </c>
    </row>
    <row r="280" spans="1:22" ht="14.25" hidden="1">
      <c r="A280" s="53">
        <v>42896.602800925924</v>
      </c>
      <c r="B280">
        <v>133559</v>
      </c>
      <c r="C280" t="s">
        <v>1065</v>
      </c>
      <c r="D280" t="s">
        <v>1066</v>
      </c>
      <c r="E280"/>
      <c r="F280" s="15">
        <v>65</v>
      </c>
      <c r="G280" t="s">
        <v>367</v>
      </c>
      <c r="H280" t="s">
        <v>367</v>
      </c>
      <c r="I280" t="s">
        <v>74</v>
      </c>
      <c r="J280" t="s">
        <v>36</v>
      </c>
      <c r="K280" t="s">
        <v>75</v>
      </c>
      <c r="L280" t="s">
        <v>5885</v>
      </c>
      <c r="M280" t="s">
        <v>5886</v>
      </c>
      <c r="N280" t="s">
        <v>5887</v>
      </c>
      <c r="O280">
        <f>VLOOKUP(B280,HIS退!B:F,5,FALSE)</f>
        <v>-65</v>
      </c>
      <c r="P280" t="str">
        <f t="shared" si="8"/>
        <v/>
      </c>
      <c r="Q280" s="40">
        <f>VLOOKUP(L280,银行退!C:D,2,FALSE)</f>
        <v>65</v>
      </c>
      <c r="R280" t="str">
        <f t="shared" si="9"/>
        <v/>
      </c>
      <c r="S280" t="str">
        <f>VLOOKUP(L280,银行退!C:Q,15,FALSE)</f>
        <v>S</v>
      </c>
      <c r="T280" s="40" t="e">
        <f>VLOOKUP(L280,银行退!C:W,21,FALSE)</f>
        <v>#N/A</v>
      </c>
      <c r="U280" s="53">
        <v>42896.602800925924</v>
      </c>
      <c r="V280" t="e">
        <f>VLOOKUP(B280,HIS解!E:G,3,FALSE)</f>
        <v>#N/A</v>
      </c>
    </row>
    <row r="281" spans="1:22" ht="14.25" hidden="1">
      <c r="A281" s="53">
        <v>42896.628599537034</v>
      </c>
      <c r="B281">
        <v>134010</v>
      </c>
      <c r="C281" t="s">
        <v>5888</v>
      </c>
      <c r="D281" t="s">
        <v>1068</v>
      </c>
      <c r="E281"/>
      <c r="F281" s="15">
        <v>1000</v>
      </c>
      <c r="G281" t="s">
        <v>367</v>
      </c>
      <c r="H281" t="s">
        <v>367</v>
      </c>
      <c r="I281" t="s">
        <v>174</v>
      </c>
      <c r="J281" t="s">
        <v>98</v>
      </c>
      <c r="K281" t="s">
        <v>75</v>
      </c>
      <c r="L281" t="s">
        <v>5889</v>
      </c>
      <c r="M281" t="s">
        <v>5890</v>
      </c>
      <c r="N281" t="s">
        <v>5017</v>
      </c>
      <c r="O281">
        <f>VLOOKUP(B281,HIS退!B:F,5,FALSE)</f>
        <v>-1000</v>
      </c>
      <c r="P281" t="str">
        <f t="shared" si="8"/>
        <v/>
      </c>
      <c r="Q281" s="40">
        <f>VLOOKUP(L281,银行退!C:D,2,FALSE)</f>
        <v>1000</v>
      </c>
      <c r="R281" t="str">
        <f t="shared" si="9"/>
        <v/>
      </c>
      <c r="S281" t="str">
        <f>VLOOKUP(L281,银行退!C:Q,15,FALSE)</f>
        <v>B</v>
      </c>
      <c r="T281" s="40" t="str">
        <f>VLOOKUP(L281,银行退!C:W,21,FALSE)</f>
        <v>20170612</v>
      </c>
      <c r="U281" s="53">
        <v>42896.628599537034</v>
      </c>
      <c r="V281">
        <f>VLOOKUP(B281,HIS解!E:G,3,FALSE)</f>
        <v>1000</v>
      </c>
    </row>
    <row r="282" spans="1:22" ht="14.25" hidden="1">
      <c r="A282" s="53">
        <v>42896.629074074073</v>
      </c>
      <c r="B282">
        <v>134020</v>
      </c>
      <c r="C282" t="s">
        <v>5891</v>
      </c>
      <c r="D282" t="s">
        <v>1068</v>
      </c>
      <c r="E282"/>
      <c r="F282" s="15">
        <v>1000</v>
      </c>
      <c r="G282" t="s">
        <v>367</v>
      </c>
      <c r="H282" t="s">
        <v>367</v>
      </c>
      <c r="I282" t="s">
        <v>174</v>
      </c>
      <c r="J282" t="s">
        <v>98</v>
      </c>
      <c r="K282" t="s">
        <v>75</v>
      </c>
      <c r="L282" t="s">
        <v>5892</v>
      </c>
      <c r="M282" t="s">
        <v>5893</v>
      </c>
      <c r="N282" t="s">
        <v>5017</v>
      </c>
      <c r="O282">
        <f>VLOOKUP(B282,HIS退!B:F,5,FALSE)</f>
        <v>-1000</v>
      </c>
      <c r="P282" t="str">
        <f t="shared" si="8"/>
        <v/>
      </c>
      <c r="Q282" s="40">
        <f>VLOOKUP(L282,银行退!C:D,2,FALSE)</f>
        <v>1000</v>
      </c>
      <c r="R282" t="str">
        <f t="shared" si="9"/>
        <v/>
      </c>
      <c r="S282" t="str">
        <f>VLOOKUP(L282,银行退!C:Q,15,FALSE)</f>
        <v>B</v>
      </c>
      <c r="T282" s="40" t="str">
        <f>VLOOKUP(L282,银行退!C:W,21,FALSE)</f>
        <v>20170612</v>
      </c>
      <c r="U282" s="53">
        <v>42896.629074074073</v>
      </c>
      <c r="V282">
        <f>VLOOKUP(B282,HIS解!E:G,3,FALSE)</f>
        <v>1000</v>
      </c>
    </row>
    <row r="283" spans="1:22" ht="14.25" hidden="1">
      <c r="A283" s="53">
        <v>42896.631006944444</v>
      </c>
      <c r="B283">
        <v>134063</v>
      </c>
      <c r="C283" t="s">
        <v>5894</v>
      </c>
      <c r="D283" t="s">
        <v>1070</v>
      </c>
      <c r="E283"/>
      <c r="F283" s="15">
        <v>1000</v>
      </c>
      <c r="G283" t="s">
        <v>367</v>
      </c>
      <c r="H283" t="s">
        <v>367</v>
      </c>
      <c r="I283" t="s">
        <v>174</v>
      </c>
      <c r="J283" t="s">
        <v>98</v>
      </c>
      <c r="K283" t="s">
        <v>75</v>
      </c>
      <c r="L283" t="s">
        <v>5895</v>
      </c>
      <c r="M283" t="s">
        <v>5896</v>
      </c>
      <c r="N283" t="s">
        <v>5017</v>
      </c>
      <c r="O283">
        <f>VLOOKUP(B283,HIS退!B:F,5,FALSE)</f>
        <v>-1000</v>
      </c>
      <c r="P283" t="str">
        <f t="shared" si="8"/>
        <v/>
      </c>
      <c r="Q283" s="40">
        <f>VLOOKUP(L283,银行退!C:D,2,FALSE)</f>
        <v>1000</v>
      </c>
      <c r="R283" t="str">
        <f t="shared" si="9"/>
        <v/>
      </c>
      <c r="S283" t="str">
        <f>VLOOKUP(L283,银行退!C:Q,15,FALSE)</f>
        <v>B</v>
      </c>
      <c r="T283" s="40" t="str">
        <f>VLOOKUP(L283,银行退!C:W,21,FALSE)</f>
        <v>20170612</v>
      </c>
      <c r="U283" s="53">
        <v>42896.631006944444</v>
      </c>
      <c r="V283">
        <f>VLOOKUP(B283,HIS解!E:G,3,FALSE)</f>
        <v>1000</v>
      </c>
    </row>
    <row r="284" spans="1:22" ht="14.25" hidden="1">
      <c r="A284" s="53">
        <v>42896.631273148145</v>
      </c>
      <c r="B284">
        <v>134070</v>
      </c>
      <c r="C284" t="s">
        <v>5897</v>
      </c>
      <c r="D284" t="s">
        <v>1070</v>
      </c>
      <c r="E284"/>
      <c r="F284" s="15">
        <v>1000</v>
      </c>
      <c r="G284" t="s">
        <v>367</v>
      </c>
      <c r="H284" t="s">
        <v>367</v>
      </c>
      <c r="I284" t="s">
        <v>174</v>
      </c>
      <c r="J284" t="s">
        <v>98</v>
      </c>
      <c r="K284" t="s">
        <v>75</v>
      </c>
      <c r="L284" t="s">
        <v>5898</v>
      </c>
      <c r="M284" t="s">
        <v>5899</v>
      </c>
      <c r="N284" t="s">
        <v>5017</v>
      </c>
      <c r="O284">
        <f>VLOOKUP(B284,HIS退!B:F,5,FALSE)</f>
        <v>-1000</v>
      </c>
      <c r="P284" t="str">
        <f t="shared" si="8"/>
        <v/>
      </c>
      <c r="Q284" s="40">
        <f>VLOOKUP(L284,银行退!C:D,2,FALSE)</f>
        <v>1000</v>
      </c>
      <c r="R284" t="str">
        <f t="shared" si="9"/>
        <v/>
      </c>
      <c r="S284" t="str">
        <f>VLOOKUP(L284,银行退!C:Q,15,FALSE)</f>
        <v>B</v>
      </c>
      <c r="T284" s="40" t="str">
        <f>VLOOKUP(L284,银行退!C:W,21,FALSE)</f>
        <v>20170612</v>
      </c>
      <c r="U284" s="53">
        <v>42896.631273148145</v>
      </c>
      <c r="V284">
        <f>VLOOKUP(B284,HIS解!E:G,3,FALSE)</f>
        <v>1000</v>
      </c>
    </row>
    <row r="285" spans="1:22" ht="14.25" hidden="1">
      <c r="A285" s="53">
        <v>42896.652581018519</v>
      </c>
      <c r="B285">
        <v>134463</v>
      </c>
      <c r="C285" t="s">
        <v>1072</v>
      </c>
      <c r="D285" t="s">
        <v>1073</v>
      </c>
      <c r="E285"/>
      <c r="F285" s="15">
        <v>61</v>
      </c>
      <c r="G285" t="s">
        <v>367</v>
      </c>
      <c r="H285" t="s">
        <v>367</v>
      </c>
      <c r="I285" t="s">
        <v>74</v>
      </c>
      <c r="J285" t="s">
        <v>36</v>
      </c>
      <c r="K285" t="s">
        <v>75</v>
      </c>
      <c r="L285" t="s">
        <v>5900</v>
      </c>
      <c r="M285" t="s">
        <v>5901</v>
      </c>
      <c r="N285" t="s">
        <v>5902</v>
      </c>
      <c r="O285">
        <f>VLOOKUP(B285,HIS退!B:F,5,FALSE)</f>
        <v>-61</v>
      </c>
      <c r="P285" t="str">
        <f t="shared" si="8"/>
        <v/>
      </c>
      <c r="Q285" s="40">
        <f>VLOOKUP(L285,银行退!C:D,2,FALSE)</f>
        <v>61</v>
      </c>
      <c r="R285" t="str">
        <f t="shared" si="9"/>
        <v/>
      </c>
      <c r="S285" t="str">
        <f>VLOOKUP(L285,银行退!C:Q,15,FALSE)</f>
        <v>S</v>
      </c>
      <c r="T285" s="40" t="e">
        <f>VLOOKUP(L285,银行退!C:W,21,FALSE)</f>
        <v>#N/A</v>
      </c>
      <c r="U285" s="53">
        <v>42896.652581018519</v>
      </c>
      <c r="V285" t="e">
        <f>VLOOKUP(B285,HIS解!E:G,3,FALSE)</f>
        <v>#N/A</v>
      </c>
    </row>
    <row r="286" spans="1:22" ht="14.25" hidden="1">
      <c r="A286" s="53">
        <v>42896.675416666665</v>
      </c>
      <c r="B286">
        <v>134872</v>
      </c>
      <c r="C286" t="s">
        <v>1075</v>
      </c>
      <c r="D286" t="s">
        <v>1076</v>
      </c>
      <c r="E286"/>
      <c r="F286" s="15">
        <v>1004</v>
      </c>
      <c r="G286" t="s">
        <v>367</v>
      </c>
      <c r="H286" t="s">
        <v>367</v>
      </c>
      <c r="I286" t="s">
        <v>74</v>
      </c>
      <c r="J286" t="s">
        <v>36</v>
      </c>
      <c r="K286" t="s">
        <v>75</v>
      </c>
      <c r="L286" t="s">
        <v>5903</v>
      </c>
      <c r="M286" t="s">
        <v>5904</v>
      </c>
      <c r="N286" t="s">
        <v>5905</v>
      </c>
      <c r="O286">
        <f>VLOOKUP(B286,HIS退!B:F,5,FALSE)</f>
        <v>-1004</v>
      </c>
      <c r="P286" t="str">
        <f t="shared" si="8"/>
        <v/>
      </c>
      <c r="Q286" s="40">
        <f>VLOOKUP(L286,银行退!C:D,2,FALSE)</f>
        <v>1004</v>
      </c>
      <c r="R286" t="str">
        <f t="shared" si="9"/>
        <v/>
      </c>
      <c r="S286" t="str">
        <f>VLOOKUP(L286,银行退!C:Q,15,FALSE)</f>
        <v>S</v>
      </c>
      <c r="T286" s="40" t="e">
        <f>VLOOKUP(L286,银行退!C:W,21,FALSE)</f>
        <v>#N/A</v>
      </c>
      <c r="U286" s="53">
        <v>42896.675416666665</v>
      </c>
      <c r="V286" t="e">
        <f>VLOOKUP(B286,HIS解!E:G,3,FALSE)</f>
        <v>#N/A</v>
      </c>
    </row>
    <row r="287" spans="1:22" ht="14.25" hidden="1">
      <c r="A287" s="53">
        <v>42896.676319444443</v>
      </c>
      <c r="B287">
        <v>134879</v>
      </c>
      <c r="C287" t="s">
        <v>1078</v>
      </c>
      <c r="D287" t="s">
        <v>1079</v>
      </c>
      <c r="E287"/>
      <c r="F287" s="15">
        <v>530</v>
      </c>
      <c r="G287" t="s">
        <v>367</v>
      </c>
      <c r="H287" t="s">
        <v>367</v>
      </c>
      <c r="I287" t="s">
        <v>74</v>
      </c>
      <c r="J287" t="s">
        <v>36</v>
      </c>
      <c r="K287" t="s">
        <v>75</v>
      </c>
      <c r="L287" t="s">
        <v>5906</v>
      </c>
      <c r="M287" t="s">
        <v>5907</v>
      </c>
      <c r="N287" t="s">
        <v>5908</v>
      </c>
      <c r="O287">
        <f>VLOOKUP(B287,HIS退!B:F,5,FALSE)</f>
        <v>-530</v>
      </c>
      <c r="P287" t="str">
        <f t="shared" si="8"/>
        <v/>
      </c>
      <c r="Q287" s="40">
        <f>VLOOKUP(L287,银行退!C:D,2,FALSE)</f>
        <v>530</v>
      </c>
      <c r="R287" t="str">
        <f t="shared" si="9"/>
        <v/>
      </c>
      <c r="S287" t="str">
        <f>VLOOKUP(L287,银行退!C:Q,15,FALSE)</f>
        <v>S</v>
      </c>
      <c r="T287" s="40" t="e">
        <f>VLOOKUP(L287,银行退!C:W,21,FALSE)</f>
        <v>#N/A</v>
      </c>
      <c r="U287" s="53">
        <v>42896.676319444443</v>
      </c>
      <c r="V287" t="e">
        <f>VLOOKUP(B287,HIS解!E:G,3,FALSE)</f>
        <v>#N/A</v>
      </c>
    </row>
    <row r="288" spans="1:22" ht="14.25" hidden="1">
      <c r="A288" s="53">
        <v>42896.692013888889</v>
      </c>
      <c r="B288">
        <v>135117</v>
      </c>
      <c r="C288" t="s">
        <v>5909</v>
      </c>
      <c r="D288" t="s">
        <v>1081</v>
      </c>
      <c r="E288"/>
      <c r="F288" s="15">
        <v>1000</v>
      </c>
      <c r="G288" t="s">
        <v>367</v>
      </c>
      <c r="H288" t="s">
        <v>367</v>
      </c>
      <c r="I288" t="s">
        <v>174</v>
      </c>
      <c r="J288" t="s">
        <v>98</v>
      </c>
      <c r="K288" t="s">
        <v>75</v>
      </c>
      <c r="L288" t="s">
        <v>5910</v>
      </c>
      <c r="M288" t="s">
        <v>5911</v>
      </c>
      <c r="N288" t="s">
        <v>5018</v>
      </c>
      <c r="O288">
        <f>VLOOKUP(B288,HIS退!B:F,5,FALSE)</f>
        <v>-1000</v>
      </c>
      <c r="P288" t="str">
        <f t="shared" si="8"/>
        <v/>
      </c>
      <c r="Q288" s="40">
        <f>VLOOKUP(L288,银行退!C:D,2,FALSE)</f>
        <v>1000</v>
      </c>
      <c r="R288" t="str">
        <f t="shared" si="9"/>
        <v/>
      </c>
      <c r="S288" t="str">
        <f>VLOOKUP(L288,银行退!C:Q,15,FALSE)</f>
        <v>B</v>
      </c>
      <c r="T288" s="40" t="str">
        <f>VLOOKUP(L288,银行退!C:W,21,FALSE)</f>
        <v>20170612</v>
      </c>
      <c r="U288" s="53">
        <v>42896.692013888889</v>
      </c>
      <c r="V288">
        <f>VLOOKUP(B288,HIS解!E:G,3,FALSE)</f>
        <v>1000</v>
      </c>
    </row>
    <row r="289" spans="1:22" ht="14.25" hidden="1">
      <c r="A289" s="53">
        <v>42896.692303240743</v>
      </c>
      <c r="B289">
        <v>135127</v>
      </c>
      <c r="C289" t="s">
        <v>5912</v>
      </c>
      <c r="D289" t="s">
        <v>1081</v>
      </c>
      <c r="E289"/>
      <c r="F289" s="15">
        <v>200</v>
      </c>
      <c r="G289" t="s">
        <v>367</v>
      </c>
      <c r="H289" t="s">
        <v>367</v>
      </c>
      <c r="I289" t="s">
        <v>174</v>
      </c>
      <c r="J289" t="s">
        <v>98</v>
      </c>
      <c r="K289" t="s">
        <v>75</v>
      </c>
      <c r="L289" t="s">
        <v>5913</v>
      </c>
      <c r="M289" t="s">
        <v>5914</v>
      </c>
      <c r="N289" t="s">
        <v>5018</v>
      </c>
      <c r="O289">
        <f>VLOOKUP(B289,HIS退!B:F,5,FALSE)</f>
        <v>-200</v>
      </c>
      <c r="P289" t="str">
        <f t="shared" si="8"/>
        <v/>
      </c>
      <c r="Q289" s="40">
        <f>VLOOKUP(L289,银行退!C:D,2,FALSE)</f>
        <v>200</v>
      </c>
      <c r="R289" t="str">
        <f t="shared" si="9"/>
        <v/>
      </c>
      <c r="S289" t="str">
        <f>VLOOKUP(L289,银行退!C:Q,15,FALSE)</f>
        <v>B</v>
      </c>
      <c r="T289" s="40" t="str">
        <f>VLOOKUP(L289,银行退!C:W,21,FALSE)</f>
        <v>20170612</v>
      </c>
      <c r="U289" s="53">
        <v>42896.692303240743</v>
      </c>
      <c r="V289">
        <f>VLOOKUP(B289,HIS解!E:G,3,FALSE)</f>
        <v>200</v>
      </c>
    </row>
    <row r="290" spans="1:22" ht="14.25" hidden="1">
      <c r="A290" s="53">
        <v>42896.7108912037</v>
      </c>
      <c r="B290">
        <v>135270</v>
      </c>
      <c r="C290" t="s">
        <v>1083</v>
      </c>
      <c r="D290" t="s">
        <v>1084</v>
      </c>
      <c r="E290"/>
      <c r="F290" s="15">
        <v>382</v>
      </c>
      <c r="G290" t="s">
        <v>367</v>
      </c>
      <c r="H290" t="s">
        <v>367</v>
      </c>
      <c r="I290" t="s">
        <v>74</v>
      </c>
      <c r="J290" t="s">
        <v>36</v>
      </c>
      <c r="K290" t="s">
        <v>75</v>
      </c>
      <c r="L290" t="s">
        <v>5915</v>
      </c>
      <c r="M290" t="s">
        <v>5916</v>
      </c>
      <c r="N290" t="s">
        <v>5917</v>
      </c>
      <c r="O290">
        <f>VLOOKUP(B290,HIS退!B:F,5,FALSE)</f>
        <v>-382</v>
      </c>
      <c r="P290" t="str">
        <f t="shared" si="8"/>
        <v/>
      </c>
      <c r="Q290" s="40">
        <f>VLOOKUP(L290,银行退!C:D,2,FALSE)</f>
        <v>382</v>
      </c>
      <c r="R290" t="str">
        <f t="shared" si="9"/>
        <v/>
      </c>
      <c r="S290" t="str">
        <f>VLOOKUP(L290,银行退!C:Q,15,FALSE)</f>
        <v>S</v>
      </c>
      <c r="T290" s="40" t="e">
        <f>VLOOKUP(L290,银行退!C:W,21,FALSE)</f>
        <v>#N/A</v>
      </c>
      <c r="U290" s="53">
        <v>42896.7108912037</v>
      </c>
      <c r="V290" t="e">
        <f>VLOOKUP(B290,HIS解!E:G,3,FALSE)</f>
        <v>#N/A</v>
      </c>
    </row>
    <row r="291" spans="1:22" ht="14.25" hidden="1">
      <c r="A291" s="53">
        <v>42896.715428240743</v>
      </c>
      <c r="B291">
        <v>135294</v>
      </c>
      <c r="C291"/>
      <c r="D291" t="s">
        <v>1086</v>
      </c>
      <c r="E291"/>
      <c r="F291" s="15">
        <v>4</v>
      </c>
      <c r="G291" t="s">
        <v>367</v>
      </c>
      <c r="H291" t="s">
        <v>367</v>
      </c>
      <c r="I291" t="s">
        <v>174</v>
      </c>
      <c r="J291" t="s">
        <v>73</v>
      </c>
      <c r="K291" t="s">
        <v>75</v>
      </c>
      <c r="L291" t="s">
        <v>5918</v>
      </c>
      <c r="M291" t="s">
        <v>5919</v>
      </c>
      <c r="N291" t="s">
        <v>4918</v>
      </c>
      <c r="O291">
        <f>VLOOKUP(B291,HIS退!B:F,5,FALSE)</f>
        <v>-4</v>
      </c>
      <c r="P291" t="str">
        <f t="shared" si="8"/>
        <v/>
      </c>
      <c r="Q291" s="40" t="e">
        <f>VLOOKUP(L291,银行退!C:D,2,FALSE)</f>
        <v>#N/A</v>
      </c>
      <c r="R291" t="e">
        <f t="shared" si="9"/>
        <v>#N/A</v>
      </c>
      <c r="S291" t="e">
        <f>VLOOKUP(L291,银行退!C:Q,15,FALSE)</f>
        <v>#N/A</v>
      </c>
      <c r="T291" s="40" t="e">
        <f>VLOOKUP(L291,银行退!C:W,21,FALSE)</f>
        <v>#N/A</v>
      </c>
      <c r="U291" s="53">
        <v>42896.715428240743</v>
      </c>
      <c r="V291">
        <f>VLOOKUP(B291,HIS解!E:G,3,FALSE)</f>
        <v>4</v>
      </c>
    </row>
    <row r="292" spans="1:22" ht="14.25" hidden="1">
      <c r="A292" s="53">
        <v>42896.775729166664</v>
      </c>
      <c r="B292">
        <v>135464</v>
      </c>
      <c r="C292" t="s">
        <v>1088</v>
      </c>
      <c r="D292" t="s">
        <v>1089</v>
      </c>
      <c r="E292"/>
      <c r="F292" s="15">
        <v>4400</v>
      </c>
      <c r="G292" t="s">
        <v>367</v>
      </c>
      <c r="H292" t="s">
        <v>367</v>
      </c>
      <c r="I292" t="s">
        <v>74</v>
      </c>
      <c r="J292" t="s">
        <v>36</v>
      </c>
      <c r="K292" t="s">
        <v>75</v>
      </c>
      <c r="L292" t="s">
        <v>5920</v>
      </c>
      <c r="M292" t="s">
        <v>5921</v>
      </c>
      <c r="N292" t="s">
        <v>5922</v>
      </c>
      <c r="O292">
        <f>VLOOKUP(B292,HIS退!B:F,5,FALSE)</f>
        <v>-4400</v>
      </c>
      <c r="P292" t="str">
        <f t="shared" si="8"/>
        <v/>
      </c>
      <c r="Q292" s="40">
        <f>VLOOKUP(L292,银行退!C:D,2,FALSE)</f>
        <v>4400</v>
      </c>
      <c r="R292" t="str">
        <f t="shared" si="9"/>
        <v/>
      </c>
      <c r="S292" t="str">
        <f>VLOOKUP(L292,银行退!C:Q,15,FALSE)</f>
        <v>S</v>
      </c>
      <c r="T292" s="40" t="e">
        <f>VLOOKUP(L292,银行退!C:W,21,FALSE)</f>
        <v>#N/A</v>
      </c>
      <c r="U292" s="53">
        <v>42896.775729166664</v>
      </c>
      <c r="V292" t="e">
        <f>VLOOKUP(B292,HIS解!E:G,3,FALSE)</f>
        <v>#N/A</v>
      </c>
    </row>
    <row r="293" spans="1:22" ht="14.25" hidden="1">
      <c r="A293" s="53">
        <v>42896.788773148146</v>
      </c>
      <c r="B293">
        <v>135488</v>
      </c>
      <c r="C293"/>
      <c r="D293" t="s">
        <v>1091</v>
      </c>
      <c r="E293"/>
      <c r="F293" s="15">
        <v>6000</v>
      </c>
      <c r="G293" t="s">
        <v>367</v>
      </c>
      <c r="H293" t="s">
        <v>367</v>
      </c>
      <c r="I293" t="s">
        <v>174</v>
      </c>
      <c r="J293" t="s">
        <v>73</v>
      </c>
      <c r="K293" t="s">
        <v>75</v>
      </c>
      <c r="L293" t="s">
        <v>5923</v>
      </c>
      <c r="M293" t="s">
        <v>5924</v>
      </c>
      <c r="N293" t="s">
        <v>4919</v>
      </c>
      <c r="O293">
        <f>VLOOKUP(B293,HIS退!B:F,5,FALSE)</f>
        <v>-6000</v>
      </c>
      <c r="P293" t="str">
        <f t="shared" si="8"/>
        <v/>
      </c>
      <c r="Q293" s="40" t="e">
        <f>VLOOKUP(L293,银行退!C:D,2,FALSE)</f>
        <v>#N/A</v>
      </c>
      <c r="R293" t="e">
        <f t="shared" si="9"/>
        <v>#N/A</v>
      </c>
      <c r="S293" t="e">
        <f>VLOOKUP(L293,银行退!C:Q,15,FALSE)</f>
        <v>#N/A</v>
      </c>
      <c r="T293" s="40" t="e">
        <f>VLOOKUP(L293,银行退!C:W,21,FALSE)</f>
        <v>#N/A</v>
      </c>
      <c r="U293" s="53">
        <v>42896.788773148146</v>
      </c>
      <c r="V293">
        <f>VLOOKUP(B293,HIS解!E:G,3,FALSE)</f>
        <v>6000</v>
      </c>
    </row>
    <row r="294" spans="1:22" ht="14.25" hidden="1">
      <c r="A294" s="53">
        <v>42896.789120370369</v>
      </c>
      <c r="B294">
        <v>0</v>
      </c>
      <c r="C294"/>
      <c r="D294" t="s">
        <v>1091</v>
      </c>
      <c r="E294"/>
      <c r="F294" s="15">
        <v>6000</v>
      </c>
      <c r="G294" t="s">
        <v>367</v>
      </c>
      <c r="H294" t="s">
        <v>367</v>
      </c>
      <c r="I294" t="s">
        <v>76</v>
      </c>
      <c r="J294" t="s">
        <v>76</v>
      </c>
      <c r="K294" t="s">
        <v>75</v>
      </c>
      <c r="L294" t="s">
        <v>5925</v>
      </c>
      <c r="M294" t="s">
        <v>5926</v>
      </c>
      <c r="N294" t="s">
        <v>4919</v>
      </c>
      <c r="O294" t="e">
        <f>VLOOKUP(B294,HIS退!B:F,5,FALSE)</f>
        <v>#N/A</v>
      </c>
      <c r="P294" t="e">
        <f t="shared" si="8"/>
        <v>#N/A</v>
      </c>
      <c r="Q294" s="40" t="e">
        <f>VLOOKUP(L294,银行退!C:D,2,FALSE)</f>
        <v>#N/A</v>
      </c>
      <c r="R294" t="e">
        <f t="shared" si="9"/>
        <v>#N/A</v>
      </c>
      <c r="S294" t="e">
        <f>VLOOKUP(L294,银行退!C:Q,15,FALSE)</f>
        <v>#N/A</v>
      </c>
      <c r="T294" s="40" t="e">
        <f>VLOOKUP(L294,银行退!C:W,21,FALSE)</f>
        <v>#N/A</v>
      </c>
      <c r="U294" s="53">
        <v>42896.789120370369</v>
      </c>
      <c r="V294" t="e">
        <f>VLOOKUP(B294,HIS解!E:G,3,FALSE)</f>
        <v>#N/A</v>
      </c>
    </row>
    <row r="295" spans="1:22" ht="14.25" hidden="1">
      <c r="A295" s="53">
        <v>42896.830277777779</v>
      </c>
      <c r="B295">
        <v>135571</v>
      </c>
      <c r="C295" t="s">
        <v>1093</v>
      </c>
      <c r="D295" t="s">
        <v>1094</v>
      </c>
      <c r="E295"/>
      <c r="F295" s="15">
        <v>100</v>
      </c>
      <c r="G295" t="s">
        <v>367</v>
      </c>
      <c r="H295" t="s">
        <v>367</v>
      </c>
      <c r="I295" t="s">
        <v>74</v>
      </c>
      <c r="J295" t="s">
        <v>36</v>
      </c>
      <c r="K295" t="s">
        <v>75</v>
      </c>
      <c r="L295" t="s">
        <v>5927</v>
      </c>
      <c r="M295" t="s">
        <v>5928</v>
      </c>
      <c r="N295" t="s">
        <v>5929</v>
      </c>
      <c r="O295">
        <f>VLOOKUP(B295,HIS退!B:F,5,FALSE)</f>
        <v>-100</v>
      </c>
      <c r="P295" t="str">
        <f t="shared" si="8"/>
        <v/>
      </c>
      <c r="Q295" s="40">
        <f>VLOOKUP(L295,银行退!C:D,2,FALSE)</f>
        <v>100</v>
      </c>
      <c r="R295" t="str">
        <f t="shared" si="9"/>
        <v/>
      </c>
      <c r="S295" t="str">
        <f>VLOOKUP(L295,银行退!C:Q,15,FALSE)</f>
        <v>S</v>
      </c>
      <c r="T295" s="40" t="e">
        <f>VLOOKUP(L295,银行退!C:W,21,FALSE)</f>
        <v>#N/A</v>
      </c>
      <c r="U295" s="53">
        <v>42896.830277777779</v>
      </c>
      <c r="V295" t="e">
        <f>VLOOKUP(B295,HIS解!E:G,3,FALSE)</f>
        <v>#N/A</v>
      </c>
    </row>
    <row r="296" spans="1:22" ht="14.25" hidden="1">
      <c r="A296" s="53">
        <v>42897.412395833337</v>
      </c>
      <c r="B296">
        <v>136860</v>
      </c>
      <c r="C296" t="s">
        <v>1096</v>
      </c>
      <c r="D296" t="s">
        <v>1097</v>
      </c>
      <c r="E296"/>
      <c r="F296" s="15">
        <v>100</v>
      </c>
      <c r="G296" t="s">
        <v>367</v>
      </c>
      <c r="H296" t="s">
        <v>367</v>
      </c>
      <c r="I296" t="s">
        <v>74</v>
      </c>
      <c r="J296" t="s">
        <v>36</v>
      </c>
      <c r="K296" t="s">
        <v>75</v>
      </c>
      <c r="L296" t="s">
        <v>5930</v>
      </c>
      <c r="M296" t="s">
        <v>5931</v>
      </c>
      <c r="N296" t="s">
        <v>5932</v>
      </c>
      <c r="O296">
        <f>VLOOKUP(B296,HIS退!B:F,5,FALSE)</f>
        <v>-100</v>
      </c>
      <c r="P296" t="str">
        <f t="shared" si="8"/>
        <v/>
      </c>
      <c r="Q296" s="40">
        <f>VLOOKUP(L296,银行退!C:D,2,FALSE)</f>
        <v>100</v>
      </c>
      <c r="R296" t="str">
        <f t="shared" si="9"/>
        <v/>
      </c>
      <c r="S296" t="str">
        <f>VLOOKUP(L296,银行退!C:Q,15,FALSE)</f>
        <v>S</v>
      </c>
      <c r="T296" s="40" t="e">
        <f>VLOOKUP(L296,银行退!C:W,21,FALSE)</f>
        <v>#N/A</v>
      </c>
      <c r="U296" s="53">
        <v>42897.412395833337</v>
      </c>
      <c r="V296" t="e">
        <f>VLOOKUP(B296,HIS解!E:G,3,FALSE)</f>
        <v>#N/A</v>
      </c>
    </row>
    <row r="297" spans="1:22" ht="14.25" hidden="1">
      <c r="A297" s="53">
        <v>42897.413483796299</v>
      </c>
      <c r="B297">
        <v>136879</v>
      </c>
      <c r="C297" t="s">
        <v>1099</v>
      </c>
      <c r="D297" t="s">
        <v>1100</v>
      </c>
      <c r="E297"/>
      <c r="F297" s="15">
        <v>419</v>
      </c>
      <c r="G297" t="s">
        <v>367</v>
      </c>
      <c r="H297" t="s">
        <v>367</v>
      </c>
      <c r="I297" t="s">
        <v>74</v>
      </c>
      <c r="J297" t="s">
        <v>36</v>
      </c>
      <c r="K297" t="s">
        <v>75</v>
      </c>
      <c r="L297" t="s">
        <v>5933</v>
      </c>
      <c r="M297" t="s">
        <v>5934</v>
      </c>
      <c r="N297" t="s">
        <v>5935</v>
      </c>
      <c r="O297">
        <f>VLOOKUP(B297,HIS退!B:F,5,FALSE)</f>
        <v>-419</v>
      </c>
      <c r="P297" t="str">
        <f t="shared" si="8"/>
        <v/>
      </c>
      <c r="Q297" s="40">
        <f>VLOOKUP(L297,银行退!C:D,2,FALSE)</f>
        <v>419</v>
      </c>
      <c r="R297" t="str">
        <f t="shared" si="9"/>
        <v/>
      </c>
      <c r="S297" t="str">
        <f>VLOOKUP(L297,银行退!C:Q,15,FALSE)</f>
        <v>S</v>
      </c>
      <c r="T297" s="40" t="e">
        <f>VLOOKUP(L297,银行退!C:W,21,FALSE)</f>
        <v>#N/A</v>
      </c>
      <c r="U297" s="53">
        <v>42897.413483796299</v>
      </c>
      <c r="V297" t="e">
        <f>VLOOKUP(B297,HIS解!E:G,3,FALSE)</f>
        <v>#N/A</v>
      </c>
    </row>
    <row r="298" spans="1:22" ht="14.25" hidden="1">
      <c r="A298" s="53">
        <v>42897.457233796296</v>
      </c>
      <c r="B298">
        <v>137352</v>
      </c>
      <c r="C298"/>
      <c r="D298" t="s">
        <v>453</v>
      </c>
      <c r="E298"/>
      <c r="F298" s="15">
        <v>715</v>
      </c>
      <c r="G298" t="s">
        <v>367</v>
      </c>
      <c r="H298" t="s">
        <v>367</v>
      </c>
      <c r="I298" t="s">
        <v>174</v>
      </c>
      <c r="J298" t="s">
        <v>73</v>
      </c>
      <c r="K298" t="s">
        <v>75</v>
      </c>
      <c r="L298" t="s">
        <v>5936</v>
      </c>
      <c r="M298" t="s">
        <v>5937</v>
      </c>
      <c r="N298" t="s">
        <v>4878</v>
      </c>
      <c r="O298">
        <f>VLOOKUP(B298,HIS退!B:F,5,FALSE)</f>
        <v>-715</v>
      </c>
      <c r="P298" t="str">
        <f t="shared" si="8"/>
        <v/>
      </c>
      <c r="Q298" s="40" t="e">
        <f>VLOOKUP(L298,银行退!C:D,2,FALSE)</f>
        <v>#N/A</v>
      </c>
      <c r="R298" t="e">
        <f t="shared" si="9"/>
        <v>#N/A</v>
      </c>
      <c r="S298" t="e">
        <f>VLOOKUP(L298,银行退!C:Q,15,FALSE)</f>
        <v>#N/A</v>
      </c>
      <c r="T298" s="40" t="e">
        <f>VLOOKUP(L298,银行退!C:W,21,FALSE)</f>
        <v>#N/A</v>
      </c>
      <c r="U298" s="53">
        <v>42897.457233796296</v>
      </c>
      <c r="V298">
        <f>VLOOKUP(B298,HIS解!E:G,3,FALSE)</f>
        <v>715</v>
      </c>
    </row>
    <row r="299" spans="1:22" ht="14.25" hidden="1">
      <c r="A299" s="53">
        <v>42897.490486111114</v>
      </c>
      <c r="B299">
        <v>137662</v>
      </c>
      <c r="C299"/>
      <c r="D299" t="s">
        <v>889</v>
      </c>
      <c r="E299"/>
      <c r="F299" s="15">
        <v>2500</v>
      </c>
      <c r="G299" t="s">
        <v>367</v>
      </c>
      <c r="H299" t="s">
        <v>367</v>
      </c>
      <c r="I299" t="s">
        <v>174</v>
      </c>
      <c r="J299" t="s">
        <v>73</v>
      </c>
      <c r="K299" t="s">
        <v>75</v>
      </c>
      <c r="L299" t="s">
        <v>5938</v>
      </c>
      <c r="M299" t="s">
        <v>5939</v>
      </c>
      <c r="N299" t="s">
        <v>4905</v>
      </c>
      <c r="O299">
        <f>VLOOKUP(B299,HIS退!B:F,5,FALSE)</f>
        <v>-2500</v>
      </c>
      <c r="P299" t="str">
        <f t="shared" si="8"/>
        <v/>
      </c>
      <c r="Q299" s="40" t="e">
        <f>VLOOKUP(L299,银行退!C:D,2,FALSE)</f>
        <v>#N/A</v>
      </c>
      <c r="R299" t="e">
        <f t="shared" si="9"/>
        <v>#N/A</v>
      </c>
      <c r="S299" t="e">
        <f>VLOOKUP(L299,银行退!C:Q,15,FALSE)</f>
        <v>#N/A</v>
      </c>
      <c r="T299" s="40" t="e">
        <f>VLOOKUP(L299,银行退!C:W,21,FALSE)</f>
        <v>#N/A</v>
      </c>
      <c r="U299" s="53">
        <v>42897.490486111114</v>
      </c>
      <c r="V299">
        <f>VLOOKUP(B299,HIS解!E:G,3,FALSE)</f>
        <v>2500</v>
      </c>
    </row>
    <row r="300" spans="1:22" ht="14.25" hidden="1">
      <c r="A300" s="53">
        <v>42897.539606481485</v>
      </c>
      <c r="B300">
        <v>137948</v>
      </c>
      <c r="C300"/>
      <c r="D300" t="s">
        <v>1102</v>
      </c>
      <c r="E300"/>
      <c r="F300" s="15">
        <v>500</v>
      </c>
      <c r="G300" t="s">
        <v>367</v>
      </c>
      <c r="H300" t="s">
        <v>367</v>
      </c>
      <c r="I300" t="s">
        <v>174</v>
      </c>
      <c r="J300" t="s">
        <v>73</v>
      </c>
      <c r="K300" t="s">
        <v>75</v>
      </c>
      <c r="L300" t="s">
        <v>5940</v>
      </c>
      <c r="M300" t="s">
        <v>5941</v>
      </c>
      <c r="N300" t="s">
        <v>4920</v>
      </c>
      <c r="O300">
        <f>VLOOKUP(B300,HIS退!B:F,5,FALSE)</f>
        <v>-500</v>
      </c>
      <c r="P300" t="str">
        <f t="shared" si="8"/>
        <v/>
      </c>
      <c r="Q300" s="40" t="e">
        <f>VLOOKUP(L300,银行退!C:D,2,FALSE)</f>
        <v>#N/A</v>
      </c>
      <c r="R300" t="e">
        <f t="shared" si="9"/>
        <v>#N/A</v>
      </c>
      <c r="S300" t="e">
        <f>VLOOKUP(L300,银行退!C:Q,15,FALSE)</f>
        <v>#N/A</v>
      </c>
      <c r="T300" s="40" t="e">
        <f>VLOOKUP(L300,银行退!C:W,21,FALSE)</f>
        <v>#N/A</v>
      </c>
      <c r="U300" s="53">
        <v>42897.539606481485</v>
      </c>
      <c r="V300">
        <f>VLOOKUP(B300,HIS解!E:G,3,FALSE)</f>
        <v>500</v>
      </c>
    </row>
    <row r="301" spans="1:22" ht="14.25" hidden="1">
      <c r="A301" s="53">
        <v>42897.539884259262</v>
      </c>
      <c r="B301">
        <v>137949</v>
      </c>
      <c r="C301"/>
      <c r="D301" t="s">
        <v>1102</v>
      </c>
      <c r="E301"/>
      <c r="F301" s="15">
        <v>500</v>
      </c>
      <c r="G301" t="s">
        <v>367</v>
      </c>
      <c r="H301" t="s">
        <v>367</v>
      </c>
      <c r="I301" t="s">
        <v>174</v>
      </c>
      <c r="J301" t="s">
        <v>73</v>
      </c>
      <c r="K301" t="s">
        <v>75</v>
      </c>
      <c r="L301" t="s">
        <v>5942</v>
      </c>
      <c r="M301" t="s">
        <v>5943</v>
      </c>
      <c r="N301" t="s">
        <v>4920</v>
      </c>
      <c r="O301">
        <f>VLOOKUP(B301,HIS退!B:F,5,FALSE)</f>
        <v>-500</v>
      </c>
      <c r="P301" t="str">
        <f t="shared" si="8"/>
        <v/>
      </c>
      <c r="Q301" s="40" t="e">
        <f>VLOOKUP(L301,银行退!C:D,2,FALSE)</f>
        <v>#N/A</v>
      </c>
      <c r="R301" t="e">
        <f t="shared" si="9"/>
        <v>#N/A</v>
      </c>
      <c r="S301" t="e">
        <f>VLOOKUP(L301,银行退!C:Q,15,FALSE)</f>
        <v>#N/A</v>
      </c>
      <c r="T301" s="40" t="e">
        <f>VLOOKUP(L301,银行退!C:W,21,FALSE)</f>
        <v>#N/A</v>
      </c>
      <c r="U301" s="53">
        <v>42897.539884259262</v>
      </c>
      <c r="V301">
        <f>VLOOKUP(B301,HIS解!E:G,3,FALSE)</f>
        <v>500</v>
      </c>
    </row>
    <row r="302" spans="1:22" ht="14.25" hidden="1">
      <c r="A302" s="53">
        <v>42897.541030092594</v>
      </c>
      <c r="B302">
        <v>137952</v>
      </c>
      <c r="C302"/>
      <c r="D302" t="s">
        <v>1104</v>
      </c>
      <c r="E302"/>
      <c r="F302" s="15">
        <v>120</v>
      </c>
      <c r="G302" t="s">
        <v>367</v>
      </c>
      <c r="H302" t="s">
        <v>367</v>
      </c>
      <c r="I302" t="s">
        <v>174</v>
      </c>
      <c r="J302" t="s">
        <v>73</v>
      </c>
      <c r="K302" t="s">
        <v>75</v>
      </c>
      <c r="L302" t="s">
        <v>5944</v>
      </c>
      <c r="M302" t="s">
        <v>5945</v>
      </c>
      <c r="N302" t="s">
        <v>4920</v>
      </c>
      <c r="O302">
        <f>VLOOKUP(B302,HIS退!B:F,5,FALSE)</f>
        <v>-120</v>
      </c>
      <c r="P302" t="str">
        <f t="shared" si="8"/>
        <v/>
      </c>
      <c r="Q302" s="40" t="e">
        <f>VLOOKUP(L302,银行退!C:D,2,FALSE)</f>
        <v>#N/A</v>
      </c>
      <c r="R302" t="e">
        <f t="shared" si="9"/>
        <v>#N/A</v>
      </c>
      <c r="S302" t="e">
        <f>VLOOKUP(L302,银行退!C:Q,15,FALSE)</f>
        <v>#N/A</v>
      </c>
      <c r="T302" s="40" t="e">
        <f>VLOOKUP(L302,银行退!C:W,21,FALSE)</f>
        <v>#N/A</v>
      </c>
      <c r="U302" s="53">
        <v>42897.541030092594</v>
      </c>
      <c r="V302">
        <f>VLOOKUP(B302,HIS解!E:G,3,FALSE)</f>
        <v>120</v>
      </c>
    </row>
    <row r="303" spans="1:22" ht="14.25" hidden="1">
      <c r="A303" s="53">
        <v>42897.553263888891</v>
      </c>
      <c r="B303">
        <v>137986</v>
      </c>
      <c r="C303" t="s">
        <v>1106</v>
      </c>
      <c r="D303" t="s">
        <v>1107</v>
      </c>
      <c r="E303"/>
      <c r="F303" s="15">
        <v>2000</v>
      </c>
      <c r="G303" t="s">
        <v>367</v>
      </c>
      <c r="H303" t="s">
        <v>367</v>
      </c>
      <c r="I303" t="s">
        <v>74</v>
      </c>
      <c r="J303" t="s">
        <v>36</v>
      </c>
      <c r="K303" t="s">
        <v>75</v>
      </c>
      <c r="L303" t="s">
        <v>5946</v>
      </c>
      <c r="M303" t="s">
        <v>5947</v>
      </c>
      <c r="N303" t="s">
        <v>375</v>
      </c>
      <c r="O303">
        <f>VLOOKUP(B303,HIS退!B:F,5,FALSE)</f>
        <v>-2000</v>
      </c>
      <c r="P303" t="str">
        <f t="shared" si="8"/>
        <v/>
      </c>
      <c r="Q303" s="40">
        <f>VLOOKUP(L303,银行退!C:D,2,FALSE)</f>
        <v>2000</v>
      </c>
      <c r="R303" t="str">
        <f t="shared" si="9"/>
        <v/>
      </c>
      <c r="S303" t="str">
        <f>VLOOKUP(L303,银行退!C:Q,15,FALSE)</f>
        <v>S</v>
      </c>
      <c r="T303" s="40" t="e">
        <f>VLOOKUP(L303,银行退!C:W,21,FALSE)</f>
        <v>#N/A</v>
      </c>
      <c r="U303" s="53">
        <v>42897.553263888891</v>
      </c>
      <c r="V303" t="e">
        <f>VLOOKUP(B303,HIS解!E:G,3,FALSE)</f>
        <v>#N/A</v>
      </c>
    </row>
    <row r="304" spans="1:22" ht="14.25" hidden="1">
      <c r="A304" s="53">
        <v>42897.679745370369</v>
      </c>
      <c r="B304">
        <v>138534</v>
      </c>
      <c r="C304" t="s">
        <v>1108</v>
      </c>
      <c r="D304" t="s">
        <v>1109</v>
      </c>
      <c r="E304"/>
      <c r="F304" s="15">
        <v>99</v>
      </c>
      <c r="G304" t="s">
        <v>367</v>
      </c>
      <c r="H304" t="s">
        <v>367</v>
      </c>
      <c r="I304" t="s">
        <v>74</v>
      </c>
      <c r="J304" t="s">
        <v>36</v>
      </c>
      <c r="K304" t="s">
        <v>75</v>
      </c>
      <c r="L304" t="s">
        <v>5948</v>
      </c>
      <c r="M304" t="s">
        <v>5949</v>
      </c>
      <c r="N304" t="s">
        <v>5950</v>
      </c>
      <c r="O304">
        <f>VLOOKUP(B304,HIS退!B:F,5,FALSE)</f>
        <v>-99</v>
      </c>
      <c r="P304" t="str">
        <f t="shared" si="8"/>
        <v/>
      </c>
      <c r="Q304" s="40">
        <f>VLOOKUP(L304,银行退!C:D,2,FALSE)</f>
        <v>99</v>
      </c>
      <c r="R304" t="str">
        <f t="shared" si="9"/>
        <v/>
      </c>
      <c r="S304" t="str">
        <f>VLOOKUP(L304,银行退!C:Q,15,FALSE)</f>
        <v>S</v>
      </c>
      <c r="T304" s="40" t="e">
        <f>VLOOKUP(L304,银行退!C:W,21,FALSE)</f>
        <v>#N/A</v>
      </c>
      <c r="U304" s="53">
        <v>42897.679745370369</v>
      </c>
      <c r="V304" t="e">
        <f>VLOOKUP(B304,HIS解!E:G,3,FALSE)</f>
        <v>#N/A</v>
      </c>
    </row>
    <row r="305" spans="1:22" ht="14.25" hidden="1">
      <c r="A305" s="53">
        <v>42897.770613425928</v>
      </c>
      <c r="B305">
        <v>138825</v>
      </c>
      <c r="C305" t="s">
        <v>1111</v>
      </c>
      <c r="D305" t="s">
        <v>1112</v>
      </c>
      <c r="E305"/>
      <c r="F305" s="15">
        <v>19</v>
      </c>
      <c r="G305" t="s">
        <v>367</v>
      </c>
      <c r="H305" t="s">
        <v>367</v>
      </c>
      <c r="I305" t="s">
        <v>74</v>
      </c>
      <c r="J305" t="s">
        <v>36</v>
      </c>
      <c r="K305" t="s">
        <v>75</v>
      </c>
      <c r="L305" t="s">
        <v>5951</v>
      </c>
      <c r="M305" t="s">
        <v>5952</v>
      </c>
      <c r="N305" t="s">
        <v>5953</v>
      </c>
      <c r="O305">
        <f>VLOOKUP(B305,HIS退!B:F,5,FALSE)</f>
        <v>-19</v>
      </c>
      <c r="P305" t="str">
        <f t="shared" si="8"/>
        <v/>
      </c>
      <c r="Q305" s="40">
        <f>VLOOKUP(L305,银行退!C:D,2,FALSE)</f>
        <v>19</v>
      </c>
      <c r="R305" t="str">
        <f t="shared" si="9"/>
        <v/>
      </c>
      <c r="S305" t="str">
        <f>VLOOKUP(L305,银行退!C:Q,15,FALSE)</f>
        <v>S</v>
      </c>
      <c r="T305" s="40" t="e">
        <f>VLOOKUP(L305,银行退!C:W,21,FALSE)</f>
        <v>#N/A</v>
      </c>
      <c r="U305" s="53">
        <v>42897.770613425928</v>
      </c>
      <c r="V305" t="e">
        <f>VLOOKUP(B305,HIS解!E:G,3,FALSE)</f>
        <v>#N/A</v>
      </c>
    </row>
    <row r="306" spans="1:22" ht="14.25" hidden="1">
      <c r="A306" s="53">
        <v>42897.831990740742</v>
      </c>
      <c r="B306">
        <v>138981</v>
      </c>
      <c r="C306"/>
      <c r="D306" t="s">
        <v>1114</v>
      </c>
      <c r="E306"/>
      <c r="F306" s="15">
        <v>7944</v>
      </c>
      <c r="G306" t="s">
        <v>367</v>
      </c>
      <c r="H306" t="s">
        <v>367</v>
      </c>
      <c r="I306" t="s">
        <v>174</v>
      </c>
      <c r="J306" t="s">
        <v>73</v>
      </c>
      <c r="K306" t="s">
        <v>75</v>
      </c>
      <c r="L306" t="s">
        <v>5954</v>
      </c>
      <c r="M306" t="s">
        <v>5955</v>
      </c>
      <c r="N306" t="s">
        <v>4921</v>
      </c>
      <c r="O306">
        <f>VLOOKUP(B306,HIS退!B:F,5,FALSE)</f>
        <v>-7944</v>
      </c>
      <c r="P306" t="str">
        <f t="shared" si="8"/>
        <v/>
      </c>
      <c r="Q306" s="40" t="e">
        <f>VLOOKUP(L306,银行退!C:D,2,FALSE)</f>
        <v>#N/A</v>
      </c>
      <c r="R306" t="e">
        <f t="shared" si="9"/>
        <v>#N/A</v>
      </c>
      <c r="S306" t="e">
        <f>VLOOKUP(L306,银行退!C:Q,15,FALSE)</f>
        <v>#N/A</v>
      </c>
      <c r="T306" s="40" t="e">
        <f>VLOOKUP(L306,银行退!C:W,21,FALSE)</f>
        <v>#N/A</v>
      </c>
      <c r="U306" s="53">
        <v>42897.831990740742</v>
      </c>
      <c r="V306">
        <f>VLOOKUP(B306,HIS解!E:G,3,FALSE)</f>
        <v>7944</v>
      </c>
    </row>
    <row r="307" spans="1:22" ht="14.25" hidden="1">
      <c r="A307" s="53">
        <v>42897.832372685189</v>
      </c>
      <c r="B307">
        <v>0</v>
      </c>
      <c r="C307"/>
      <c r="D307" t="s">
        <v>1114</v>
      </c>
      <c r="E307"/>
      <c r="F307" s="15">
        <v>7944</v>
      </c>
      <c r="G307" t="s">
        <v>367</v>
      </c>
      <c r="H307" t="s">
        <v>367</v>
      </c>
      <c r="I307" t="s">
        <v>76</v>
      </c>
      <c r="J307" t="s">
        <v>76</v>
      </c>
      <c r="K307" t="s">
        <v>75</v>
      </c>
      <c r="L307" t="s">
        <v>5956</v>
      </c>
      <c r="M307" t="s">
        <v>5957</v>
      </c>
      <c r="N307" t="s">
        <v>4921</v>
      </c>
      <c r="O307" t="e">
        <f>VLOOKUP(B307,HIS退!B:F,5,FALSE)</f>
        <v>#N/A</v>
      </c>
      <c r="P307" t="e">
        <f t="shared" si="8"/>
        <v>#N/A</v>
      </c>
      <c r="Q307" s="40" t="e">
        <f>VLOOKUP(L307,银行退!C:D,2,FALSE)</f>
        <v>#N/A</v>
      </c>
      <c r="R307" t="e">
        <f t="shared" si="9"/>
        <v>#N/A</v>
      </c>
      <c r="S307" t="e">
        <f>VLOOKUP(L307,银行退!C:Q,15,FALSE)</f>
        <v>#N/A</v>
      </c>
      <c r="T307" s="40" t="e">
        <f>VLOOKUP(L307,银行退!C:W,21,FALSE)</f>
        <v>#N/A</v>
      </c>
      <c r="U307" s="53">
        <v>42897.832372685189</v>
      </c>
      <c r="V307" t="e">
        <f>VLOOKUP(B307,HIS解!E:G,3,FALSE)</f>
        <v>#N/A</v>
      </c>
    </row>
    <row r="308" spans="1:22" ht="14.25" hidden="1">
      <c r="A308" s="53">
        <v>42897.832719907405</v>
      </c>
      <c r="B308">
        <v>0</v>
      </c>
      <c r="C308"/>
      <c r="D308" t="s">
        <v>1114</v>
      </c>
      <c r="E308"/>
      <c r="F308" s="15">
        <v>7944</v>
      </c>
      <c r="G308" t="s">
        <v>367</v>
      </c>
      <c r="H308" t="s">
        <v>367</v>
      </c>
      <c r="I308" t="s">
        <v>76</v>
      </c>
      <c r="J308" t="s">
        <v>76</v>
      </c>
      <c r="K308" t="s">
        <v>75</v>
      </c>
      <c r="L308" t="s">
        <v>5958</v>
      </c>
      <c r="M308" t="s">
        <v>5959</v>
      </c>
      <c r="N308" t="s">
        <v>4921</v>
      </c>
      <c r="O308" t="e">
        <f>VLOOKUP(B308,HIS退!B:F,5,FALSE)</f>
        <v>#N/A</v>
      </c>
      <c r="P308" t="e">
        <f t="shared" si="8"/>
        <v>#N/A</v>
      </c>
      <c r="Q308" s="40" t="e">
        <f>VLOOKUP(L308,银行退!C:D,2,FALSE)</f>
        <v>#N/A</v>
      </c>
      <c r="R308" t="e">
        <f t="shared" si="9"/>
        <v>#N/A</v>
      </c>
      <c r="S308" t="e">
        <f>VLOOKUP(L308,银行退!C:Q,15,FALSE)</f>
        <v>#N/A</v>
      </c>
      <c r="T308" s="40" t="e">
        <f>VLOOKUP(L308,银行退!C:W,21,FALSE)</f>
        <v>#N/A</v>
      </c>
      <c r="U308" s="53">
        <v>42897.832719907405</v>
      </c>
      <c r="V308" t="e">
        <f>VLOOKUP(B308,HIS解!E:G,3,FALSE)</f>
        <v>#N/A</v>
      </c>
    </row>
    <row r="309" spans="1:22" ht="14.25" hidden="1">
      <c r="A309" s="53">
        <v>42898.037569444445</v>
      </c>
      <c r="B309">
        <v>139428</v>
      </c>
      <c r="C309" t="s">
        <v>5960</v>
      </c>
      <c r="D309" t="s">
        <v>1116</v>
      </c>
      <c r="E309"/>
      <c r="F309" s="15">
        <v>939</v>
      </c>
      <c r="G309" t="s">
        <v>367</v>
      </c>
      <c r="H309" t="s">
        <v>367</v>
      </c>
      <c r="I309" t="s">
        <v>174</v>
      </c>
      <c r="J309" t="s">
        <v>98</v>
      </c>
      <c r="K309" t="s">
        <v>75</v>
      </c>
      <c r="L309" t="s">
        <v>5961</v>
      </c>
      <c r="M309" t="s">
        <v>5962</v>
      </c>
      <c r="N309" t="s">
        <v>5019</v>
      </c>
      <c r="O309">
        <f>VLOOKUP(B309,HIS退!B:F,5,FALSE)</f>
        <v>-939</v>
      </c>
      <c r="P309" t="str">
        <f t="shared" si="8"/>
        <v/>
      </c>
      <c r="Q309" s="40">
        <f>VLOOKUP(L309,银行退!C:D,2,FALSE)</f>
        <v>939</v>
      </c>
      <c r="R309" t="str">
        <f t="shared" si="9"/>
        <v/>
      </c>
      <c r="S309" t="str">
        <f>VLOOKUP(L309,银行退!C:Q,15,FALSE)</f>
        <v>B</v>
      </c>
      <c r="T309" s="40" t="str">
        <f>VLOOKUP(L309,银行退!C:W,21,FALSE)</f>
        <v>20170612</v>
      </c>
      <c r="U309" s="53">
        <v>42898.037569444445</v>
      </c>
      <c r="V309">
        <f>VLOOKUP(B309,HIS解!E:G,3,FALSE)</f>
        <v>939</v>
      </c>
    </row>
    <row r="310" spans="1:22" ht="14.25" hidden="1">
      <c r="A310" s="53">
        <v>42898.326261574075</v>
      </c>
      <c r="B310">
        <v>140384</v>
      </c>
      <c r="C310" t="s">
        <v>1118</v>
      </c>
      <c r="D310" t="s">
        <v>1091</v>
      </c>
      <c r="E310"/>
      <c r="F310" s="15">
        <v>6000</v>
      </c>
      <c r="G310" t="s">
        <v>367</v>
      </c>
      <c r="H310" t="s">
        <v>367</v>
      </c>
      <c r="I310" t="s">
        <v>74</v>
      </c>
      <c r="J310" t="s">
        <v>36</v>
      </c>
      <c r="K310" t="s">
        <v>75</v>
      </c>
      <c r="L310" t="s">
        <v>5963</v>
      </c>
      <c r="M310" t="s">
        <v>5964</v>
      </c>
      <c r="N310" t="s">
        <v>4919</v>
      </c>
      <c r="O310">
        <f>VLOOKUP(B310,HIS退!B:F,5,FALSE)</f>
        <v>-6000</v>
      </c>
      <c r="P310" t="str">
        <f t="shared" si="8"/>
        <v/>
      </c>
      <c r="Q310" s="40">
        <f>VLOOKUP(L310,银行退!C:D,2,FALSE)</f>
        <v>6000</v>
      </c>
      <c r="R310" t="str">
        <f t="shared" si="9"/>
        <v/>
      </c>
      <c r="S310" t="str">
        <f>VLOOKUP(L310,银行退!C:Q,15,FALSE)</f>
        <v>S</v>
      </c>
      <c r="T310" s="40" t="e">
        <f>VLOOKUP(L310,银行退!C:W,21,FALSE)</f>
        <v>#N/A</v>
      </c>
      <c r="U310" s="53">
        <v>42898.326261574075</v>
      </c>
      <c r="V310" t="e">
        <f>VLOOKUP(B310,HIS解!E:G,3,FALSE)</f>
        <v>#N/A</v>
      </c>
    </row>
    <row r="311" spans="1:22" ht="14.25" hidden="1">
      <c r="A311" s="53">
        <v>42898.403425925928</v>
      </c>
      <c r="B311">
        <v>147000</v>
      </c>
      <c r="C311" t="s">
        <v>1119</v>
      </c>
      <c r="D311" t="s">
        <v>1120</v>
      </c>
      <c r="E311"/>
      <c r="F311" s="15">
        <v>144</v>
      </c>
      <c r="G311" t="s">
        <v>367</v>
      </c>
      <c r="H311" t="s">
        <v>367</v>
      </c>
      <c r="I311" t="s">
        <v>74</v>
      </c>
      <c r="J311" t="s">
        <v>36</v>
      </c>
      <c r="K311" t="s">
        <v>75</v>
      </c>
      <c r="L311" t="s">
        <v>5965</v>
      </c>
      <c r="M311" t="s">
        <v>5966</v>
      </c>
      <c r="N311" t="s">
        <v>5967</v>
      </c>
      <c r="O311">
        <f>VLOOKUP(B311,HIS退!B:F,5,FALSE)</f>
        <v>-144</v>
      </c>
      <c r="P311" t="str">
        <f t="shared" si="8"/>
        <v/>
      </c>
      <c r="Q311" s="40">
        <f>VLOOKUP(L311,银行退!C:D,2,FALSE)</f>
        <v>144</v>
      </c>
      <c r="R311" t="str">
        <f t="shared" si="9"/>
        <v/>
      </c>
      <c r="S311" t="str">
        <f>VLOOKUP(L311,银行退!C:Q,15,FALSE)</f>
        <v>S</v>
      </c>
      <c r="T311" s="40" t="e">
        <f>VLOOKUP(L311,银行退!C:W,21,FALSE)</f>
        <v>#N/A</v>
      </c>
      <c r="U311" s="53">
        <v>42898.403425925928</v>
      </c>
      <c r="V311" t="e">
        <f>VLOOKUP(B311,HIS解!E:G,3,FALSE)</f>
        <v>#N/A</v>
      </c>
    </row>
    <row r="312" spans="1:22" ht="14.25" hidden="1">
      <c r="A312" s="53">
        <v>42898.403587962966</v>
      </c>
      <c r="B312">
        <v>147013</v>
      </c>
      <c r="C312" t="s">
        <v>1122</v>
      </c>
      <c r="D312" t="s">
        <v>1123</v>
      </c>
      <c r="E312"/>
      <c r="F312" s="15">
        <v>900</v>
      </c>
      <c r="G312" t="s">
        <v>367</v>
      </c>
      <c r="H312" t="s">
        <v>367</v>
      </c>
      <c r="I312" t="s">
        <v>74</v>
      </c>
      <c r="J312" t="s">
        <v>36</v>
      </c>
      <c r="K312" t="s">
        <v>75</v>
      </c>
      <c r="L312" t="s">
        <v>5968</v>
      </c>
      <c r="M312" t="s">
        <v>5969</v>
      </c>
      <c r="N312" t="s">
        <v>5970</v>
      </c>
      <c r="O312">
        <f>VLOOKUP(B312,HIS退!B:F,5,FALSE)</f>
        <v>-900</v>
      </c>
      <c r="P312" t="str">
        <f t="shared" si="8"/>
        <v/>
      </c>
      <c r="Q312" s="40">
        <f>VLOOKUP(L312,银行退!C:D,2,FALSE)</f>
        <v>900</v>
      </c>
      <c r="R312" t="str">
        <f t="shared" si="9"/>
        <v/>
      </c>
      <c r="S312" t="str">
        <f>VLOOKUP(L312,银行退!C:Q,15,FALSE)</f>
        <v>S</v>
      </c>
      <c r="T312" s="40" t="e">
        <f>VLOOKUP(L312,银行退!C:W,21,FALSE)</f>
        <v>#N/A</v>
      </c>
      <c r="U312" s="53">
        <v>42898.403587962966</v>
      </c>
      <c r="V312" t="e">
        <f>VLOOKUP(B312,HIS解!E:G,3,FALSE)</f>
        <v>#N/A</v>
      </c>
    </row>
    <row r="313" spans="1:22" ht="14.25" hidden="1">
      <c r="A313" s="53">
        <v>42898.415127314816</v>
      </c>
      <c r="B313">
        <v>148214</v>
      </c>
      <c r="C313" t="s">
        <v>1125</v>
      </c>
      <c r="D313" t="s">
        <v>1126</v>
      </c>
      <c r="E313"/>
      <c r="F313" s="15">
        <v>5000</v>
      </c>
      <c r="G313" t="s">
        <v>367</v>
      </c>
      <c r="H313" t="s">
        <v>367</v>
      </c>
      <c r="I313" t="s">
        <v>74</v>
      </c>
      <c r="J313" t="s">
        <v>36</v>
      </c>
      <c r="K313" t="s">
        <v>75</v>
      </c>
      <c r="L313" t="s">
        <v>5971</v>
      </c>
      <c r="M313" t="s">
        <v>5972</v>
      </c>
      <c r="N313" t="s">
        <v>5973</v>
      </c>
      <c r="O313">
        <f>VLOOKUP(B313,HIS退!B:F,5,FALSE)</f>
        <v>-5000</v>
      </c>
      <c r="P313" t="str">
        <f t="shared" si="8"/>
        <v/>
      </c>
      <c r="Q313" s="40">
        <f>VLOOKUP(L313,银行退!C:D,2,FALSE)</f>
        <v>5000</v>
      </c>
      <c r="R313" t="str">
        <f t="shared" si="9"/>
        <v/>
      </c>
      <c r="S313" t="str">
        <f>VLOOKUP(L313,银行退!C:Q,15,FALSE)</f>
        <v>S</v>
      </c>
      <c r="T313" s="40" t="e">
        <f>VLOOKUP(L313,银行退!C:W,21,FALSE)</f>
        <v>#N/A</v>
      </c>
      <c r="U313" s="53">
        <v>42898.415127314816</v>
      </c>
      <c r="V313" t="e">
        <f>VLOOKUP(B313,HIS解!E:G,3,FALSE)</f>
        <v>#N/A</v>
      </c>
    </row>
    <row r="314" spans="1:22" ht="14.25" hidden="1">
      <c r="A314" s="53">
        <v>42898.426192129627</v>
      </c>
      <c r="B314">
        <v>149354</v>
      </c>
      <c r="C314" t="s">
        <v>1128</v>
      </c>
      <c r="D314" t="s">
        <v>1129</v>
      </c>
      <c r="E314"/>
      <c r="F314" s="15">
        <v>300</v>
      </c>
      <c r="G314" t="s">
        <v>367</v>
      </c>
      <c r="H314" t="s">
        <v>367</v>
      </c>
      <c r="I314" t="s">
        <v>74</v>
      </c>
      <c r="J314" t="s">
        <v>36</v>
      </c>
      <c r="K314" t="s">
        <v>75</v>
      </c>
      <c r="L314" t="s">
        <v>5974</v>
      </c>
      <c r="M314" t="s">
        <v>5975</v>
      </c>
      <c r="N314" t="s">
        <v>5976</v>
      </c>
      <c r="O314">
        <f>VLOOKUP(B314,HIS退!B:F,5,FALSE)</f>
        <v>-300</v>
      </c>
      <c r="P314" t="str">
        <f t="shared" si="8"/>
        <v/>
      </c>
      <c r="Q314" s="40">
        <f>VLOOKUP(L314,银行退!C:D,2,FALSE)</f>
        <v>300</v>
      </c>
      <c r="R314" t="str">
        <f t="shared" si="9"/>
        <v/>
      </c>
      <c r="S314" t="str">
        <f>VLOOKUP(L314,银行退!C:Q,15,FALSE)</f>
        <v>S</v>
      </c>
      <c r="T314" s="40" t="e">
        <f>VLOOKUP(L314,银行退!C:W,21,FALSE)</f>
        <v>#N/A</v>
      </c>
      <c r="U314" s="53">
        <v>42898.426192129627</v>
      </c>
      <c r="V314" t="e">
        <f>VLOOKUP(B314,HIS解!E:G,3,FALSE)</f>
        <v>#N/A</v>
      </c>
    </row>
    <row r="315" spans="1:22" ht="14.25" hidden="1">
      <c r="A315" s="53">
        <v>42898.434930555559</v>
      </c>
      <c r="B315">
        <v>150186</v>
      </c>
      <c r="C315" t="s">
        <v>5977</v>
      </c>
      <c r="D315" t="s">
        <v>328</v>
      </c>
      <c r="E315"/>
      <c r="F315" s="15">
        <v>463</v>
      </c>
      <c r="G315" t="s">
        <v>367</v>
      </c>
      <c r="H315" t="s">
        <v>367</v>
      </c>
      <c r="I315" t="s">
        <v>174</v>
      </c>
      <c r="J315" t="s">
        <v>98</v>
      </c>
      <c r="K315" t="s">
        <v>75</v>
      </c>
      <c r="L315" t="s">
        <v>5978</v>
      </c>
      <c r="M315" t="s">
        <v>5979</v>
      </c>
      <c r="N315" t="s">
        <v>379</v>
      </c>
      <c r="O315">
        <f>VLOOKUP(B315,HIS退!B:F,5,FALSE)</f>
        <v>-463</v>
      </c>
      <c r="P315" t="str">
        <f t="shared" si="8"/>
        <v/>
      </c>
      <c r="Q315" s="40">
        <f>VLOOKUP(L315,银行退!C:D,2,FALSE)</f>
        <v>463</v>
      </c>
      <c r="R315" t="str">
        <f t="shared" si="9"/>
        <v/>
      </c>
      <c r="S315" t="str">
        <f>VLOOKUP(L315,银行退!C:Q,15,FALSE)</f>
        <v>B</v>
      </c>
      <c r="T315" s="40" t="str">
        <f>VLOOKUP(L315,银行退!C:W,21,FALSE)</f>
        <v>20170612</v>
      </c>
      <c r="U315" s="53">
        <v>42898.434930555559</v>
      </c>
      <c r="V315">
        <f>VLOOKUP(B315,HIS解!E:G,3,FALSE)</f>
        <v>463</v>
      </c>
    </row>
    <row r="316" spans="1:22" ht="14.25" hidden="1">
      <c r="A316" s="53">
        <v>42898.435104166667</v>
      </c>
      <c r="B316">
        <v>150202</v>
      </c>
      <c r="C316" t="s">
        <v>1131</v>
      </c>
      <c r="D316" t="s">
        <v>1132</v>
      </c>
      <c r="E316"/>
      <c r="F316" s="15">
        <v>6000</v>
      </c>
      <c r="G316" t="s">
        <v>367</v>
      </c>
      <c r="H316" t="s">
        <v>367</v>
      </c>
      <c r="I316" t="s">
        <v>74</v>
      </c>
      <c r="J316" t="s">
        <v>36</v>
      </c>
      <c r="K316" t="s">
        <v>75</v>
      </c>
      <c r="L316" t="s">
        <v>5980</v>
      </c>
      <c r="M316" t="s">
        <v>5981</v>
      </c>
      <c r="N316" t="s">
        <v>4984</v>
      </c>
      <c r="O316">
        <f>VLOOKUP(B316,HIS退!B:F,5,FALSE)</f>
        <v>-6000</v>
      </c>
      <c r="P316" t="str">
        <f t="shared" si="8"/>
        <v/>
      </c>
      <c r="Q316" s="40">
        <f>VLOOKUP(L316,银行退!C:D,2,FALSE)</f>
        <v>6000</v>
      </c>
      <c r="R316" t="str">
        <f t="shared" si="9"/>
        <v/>
      </c>
      <c r="S316" t="str">
        <f>VLOOKUP(L316,银行退!C:Q,15,FALSE)</f>
        <v>S</v>
      </c>
      <c r="T316" s="40" t="e">
        <f>VLOOKUP(L316,银行退!C:W,21,FALSE)</f>
        <v>#N/A</v>
      </c>
      <c r="U316" s="53">
        <v>42898.435104166667</v>
      </c>
      <c r="V316" t="e">
        <f>VLOOKUP(B316,HIS解!E:G,3,FALSE)</f>
        <v>#N/A</v>
      </c>
    </row>
    <row r="317" spans="1:22" ht="14.25" hidden="1">
      <c r="A317" s="53">
        <v>42898.439189814817</v>
      </c>
      <c r="B317">
        <v>150577</v>
      </c>
      <c r="C317" t="s">
        <v>5982</v>
      </c>
      <c r="D317" t="s">
        <v>1134</v>
      </c>
      <c r="E317"/>
      <c r="F317" s="15">
        <v>216</v>
      </c>
      <c r="G317" t="s">
        <v>367</v>
      </c>
      <c r="H317" t="s">
        <v>367</v>
      </c>
      <c r="I317" t="s">
        <v>174</v>
      </c>
      <c r="J317" t="s">
        <v>73</v>
      </c>
      <c r="K317" t="s">
        <v>75</v>
      </c>
      <c r="L317" t="s">
        <v>5983</v>
      </c>
      <c r="M317" t="s">
        <v>5984</v>
      </c>
      <c r="N317" t="s">
        <v>4922</v>
      </c>
      <c r="O317">
        <f>VLOOKUP(B317,HIS退!B:F,5,FALSE)</f>
        <v>-216</v>
      </c>
      <c r="P317" t="str">
        <f t="shared" si="8"/>
        <v/>
      </c>
      <c r="Q317" s="40">
        <f>VLOOKUP(L317,银行退!C:D,2,FALSE)</f>
        <v>216</v>
      </c>
      <c r="R317" t="str">
        <f t="shared" si="9"/>
        <v/>
      </c>
      <c r="S317" t="str">
        <f>VLOOKUP(L317,银行退!C:Q,15,FALSE)</f>
        <v>B</v>
      </c>
      <c r="T317" s="40" t="str">
        <f>VLOOKUP(L317,银行退!C:W,21,FALSE)</f>
        <v>20170612</v>
      </c>
      <c r="U317" s="53">
        <v>42898.439189814817</v>
      </c>
      <c r="V317">
        <f>VLOOKUP(B317,HIS解!E:G,3,FALSE)</f>
        <v>216</v>
      </c>
    </row>
    <row r="318" spans="1:22" ht="14.25" hidden="1">
      <c r="A318" s="53">
        <v>42898.439976851849</v>
      </c>
      <c r="B318">
        <v>150633</v>
      </c>
      <c r="C318" t="s">
        <v>1136</v>
      </c>
      <c r="D318" t="s">
        <v>1137</v>
      </c>
      <c r="E318"/>
      <c r="F318" s="15">
        <v>500</v>
      </c>
      <c r="G318" t="s">
        <v>367</v>
      </c>
      <c r="H318" t="s">
        <v>367</v>
      </c>
      <c r="I318" t="s">
        <v>74</v>
      </c>
      <c r="J318" t="s">
        <v>36</v>
      </c>
      <c r="K318" t="s">
        <v>75</v>
      </c>
      <c r="L318" t="s">
        <v>5985</v>
      </c>
      <c r="M318" t="s">
        <v>5986</v>
      </c>
      <c r="N318" t="s">
        <v>5987</v>
      </c>
      <c r="O318">
        <f>VLOOKUP(B318,HIS退!B:F,5,FALSE)</f>
        <v>-500</v>
      </c>
      <c r="P318" t="str">
        <f t="shared" si="8"/>
        <v/>
      </c>
      <c r="Q318" s="40">
        <f>VLOOKUP(L318,银行退!C:D,2,FALSE)</f>
        <v>500</v>
      </c>
      <c r="R318" t="str">
        <f t="shared" si="9"/>
        <v/>
      </c>
      <c r="S318" t="str">
        <f>VLOOKUP(L318,银行退!C:Q,15,FALSE)</f>
        <v>S</v>
      </c>
      <c r="T318" s="40" t="e">
        <f>VLOOKUP(L318,银行退!C:W,21,FALSE)</f>
        <v>#N/A</v>
      </c>
      <c r="U318" s="53">
        <v>42898.439976851849</v>
      </c>
      <c r="V318" t="e">
        <f>VLOOKUP(B318,HIS解!E:G,3,FALSE)</f>
        <v>#N/A</v>
      </c>
    </row>
    <row r="319" spans="1:22" ht="14.25" hidden="1">
      <c r="A319" s="53">
        <v>42898.44023148148</v>
      </c>
      <c r="B319">
        <v>150653</v>
      </c>
      <c r="C319" t="s">
        <v>5988</v>
      </c>
      <c r="D319" t="s">
        <v>1139</v>
      </c>
      <c r="E319"/>
      <c r="F319" s="15">
        <v>1100</v>
      </c>
      <c r="G319" t="s">
        <v>367</v>
      </c>
      <c r="H319" t="s">
        <v>367</v>
      </c>
      <c r="I319" t="s">
        <v>174</v>
      </c>
      <c r="J319" t="s">
        <v>98</v>
      </c>
      <c r="K319" t="s">
        <v>75</v>
      </c>
      <c r="L319" t="s">
        <v>5989</v>
      </c>
      <c r="M319" t="s">
        <v>5990</v>
      </c>
      <c r="N319" t="s">
        <v>4984</v>
      </c>
      <c r="O319">
        <f>VLOOKUP(B319,HIS退!B:F,5,FALSE)</f>
        <v>-1100</v>
      </c>
      <c r="P319" t="str">
        <f t="shared" si="8"/>
        <v/>
      </c>
      <c r="Q319" s="40">
        <f>VLOOKUP(L319,银行退!C:D,2,FALSE)</f>
        <v>1100</v>
      </c>
      <c r="R319" t="str">
        <f t="shared" si="9"/>
        <v/>
      </c>
      <c r="S319" t="str">
        <f>VLOOKUP(L319,银行退!C:Q,15,FALSE)</f>
        <v>B</v>
      </c>
      <c r="T319" s="40" t="str">
        <f>VLOOKUP(L319,银行退!C:W,21,FALSE)</f>
        <v>20170613</v>
      </c>
      <c r="U319" s="53">
        <v>42898.44023148148</v>
      </c>
      <c r="V319">
        <f>VLOOKUP(B319,HIS解!E:G,3,FALSE)</f>
        <v>1100</v>
      </c>
    </row>
    <row r="320" spans="1:22" ht="14.25" hidden="1">
      <c r="A320" s="53">
        <v>42898.44090277778</v>
      </c>
      <c r="B320">
        <v>150712</v>
      </c>
      <c r="C320" t="s">
        <v>1141</v>
      </c>
      <c r="D320" t="s">
        <v>1132</v>
      </c>
      <c r="E320"/>
      <c r="F320" s="15">
        <v>700</v>
      </c>
      <c r="G320" t="s">
        <v>367</v>
      </c>
      <c r="H320" t="s">
        <v>367</v>
      </c>
      <c r="I320" t="s">
        <v>74</v>
      </c>
      <c r="J320" t="s">
        <v>36</v>
      </c>
      <c r="K320" t="s">
        <v>75</v>
      </c>
      <c r="L320" t="s">
        <v>5991</v>
      </c>
      <c r="M320" t="s">
        <v>5992</v>
      </c>
      <c r="N320" t="s">
        <v>4984</v>
      </c>
      <c r="O320">
        <f>VLOOKUP(B320,HIS退!B:F,5,FALSE)</f>
        <v>-700</v>
      </c>
      <c r="P320" t="str">
        <f t="shared" si="8"/>
        <v/>
      </c>
      <c r="Q320" s="40">
        <f>VLOOKUP(L320,银行退!C:D,2,FALSE)</f>
        <v>700</v>
      </c>
      <c r="R320" t="str">
        <f t="shared" si="9"/>
        <v/>
      </c>
      <c r="S320" t="str">
        <f>VLOOKUP(L320,银行退!C:Q,15,FALSE)</f>
        <v>S</v>
      </c>
      <c r="T320" s="40" t="e">
        <f>VLOOKUP(L320,银行退!C:W,21,FALSE)</f>
        <v>#N/A</v>
      </c>
      <c r="U320" s="53">
        <v>42898.44090277778</v>
      </c>
      <c r="V320" t="e">
        <f>VLOOKUP(B320,HIS解!E:G,3,FALSE)</f>
        <v>#N/A</v>
      </c>
    </row>
    <row r="321" spans="1:22" ht="14.25" hidden="1">
      <c r="A321" s="53">
        <v>42898.441006944442</v>
      </c>
      <c r="B321">
        <v>150725</v>
      </c>
      <c r="C321" t="s">
        <v>1142</v>
      </c>
      <c r="D321" t="s">
        <v>1143</v>
      </c>
      <c r="E321"/>
      <c r="F321" s="15">
        <v>149</v>
      </c>
      <c r="G321" t="s">
        <v>367</v>
      </c>
      <c r="H321" t="s">
        <v>367</v>
      </c>
      <c r="I321" t="s">
        <v>74</v>
      </c>
      <c r="J321" t="s">
        <v>36</v>
      </c>
      <c r="K321" t="s">
        <v>75</v>
      </c>
      <c r="L321" t="s">
        <v>5993</v>
      </c>
      <c r="M321" t="s">
        <v>5994</v>
      </c>
      <c r="N321" t="s">
        <v>5995</v>
      </c>
      <c r="O321">
        <f>VLOOKUP(B321,HIS退!B:F,5,FALSE)</f>
        <v>-149</v>
      </c>
      <c r="P321" t="str">
        <f t="shared" si="8"/>
        <v/>
      </c>
      <c r="Q321" s="40">
        <f>VLOOKUP(L321,银行退!C:D,2,FALSE)</f>
        <v>149</v>
      </c>
      <c r="R321" t="str">
        <f t="shared" si="9"/>
        <v/>
      </c>
      <c r="S321" t="str">
        <f>VLOOKUP(L321,银行退!C:Q,15,FALSE)</f>
        <v>S</v>
      </c>
      <c r="T321" s="40" t="e">
        <f>VLOOKUP(L321,银行退!C:W,21,FALSE)</f>
        <v>#N/A</v>
      </c>
      <c r="U321" s="53">
        <v>42898.441006944442</v>
      </c>
      <c r="V321" t="e">
        <f>VLOOKUP(B321,HIS解!E:G,3,FALSE)</f>
        <v>#N/A</v>
      </c>
    </row>
    <row r="322" spans="1:22" ht="14.25" hidden="1">
      <c r="A322" s="53">
        <v>42898.443865740737</v>
      </c>
      <c r="B322">
        <v>151000</v>
      </c>
      <c r="C322" t="s">
        <v>1145</v>
      </c>
      <c r="D322" t="s">
        <v>1146</v>
      </c>
      <c r="E322"/>
      <c r="F322" s="15">
        <v>1000</v>
      </c>
      <c r="G322" t="s">
        <v>367</v>
      </c>
      <c r="H322" t="s">
        <v>367</v>
      </c>
      <c r="I322" t="s">
        <v>74</v>
      </c>
      <c r="J322" t="s">
        <v>36</v>
      </c>
      <c r="K322" t="s">
        <v>75</v>
      </c>
      <c r="L322" t="s">
        <v>5996</v>
      </c>
      <c r="M322" t="s">
        <v>5997</v>
      </c>
      <c r="N322" t="s">
        <v>5998</v>
      </c>
      <c r="O322">
        <f>VLOOKUP(B322,HIS退!B:F,5,FALSE)</f>
        <v>-1000</v>
      </c>
      <c r="P322" t="str">
        <f t="shared" ref="P322:P385" si="10">IF(O322=F322*-1,"",1)</f>
        <v/>
      </c>
      <c r="Q322" s="40">
        <f>VLOOKUP(L322,银行退!C:D,2,FALSE)</f>
        <v>1000</v>
      </c>
      <c r="R322" t="str">
        <f t="shared" si="9"/>
        <v/>
      </c>
      <c r="S322" t="str">
        <f>VLOOKUP(L322,银行退!C:Q,15,FALSE)</f>
        <v>S</v>
      </c>
      <c r="T322" s="40" t="e">
        <f>VLOOKUP(L322,银行退!C:W,21,FALSE)</f>
        <v>#N/A</v>
      </c>
      <c r="U322" s="53">
        <v>42898.443865740737</v>
      </c>
      <c r="V322" t="e">
        <f>VLOOKUP(B322,HIS解!E:G,3,FALSE)</f>
        <v>#N/A</v>
      </c>
    </row>
    <row r="323" spans="1:22" ht="14.25" hidden="1">
      <c r="A323" s="53">
        <v>42898.444178240738</v>
      </c>
      <c r="B323">
        <v>151033</v>
      </c>
      <c r="C323" t="s">
        <v>1148</v>
      </c>
      <c r="D323" t="s">
        <v>1146</v>
      </c>
      <c r="E323"/>
      <c r="F323" s="15">
        <v>660</v>
      </c>
      <c r="G323" t="s">
        <v>367</v>
      </c>
      <c r="H323" t="s">
        <v>367</v>
      </c>
      <c r="I323" t="s">
        <v>74</v>
      </c>
      <c r="J323" t="s">
        <v>36</v>
      </c>
      <c r="K323" t="s">
        <v>75</v>
      </c>
      <c r="L323" t="s">
        <v>5999</v>
      </c>
      <c r="M323" t="s">
        <v>6000</v>
      </c>
      <c r="N323" t="s">
        <v>5998</v>
      </c>
      <c r="O323">
        <f>VLOOKUP(B323,HIS退!B:F,5,FALSE)</f>
        <v>-660</v>
      </c>
      <c r="P323" t="str">
        <f t="shared" si="10"/>
        <v/>
      </c>
      <c r="Q323" s="40">
        <f>VLOOKUP(L323,银行退!C:D,2,FALSE)</f>
        <v>660</v>
      </c>
      <c r="R323" t="str">
        <f t="shared" si="9"/>
        <v/>
      </c>
      <c r="S323" t="str">
        <f>VLOOKUP(L323,银行退!C:Q,15,FALSE)</f>
        <v>S</v>
      </c>
      <c r="T323" s="40" t="e">
        <f>VLOOKUP(L323,银行退!C:W,21,FALSE)</f>
        <v>#N/A</v>
      </c>
      <c r="U323" s="53">
        <v>42898.444178240738</v>
      </c>
      <c r="V323" t="e">
        <f>VLOOKUP(B323,HIS解!E:G,3,FALSE)</f>
        <v>#N/A</v>
      </c>
    </row>
    <row r="324" spans="1:22" ht="14.25" hidden="1">
      <c r="A324" s="53">
        <v>42898.444479166668</v>
      </c>
      <c r="B324">
        <v>151076</v>
      </c>
      <c r="C324" t="s">
        <v>1149</v>
      </c>
      <c r="D324" t="s">
        <v>1150</v>
      </c>
      <c r="E324"/>
      <c r="F324" s="15">
        <v>1000</v>
      </c>
      <c r="G324" t="s">
        <v>367</v>
      </c>
      <c r="H324" t="s">
        <v>367</v>
      </c>
      <c r="I324" t="s">
        <v>74</v>
      </c>
      <c r="J324" t="s">
        <v>36</v>
      </c>
      <c r="K324" t="s">
        <v>75</v>
      </c>
      <c r="L324" t="s">
        <v>6001</v>
      </c>
      <c r="M324" t="s">
        <v>6002</v>
      </c>
      <c r="N324" t="s">
        <v>5998</v>
      </c>
      <c r="O324">
        <f>VLOOKUP(B324,HIS退!B:F,5,FALSE)</f>
        <v>-1000</v>
      </c>
      <c r="P324" t="str">
        <f t="shared" si="10"/>
        <v/>
      </c>
      <c r="Q324" s="40">
        <f>VLOOKUP(L324,银行退!C:D,2,FALSE)</f>
        <v>1000</v>
      </c>
      <c r="R324" t="str">
        <f t="shared" ref="R324:R387" si="11">IF(Q324=F324,"",1)</f>
        <v/>
      </c>
      <c r="S324" t="str">
        <f>VLOOKUP(L324,银行退!C:Q,15,FALSE)</f>
        <v>S</v>
      </c>
      <c r="T324" s="40" t="e">
        <f>VLOOKUP(L324,银行退!C:W,21,FALSE)</f>
        <v>#N/A</v>
      </c>
      <c r="U324" s="53">
        <v>42898.444479166668</v>
      </c>
      <c r="V324" t="e">
        <f>VLOOKUP(B324,HIS解!E:G,3,FALSE)</f>
        <v>#N/A</v>
      </c>
    </row>
    <row r="325" spans="1:22" ht="14.25" hidden="1">
      <c r="A325" s="53">
        <v>42898.444641203707</v>
      </c>
      <c r="B325">
        <v>151091</v>
      </c>
      <c r="C325" t="s">
        <v>1152</v>
      </c>
      <c r="D325" t="s">
        <v>1150</v>
      </c>
      <c r="E325"/>
      <c r="F325" s="15">
        <v>1000</v>
      </c>
      <c r="G325" t="s">
        <v>367</v>
      </c>
      <c r="H325" t="s">
        <v>367</v>
      </c>
      <c r="I325" t="s">
        <v>74</v>
      </c>
      <c r="J325" t="s">
        <v>36</v>
      </c>
      <c r="K325" t="s">
        <v>75</v>
      </c>
      <c r="L325" t="s">
        <v>6003</v>
      </c>
      <c r="M325" t="s">
        <v>6004</v>
      </c>
      <c r="N325" t="s">
        <v>5998</v>
      </c>
      <c r="O325">
        <f>VLOOKUP(B325,HIS退!B:F,5,FALSE)</f>
        <v>-1000</v>
      </c>
      <c r="P325" t="str">
        <f t="shared" si="10"/>
        <v/>
      </c>
      <c r="Q325" s="40">
        <f>VLOOKUP(L325,银行退!C:D,2,FALSE)</f>
        <v>1000</v>
      </c>
      <c r="R325" t="str">
        <f t="shared" si="11"/>
        <v/>
      </c>
      <c r="S325" t="str">
        <f>VLOOKUP(L325,银行退!C:Q,15,FALSE)</f>
        <v>S</v>
      </c>
      <c r="T325" s="40" t="e">
        <f>VLOOKUP(L325,银行退!C:W,21,FALSE)</f>
        <v>#N/A</v>
      </c>
      <c r="U325" s="53">
        <v>42898.444641203707</v>
      </c>
      <c r="V325" t="e">
        <f>VLOOKUP(B325,HIS解!E:G,3,FALSE)</f>
        <v>#N/A</v>
      </c>
    </row>
    <row r="326" spans="1:22" ht="14.25" hidden="1">
      <c r="A326" s="53">
        <v>42898.446435185186</v>
      </c>
      <c r="B326">
        <v>151228</v>
      </c>
      <c r="C326" t="s">
        <v>1153</v>
      </c>
      <c r="D326" t="s">
        <v>310</v>
      </c>
      <c r="E326"/>
      <c r="F326" s="15">
        <v>580</v>
      </c>
      <c r="G326" t="s">
        <v>367</v>
      </c>
      <c r="H326" t="s">
        <v>367</v>
      </c>
      <c r="I326" t="s">
        <v>74</v>
      </c>
      <c r="J326" t="s">
        <v>36</v>
      </c>
      <c r="K326" t="s">
        <v>75</v>
      </c>
      <c r="L326" t="s">
        <v>6005</v>
      </c>
      <c r="M326" t="s">
        <v>6006</v>
      </c>
      <c r="N326" t="s">
        <v>371</v>
      </c>
      <c r="O326">
        <f>VLOOKUP(B326,HIS退!B:F,5,FALSE)</f>
        <v>-580</v>
      </c>
      <c r="P326" t="str">
        <f t="shared" si="10"/>
        <v/>
      </c>
      <c r="Q326" s="40">
        <f>VLOOKUP(L326,银行退!C:D,2,FALSE)</f>
        <v>580</v>
      </c>
      <c r="R326" t="str">
        <f t="shared" si="11"/>
        <v/>
      </c>
      <c r="S326" t="str">
        <f>VLOOKUP(L326,银行退!C:Q,15,FALSE)</f>
        <v>S</v>
      </c>
      <c r="T326" s="40" t="e">
        <f>VLOOKUP(L326,银行退!C:W,21,FALSE)</f>
        <v>#N/A</v>
      </c>
      <c r="U326" s="53">
        <v>42898.446435185186</v>
      </c>
      <c r="V326" t="e">
        <f>VLOOKUP(B326,HIS解!E:G,3,FALSE)</f>
        <v>#N/A</v>
      </c>
    </row>
    <row r="327" spans="1:22" ht="14.25" hidden="1">
      <c r="A327" s="53">
        <v>42898.44767361111</v>
      </c>
      <c r="B327">
        <v>151328</v>
      </c>
      <c r="C327" t="s">
        <v>1154</v>
      </c>
      <c r="D327" t="s">
        <v>334</v>
      </c>
      <c r="E327"/>
      <c r="F327" s="15">
        <v>1000</v>
      </c>
      <c r="G327" t="s">
        <v>367</v>
      </c>
      <c r="H327" t="s">
        <v>367</v>
      </c>
      <c r="I327" t="s">
        <v>74</v>
      </c>
      <c r="J327" t="s">
        <v>36</v>
      </c>
      <c r="K327" t="s">
        <v>75</v>
      </c>
      <c r="L327" t="s">
        <v>6007</v>
      </c>
      <c r="M327" t="s">
        <v>6008</v>
      </c>
      <c r="N327" t="s">
        <v>382</v>
      </c>
      <c r="O327">
        <f>VLOOKUP(B327,HIS退!B:F,5,FALSE)</f>
        <v>-1000</v>
      </c>
      <c r="P327" t="str">
        <f t="shared" si="10"/>
        <v/>
      </c>
      <c r="Q327" s="40">
        <f>VLOOKUP(L327,银行退!C:D,2,FALSE)</f>
        <v>1000</v>
      </c>
      <c r="R327" t="str">
        <f t="shared" si="11"/>
        <v/>
      </c>
      <c r="S327" t="str">
        <f>VLOOKUP(L327,银行退!C:Q,15,FALSE)</f>
        <v>S</v>
      </c>
      <c r="T327" s="40">
        <f>VLOOKUP(L327,银行退!C:W,21,FALSE)</f>
        <v>0</v>
      </c>
      <c r="U327" s="53">
        <v>42898.44767361111</v>
      </c>
      <c r="V327" t="e">
        <f>VLOOKUP(B327,HIS解!E:G,3,FALSE)</f>
        <v>#N/A</v>
      </c>
    </row>
    <row r="328" spans="1:22" ht="14.25" hidden="1">
      <c r="A328" s="53">
        <v>42898.448703703703</v>
      </c>
      <c r="B328">
        <v>151418</v>
      </c>
      <c r="C328"/>
      <c r="D328" t="s">
        <v>1155</v>
      </c>
      <c r="E328"/>
      <c r="F328" s="15">
        <v>500</v>
      </c>
      <c r="G328" t="s">
        <v>367</v>
      </c>
      <c r="H328" t="s">
        <v>367</v>
      </c>
      <c r="I328" t="s">
        <v>174</v>
      </c>
      <c r="J328" t="s">
        <v>73</v>
      </c>
      <c r="K328" t="s">
        <v>75</v>
      </c>
      <c r="L328" t="s">
        <v>6009</v>
      </c>
      <c r="M328" t="s">
        <v>6010</v>
      </c>
      <c r="N328" t="s">
        <v>4934</v>
      </c>
      <c r="O328">
        <f>VLOOKUP(B328,HIS退!B:F,5,FALSE)</f>
        <v>-500</v>
      </c>
      <c r="P328" t="str">
        <f t="shared" si="10"/>
        <v/>
      </c>
      <c r="Q328" s="40" t="e">
        <f>VLOOKUP(L328,银行退!C:D,2,FALSE)</f>
        <v>#N/A</v>
      </c>
      <c r="R328" t="e">
        <f t="shared" si="11"/>
        <v>#N/A</v>
      </c>
      <c r="S328" t="e">
        <f>VLOOKUP(L328,银行退!C:Q,15,FALSE)</f>
        <v>#N/A</v>
      </c>
      <c r="T328" s="40" t="e">
        <f>VLOOKUP(L328,银行退!C:W,21,FALSE)</f>
        <v>#N/A</v>
      </c>
      <c r="U328" s="53">
        <v>42898.448703703703</v>
      </c>
      <c r="V328">
        <f>VLOOKUP(B328,HIS解!E:G,3,FALSE)</f>
        <v>500</v>
      </c>
    </row>
    <row r="329" spans="1:22" ht="14.25" hidden="1">
      <c r="A329" s="53">
        <v>42898.449108796296</v>
      </c>
      <c r="B329">
        <v>0</v>
      </c>
      <c r="C329"/>
      <c r="D329" t="s">
        <v>1155</v>
      </c>
      <c r="E329"/>
      <c r="F329" s="15">
        <v>500</v>
      </c>
      <c r="G329" t="s">
        <v>367</v>
      </c>
      <c r="H329" t="s">
        <v>367</v>
      </c>
      <c r="I329" t="s">
        <v>76</v>
      </c>
      <c r="J329" t="s">
        <v>76</v>
      </c>
      <c r="K329" t="s">
        <v>75</v>
      </c>
      <c r="L329" t="s">
        <v>6011</v>
      </c>
      <c r="M329" t="s">
        <v>6012</v>
      </c>
      <c r="N329" t="s">
        <v>4934</v>
      </c>
      <c r="O329" t="e">
        <f>VLOOKUP(B329,HIS退!B:F,5,FALSE)</f>
        <v>#N/A</v>
      </c>
      <c r="P329" t="e">
        <f t="shared" si="10"/>
        <v>#N/A</v>
      </c>
      <c r="Q329" s="40" t="e">
        <f>VLOOKUP(L329,银行退!C:D,2,FALSE)</f>
        <v>#N/A</v>
      </c>
      <c r="R329" t="e">
        <f t="shared" si="11"/>
        <v>#N/A</v>
      </c>
      <c r="S329" t="e">
        <f>VLOOKUP(L329,银行退!C:Q,15,FALSE)</f>
        <v>#N/A</v>
      </c>
      <c r="T329" s="40" t="e">
        <f>VLOOKUP(L329,银行退!C:W,21,FALSE)</f>
        <v>#N/A</v>
      </c>
      <c r="U329" s="53">
        <v>42898.449108796296</v>
      </c>
      <c r="V329" t="e">
        <f>VLOOKUP(B329,HIS解!E:G,3,FALSE)</f>
        <v>#N/A</v>
      </c>
    </row>
    <row r="330" spans="1:22" ht="14.25" hidden="1">
      <c r="A330" s="53">
        <v>42898.449317129627</v>
      </c>
      <c r="B330">
        <v>0</v>
      </c>
      <c r="C330"/>
      <c r="D330" t="s">
        <v>1155</v>
      </c>
      <c r="E330"/>
      <c r="F330" s="15">
        <v>500</v>
      </c>
      <c r="G330" t="s">
        <v>367</v>
      </c>
      <c r="H330" t="s">
        <v>367</v>
      </c>
      <c r="I330" t="s">
        <v>76</v>
      </c>
      <c r="J330" t="s">
        <v>76</v>
      </c>
      <c r="K330" t="s">
        <v>75</v>
      </c>
      <c r="L330" t="s">
        <v>6013</v>
      </c>
      <c r="M330" t="s">
        <v>6014</v>
      </c>
      <c r="N330" t="s">
        <v>4934</v>
      </c>
      <c r="O330" t="e">
        <f>VLOOKUP(B330,HIS退!B:F,5,FALSE)</f>
        <v>#N/A</v>
      </c>
      <c r="P330" t="e">
        <f t="shared" si="10"/>
        <v>#N/A</v>
      </c>
      <c r="Q330" s="40" t="e">
        <f>VLOOKUP(L330,银行退!C:D,2,FALSE)</f>
        <v>#N/A</v>
      </c>
      <c r="R330" t="e">
        <f t="shared" si="11"/>
        <v>#N/A</v>
      </c>
      <c r="S330" t="e">
        <f>VLOOKUP(L330,银行退!C:Q,15,FALSE)</f>
        <v>#N/A</v>
      </c>
      <c r="T330" s="40" t="e">
        <f>VLOOKUP(L330,银行退!C:W,21,FALSE)</f>
        <v>#N/A</v>
      </c>
      <c r="U330" s="53">
        <v>42898.449317129627</v>
      </c>
      <c r="V330" t="e">
        <f>VLOOKUP(B330,HIS解!E:G,3,FALSE)</f>
        <v>#N/A</v>
      </c>
    </row>
    <row r="331" spans="1:22" ht="14.25" hidden="1">
      <c r="A331" s="53">
        <v>42898.450486111113</v>
      </c>
      <c r="B331">
        <v>151535</v>
      </c>
      <c r="C331" t="s">
        <v>1157</v>
      </c>
      <c r="D331" t="s">
        <v>1158</v>
      </c>
      <c r="E331"/>
      <c r="F331" s="15">
        <v>247</v>
      </c>
      <c r="G331" t="s">
        <v>367</v>
      </c>
      <c r="H331" t="s">
        <v>367</v>
      </c>
      <c r="I331" t="s">
        <v>74</v>
      </c>
      <c r="J331" t="s">
        <v>36</v>
      </c>
      <c r="K331" t="s">
        <v>75</v>
      </c>
      <c r="L331" t="s">
        <v>6015</v>
      </c>
      <c r="M331" t="s">
        <v>6016</v>
      </c>
      <c r="N331" t="s">
        <v>6017</v>
      </c>
      <c r="O331">
        <f>VLOOKUP(B331,HIS退!B:F,5,FALSE)</f>
        <v>-247</v>
      </c>
      <c r="P331" t="str">
        <f t="shared" si="10"/>
        <v/>
      </c>
      <c r="Q331" s="40">
        <f>VLOOKUP(L331,银行退!C:D,2,FALSE)</f>
        <v>247</v>
      </c>
      <c r="R331" t="str">
        <f t="shared" si="11"/>
        <v/>
      </c>
      <c r="S331" t="str">
        <f>VLOOKUP(L331,银行退!C:Q,15,FALSE)</f>
        <v>S</v>
      </c>
      <c r="T331" s="40" t="e">
        <f>VLOOKUP(L331,银行退!C:W,21,FALSE)</f>
        <v>#N/A</v>
      </c>
      <c r="U331" s="53">
        <v>42898.450486111113</v>
      </c>
      <c r="V331" t="e">
        <f>VLOOKUP(B331,HIS解!E:G,3,FALSE)</f>
        <v>#N/A</v>
      </c>
    </row>
    <row r="332" spans="1:22" ht="14.25" hidden="1">
      <c r="A332" s="53">
        <v>42898.455196759256</v>
      </c>
      <c r="B332">
        <v>151913</v>
      </c>
      <c r="C332" t="s">
        <v>1160</v>
      </c>
      <c r="D332" t="s">
        <v>1161</v>
      </c>
      <c r="E332"/>
      <c r="F332" s="15">
        <v>1115</v>
      </c>
      <c r="G332" t="s">
        <v>42</v>
      </c>
      <c r="H332" t="s">
        <v>367</v>
      </c>
      <c r="I332" t="s">
        <v>74</v>
      </c>
      <c r="J332" t="s">
        <v>36</v>
      </c>
      <c r="K332" t="s">
        <v>75</v>
      </c>
      <c r="L332" t="s">
        <v>6018</v>
      </c>
      <c r="M332" t="s">
        <v>6019</v>
      </c>
      <c r="N332" t="s">
        <v>6020</v>
      </c>
      <c r="O332">
        <f>VLOOKUP(B332,HIS退!B:F,5,FALSE)</f>
        <v>-1115</v>
      </c>
      <c r="P332" t="str">
        <f t="shared" si="10"/>
        <v/>
      </c>
      <c r="Q332" s="40">
        <f>VLOOKUP(L332,银行退!C:D,2,FALSE)</f>
        <v>1115</v>
      </c>
      <c r="R332" t="str">
        <f t="shared" si="11"/>
        <v/>
      </c>
      <c r="S332" t="str">
        <f>VLOOKUP(L332,银行退!C:Q,15,FALSE)</f>
        <v>S</v>
      </c>
      <c r="T332" s="40" t="e">
        <f>VLOOKUP(L332,银行退!C:W,21,FALSE)</f>
        <v>#N/A</v>
      </c>
      <c r="U332" s="53">
        <v>42898.455196759256</v>
      </c>
      <c r="V332" t="e">
        <f>VLOOKUP(B332,HIS解!E:G,3,FALSE)</f>
        <v>#N/A</v>
      </c>
    </row>
    <row r="333" spans="1:22" ht="14.25" hidden="1">
      <c r="A333" s="53">
        <v>42898.45548611111</v>
      </c>
      <c r="B333">
        <v>151938</v>
      </c>
      <c r="C333" t="s">
        <v>6021</v>
      </c>
      <c r="D333" t="s">
        <v>1163</v>
      </c>
      <c r="E333"/>
      <c r="F333" s="15">
        <v>115</v>
      </c>
      <c r="G333" t="s">
        <v>367</v>
      </c>
      <c r="H333" t="s">
        <v>367</v>
      </c>
      <c r="I333" t="s">
        <v>174</v>
      </c>
      <c r="J333" t="s">
        <v>73</v>
      </c>
      <c r="K333" t="s">
        <v>75</v>
      </c>
      <c r="L333" t="s">
        <v>6022</v>
      </c>
      <c r="M333" t="s">
        <v>6023</v>
      </c>
      <c r="N333" t="s">
        <v>4923</v>
      </c>
      <c r="O333">
        <f>VLOOKUP(B333,HIS退!B:F,5,FALSE)</f>
        <v>-115</v>
      </c>
      <c r="P333" t="str">
        <f t="shared" si="10"/>
        <v/>
      </c>
      <c r="Q333" s="40">
        <f>VLOOKUP(L333,银行退!C:D,2,FALSE)</f>
        <v>115</v>
      </c>
      <c r="R333" t="str">
        <f t="shared" si="11"/>
        <v/>
      </c>
      <c r="S333" t="str">
        <f>VLOOKUP(L333,银行退!C:Q,15,FALSE)</f>
        <v>B</v>
      </c>
      <c r="T333" s="40" t="str">
        <f>VLOOKUP(L333,银行退!C:W,21,FALSE)</f>
        <v>20170612</v>
      </c>
      <c r="U333" s="53">
        <v>42898.45548611111</v>
      </c>
      <c r="V333">
        <f>VLOOKUP(B333,HIS解!E:G,3,FALSE)</f>
        <v>115</v>
      </c>
    </row>
    <row r="334" spans="1:22" ht="14.25" hidden="1">
      <c r="A334" s="53">
        <v>42898.455543981479</v>
      </c>
      <c r="B334">
        <v>151949</v>
      </c>
      <c r="C334" t="s">
        <v>1165</v>
      </c>
      <c r="D334" t="s">
        <v>1166</v>
      </c>
      <c r="E334"/>
      <c r="F334" s="15">
        <v>476</v>
      </c>
      <c r="G334" t="s">
        <v>367</v>
      </c>
      <c r="H334" t="s">
        <v>367</v>
      </c>
      <c r="I334" t="s">
        <v>74</v>
      </c>
      <c r="J334" t="s">
        <v>36</v>
      </c>
      <c r="K334" t="s">
        <v>75</v>
      </c>
      <c r="L334" t="s">
        <v>6024</v>
      </c>
      <c r="M334" t="s">
        <v>6025</v>
      </c>
      <c r="N334" t="s">
        <v>6026</v>
      </c>
      <c r="O334">
        <f>VLOOKUP(B334,HIS退!B:F,5,FALSE)</f>
        <v>-476</v>
      </c>
      <c r="P334" t="str">
        <f t="shared" si="10"/>
        <v/>
      </c>
      <c r="Q334" s="40">
        <f>VLOOKUP(L334,银行退!C:D,2,FALSE)</f>
        <v>476</v>
      </c>
      <c r="R334" t="str">
        <f t="shared" si="11"/>
        <v/>
      </c>
      <c r="S334" t="str">
        <f>VLOOKUP(L334,银行退!C:Q,15,FALSE)</f>
        <v>S</v>
      </c>
      <c r="T334" s="40" t="e">
        <f>VLOOKUP(L334,银行退!C:W,21,FALSE)</f>
        <v>#N/A</v>
      </c>
      <c r="U334" s="53">
        <v>42898.455543981479</v>
      </c>
      <c r="V334" t="e">
        <f>VLOOKUP(B334,HIS解!E:G,3,FALSE)</f>
        <v>#N/A</v>
      </c>
    </row>
    <row r="335" spans="1:22" ht="14.25" hidden="1">
      <c r="A335" s="53">
        <v>42898.456064814818</v>
      </c>
      <c r="B335">
        <v>151997</v>
      </c>
      <c r="C335" t="s">
        <v>1168</v>
      </c>
      <c r="D335" t="s">
        <v>1169</v>
      </c>
      <c r="E335"/>
      <c r="F335" s="15">
        <v>247</v>
      </c>
      <c r="G335" t="s">
        <v>367</v>
      </c>
      <c r="H335" t="s">
        <v>367</v>
      </c>
      <c r="I335" t="s">
        <v>74</v>
      </c>
      <c r="J335" t="s">
        <v>36</v>
      </c>
      <c r="K335" t="s">
        <v>75</v>
      </c>
      <c r="L335" t="s">
        <v>6027</v>
      </c>
      <c r="M335" t="s">
        <v>6028</v>
      </c>
      <c r="N335" t="s">
        <v>4923</v>
      </c>
      <c r="O335">
        <f>VLOOKUP(B335,HIS退!B:F,5,FALSE)</f>
        <v>-247</v>
      </c>
      <c r="P335" t="str">
        <f t="shared" si="10"/>
        <v/>
      </c>
      <c r="Q335" s="40">
        <f>VLOOKUP(L335,银行退!C:D,2,FALSE)</f>
        <v>247</v>
      </c>
      <c r="R335" t="str">
        <f t="shared" si="11"/>
        <v/>
      </c>
      <c r="S335" t="str">
        <f>VLOOKUP(L335,银行退!C:Q,15,FALSE)</f>
        <v>S</v>
      </c>
      <c r="T335" s="40" t="e">
        <f>VLOOKUP(L335,银行退!C:W,21,FALSE)</f>
        <v>#N/A</v>
      </c>
      <c r="U335" s="53">
        <v>42898.456064814818</v>
      </c>
      <c r="V335" t="e">
        <f>VLOOKUP(B335,HIS解!E:G,3,FALSE)</f>
        <v>#N/A</v>
      </c>
    </row>
    <row r="336" spans="1:22" ht="14.25" hidden="1">
      <c r="A336" s="53">
        <v>42898.457719907405</v>
      </c>
      <c r="B336">
        <v>152155</v>
      </c>
      <c r="C336" t="s">
        <v>1171</v>
      </c>
      <c r="D336" t="s">
        <v>1172</v>
      </c>
      <c r="E336"/>
      <c r="F336" s="15">
        <v>1000</v>
      </c>
      <c r="G336" t="s">
        <v>367</v>
      </c>
      <c r="H336" t="s">
        <v>367</v>
      </c>
      <c r="I336" t="s">
        <v>74</v>
      </c>
      <c r="J336" t="s">
        <v>36</v>
      </c>
      <c r="K336" t="s">
        <v>75</v>
      </c>
      <c r="L336" t="s">
        <v>6029</v>
      </c>
      <c r="M336" t="s">
        <v>6030</v>
      </c>
      <c r="N336" t="s">
        <v>6031</v>
      </c>
      <c r="O336">
        <f>VLOOKUP(B336,HIS退!B:F,5,FALSE)</f>
        <v>-1000</v>
      </c>
      <c r="P336" t="str">
        <f t="shared" si="10"/>
        <v/>
      </c>
      <c r="Q336" s="40">
        <f>VLOOKUP(L336,银行退!C:D,2,FALSE)</f>
        <v>1000</v>
      </c>
      <c r="R336" t="str">
        <f t="shared" si="11"/>
        <v/>
      </c>
      <c r="S336" t="str">
        <f>VLOOKUP(L336,银行退!C:Q,15,FALSE)</f>
        <v>S</v>
      </c>
      <c r="T336" s="40" t="e">
        <f>VLOOKUP(L336,银行退!C:W,21,FALSE)</f>
        <v>#N/A</v>
      </c>
      <c r="U336" s="53">
        <v>42898.457719907405</v>
      </c>
      <c r="V336" t="e">
        <f>VLOOKUP(B336,HIS解!E:G,3,FALSE)</f>
        <v>#N/A</v>
      </c>
    </row>
    <row r="337" spans="1:22" ht="14.25" hidden="1">
      <c r="A337" s="53">
        <v>42898.458067129628</v>
      </c>
      <c r="B337">
        <v>152202</v>
      </c>
      <c r="C337" t="s">
        <v>1173</v>
      </c>
      <c r="D337" t="s">
        <v>1134</v>
      </c>
      <c r="E337"/>
      <c r="F337" s="15">
        <v>216</v>
      </c>
      <c r="G337" t="s">
        <v>367</v>
      </c>
      <c r="H337" t="s">
        <v>367</v>
      </c>
      <c r="I337" t="s">
        <v>74</v>
      </c>
      <c r="J337" t="s">
        <v>36</v>
      </c>
      <c r="K337" t="s">
        <v>75</v>
      </c>
      <c r="L337" t="s">
        <v>6032</v>
      </c>
      <c r="M337" t="s">
        <v>6033</v>
      </c>
      <c r="N337" t="s">
        <v>4922</v>
      </c>
      <c r="O337">
        <f>VLOOKUP(B337,HIS退!B:F,5,FALSE)</f>
        <v>-216</v>
      </c>
      <c r="P337" t="str">
        <f t="shared" si="10"/>
        <v/>
      </c>
      <c r="Q337" s="40">
        <f>VLOOKUP(L337,银行退!C:D,2,FALSE)</f>
        <v>216</v>
      </c>
      <c r="R337" t="str">
        <f t="shared" si="11"/>
        <v/>
      </c>
      <c r="S337" t="str">
        <f>VLOOKUP(L337,银行退!C:Q,15,FALSE)</f>
        <v>S</v>
      </c>
      <c r="T337" s="40">
        <f>VLOOKUP(L337,银行退!C:W,21,FALSE)</f>
        <v>0</v>
      </c>
      <c r="U337" s="53">
        <v>42898.458067129628</v>
      </c>
      <c r="V337" t="e">
        <f>VLOOKUP(B337,HIS解!E:G,3,FALSE)</f>
        <v>#N/A</v>
      </c>
    </row>
    <row r="338" spans="1:22" ht="14.25" hidden="1">
      <c r="A338" s="53">
        <v>42898.458171296297</v>
      </c>
      <c r="B338">
        <v>152208</v>
      </c>
      <c r="C338" t="s">
        <v>1174</v>
      </c>
      <c r="D338" t="s">
        <v>1172</v>
      </c>
      <c r="E338"/>
      <c r="F338" s="15">
        <v>965</v>
      </c>
      <c r="G338" t="s">
        <v>367</v>
      </c>
      <c r="H338" t="s">
        <v>367</v>
      </c>
      <c r="I338" t="s">
        <v>74</v>
      </c>
      <c r="J338" t="s">
        <v>36</v>
      </c>
      <c r="K338" t="s">
        <v>75</v>
      </c>
      <c r="L338" t="s">
        <v>6034</v>
      </c>
      <c r="M338" t="s">
        <v>6035</v>
      </c>
      <c r="N338" t="s">
        <v>6031</v>
      </c>
      <c r="O338">
        <f>VLOOKUP(B338,HIS退!B:F,5,FALSE)</f>
        <v>-965</v>
      </c>
      <c r="P338" t="str">
        <f t="shared" si="10"/>
        <v/>
      </c>
      <c r="Q338" s="40">
        <f>VLOOKUP(L338,银行退!C:D,2,FALSE)</f>
        <v>965</v>
      </c>
      <c r="R338" t="str">
        <f t="shared" si="11"/>
        <v/>
      </c>
      <c r="S338" t="str">
        <f>VLOOKUP(L338,银行退!C:Q,15,FALSE)</f>
        <v>S</v>
      </c>
      <c r="T338" s="40" t="e">
        <f>VLOOKUP(L338,银行退!C:W,21,FALSE)</f>
        <v>#N/A</v>
      </c>
      <c r="U338" s="53">
        <v>42898.458171296297</v>
      </c>
      <c r="V338" t="e">
        <f>VLOOKUP(B338,HIS解!E:G,3,FALSE)</f>
        <v>#N/A</v>
      </c>
    </row>
    <row r="339" spans="1:22" ht="14.25" hidden="1">
      <c r="A339" s="53">
        <v>42898.458518518521</v>
      </c>
      <c r="B339">
        <v>152245</v>
      </c>
      <c r="C339" t="s">
        <v>1175</v>
      </c>
      <c r="D339" t="s">
        <v>1176</v>
      </c>
      <c r="E339"/>
      <c r="F339" s="15">
        <v>1000</v>
      </c>
      <c r="G339" t="s">
        <v>367</v>
      </c>
      <c r="H339" t="s">
        <v>367</v>
      </c>
      <c r="I339" t="s">
        <v>74</v>
      </c>
      <c r="J339" t="s">
        <v>36</v>
      </c>
      <c r="K339" t="s">
        <v>75</v>
      </c>
      <c r="L339" t="s">
        <v>6036</v>
      </c>
      <c r="M339" t="s">
        <v>6037</v>
      </c>
      <c r="N339" t="s">
        <v>6031</v>
      </c>
      <c r="O339">
        <f>VLOOKUP(B339,HIS退!B:F,5,FALSE)</f>
        <v>-1000</v>
      </c>
      <c r="P339" t="str">
        <f t="shared" si="10"/>
        <v/>
      </c>
      <c r="Q339" s="40">
        <f>VLOOKUP(L339,银行退!C:D,2,FALSE)</f>
        <v>1000</v>
      </c>
      <c r="R339" t="str">
        <f t="shared" si="11"/>
        <v/>
      </c>
      <c r="S339" t="str">
        <f>VLOOKUP(L339,银行退!C:Q,15,FALSE)</f>
        <v>S</v>
      </c>
      <c r="T339" s="40" t="e">
        <f>VLOOKUP(L339,银行退!C:W,21,FALSE)</f>
        <v>#N/A</v>
      </c>
      <c r="U339" s="53">
        <v>42898.458518518521</v>
      </c>
      <c r="V339" t="e">
        <f>VLOOKUP(B339,HIS解!E:G,3,FALSE)</f>
        <v>#N/A</v>
      </c>
    </row>
    <row r="340" spans="1:22" ht="14.25" hidden="1">
      <c r="A340" s="53">
        <v>42898.458749999998</v>
      </c>
      <c r="B340">
        <v>152271</v>
      </c>
      <c r="C340" t="s">
        <v>1178</v>
      </c>
      <c r="D340" t="s">
        <v>1176</v>
      </c>
      <c r="E340"/>
      <c r="F340" s="15">
        <v>261</v>
      </c>
      <c r="G340" t="s">
        <v>367</v>
      </c>
      <c r="H340" t="s">
        <v>367</v>
      </c>
      <c r="I340" t="s">
        <v>74</v>
      </c>
      <c r="J340" t="s">
        <v>36</v>
      </c>
      <c r="K340" t="s">
        <v>75</v>
      </c>
      <c r="L340" t="s">
        <v>6038</v>
      </c>
      <c r="M340" t="s">
        <v>6039</v>
      </c>
      <c r="N340" t="s">
        <v>6031</v>
      </c>
      <c r="O340">
        <f>VLOOKUP(B340,HIS退!B:F,5,FALSE)</f>
        <v>-261</v>
      </c>
      <c r="P340" t="str">
        <f t="shared" si="10"/>
        <v/>
      </c>
      <c r="Q340" s="40">
        <f>VLOOKUP(L340,银行退!C:D,2,FALSE)</f>
        <v>261</v>
      </c>
      <c r="R340" t="str">
        <f t="shared" si="11"/>
        <v/>
      </c>
      <c r="S340" t="str">
        <f>VLOOKUP(L340,银行退!C:Q,15,FALSE)</f>
        <v>S</v>
      </c>
      <c r="T340" s="40" t="e">
        <f>VLOOKUP(L340,银行退!C:W,21,FALSE)</f>
        <v>#N/A</v>
      </c>
      <c r="U340" s="53">
        <v>42898.458749999998</v>
      </c>
      <c r="V340" t="e">
        <f>VLOOKUP(B340,HIS解!E:G,3,FALSE)</f>
        <v>#N/A</v>
      </c>
    </row>
    <row r="341" spans="1:22" ht="14.25" hidden="1">
      <c r="A341" s="53">
        <v>42898.475127314814</v>
      </c>
      <c r="B341">
        <v>153410</v>
      </c>
      <c r="C341" t="s">
        <v>1179</v>
      </c>
      <c r="D341" t="s">
        <v>1180</v>
      </c>
      <c r="E341"/>
      <c r="F341" s="15">
        <v>1000</v>
      </c>
      <c r="G341" t="s">
        <v>367</v>
      </c>
      <c r="H341" t="s">
        <v>367</v>
      </c>
      <c r="I341" t="s">
        <v>74</v>
      </c>
      <c r="J341" t="s">
        <v>36</v>
      </c>
      <c r="K341" t="s">
        <v>75</v>
      </c>
      <c r="L341" t="s">
        <v>6040</v>
      </c>
      <c r="M341" t="s">
        <v>6041</v>
      </c>
      <c r="N341" t="s">
        <v>6042</v>
      </c>
      <c r="O341">
        <f>VLOOKUP(B341,HIS退!B:F,5,FALSE)</f>
        <v>-1000</v>
      </c>
      <c r="P341" t="str">
        <f t="shared" si="10"/>
        <v/>
      </c>
      <c r="Q341" s="40">
        <f>VLOOKUP(L341,银行退!C:D,2,FALSE)</f>
        <v>1000</v>
      </c>
      <c r="R341" t="str">
        <f t="shared" si="11"/>
        <v/>
      </c>
      <c r="S341" t="str">
        <f>VLOOKUP(L341,银行退!C:Q,15,FALSE)</f>
        <v>S</v>
      </c>
      <c r="T341" s="40" t="e">
        <f>VLOOKUP(L341,银行退!C:W,21,FALSE)</f>
        <v>#N/A</v>
      </c>
      <c r="U341" s="53">
        <v>42898.475127314814</v>
      </c>
      <c r="V341" t="e">
        <f>VLOOKUP(B341,HIS解!E:G,3,FALSE)</f>
        <v>#N/A</v>
      </c>
    </row>
    <row r="342" spans="1:22" ht="14.25" hidden="1">
      <c r="A342" s="53">
        <v>42898.476944444446</v>
      </c>
      <c r="B342">
        <v>153526</v>
      </c>
      <c r="C342" t="s">
        <v>1182</v>
      </c>
      <c r="D342" t="s">
        <v>1183</v>
      </c>
      <c r="E342"/>
      <c r="F342" s="15">
        <v>296</v>
      </c>
      <c r="G342" t="s">
        <v>42</v>
      </c>
      <c r="H342" t="s">
        <v>367</v>
      </c>
      <c r="I342" t="s">
        <v>74</v>
      </c>
      <c r="J342" t="s">
        <v>36</v>
      </c>
      <c r="K342" t="s">
        <v>75</v>
      </c>
      <c r="L342" t="s">
        <v>6043</v>
      </c>
      <c r="M342" t="s">
        <v>6044</v>
      </c>
      <c r="N342" t="s">
        <v>6045</v>
      </c>
      <c r="O342">
        <f>VLOOKUP(B342,HIS退!B:F,5,FALSE)</f>
        <v>-296</v>
      </c>
      <c r="P342" t="str">
        <f t="shared" si="10"/>
        <v/>
      </c>
      <c r="Q342" s="40">
        <f>VLOOKUP(L342,银行退!C:D,2,FALSE)</f>
        <v>296</v>
      </c>
      <c r="R342" t="str">
        <f t="shared" si="11"/>
        <v/>
      </c>
      <c r="S342" t="str">
        <f>VLOOKUP(L342,银行退!C:Q,15,FALSE)</f>
        <v>S</v>
      </c>
      <c r="T342" s="40" t="e">
        <f>VLOOKUP(L342,银行退!C:W,21,FALSE)</f>
        <v>#N/A</v>
      </c>
      <c r="U342" s="53">
        <v>42898.476944444446</v>
      </c>
      <c r="V342" t="e">
        <f>VLOOKUP(B342,HIS解!E:G,3,FALSE)</f>
        <v>#N/A</v>
      </c>
    </row>
    <row r="343" spans="1:22" ht="14.25" hidden="1">
      <c r="A343" s="53">
        <v>42898.484942129631</v>
      </c>
      <c r="B343">
        <v>154102</v>
      </c>
      <c r="C343" t="s">
        <v>1185</v>
      </c>
      <c r="D343" t="s">
        <v>1186</v>
      </c>
      <c r="E343"/>
      <c r="F343" s="15">
        <v>990</v>
      </c>
      <c r="G343" t="s">
        <v>367</v>
      </c>
      <c r="H343" t="s">
        <v>367</v>
      </c>
      <c r="I343" t="s">
        <v>74</v>
      </c>
      <c r="J343" t="s">
        <v>36</v>
      </c>
      <c r="K343" t="s">
        <v>75</v>
      </c>
      <c r="L343" t="s">
        <v>6046</v>
      </c>
      <c r="M343" t="s">
        <v>6047</v>
      </c>
      <c r="N343" t="s">
        <v>6048</v>
      </c>
      <c r="O343">
        <f>VLOOKUP(B343,HIS退!B:F,5,FALSE)</f>
        <v>-990</v>
      </c>
      <c r="P343" t="str">
        <f t="shared" si="10"/>
        <v/>
      </c>
      <c r="Q343" s="40">
        <f>VLOOKUP(L343,银行退!C:D,2,FALSE)</f>
        <v>990</v>
      </c>
      <c r="R343" t="str">
        <f t="shared" si="11"/>
        <v/>
      </c>
      <c r="S343" t="str">
        <f>VLOOKUP(L343,银行退!C:Q,15,FALSE)</f>
        <v>S</v>
      </c>
      <c r="T343" s="40" t="e">
        <f>VLOOKUP(L343,银行退!C:W,21,FALSE)</f>
        <v>#N/A</v>
      </c>
      <c r="U343" s="53">
        <v>42898.484942129631</v>
      </c>
      <c r="V343" t="e">
        <f>VLOOKUP(B343,HIS解!E:G,3,FALSE)</f>
        <v>#N/A</v>
      </c>
    </row>
    <row r="344" spans="1:22" ht="14.25" hidden="1">
      <c r="A344" s="53">
        <v>42898.485486111109</v>
      </c>
      <c r="B344">
        <v>154138</v>
      </c>
      <c r="C344" t="s">
        <v>1188</v>
      </c>
      <c r="D344" t="s">
        <v>1189</v>
      </c>
      <c r="E344"/>
      <c r="F344" s="15">
        <v>558</v>
      </c>
      <c r="G344" t="s">
        <v>367</v>
      </c>
      <c r="H344" t="s">
        <v>367</v>
      </c>
      <c r="I344" t="s">
        <v>74</v>
      </c>
      <c r="J344" t="s">
        <v>36</v>
      </c>
      <c r="K344" t="s">
        <v>75</v>
      </c>
      <c r="L344" t="s">
        <v>6049</v>
      </c>
      <c r="M344" t="s">
        <v>6050</v>
      </c>
      <c r="N344" t="s">
        <v>6051</v>
      </c>
      <c r="O344">
        <f>VLOOKUP(B344,HIS退!B:F,5,FALSE)</f>
        <v>-558</v>
      </c>
      <c r="P344" t="str">
        <f t="shared" si="10"/>
        <v/>
      </c>
      <c r="Q344" s="40">
        <f>VLOOKUP(L344,银行退!C:D,2,FALSE)</f>
        <v>558</v>
      </c>
      <c r="R344" t="str">
        <f t="shared" si="11"/>
        <v/>
      </c>
      <c r="S344" t="str">
        <f>VLOOKUP(L344,银行退!C:Q,15,FALSE)</f>
        <v>S</v>
      </c>
      <c r="T344" s="40" t="e">
        <f>VLOOKUP(L344,银行退!C:W,21,FALSE)</f>
        <v>#N/A</v>
      </c>
      <c r="U344" s="53">
        <v>42898.485486111109</v>
      </c>
      <c r="V344" t="e">
        <f>VLOOKUP(B344,HIS解!E:G,3,FALSE)</f>
        <v>#N/A</v>
      </c>
    </row>
    <row r="345" spans="1:22" ht="14.25" hidden="1">
      <c r="A345" s="53">
        <v>42898.496874999997</v>
      </c>
      <c r="B345">
        <v>154760</v>
      </c>
      <c r="C345" t="s">
        <v>1191</v>
      </c>
      <c r="D345" t="s">
        <v>1192</v>
      </c>
      <c r="E345"/>
      <c r="F345" s="15">
        <v>39</v>
      </c>
      <c r="G345" t="s">
        <v>367</v>
      </c>
      <c r="H345" t="s">
        <v>367</v>
      </c>
      <c r="I345" t="s">
        <v>74</v>
      </c>
      <c r="J345" t="s">
        <v>36</v>
      </c>
      <c r="K345" t="s">
        <v>75</v>
      </c>
      <c r="L345" t="s">
        <v>6052</v>
      </c>
      <c r="M345" t="s">
        <v>6053</v>
      </c>
      <c r="N345" t="s">
        <v>6054</v>
      </c>
      <c r="O345">
        <f>VLOOKUP(B345,HIS退!B:F,5,FALSE)</f>
        <v>-39</v>
      </c>
      <c r="P345" t="str">
        <f t="shared" si="10"/>
        <v/>
      </c>
      <c r="Q345" s="40">
        <f>VLOOKUP(L345,银行退!C:D,2,FALSE)</f>
        <v>39</v>
      </c>
      <c r="R345" t="str">
        <f t="shared" si="11"/>
        <v/>
      </c>
      <c r="S345" t="str">
        <f>VLOOKUP(L345,银行退!C:Q,15,FALSE)</f>
        <v>S</v>
      </c>
      <c r="T345" s="40" t="e">
        <f>VLOOKUP(L345,银行退!C:W,21,FALSE)</f>
        <v>#N/A</v>
      </c>
      <c r="U345" s="53">
        <v>42898.496874999997</v>
      </c>
      <c r="V345" t="e">
        <f>VLOOKUP(B345,HIS解!E:G,3,FALSE)</f>
        <v>#N/A</v>
      </c>
    </row>
    <row r="346" spans="1:22" ht="14.25" hidden="1">
      <c r="A346" s="53">
        <v>42898.497384259259</v>
      </c>
      <c r="B346">
        <v>154787</v>
      </c>
      <c r="C346" t="s">
        <v>1194</v>
      </c>
      <c r="D346" t="s">
        <v>1195</v>
      </c>
      <c r="E346"/>
      <c r="F346" s="15">
        <v>116</v>
      </c>
      <c r="G346" t="s">
        <v>367</v>
      </c>
      <c r="H346" t="s">
        <v>367</v>
      </c>
      <c r="I346" t="s">
        <v>74</v>
      </c>
      <c r="J346" t="s">
        <v>36</v>
      </c>
      <c r="K346" t="s">
        <v>75</v>
      </c>
      <c r="L346" t="s">
        <v>6055</v>
      </c>
      <c r="M346" t="s">
        <v>6056</v>
      </c>
      <c r="N346" t="s">
        <v>6057</v>
      </c>
      <c r="O346">
        <f>VLOOKUP(B346,HIS退!B:F,5,FALSE)</f>
        <v>-116</v>
      </c>
      <c r="P346" t="str">
        <f t="shared" si="10"/>
        <v/>
      </c>
      <c r="Q346" s="40">
        <f>VLOOKUP(L346,银行退!C:D,2,FALSE)</f>
        <v>116</v>
      </c>
      <c r="R346" t="str">
        <f t="shared" si="11"/>
        <v/>
      </c>
      <c r="S346" t="str">
        <f>VLOOKUP(L346,银行退!C:Q,15,FALSE)</f>
        <v>S</v>
      </c>
      <c r="T346" s="40" t="e">
        <f>VLOOKUP(L346,银行退!C:W,21,FALSE)</f>
        <v>#N/A</v>
      </c>
      <c r="U346" s="53">
        <v>42898.497384259259</v>
      </c>
      <c r="V346" t="e">
        <f>VLOOKUP(B346,HIS解!E:G,3,FALSE)</f>
        <v>#N/A</v>
      </c>
    </row>
    <row r="347" spans="1:22" ht="14.25" hidden="1">
      <c r="A347" s="53">
        <v>42898.50072916667</v>
      </c>
      <c r="B347">
        <v>154908</v>
      </c>
      <c r="C347" t="s">
        <v>1197</v>
      </c>
      <c r="D347" t="s">
        <v>1198</v>
      </c>
      <c r="E347"/>
      <c r="F347" s="15">
        <v>1308</v>
      </c>
      <c r="G347" t="s">
        <v>367</v>
      </c>
      <c r="H347" t="s">
        <v>367</v>
      </c>
      <c r="I347" t="s">
        <v>74</v>
      </c>
      <c r="J347" t="s">
        <v>36</v>
      </c>
      <c r="K347" t="s">
        <v>75</v>
      </c>
      <c r="L347" t="s">
        <v>6058</v>
      </c>
      <c r="M347" t="s">
        <v>6059</v>
      </c>
      <c r="N347" t="s">
        <v>6060</v>
      </c>
      <c r="O347">
        <f>VLOOKUP(B347,HIS退!B:F,5,FALSE)</f>
        <v>-1308</v>
      </c>
      <c r="P347" t="str">
        <f t="shared" si="10"/>
        <v/>
      </c>
      <c r="Q347" s="40">
        <f>VLOOKUP(L347,银行退!C:D,2,FALSE)</f>
        <v>1308</v>
      </c>
      <c r="R347" t="str">
        <f t="shared" si="11"/>
        <v/>
      </c>
      <c r="S347" t="str">
        <f>VLOOKUP(L347,银行退!C:Q,15,FALSE)</f>
        <v>S</v>
      </c>
      <c r="T347" s="40" t="e">
        <f>VLOOKUP(L347,银行退!C:W,21,FALSE)</f>
        <v>#N/A</v>
      </c>
      <c r="U347" s="53">
        <v>42898.50072916667</v>
      </c>
      <c r="V347" t="e">
        <f>VLOOKUP(B347,HIS解!E:G,3,FALSE)</f>
        <v>#N/A</v>
      </c>
    </row>
    <row r="348" spans="1:22" ht="14.25" hidden="1">
      <c r="A348" s="53">
        <v>42898.502083333333</v>
      </c>
      <c r="B348">
        <v>154969</v>
      </c>
      <c r="C348" t="s">
        <v>1200</v>
      </c>
      <c r="D348" t="s">
        <v>1201</v>
      </c>
      <c r="E348"/>
      <c r="F348" s="15">
        <v>1500</v>
      </c>
      <c r="G348" t="s">
        <v>367</v>
      </c>
      <c r="H348" t="s">
        <v>367</v>
      </c>
      <c r="I348" t="s">
        <v>74</v>
      </c>
      <c r="J348" t="s">
        <v>36</v>
      </c>
      <c r="K348" t="s">
        <v>75</v>
      </c>
      <c r="L348" t="s">
        <v>6061</v>
      </c>
      <c r="M348" t="s">
        <v>6062</v>
      </c>
      <c r="N348" t="s">
        <v>6060</v>
      </c>
      <c r="O348">
        <f>VLOOKUP(B348,HIS退!B:F,5,FALSE)</f>
        <v>-1500</v>
      </c>
      <c r="P348" t="str">
        <f t="shared" si="10"/>
        <v/>
      </c>
      <c r="Q348" s="40">
        <f>VLOOKUP(L348,银行退!C:D,2,FALSE)</f>
        <v>1500</v>
      </c>
      <c r="R348" t="str">
        <f t="shared" si="11"/>
        <v/>
      </c>
      <c r="S348" t="str">
        <f>VLOOKUP(L348,银行退!C:Q,15,FALSE)</f>
        <v>S</v>
      </c>
      <c r="T348" s="40" t="e">
        <f>VLOOKUP(L348,银行退!C:W,21,FALSE)</f>
        <v>#N/A</v>
      </c>
      <c r="U348" s="53">
        <v>42898.502083333333</v>
      </c>
      <c r="V348" t="e">
        <f>VLOOKUP(B348,HIS解!E:G,3,FALSE)</f>
        <v>#N/A</v>
      </c>
    </row>
    <row r="349" spans="1:22" ht="14.25" hidden="1">
      <c r="A349" s="53">
        <v>42898.502511574072</v>
      </c>
      <c r="B349">
        <v>154983</v>
      </c>
      <c r="C349" t="s">
        <v>1203</v>
      </c>
      <c r="D349" t="s">
        <v>1201</v>
      </c>
      <c r="E349"/>
      <c r="F349" s="15">
        <v>362</v>
      </c>
      <c r="G349" t="s">
        <v>367</v>
      </c>
      <c r="H349" t="s">
        <v>367</v>
      </c>
      <c r="I349" t="s">
        <v>74</v>
      </c>
      <c r="J349" t="s">
        <v>36</v>
      </c>
      <c r="K349" t="s">
        <v>75</v>
      </c>
      <c r="L349" t="s">
        <v>6063</v>
      </c>
      <c r="M349" t="s">
        <v>6064</v>
      </c>
      <c r="N349" t="s">
        <v>6060</v>
      </c>
      <c r="O349">
        <f>VLOOKUP(B349,HIS退!B:F,5,FALSE)</f>
        <v>-362</v>
      </c>
      <c r="P349" t="str">
        <f t="shared" si="10"/>
        <v/>
      </c>
      <c r="Q349" s="40">
        <f>VLOOKUP(L349,银行退!C:D,2,FALSE)</f>
        <v>362</v>
      </c>
      <c r="R349" t="str">
        <f t="shared" si="11"/>
        <v/>
      </c>
      <c r="S349" t="str">
        <f>VLOOKUP(L349,银行退!C:Q,15,FALSE)</f>
        <v>S</v>
      </c>
      <c r="T349" s="40" t="e">
        <f>VLOOKUP(L349,银行退!C:W,21,FALSE)</f>
        <v>#N/A</v>
      </c>
      <c r="U349" s="53">
        <v>42898.502511574072</v>
      </c>
      <c r="V349" t="e">
        <f>VLOOKUP(B349,HIS解!E:G,3,FALSE)</f>
        <v>#N/A</v>
      </c>
    </row>
    <row r="350" spans="1:22" ht="14.25" hidden="1">
      <c r="A350" s="53">
        <v>42898.513356481482</v>
      </c>
      <c r="B350">
        <v>155228</v>
      </c>
      <c r="C350" t="s">
        <v>1204</v>
      </c>
      <c r="D350" t="s">
        <v>1205</v>
      </c>
      <c r="E350"/>
      <c r="F350" s="15">
        <v>30</v>
      </c>
      <c r="G350" t="s">
        <v>367</v>
      </c>
      <c r="H350" t="s">
        <v>367</v>
      </c>
      <c r="I350" t="s">
        <v>74</v>
      </c>
      <c r="J350" t="s">
        <v>36</v>
      </c>
      <c r="K350" t="s">
        <v>75</v>
      </c>
      <c r="L350" t="s">
        <v>6065</v>
      </c>
      <c r="M350" t="s">
        <v>6066</v>
      </c>
      <c r="N350" t="s">
        <v>6067</v>
      </c>
      <c r="O350">
        <f>VLOOKUP(B350,HIS退!B:F,5,FALSE)</f>
        <v>-30</v>
      </c>
      <c r="P350" t="str">
        <f t="shared" si="10"/>
        <v/>
      </c>
      <c r="Q350" s="40">
        <f>VLOOKUP(L350,银行退!C:D,2,FALSE)</f>
        <v>30</v>
      </c>
      <c r="R350" t="str">
        <f t="shared" si="11"/>
        <v/>
      </c>
      <c r="S350" t="str">
        <f>VLOOKUP(L350,银行退!C:Q,15,FALSE)</f>
        <v>S</v>
      </c>
      <c r="T350" s="40" t="e">
        <f>VLOOKUP(L350,银行退!C:W,21,FALSE)</f>
        <v>#N/A</v>
      </c>
      <c r="U350" s="53">
        <v>42898.513356481482</v>
      </c>
      <c r="V350" t="e">
        <f>VLOOKUP(B350,HIS解!E:G,3,FALSE)</f>
        <v>#N/A</v>
      </c>
    </row>
    <row r="351" spans="1:22" ht="14.25" hidden="1">
      <c r="A351" s="53">
        <v>42898.531805555554</v>
      </c>
      <c r="B351">
        <v>155503</v>
      </c>
      <c r="C351" t="s">
        <v>1207</v>
      </c>
      <c r="D351" t="s">
        <v>691</v>
      </c>
      <c r="E351"/>
      <c r="F351" s="15">
        <v>2000</v>
      </c>
      <c r="G351" t="s">
        <v>367</v>
      </c>
      <c r="H351" t="s">
        <v>367</v>
      </c>
      <c r="I351" t="s">
        <v>74</v>
      </c>
      <c r="J351" t="s">
        <v>36</v>
      </c>
      <c r="K351" t="s">
        <v>75</v>
      </c>
      <c r="L351" t="s">
        <v>6068</v>
      </c>
      <c r="M351" t="s">
        <v>6069</v>
      </c>
      <c r="N351" t="s">
        <v>4891</v>
      </c>
      <c r="O351">
        <f>VLOOKUP(B351,HIS退!B:F,5,FALSE)</f>
        <v>-2000</v>
      </c>
      <c r="P351" t="str">
        <f t="shared" si="10"/>
        <v/>
      </c>
      <c r="Q351" s="40">
        <f>VLOOKUP(L351,银行退!C:D,2,FALSE)</f>
        <v>2000</v>
      </c>
      <c r="R351" t="str">
        <f t="shared" si="11"/>
        <v/>
      </c>
      <c r="S351" t="str">
        <f>VLOOKUP(L351,银行退!C:Q,15,FALSE)</f>
        <v>S</v>
      </c>
      <c r="T351" s="40" t="e">
        <f>VLOOKUP(L351,银行退!C:W,21,FALSE)</f>
        <v>#N/A</v>
      </c>
      <c r="U351" s="53">
        <v>42898.531805555554</v>
      </c>
      <c r="V351" t="e">
        <f>VLOOKUP(B351,HIS解!E:G,3,FALSE)</f>
        <v>#N/A</v>
      </c>
    </row>
    <row r="352" spans="1:22" ht="14.25" hidden="1">
      <c r="A352" s="53">
        <v>42898.536840277775</v>
      </c>
      <c r="B352">
        <v>155561</v>
      </c>
      <c r="C352" t="s">
        <v>6070</v>
      </c>
      <c r="D352" t="s">
        <v>1208</v>
      </c>
      <c r="E352"/>
      <c r="F352" s="15">
        <v>9050</v>
      </c>
      <c r="G352" t="s">
        <v>367</v>
      </c>
      <c r="H352" t="s">
        <v>367</v>
      </c>
      <c r="I352" t="s">
        <v>174</v>
      </c>
      <c r="J352" t="s">
        <v>73</v>
      </c>
      <c r="K352" t="s">
        <v>75</v>
      </c>
      <c r="L352" t="s">
        <v>6071</v>
      </c>
      <c r="M352" t="s">
        <v>6072</v>
      </c>
      <c r="N352" t="s">
        <v>4933</v>
      </c>
      <c r="O352">
        <f>VLOOKUP(B352,HIS退!B:F,5,FALSE)</f>
        <v>-9050</v>
      </c>
      <c r="P352" t="str">
        <f t="shared" si="10"/>
        <v/>
      </c>
      <c r="Q352" s="40">
        <f>VLOOKUP(L352,银行退!C:D,2,FALSE)</f>
        <v>9050</v>
      </c>
      <c r="R352" t="str">
        <f t="shared" si="11"/>
        <v/>
      </c>
      <c r="S352" t="str">
        <f>VLOOKUP(L352,银行退!C:Q,15,FALSE)</f>
        <v>B</v>
      </c>
      <c r="T352" s="40" t="str">
        <f>VLOOKUP(L352,银行退!C:W,21,FALSE)</f>
        <v>20170612</v>
      </c>
      <c r="U352" s="53">
        <v>42898.536840277775</v>
      </c>
      <c r="V352">
        <f>VLOOKUP(B352,HIS解!E:G,3,FALSE)</f>
        <v>9050</v>
      </c>
    </row>
    <row r="353" spans="1:22" ht="14.25" hidden="1">
      <c r="A353" s="53">
        <v>42898.538078703707</v>
      </c>
      <c r="B353">
        <v>155570</v>
      </c>
      <c r="C353" t="s">
        <v>1210</v>
      </c>
      <c r="D353" t="s">
        <v>1211</v>
      </c>
      <c r="E353"/>
      <c r="F353" s="15">
        <v>2570</v>
      </c>
      <c r="G353" t="s">
        <v>367</v>
      </c>
      <c r="H353" t="s">
        <v>367</v>
      </c>
      <c r="I353" t="s">
        <v>74</v>
      </c>
      <c r="J353" t="s">
        <v>36</v>
      </c>
      <c r="K353" t="s">
        <v>75</v>
      </c>
      <c r="L353" t="s">
        <v>6073</v>
      </c>
      <c r="M353" t="s">
        <v>6074</v>
      </c>
      <c r="N353" t="s">
        <v>6075</v>
      </c>
      <c r="O353">
        <f>VLOOKUP(B353,HIS退!B:F,5,FALSE)</f>
        <v>-2570</v>
      </c>
      <c r="P353" t="str">
        <f t="shared" si="10"/>
        <v/>
      </c>
      <c r="Q353" s="40">
        <f>VLOOKUP(L353,银行退!C:D,2,FALSE)</f>
        <v>2570</v>
      </c>
      <c r="R353" t="str">
        <f t="shared" si="11"/>
        <v/>
      </c>
      <c r="S353" t="str">
        <f>VLOOKUP(L353,银行退!C:Q,15,FALSE)</f>
        <v>S</v>
      </c>
      <c r="T353" s="40" t="e">
        <f>VLOOKUP(L353,银行退!C:W,21,FALSE)</f>
        <v>#N/A</v>
      </c>
      <c r="U353" s="53">
        <v>42898.538078703707</v>
      </c>
      <c r="V353" t="e">
        <f>VLOOKUP(B353,HIS解!E:G,3,FALSE)</f>
        <v>#N/A</v>
      </c>
    </row>
    <row r="354" spans="1:22" ht="14.25" hidden="1">
      <c r="A354" s="53">
        <v>42898.538738425923</v>
      </c>
      <c r="B354">
        <v>155576</v>
      </c>
      <c r="C354" t="s">
        <v>1213</v>
      </c>
      <c r="D354" t="s">
        <v>1214</v>
      </c>
      <c r="E354"/>
      <c r="F354" s="15">
        <v>258</v>
      </c>
      <c r="G354" t="s">
        <v>367</v>
      </c>
      <c r="H354" t="s">
        <v>367</v>
      </c>
      <c r="I354" t="s">
        <v>74</v>
      </c>
      <c r="J354" t="s">
        <v>36</v>
      </c>
      <c r="K354" t="s">
        <v>75</v>
      </c>
      <c r="L354" t="s">
        <v>6076</v>
      </c>
      <c r="M354" t="s">
        <v>6077</v>
      </c>
      <c r="N354" t="s">
        <v>6078</v>
      </c>
      <c r="O354">
        <f>VLOOKUP(B354,HIS退!B:F,5,FALSE)</f>
        <v>-258</v>
      </c>
      <c r="P354" t="str">
        <f t="shared" si="10"/>
        <v/>
      </c>
      <c r="Q354" s="40">
        <f>VLOOKUP(L354,银行退!C:D,2,FALSE)</f>
        <v>258</v>
      </c>
      <c r="R354" t="str">
        <f t="shared" si="11"/>
        <v/>
      </c>
      <c r="S354" t="str">
        <f>VLOOKUP(L354,银行退!C:Q,15,FALSE)</f>
        <v>S</v>
      </c>
      <c r="T354" s="40" t="e">
        <f>VLOOKUP(L354,银行退!C:W,21,FALSE)</f>
        <v>#N/A</v>
      </c>
      <c r="U354" s="53">
        <v>42898.538738425923</v>
      </c>
      <c r="V354" t="e">
        <f>VLOOKUP(B354,HIS解!E:G,3,FALSE)</f>
        <v>#N/A</v>
      </c>
    </row>
    <row r="355" spans="1:22" ht="14.25" hidden="1">
      <c r="A355" s="53">
        <v>42898.540011574078</v>
      </c>
      <c r="B355">
        <v>155589</v>
      </c>
      <c r="C355" t="s">
        <v>1216</v>
      </c>
      <c r="D355" t="s">
        <v>1217</v>
      </c>
      <c r="E355"/>
      <c r="F355" s="15">
        <v>980</v>
      </c>
      <c r="G355" t="s">
        <v>367</v>
      </c>
      <c r="H355" t="s">
        <v>367</v>
      </c>
      <c r="I355" t="s">
        <v>74</v>
      </c>
      <c r="J355" t="s">
        <v>36</v>
      </c>
      <c r="K355" t="s">
        <v>75</v>
      </c>
      <c r="L355" t="s">
        <v>6079</v>
      </c>
      <c r="M355" t="s">
        <v>6080</v>
      </c>
      <c r="N355" t="s">
        <v>6081</v>
      </c>
      <c r="O355">
        <f>VLOOKUP(B355,HIS退!B:F,5,FALSE)</f>
        <v>-980</v>
      </c>
      <c r="P355" t="str">
        <f t="shared" si="10"/>
        <v/>
      </c>
      <c r="Q355" s="40">
        <f>VLOOKUP(L355,银行退!C:D,2,FALSE)</f>
        <v>980</v>
      </c>
      <c r="R355" t="str">
        <f t="shared" si="11"/>
        <v/>
      </c>
      <c r="S355" t="str">
        <f>VLOOKUP(L355,银行退!C:Q,15,FALSE)</f>
        <v>S</v>
      </c>
      <c r="T355" s="40" t="e">
        <f>VLOOKUP(L355,银行退!C:W,21,FALSE)</f>
        <v>#N/A</v>
      </c>
      <c r="U355" s="53">
        <v>42898.540011574078</v>
      </c>
      <c r="V355" t="e">
        <f>VLOOKUP(B355,HIS解!E:G,3,FALSE)</f>
        <v>#N/A</v>
      </c>
    </row>
    <row r="356" spans="1:22" ht="14.25" hidden="1">
      <c r="A356" s="53">
        <v>42898.57707175926</v>
      </c>
      <c r="B356">
        <v>155972</v>
      </c>
      <c r="C356" t="s">
        <v>1219</v>
      </c>
      <c r="D356" t="s">
        <v>453</v>
      </c>
      <c r="E356"/>
      <c r="F356" s="15">
        <v>715</v>
      </c>
      <c r="G356" t="s">
        <v>367</v>
      </c>
      <c r="H356" t="s">
        <v>367</v>
      </c>
      <c r="I356" t="s">
        <v>74</v>
      </c>
      <c r="J356" t="s">
        <v>36</v>
      </c>
      <c r="K356" t="s">
        <v>75</v>
      </c>
      <c r="L356" t="s">
        <v>6082</v>
      </c>
      <c r="M356" t="s">
        <v>6083</v>
      </c>
      <c r="N356" t="s">
        <v>4878</v>
      </c>
      <c r="O356">
        <f>VLOOKUP(B356,HIS退!B:F,5,FALSE)</f>
        <v>-715</v>
      </c>
      <c r="P356" t="str">
        <f t="shared" si="10"/>
        <v/>
      </c>
      <c r="Q356" s="40">
        <f>VLOOKUP(L356,银行退!C:D,2,FALSE)</f>
        <v>715</v>
      </c>
      <c r="R356" t="str">
        <f t="shared" si="11"/>
        <v/>
      </c>
      <c r="S356" t="str">
        <f>VLOOKUP(L356,银行退!C:Q,15,FALSE)</f>
        <v>S</v>
      </c>
      <c r="T356" s="40" t="e">
        <f>VLOOKUP(L356,银行退!C:W,21,FALSE)</f>
        <v>#N/A</v>
      </c>
      <c r="U356" s="53">
        <v>42898.57707175926</v>
      </c>
      <c r="V356" t="e">
        <f>VLOOKUP(B356,HIS解!E:G,3,FALSE)</f>
        <v>#N/A</v>
      </c>
    </row>
    <row r="357" spans="1:22" ht="14.25" hidden="1">
      <c r="A357" s="53">
        <v>42898.588599537034</v>
      </c>
      <c r="B357">
        <v>156274</v>
      </c>
      <c r="C357" t="s">
        <v>1220</v>
      </c>
      <c r="D357" t="s">
        <v>1221</v>
      </c>
      <c r="E357"/>
      <c r="F357" s="15">
        <v>500</v>
      </c>
      <c r="G357" t="s">
        <v>367</v>
      </c>
      <c r="H357" t="s">
        <v>367</v>
      </c>
      <c r="I357" t="s">
        <v>74</v>
      </c>
      <c r="J357" t="s">
        <v>36</v>
      </c>
      <c r="K357" t="s">
        <v>75</v>
      </c>
      <c r="L357" t="s">
        <v>6084</v>
      </c>
      <c r="M357" t="s">
        <v>6085</v>
      </c>
      <c r="N357" t="s">
        <v>6086</v>
      </c>
      <c r="O357">
        <f>VLOOKUP(B357,HIS退!B:F,5,FALSE)</f>
        <v>-500</v>
      </c>
      <c r="P357" t="str">
        <f t="shared" si="10"/>
        <v/>
      </c>
      <c r="Q357" s="40">
        <f>VLOOKUP(L357,银行退!C:D,2,FALSE)</f>
        <v>500</v>
      </c>
      <c r="R357" t="str">
        <f t="shared" si="11"/>
        <v/>
      </c>
      <c r="S357" t="str">
        <f>VLOOKUP(L357,银行退!C:Q,15,FALSE)</f>
        <v>S</v>
      </c>
      <c r="T357" s="40" t="e">
        <f>VLOOKUP(L357,银行退!C:W,21,FALSE)</f>
        <v>#N/A</v>
      </c>
      <c r="U357" s="53">
        <v>42898.588599537034</v>
      </c>
      <c r="V357" t="e">
        <f>VLOOKUP(B357,HIS解!E:G,3,FALSE)</f>
        <v>#N/A</v>
      </c>
    </row>
    <row r="358" spans="1:22" ht="14.25" hidden="1">
      <c r="A358" s="53">
        <v>42898.59815972222</v>
      </c>
      <c r="B358">
        <v>156824</v>
      </c>
      <c r="C358" t="s">
        <v>1223</v>
      </c>
      <c r="D358" t="s">
        <v>1224</v>
      </c>
      <c r="E358"/>
      <c r="F358" s="15">
        <v>1544</v>
      </c>
      <c r="G358" t="s">
        <v>367</v>
      </c>
      <c r="H358" t="s">
        <v>367</v>
      </c>
      <c r="I358" t="s">
        <v>74</v>
      </c>
      <c r="J358" t="s">
        <v>36</v>
      </c>
      <c r="K358" t="s">
        <v>75</v>
      </c>
      <c r="L358" t="s">
        <v>6087</v>
      </c>
      <c r="M358" t="s">
        <v>6088</v>
      </c>
      <c r="N358" t="s">
        <v>6089</v>
      </c>
      <c r="O358">
        <f>VLOOKUP(B358,HIS退!B:F,5,FALSE)</f>
        <v>-1544</v>
      </c>
      <c r="P358" t="str">
        <f t="shared" si="10"/>
        <v/>
      </c>
      <c r="Q358" s="40">
        <f>VLOOKUP(L358,银行退!C:D,2,FALSE)</f>
        <v>1544</v>
      </c>
      <c r="R358" t="str">
        <f t="shared" si="11"/>
        <v/>
      </c>
      <c r="S358" t="str">
        <f>VLOOKUP(L358,银行退!C:Q,15,FALSE)</f>
        <v>S</v>
      </c>
      <c r="T358" s="40" t="e">
        <f>VLOOKUP(L358,银行退!C:W,21,FALSE)</f>
        <v>#N/A</v>
      </c>
      <c r="U358" s="53">
        <v>42898.59815972222</v>
      </c>
      <c r="V358" t="e">
        <f>VLOOKUP(B358,HIS解!E:G,3,FALSE)</f>
        <v>#N/A</v>
      </c>
    </row>
    <row r="359" spans="1:22" ht="14.25" hidden="1">
      <c r="A359" s="53">
        <v>42898.598935185182</v>
      </c>
      <c r="B359">
        <v>156884</v>
      </c>
      <c r="C359" t="s">
        <v>1226</v>
      </c>
      <c r="D359" t="s">
        <v>1227</v>
      </c>
      <c r="E359"/>
      <c r="F359" s="15">
        <v>264</v>
      </c>
      <c r="G359" t="s">
        <v>367</v>
      </c>
      <c r="H359" t="s">
        <v>367</v>
      </c>
      <c r="I359" t="s">
        <v>74</v>
      </c>
      <c r="J359" t="s">
        <v>36</v>
      </c>
      <c r="K359" t="s">
        <v>75</v>
      </c>
      <c r="L359" t="s">
        <v>6090</v>
      </c>
      <c r="M359" t="s">
        <v>6091</v>
      </c>
      <c r="N359" t="s">
        <v>6092</v>
      </c>
      <c r="O359">
        <f>VLOOKUP(B359,HIS退!B:F,5,FALSE)</f>
        <v>-264</v>
      </c>
      <c r="P359" t="str">
        <f t="shared" si="10"/>
        <v/>
      </c>
      <c r="Q359" s="40">
        <f>VLOOKUP(L359,银行退!C:D,2,FALSE)</f>
        <v>264</v>
      </c>
      <c r="R359" t="str">
        <f t="shared" si="11"/>
        <v/>
      </c>
      <c r="S359" t="str">
        <f>VLOOKUP(L359,银行退!C:Q,15,FALSE)</f>
        <v>S</v>
      </c>
      <c r="T359" s="40" t="e">
        <f>VLOOKUP(L359,银行退!C:W,21,FALSE)</f>
        <v>#N/A</v>
      </c>
      <c r="U359" s="53">
        <v>42898.598935185182</v>
      </c>
      <c r="V359" t="e">
        <f>VLOOKUP(B359,HIS解!E:G,3,FALSE)</f>
        <v>#N/A</v>
      </c>
    </row>
    <row r="360" spans="1:22" ht="14.25" hidden="1">
      <c r="A360" s="53">
        <v>42898.599583333336</v>
      </c>
      <c r="B360">
        <v>156926</v>
      </c>
      <c r="C360" t="s">
        <v>1229</v>
      </c>
      <c r="D360" t="s">
        <v>1230</v>
      </c>
      <c r="E360"/>
      <c r="F360" s="15">
        <v>32</v>
      </c>
      <c r="G360" t="s">
        <v>367</v>
      </c>
      <c r="H360" t="s">
        <v>367</v>
      </c>
      <c r="I360" t="s">
        <v>74</v>
      </c>
      <c r="J360" t="s">
        <v>36</v>
      </c>
      <c r="K360" t="s">
        <v>75</v>
      </c>
      <c r="L360" t="s">
        <v>6093</v>
      </c>
      <c r="M360" t="s">
        <v>6094</v>
      </c>
      <c r="N360" t="s">
        <v>6092</v>
      </c>
      <c r="O360">
        <f>VLOOKUP(B360,HIS退!B:F,5,FALSE)</f>
        <v>-32</v>
      </c>
      <c r="P360" t="str">
        <f t="shared" si="10"/>
        <v/>
      </c>
      <c r="Q360" s="40">
        <f>VLOOKUP(L360,银行退!C:D,2,FALSE)</f>
        <v>32</v>
      </c>
      <c r="R360" t="str">
        <f t="shared" si="11"/>
        <v/>
      </c>
      <c r="S360" t="str">
        <f>VLOOKUP(L360,银行退!C:Q,15,FALSE)</f>
        <v>S</v>
      </c>
      <c r="T360" s="40" t="e">
        <f>VLOOKUP(L360,银行退!C:W,21,FALSE)</f>
        <v>#N/A</v>
      </c>
      <c r="U360" s="53">
        <v>42898.599583333336</v>
      </c>
      <c r="V360" t="e">
        <f>VLOOKUP(B360,HIS解!E:G,3,FALSE)</f>
        <v>#N/A</v>
      </c>
    </row>
    <row r="361" spans="1:22" ht="14.25" hidden="1">
      <c r="A361" s="53">
        <v>42898.600266203706</v>
      </c>
      <c r="B361">
        <v>156967</v>
      </c>
      <c r="C361" t="s">
        <v>1232</v>
      </c>
      <c r="D361" t="s">
        <v>1233</v>
      </c>
      <c r="E361"/>
      <c r="F361" s="15">
        <v>173</v>
      </c>
      <c r="G361" t="s">
        <v>367</v>
      </c>
      <c r="H361" t="s">
        <v>367</v>
      </c>
      <c r="I361" t="s">
        <v>74</v>
      </c>
      <c r="J361" t="s">
        <v>36</v>
      </c>
      <c r="K361" t="s">
        <v>75</v>
      </c>
      <c r="L361" t="s">
        <v>6095</v>
      </c>
      <c r="M361" t="s">
        <v>6096</v>
      </c>
      <c r="N361" t="s">
        <v>6097</v>
      </c>
      <c r="O361">
        <f>VLOOKUP(B361,HIS退!B:F,5,FALSE)</f>
        <v>-173</v>
      </c>
      <c r="P361" t="str">
        <f t="shared" si="10"/>
        <v/>
      </c>
      <c r="Q361" s="40">
        <f>VLOOKUP(L361,银行退!C:D,2,FALSE)</f>
        <v>173</v>
      </c>
      <c r="R361" t="str">
        <f t="shared" si="11"/>
        <v/>
      </c>
      <c r="S361" t="str">
        <f>VLOOKUP(L361,银行退!C:Q,15,FALSE)</f>
        <v>S</v>
      </c>
      <c r="T361" s="40" t="e">
        <f>VLOOKUP(L361,银行退!C:W,21,FALSE)</f>
        <v>#N/A</v>
      </c>
      <c r="U361" s="53">
        <v>42898.600266203706</v>
      </c>
      <c r="V361" t="e">
        <f>VLOOKUP(B361,HIS解!E:G,3,FALSE)</f>
        <v>#N/A</v>
      </c>
    </row>
    <row r="362" spans="1:22" ht="14.25" hidden="1">
      <c r="A362" s="53">
        <v>42898.606516203705</v>
      </c>
      <c r="B362">
        <v>157359</v>
      </c>
      <c r="C362" t="s">
        <v>6098</v>
      </c>
      <c r="D362" t="s">
        <v>1235</v>
      </c>
      <c r="E362"/>
      <c r="F362" s="15">
        <v>500</v>
      </c>
      <c r="G362" t="s">
        <v>367</v>
      </c>
      <c r="H362" t="s">
        <v>367</v>
      </c>
      <c r="I362" t="s">
        <v>174</v>
      </c>
      <c r="J362" t="s">
        <v>98</v>
      </c>
      <c r="K362" t="s">
        <v>75</v>
      </c>
      <c r="L362" t="s">
        <v>6099</v>
      </c>
      <c r="M362" t="s">
        <v>6100</v>
      </c>
      <c r="N362" t="s">
        <v>5020</v>
      </c>
      <c r="O362">
        <f>VLOOKUP(B362,HIS退!B:F,5,FALSE)</f>
        <v>-500</v>
      </c>
      <c r="P362" t="str">
        <f t="shared" si="10"/>
        <v/>
      </c>
      <c r="Q362" s="40">
        <f>VLOOKUP(L362,银行退!C:D,2,FALSE)</f>
        <v>500</v>
      </c>
      <c r="R362" t="str">
        <f t="shared" si="11"/>
        <v/>
      </c>
      <c r="S362" t="str">
        <f>VLOOKUP(L362,银行退!C:Q,15,FALSE)</f>
        <v>B</v>
      </c>
      <c r="T362" s="40" t="str">
        <f>VLOOKUP(L362,银行退!C:W,21,FALSE)</f>
        <v>20170612</v>
      </c>
      <c r="U362" s="53">
        <v>42898.606516203705</v>
      </c>
      <c r="V362">
        <f>VLOOKUP(B362,HIS解!E:G,3,FALSE)</f>
        <v>500</v>
      </c>
    </row>
    <row r="363" spans="1:22" ht="14.25" hidden="1">
      <c r="A363" s="53">
        <v>42898.613125000003</v>
      </c>
      <c r="B363">
        <v>157797</v>
      </c>
      <c r="C363" t="s">
        <v>1237</v>
      </c>
      <c r="D363" t="s">
        <v>1238</v>
      </c>
      <c r="E363"/>
      <c r="F363" s="15">
        <v>2500</v>
      </c>
      <c r="G363" t="s">
        <v>367</v>
      </c>
      <c r="H363" t="s">
        <v>367</v>
      </c>
      <c r="I363" t="s">
        <v>74</v>
      </c>
      <c r="J363" t="s">
        <v>36</v>
      </c>
      <c r="K363" t="s">
        <v>75</v>
      </c>
      <c r="L363" t="s">
        <v>6101</v>
      </c>
      <c r="M363" t="s">
        <v>6102</v>
      </c>
      <c r="N363" t="s">
        <v>6103</v>
      </c>
      <c r="O363">
        <f>VLOOKUP(B363,HIS退!B:F,5,FALSE)</f>
        <v>-2500</v>
      </c>
      <c r="P363" t="str">
        <f t="shared" si="10"/>
        <v/>
      </c>
      <c r="Q363" s="40">
        <f>VLOOKUP(L363,银行退!C:D,2,FALSE)</f>
        <v>2500</v>
      </c>
      <c r="R363" t="str">
        <f t="shared" si="11"/>
        <v/>
      </c>
      <c r="S363" t="str">
        <f>VLOOKUP(L363,银行退!C:Q,15,FALSE)</f>
        <v>S</v>
      </c>
      <c r="T363" s="40" t="e">
        <f>VLOOKUP(L363,银行退!C:W,21,FALSE)</f>
        <v>#N/A</v>
      </c>
      <c r="U363" s="53">
        <v>42898.613125000003</v>
      </c>
      <c r="V363" t="e">
        <f>VLOOKUP(B363,HIS解!E:G,3,FALSE)</f>
        <v>#N/A</v>
      </c>
    </row>
    <row r="364" spans="1:22" ht="14.25" hidden="1">
      <c r="A364" s="53">
        <v>42898.613935185182</v>
      </c>
      <c r="B364">
        <v>157867</v>
      </c>
      <c r="C364" t="s">
        <v>1240</v>
      </c>
      <c r="D364" t="s">
        <v>1241</v>
      </c>
      <c r="E364"/>
      <c r="F364" s="15">
        <v>500</v>
      </c>
      <c r="G364" t="s">
        <v>367</v>
      </c>
      <c r="H364" t="s">
        <v>367</v>
      </c>
      <c r="I364" t="s">
        <v>74</v>
      </c>
      <c r="J364" t="s">
        <v>36</v>
      </c>
      <c r="K364" t="s">
        <v>75</v>
      </c>
      <c r="L364" t="s">
        <v>6104</v>
      </c>
      <c r="M364" t="s">
        <v>6105</v>
      </c>
      <c r="N364" t="s">
        <v>6103</v>
      </c>
      <c r="O364">
        <f>VLOOKUP(B364,HIS退!B:F,5,FALSE)</f>
        <v>-500</v>
      </c>
      <c r="P364" t="str">
        <f t="shared" si="10"/>
        <v/>
      </c>
      <c r="Q364" s="40">
        <f>VLOOKUP(L364,银行退!C:D,2,FALSE)</f>
        <v>500</v>
      </c>
      <c r="R364" t="str">
        <f t="shared" si="11"/>
        <v/>
      </c>
      <c r="S364" t="str">
        <f>VLOOKUP(L364,银行退!C:Q,15,FALSE)</f>
        <v>S</v>
      </c>
      <c r="T364" s="40" t="e">
        <f>VLOOKUP(L364,银行退!C:W,21,FALSE)</f>
        <v>#N/A</v>
      </c>
      <c r="U364" s="53">
        <v>42898.613935185182</v>
      </c>
      <c r="V364" t="e">
        <f>VLOOKUP(B364,HIS解!E:G,3,FALSE)</f>
        <v>#N/A</v>
      </c>
    </row>
    <row r="365" spans="1:22" ht="14.25" hidden="1">
      <c r="A365" s="53">
        <v>42898.616990740738</v>
      </c>
      <c r="B365">
        <v>158061</v>
      </c>
      <c r="C365" t="s">
        <v>1243</v>
      </c>
      <c r="D365" t="s">
        <v>1244</v>
      </c>
      <c r="E365"/>
      <c r="F365" s="15">
        <v>2346</v>
      </c>
      <c r="G365" t="s">
        <v>367</v>
      </c>
      <c r="H365" t="s">
        <v>367</v>
      </c>
      <c r="I365" t="s">
        <v>74</v>
      </c>
      <c r="J365" t="s">
        <v>36</v>
      </c>
      <c r="K365" t="s">
        <v>75</v>
      </c>
      <c r="L365" t="s">
        <v>6106</v>
      </c>
      <c r="M365" t="s">
        <v>6107</v>
      </c>
      <c r="N365" t="s">
        <v>6108</v>
      </c>
      <c r="O365">
        <f>VLOOKUP(B365,HIS退!B:F,5,FALSE)</f>
        <v>-2346</v>
      </c>
      <c r="P365" t="str">
        <f t="shared" si="10"/>
        <v/>
      </c>
      <c r="Q365" s="40">
        <f>VLOOKUP(L365,银行退!C:D,2,FALSE)</f>
        <v>2346</v>
      </c>
      <c r="R365" t="str">
        <f t="shared" si="11"/>
        <v/>
      </c>
      <c r="S365" t="str">
        <f>VLOOKUP(L365,银行退!C:Q,15,FALSE)</f>
        <v>S</v>
      </c>
      <c r="T365" s="40" t="e">
        <f>VLOOKUP(L365,银行退!C:W,21,FALSE)</f>
        <v>#N/A</v>
      </c>
      <c r="U365" s="53">
        <v>42898.616990740738</v>
      </c>
      <c r="V365" t="e">
        <f>VLOOKUP(B365,HIS解!E:G,3,FALSE)</f>
        <v>#N/A</v>
      </c>
    </row>
    <row r="366" spans="1:22" ht="14.25" hidden="1">
      <c r="A366" s="53">
        <v>42898.617060185185</v>
      </c>
      <c r="B366">
        <v>158065</v>
      </c>
      <c r="C366" t="s">
        <v>1246</v>
      </c>
      <c r="D366" t="s">
        <v>1247</v>
      </c>
      <c r="E366"/>
      <c r="F366" s="15">
        <v>109</v>
      </c>
      <c r="G366" t="s">
        <v>367</v>
      </c>
      <c r="H366" t="s">
        <v>367</v>
      </c>
      <c r="I366" t="s">
        <v>74</v>
      </c>
      <c r="J366" t="s">
        <v>36</v>
      </c>
      <c r="K366" t="s">
        <v>75</v>
      </c>
      <c r="L366" t="s">
        <v>6109</v>
      </c>
      <c r="M366" t="s">
        <v>6110</v>
      </c>
      <c r="N366" t="s">
        <v>6111</v>
      </c>
      <c r="O366">
        <f>VLOOKUP(B366,HIS退!B:F,5,FALSE)</f>
        <v>-109</v>
      </c>
      <c r="P366" t="str">
        <f t="shared" si="10"/>
        <v/>
      </c>
      <c r="Q366" s="40">
        <f>VLOOKUP(L366,银行退!C:D,2,FALSE)</f>
        <v>109</v>
      </c>
      <c r="R366" t="str">
        <f t="shared" si="11"/>
        <v/>
      </c>
      <c r="S366" t="str">
        <f>VLOOKUP(L366,银行退!C:Q,15,FALSE)</f>
        <v>S</v>
      </c>
      <c r="T366" s="40" t="e">
        <f>VLOOKUP(L366,银行退!C:W,21,FALSE)</f>
        <v>#N/A</v>
      </c>
      <c r="U366" s="53">
        <v>42898.617060185185</v>
      </c>
      <c r="V366" t="e">
        <f>VLOOKUP(B366,HIS解!E:G,3,FALSE)</f>
        <v>#N/A</v>
      </c>
    </row>
    <row r="367" spans="1:22" ht="14.25" hidden="1">
      <c r="A367" s="53">
        <v>42898.62128472222</v>
      </c>
      <c r="B367">
        <v>158375</v>
      </c>
      <c r="C367" t="s">
        <v>6112</v>
      </c>
      <c r="D367" t="s">
        <v>1248</v>
      </c>
      <c r="E367"/>
      <c r="F367" s="15">
        <v>700</v>
      </c>
      <c r="G367" t="s">
        <v>367</v>
      </c>
      <c r="H367" t="s">
        <v>367</v>
      </c>
      <c r="I367" t="s">
        <v>174</v>
      </c>
      <c r="J367" t="s">
        <v>98</v>
      </c>
      <c r="K367" t="s">
        <v>75</v>
      </c>
      <c r="L367" t="s">
        <v>6113</v>
      </c>
      <c r="M367" t="s">
        <v>6114</v>
      </c>
      <c r="N367" t="s">
        <v>5021</v>
      </c>
      <c r="O367">
        <f>VLOOKUP(B367,HIS退!B:F,5,FALSE)</f>
        <v>-700</v>
      </c>
      <c r="P367" t="str">
        <f t="shared" si="10"/>
        <v/>
      </c>
      <c r="Q367" s="40">
        <f>VLOOKUP(L367,银行退!C:D,2,FALSE)</f>
        <v>700</v>
      </c>
      <c r="R367" t="str">
        <f t="shared" si="11"/>
        <v/>
      </c>
      <c r="S367" t="str">
        <f>VLOOKUP(L367,银行退!C:Q,15,FALSE)</f>
        <v>B</v>
      </c>
      <c r="T367" s="40" t="str">
        <f>VLOOKUP(L367,银行退!C:W,21,FALSE)</f>
        <v>20170613</v>
      </c>
      <c r="U367" s="53">
        <v>42898.62128472222</v>
      </c>
      <c r="V367">
        <f>VLOOKUP(B367,HIS解!E:G,3,FALSE)</f>
        <v>700</v>
      </c>
    </row>
    <row r="368" spans="1:22" ht="14.25" hidden="1">
      <c r="A368" s="53">
        <v>42898.624664351853</v>
      </c>
      <c r="B368">
        <v>158650</v>
      </c>
      <c r="C368" t="s">
        <v>1250</v>
      </c>
      <c r="D368" t="s">
        <v>1251</v>
      </c>
      <c r="E368"/>
      <c r="F368" s="15">
        <v>22</v>
      </c>
      <c r="G368" t="s">
        <v>367</v>
      </c>
      <c r="H368" t="s">
        <v>367</v>
      </c>
      <c r="I368" t="s">
        <v>74</v>
      </c>
      <c r="J368" t="s">
        <v>36</v>
      </c>
      <c r="K368" t="s">
        <v>75</v>
      </c>
      <c r="L368" t="s">
        <v>6115</v>
      </c>
      <c r="M368" t="s">
        <v>6116</v>
      </c>
      <c r="N368" t="s">
        <v>6117</v>
      </c>
      <c r="O368">
        <f>VLOOKUP(B368,HIS退!B:F,5,FALSE)</f>
        <v>-22</v>
      </c>
      <c r="P368" t="str">
        <f t="shared" si="10"/>
        <v/>
      </c>
      <c r="Q368" s="40">
        <f>VLOOKUP(L368,银行退!C:D,2,FALSE)</f>
        <v>22</v>
      </c>
      <c r="R368" t="str">
        <f t="shared" si="11"/>
        <v/>
      </c>
      <c r="S368" t="str">
        <f>VLOOKUP(L368,银行退!C:Q,15,FALSE)</f>
        <v>S</v>
      </c>
      <c r="T368" s="40" t="e">
        <f>VLOOKUP(L368,银行退!C:W,21,FALSE)</f>
        <v>#N/A</v>
      </c>
      <c r="U368" s="53">
        <v>42898.624664351853</v>
      </c>
      <c r="V368" t="e">
        <f>VLOOKUP(B368,HIS解!E:G,3,FALSE)</f>
        <v>#N/A</v>
      </c>
    </row>
    <row r="369" spans="1:22" ht="14.25" hidden="1">
      <c r="A369" s="53">
        <v>42898.626793981479</v>
      </c>
      <c r="B369">
        <v>158789</v>
      </c>
      <c r="C369" t="s">
        <v>6118</v>
      </c>
      <c r="D369" t="s">
        <v>1253</v>
      </c>
      <c r="E369"/>
      <c r="F369" s="15">
        <v>361</v>
      </c>
      <c r="G369" t="s">
        <v>367</v>
      </c>
      <c r="H369" t="s">
        <v>367</v>
      </c>
      <c r="I369" t="s">
        <v>174</v>
      </c>
      <c r="J369" t="s">
        <v>73</v>
      </c>
      <c r="K369" t="s">
        <v>75</v>
      </c>
      <c r="L369" t="s">
        <v>6119</v>
      </c>
      <c r="M369" t="s">
        <v>6120</v>
      </c>
      <c r="N369" t="s">
        <v>4924</v>
      </c>
      <c r="O369">
        <f>VLOOKUP(B369,HIS退!B:F,5,FALSE)</f>
        <v>-361</v>
      </c>
      <c r="P369" t="str">
        <f t="shared" si="10"/>
        <v/>
      </c>
      <c r="Q369" s="40">
        <f>VLOOKUP(L369,银行退!C:D,2,FALSE)</f>
        <v>361</v>
      </c>
      <c r="R369" t="str">
        <f t="shared" si="11"/>
        <v/>
      </c>
      <c r="S369" t="str">
        <f>VLOOKUP(L369,银行退!C:Q,15,FALSE)</f>
        <v>B</v>
      </c>
      <c r="T369" s="40" t="str">
        <f>VLOOKUP(L369,银行退!C:W,21,FALSE)</f>
        <v>20170612</v>
      </c>
      <c r="U369" s="53">
        <v>42898.626793981479</v>
      </c>
      <c r="V369">
        <f>VLOOKUP(B369,HIS解!E:G,3,FALSE)</f>
        <v>361</v>
      </c>
    </row>
    <row r="370" spans="1:22" ht="14.25" hidden="1">
      <c r="A370" s="53">
        <v>42898.626817129632</v>
      </c>
      <c r="B370">
        <v>158791</v>
      </c>
      <c r="C370" t="s">
        <v>1255</v>
      </c>
      <c r="D370" t="s">
        <v>1256</v>
      </c>
      <c r="E370"/>
      <c r="F370" s="15">
        <v>255</v>
      </c>
      <c r="G370" t="s">
        <v>367</v>
      </c>
      <c r="H370" t="s">
        <v>367</v>
      </c>
      <c r="I370" t="s">
        <v>74</v>
      </c>
      <c r="J370" t="s">
        <v>36</v>
      </c>
      <c r="K370" t="s">
        <v>75</v>
      </c>
      <c r="L370" t="s">
        <v>6121</v>
      </c>
      <c r="M370" t="s">
        <v>6122</v>
      </c>
      <c r="N370" t="s">
        <v>6123</v>
      </c>
      <c r="O370">
        <f>VLOOKUP(B370,HIS退!B:F,5,FALSE)</f>
        <v>-255</v>
      </c>
      <c r="P370" t="str">
        <f t="shared" si="10"/>
        <v/>
      </c>
      <c r="Q370" s="40">
        <f>VLOOKUP(L370,银行退!C:D,2,FALSE)</f>
        <v>255</v>
      </c>
      <c r="R370" t="str">
        <f t="shared" si="11"/>
        <v/>
      </c>
      <c r="S370" t="str">
        <f>VLOOKUP(L370,银行退!C:Q,15,FALSE)</f>
        <v>S</v>
      </c>
      <c r="T370" s="40" t="e">
        <f>VLOOKUP(L370,银行退!C:W,21,FALSE)</f>
        <v>#N/A</v>
      </c>
      <c r="U370" s="53">
        <v>42898.626817129632</v>
      </c>
      <c r="V370" t="e">
        <f>VLOOKUP(B370,HIS解!E:G,3,FALSE)</f>
        <v>#N/A</v>
      </c>
    </row>
    <row r="371" spans="1:22" ht="14.25" hidden="1">
      <c r="A371" s="53">
        <v>42898.626828703702</v>
      </c>
      <c r="B371">
        <v>158792</v>
      </c>
      <c r="C371" t="s">
        <v>1258</v>
      </c>
      <c r="D371" t="s">
        <v>314</v>
      </c>
      <c r="E371"/>
      <c r="F371" s="15">
        <v>1811</v>
      </c>
      <c r="G371" t="s">
        <v>367</v>
      </c>
      <c r="H371" t="s">
        <v>367</v>
      </c>
      <c r="I371" t="s">
        <v>74</v>
      </c>
      <c r="J371" t="s">
        <v>36</v>
      </c>
      <c r="K371" t="s">
        <v>75</v>
      </c>
      <c r="L371" t="s">
        <v>6124</v>
      </c>
      <c r="M371" t="s">
        <v>6125</v>
      </c>
      <c r="N371" t="s">
        <v>373</v>
      </c>
      <c r="O371">
        <f>VLOOKUP(B371,HIS退!B:F,5,FALSE)</f>
        <v>-1811</v>
      </c>
      <c r="P371" t="str">
        <f t="shared" si="10"/>
        <v/>
      </c>
      <c r="Q371" s="40">
        <f>VLOOKUP(L371,银行退!C:D,2,FALSE)</f>
        <v>1811</v>
      </c>
      <c r="R371" t="str">
        <f t="shared" si="11"/>
        <v/>
      </c>
      <c r="S371" t="str">
        <f>VLOOKUP(L371,银行退!C:Q,15,FALSE)</f>
        <v>S</v>
      </c>
      <c r="T371" s="40" t="e">
        <f>VLOOKUP(L371,银行退!C:W,21,FALSE)</f>
        <v>#N/A</v>
      </c>
      <c r="U371" s="53">
        <v>42898.626828703702</v>
      </c>
      <c r="V371" t="e">
        <f>VLOOKUP(B371,HIS解!E:G,3,FALSE)</f>
        <v>#N/A</v>
      </c>
    </row>
    <row r="372" spans="1:22" ht="14.25" hidden="1">
      <c r="A372" s="53">
        <v>42898.627268518518</v>
      </c>
      <c r="B372">
        <v>158822</v>
      </c>
      <c r="C372" t="s">
        <v>1259</v>
      </c>
      <c r="D372" t="s">
        <v>316</v>
      </c>
      <c r="E372"/>
      <c r="F372" s="15">
        <v>1864</v>
      </c>
      <c r="G372" t="s">
        <v>367</v>
      </c>
      <c r="H372" t="s">
        <v>367</v>
      </c>
      <c r="I372" t="s">
        <v>74</v>
      </c>
      <c r="J372" t="s">
        <v>36</v>
      </c>
      <c r="K372" t="s">
        <v>75</v>
      </c>
      <c r="L372" t="s">
        <v>6126</v>
      </c>
      <c r="M372" t="s">
        <v>6127</v>
      </c>
      <c r="N372" t="s">
        <v>373</v>
      </c>
      <c r="O372">
        <f>VLOOKUP(B372,HIS退!B:F,5,FALSE)</f>
        <v>-1864</v>
      </c>
      <c r="P372" t="str">
        <f t="shared" si="10"/>
        <v/>
      </c>
      <c r="Q372" s="40">
        <f>VLOOKUP(L372,银行退!C:D,2,FALSE)</f>
        <v>1864</v>
      </c>
      <c r="R372" t="str">
        <f t="shared" si="11"/>
        <v/>
      </c>
      <c r="S372" t="str">
        <f>VLOOKUP(L372,银行退!C:Q,15,FALSE)</f>
        <v>S</v>
      </c>
      <c r="T372" s="40" t="e">
        <f>VLOOKUP(L372,银行退!C:W,21,FALSE)</f>
        <v>#N/A</v>
      </c>
      <c r="U372" s="53">
        <v>42898.627268518518</v>
      </c>
      <c r="V372" t="e">
        <f>VLOOKUP(B372,HIS解!E:G,3,FALSE)</f>
        <v>#N/A</v>
      </c>
    </row>
    <row r="373" spans="1:22" ht="14.25" hidden="1">
      <c r="A373" s="53">
        <v>42898.639918981484</v>
      </c>
      <c r="B373">
        <v>159728</v>
      </c>
      <c r="C373" t="s">
        <v>6128</v>
      </c>
      <c r="D373" t="s">
        <v>1260</v>
      </c>
      <c r="E373"/>
      <c r="F373" s="15">
        <v>67</v>
      </c>
      <c r="G373" t="s">
        <v>367</v>
      </c>
      <c r="H373" t="s">
        <v>367</v>
      </c>
      <c r="I373" t="s">
        <v>174</v>
      </c>
      <c r="J373" t="s">
        <v>98</v>
      </c>
      <c r="K373" t="s">
        <v>75</v>
      </c>
      <c r="L373" t="s">
        <v>6129</v>
      </c>
      <c r="M373" t="s">
        <v>6130</v>
      </c>
      <c r="N373" t="s">
        <v>5022</v>
      </c>
      <c r="O373">
        <f>VLOOKUP(B373,HIS退!B:F,5,FALSE)</f>
        <v>-67</v>
      </c>
      <c r="P373" t="str">
        <f t="shared" si="10"/>
        <v/>
      </c>
      <c r="Q373" s="40">
        <f>VLOOKUP(L373,银行退!C:D,2,FALSE)</f>
        <v>67</v>
      </c>
      <c r="R373" t="str">
        <f t="shared" si="11"/>
        <v/>
      </c>
      <c r="S373" t="str">
        <f>VLOOKUP(L373,银行退!C:Q,15,FALSE)</f>
        <v>B</v>
      </c>
      <c r="T373" s="40" t="str">
        <f>VLOOKUP(L373,银行退!C:W,21,FALSE)</f>
        <v>20170612</v>
      </c>
      <c r="U373" s="53">
        <v>42898.639918981484</v>
      </c>
      <c r="V373">
        <f>VLOOKUP(B373,HIS解!E:G,3,FALSE)</f>
        <v>67</v>
      </c>
    </row>
    <row r="374" spans="1:22" ht="14.25" hidden="1">
      <c r="A374" s="53">
        <v>42898.642418981479</v>
      </c>
      <c r="B374">
        <v>159890</v>
      </c>
      <c r="C374" t="s">
        <v>1262</v>
      </c>
      <c r="D374" t="s">
        <v>1263</v>
      </c>
      <c r="E374"/>
      <c r="F374" s="15">
        <v>3000</v>
      </c>
      <c r="G374" t="s">
        <v>367</v>
      </c>
      <c r="H374" t="s">
        <v>367</v>
      </c>
      <c r="I374" t="s">
        <v>74</v>
      </c>
      <c r="J374" t="s">
        <v>36</v>
      </c>
      <c r="K374" t="s">
        <v>75</v>
      </c>
      <c r="L374" t="s">
        <v>6131</v>
      </c>
      <c r="M374" t="s">
        <v>6132</v>
      </c>
      <c r="N374" t="s">
        <v>6133</v>
      </c>
      <c r="O374">
        <f>VLOOKUP(B374,HIS退!B:F,5,FALSE)</f>
        <v>-3000</v>
      </c>
      <c r="P374" t="str">
        <f t="shared" si="10"/>
        <v/>
      </c>
      <c r="Q374" s="40">
        <f>VLOOKUP(L374,银行退!C:D,2,FALSE)</f>
        <v>3000</v>
      </c>
      <c r="R374" t="str">
        <f t="shared" si="11"/>
        <v/>
      </c>
      <c r="S374" t="str">
        <f>VLOOKUP(L374,银行退!C:Q,15,FALSE)</f>
        <v>S</v>
      </c>
      <c r="T374" s="40" t="e">
        <f>VLOOKUP(L374,银行退!C:W,21,FALSE)</f>
        <v>#N/A</v>
      </c>
      <c r="U374" s="53">
        <v>42898.642418981479</v>
      </c>
      <c r="V374" t="e">
        <f>VLOOKUP(B374,HIS解!E:G,3,FALSE)</f>
        <v>#N/A</v>
      </c>
    </row>
    <row r="375" spans="1:22" ht="14.25" hidden="1">
      <c r="A375" s="53">
        <v>42898.642511574071</v>
      </c>
      <c r="B375">
        <v>159896</v>
      </c>
      <c r="C375" t="s">
        <v>1265</v>
      </c>
      <c r="D375" t="s">
        <v>1266</v>
      </c>
      <c r="E375"/>
      <c r="F375" s="15">
        <v>2546</v>
      </c>
      <c r="G375" t="s">
        <v>367</v>
      </c>
      <c r="H375" t="s">
        <v>367</v>
      </c>
      <c r="I375" t="s">
        <v>74</v>
      </c>
      <c r="J375" t="s">
        <v>36</v>
      </c>
      <c r="K375" t="s">
        <v>75</v>
      </c>
      <c r="L375" t="s">
        <v>6134</v>
      </c>
      <c r="M375" t="s">
        <v>6135</v>
      </c>
      <c r="N375" t="s">
        <v>4925</v>
      </c>
      <c r="O375">
        <f>VLOOKUP(B375,HIS退!B:F,5,FALSE)</f>
        <v>-2546</v>
      </c>
      <c r="P375" t="str">
        <f t="shared" si="10"/>
        <v/>
      </c>
      <c r="Q375" s="40">
        <f>VLOOKUP(L375,银行退!C:D,2,FALSE)</f>
        <v>2546</v>
      </c>
      <c r="R375" t="str">
        <f t="shared" si="11"/>
        <v/>
      </c>
      <c r="S375" t="str">
        <f>VLOOKUP(L375,银行退!C:Q,15,FALSE)</f>
        <v>S</v>
      </c>
      <c r="T375" s="40" t="e">
        <f>VLOOKUP(L375,银行退!C:W,21,FALSE)</f>
        <v>#N/A</v>
      </c>
      <c r="U375" s="53">
        <v>42898.642511574071</v>
      </c>
      <c r="V375" t="e">
        <f>VLOOKUP(B375,HIS解!E:G,3,FALSE)</f>
        <v>#N/A</v>
      </c>
    </row>
    <row r="376" spans="1:22" ht="14.25" hidden="1">
      <c r="A376" s="53">
        <v>42898.642731481479</v>
      </c>
      <c r="B376">
        <v>159909</v>
      </c>
      <c r="C376" t="s">
        <v>6136</v>
      </c>
      <c r="D376" t="s">
        <v>1268</v>
      </c>
      <c r="E376"/>
      <c r="F376" s="15">
        <v>500</v>
      </c>
      <c r="G376" t="s">
        <v>367</v>
      </c>
      <c r="H376" t="s">
        <v>367</v>
      </c>
      <c r="I376" t="s">
        <v>174</v>
      </c>
      <c r="J376" t="s">
        <v>73</v>
      </c>
      <c r="K376" t="s">
        <v>75</v>
      </c>
      <c r="L376" t="s">
        <v>6137</v>
      </c>
      <c r="M376" t="s">
        <v>6138</v>
      </c>
      <c r="N376" t="s">
        <v>4925</v>
      </c>
      <c r="O376">
        <f>VLOOKUP(B376,HIS退!B:F,5,FALSE)</f>
        <v>-500</v>
      </c>
      <c r="P376" t="str">
        <f t="shared" si="10"/>
        <v/>
      </c>
      <c r="Q376" s="40">
        <f>VLOOKUP(L376,银行退!C:D,2,FALSE)</f>
        <v>500</v>
      </c>
      <c r="R376" t="str">
        <f t="shared" si="11"/>
        <v/>
      </c>
      <c r="S376" t="str">
        <f>VLOOKUP(L376,银行退!C:Q,15,FALSE)</f>
        <v>B</v>
      </c>
      <c r="T376" s="40" t="str">
        <f>VLOOKUP(L376,银行退!C:W,21,FALSE)</f>
        <v>20170612</v>
      </c>
      <c r="U376" s="53">
        <v>42898.642731481479</v>
      </c>
      <c r="V376">
        <f>VLOOKUP(B376,HIS解!E:G,3,FALSE)</f>
        <v>500</v>
      </c>
    </row>
    <row r="377" spans="1:22" ht="14.25" hidden="1">
      <c r="A377" s="53">
        <v>42898.653738425928</v>
      </c>
      <c r="B377">
        <v>160614</v>
      </c>
      <c r="C377"/>
      <c r="D377" t="s">
        <v>1270</v>
      </c>
      <c r="E377"/>
      <c r="F377" s="15">
        <v>451</v>
      </c>
      <c r="G377" t="s">
        <v>367</v>
      </c>
      <c r="H377" t="s">
        <v>367</v>
      </c>
      <c r="I377" t="s">
        <v>174</v>
      </c>
      <c r="J377" t="s">
        <v>73</v>
      </c>
      <c r="K377" t="s">
        <v>75</v>
      </c>
      <c r="L377" t="s">
        <v>6139</v>
      </c>
      <c r="M377" t="s">
        <v>6140</v>
      </c>
      <c r="N377" t="s">
        <v>383</v>
      </c>
      <c r="O377">
        <f>VLOOKUP(B377,HIS退!B:F,5,FALSE)</f>
        <v>-451</v>
      </c>
      <c r="P377" t="str">
        <f t="shared" si="10"/>
        <v/>
      </c>
      <c r="Q377" s="40" t="e">
        <f>VLOOKUP(L377,银行退!C:D,2,FALSE)</f>
        <v>#N/A</v>
      </c>
      <c r="R377" t="e">
        <f t="shared" si="11"/>
        <v>#N/A</v>
      </c>
      <c r="S377" t="e">
        <f>VLOOKUP(L377,银行退!C:Q,15,FALSE)</f>
        <v>#N/A</v>
      </c>
      <c r="T377" s="40" t="e">
        <f>VLOOKUP(L377,银行退!C:W,21,FALSE)</f>
        <v>#N/A</v>
      </c>
      <c r="U377" s="53">
        <v>42898.653738425928</v>
      </c>
      <c r="V377">
        <f>VLOOKUP(B377,HIS解!E:G,3,FALSE)</f>
        <v>451</v>
      </c>
    </row>
    <row r="378" spans="1:22" ht="14.25" hidden="1">
      <c r="A378" s="53">
        <v>42898.658819444441</v>
      </c>
      <c r="B378">
        <v>160953</v>
      </c>
      <c r="C378" t="s">
        <v>6141</v>
      </c>
      <c r="D378" t="s">
        <v>1272</v>
      </c>
      <c r="E378"/>
      <c r="F378" s="15">
        <v>498</v>
      </c>
      <c r="G378" t="s">
        <v>367</v>
      </c>
      <c r="H378" t="s">
        <v>367</v>
      </c>
      <c r="I378" t="s">
        <v>174</v>
      </c>
      <c r="J378" t="s">
        <v>73</v>
      </c>
      <c r="K378" t="s">
        <v>75</v>
      </c>
      <c r="L378" t="s">
        <v>6142</v>
      </c>
      <c r="M378" t="s">
        <v>6143</v>
      </c>
      <c r="N378" t="s">
        <v>4926</v>
      </c>
      <c r="O378">
        <f>VLOOKUP(B378,HIS退!B:F,5,FALSE)</f>
        <v>-498</v>
      </c>
      <c r="P378" t="str">
        <f t="shared" si="10"/>
        <v/>
      </c>
      <c r="Q378" s="40">
        <f>VLOOKUP(L378,银行退!C:D,2,FALSE)</f>
        <v>498</v>
      </c>
      <c r="R378" t="str">
        <f t="shared" si="11"/>
        <v/>
      </c>
      <c r="S378" t="str">
        <f>VLOOKUP(L378,银行退!C:Q,15,FALSE)</f>
        <v>B</v>
      </c>
      <c r="T378" s="40" t="str">
        <f>VLOOKUP(L378,银行退!C:W,21,FALSE)</f>
        <v>20170612</v>
      </c>
      <c r="U378" s="53">
        <v>42898.658819444441</v>
      </c>
      <c r="V378">
        <f>VLOOKUP(B378,HIS解!E:G,3,FALSE)</f>
        <v>498</v>
      </c>
    </row>
    <row r="379" spans="1:22" ht="14.25" hidden="1">
      <c r="A379" s="53">
        <v>42898.661064814813</v>
      </c>
      <c r="B379">
        <v>161098</v>
      </c>
      <c r="C379" t="s">
        <v>6144</v>
      </c>
      <c r="D379" t="s">
        <v>1274</v>
      </c>
      <c r="E379"/>
      <c r="F379" s="15">
        <v>430</v>
      </c>
      <c r="G379" t="s">
        <v>367</v>
      </c>
      <c r="H379" t="s">
        <v>367</v>
      </c>
      <c r="I379" t="s">
        <v>174</v>
      </c>
      <c r="J379" t="s">
        <v>73</v>
      </c>
      <c r="K379" t="s">
        <v>75</v>
      </c>
      <c r="L379" t="s">
        <v>6145</v>
      </c>
      <c r="M379" t="s">
        <v>6146</v>
      </c>
      <c r="N379" t="s">
        <v>4928</v>
      </c>
      <c r="O379">
        <f>VLOOKUP(B379,HIS退!B:F,5,FALSE)</f>
        <v>-430</v>
      </c>
      <c r="P379" t="str">
        <f t="shared" si="10"/>
        <v/>
      </c>
      <c r="Q379" s="40">
        <f>VLOOKUP(L379,银行退!C:D,2,FALSE)</f>
        <v>430</v>
      </c>
      <c r="R379" t="str">
        <f t="shared" si="11"/>
        <v/>
      </c>
      <c r="S379" t="str">
        <f>VLOOKUP(L379,银行退!C:Q,15,FALSE)</f>
        <v>B</v>
      </c>
      <c r="T379" s="40" t="str">
        <f>VLOOKUP(L379,银行退!C:W,21,FALSE)</f>
        <v>20170612</v>
      </c>
      <c r="U379" s="53">
        <v>42898.661064814813</v>
      </c>
      <c r="V379">
        <f>VLOOKUP(B379,HIS解!E:G,3,FALSE)</f>
        <v>430</v>
      </c>
    </row>
    <row r="380" spans="1:22" ht="14.25" hidden="1">
      <c r="A380" s="53">
        <v>42898.662754629629</v>
      </c>
      <c r="B380">
        <v>161189</v>
      </c>
      <c r="C380" t="s">
        <v>6147</v>
      </c>
      <c r="D380" t="s">
        <v>1276</v>
      </c>
      <c r="E380"/>
      <c r="F380" s="15">
        <v>1500</v>
      </c>
      <c r="G380" t="s">
        <v>367</v>
      </c>
      <c r="H380" t="s">
        <v>367</v>
      </c>
      <c r="I380" t="s">
        <v>174</v>
      </c>
      <c r="J380" t="s">
        <v>73</v>
      </c>
      <c r="K380" t="s">
        <v>75</v>
      </c>
      <c r="L380" t="s">
        <v>6148</v>
      </c>
      <c r="M380" t="s">
        <v>6149</v>
      </c>
      <c r="N380" t="s">
        <v>4927</v>
      </c>
      <c r="O380">
        <f>VLOOKUP(B380,HIS退!B:F,5,FALSE)</f>
        <v>-1500</v>
      </c>
      <c r="P380" t="str">
        <f t="shared" si="10"/>
        <v/>
      </c>
      <c r="Q380" s="40">
        <f>VLOOKUP(L380,银行退!C:D,2,FALSE)</f>
        <v>1500</v>
      </c>
      <c r="R380" t="str">
        <f t="shared" si="11"/>
        <v/>
      </c>
      <c r="S380" t="str">
        <f>VLOOKUP(L380,银行退!C:Q,15,FALSE)</f>
        <v>B</v>
      </c>
      <c r="T380" s="40" t="str">
        <f>VLOOKUP(L380,银行退!C:W,21,FALSE)</f>
        <v>20170612</v>
      </c>
      <c r="U380" s="53">
        <v>42898.662754629629</v>
      </c>
      <c r="V380">
        <f>VLOOKUP(B380,HIS解!E:G,3,FALSE)</f>
        <v>1500</v>
      </c>
    </row>
    <row r="381" spans="1:22" ht="14.25" hidden="1">
      <c r="A381" s="53">
        <v>42898.662893518522</v>
      </c>
      <c r="B381">
        <v>161198</v>
      </c>
      <c r="C381" t="s">
        <v>1278</v>
      </c>
      <c r="D381" t="s">
        <v>1279</v>
      </c>
      <c r="E381"/>
      <c r="F381" s="15">
        <v>1000</v>
      </c>
      <c r="G381" t="s">
        <v>367</v>
      </c>
      <c r="H381" t="s">
        <v>367</v>
      </c>
      <c r="I381" t="s">
        <v>74</v>
      </c>
      <c r="J381" t="s">
        <v>36</v>
      </c>
      <c r="K381" t="s">
        <v>75</v>
      </c>
      <c r="L381" t="s">
        <v>6150</v>
      </c>
      <c r="M381" t="s">
        <v>6151</v>
      </c>
      <c r="N381" t="s">
        <v>6152</v>
      </c>
      <c r="O381">
        <f>VLOOKUP(B381,HIS退!B:F,5,FALSE)</f>
        <v>-1000</v>
      </c>
      <c r="P381" t="str">
        <f t="shared" si="10"/>
        <v/>
      </c>
      <c r="Q381" s="40">
        <f>VLOOKUP(L381,银行退!C:D,2,FALSE)</f>
        <v>1000</v>
      </c>
      <c r="R381" t="str">
        <f t="shared" si="11"/>
        <v/>
      </c>
      <c r="S381" t="str">
        <f>VLOOKUP(L381,银行退!C:Q,15,FALSE)</f>
        <v>S</v>
      </c>
      <c r="T381" s="40" t="e">
        <f>VLOOKUP(L381,银行退!C:W,21,FALSE)</f>
        <v>#N/A</v>
      </c>
      <c r="U381" s="53">
        <v>42898.662893518522</v>
      </c>
      <c r="V381" t="e">
        <f>VLOOKUP(B381,HIS解!E:G,3,FALSE)</f>
        <v>#N/A</v>
      </c>
    </row>
    <row r="382" spans="1:22" ht="14.25" hidden="1">
      <c r="A382" s="53">
        <v>42898.67386574074</v>
      </c>
      <c r="B382">
        <v>161849</v>
      </c>
      <c r="C382" t="s">
        <v>6153</v>
      </c>
      <c r="D382" t="s">
        <v>1281</v>
      </c>
      <c r="E382"/>
      <c r="F382" s="15">
        <v>5000</v>
      </c>
      <c r="G382" t="s">
        <v>367</v>
      </c>
      <c r="H382" t="s">
        <v>367</v>
      </c>
      <c r="I382" t="s">
        <v>174</v>
      </c>
      <c r="J382" t="s">
        <v>73</v>
      </c>
      <c r="K382" t="s">
        <v>75</v>
      </c>
      <c r="L382" t="s">
        <v>6154</v>
      </c>
      <c r="M382" t="s">
        <v>6155</v>
      </c>
      <c r="N382" t="s">
        <v>4929</v>
      </c>
      <c r="O382">
        <f>VLOOKUP(B382,HIS退!B:F,5,FALSE)</f>
        <v>-5000</v>
      </c>
      <c r="P382" t="str">
        <f t="shared" si="10"/>
        <v/>
      </c>
      <c r="Q382" s="40">
        <f>VLOOKUP(L382,银行退!C:D,2,FALSE)</f>
        <v>5000</v>
      </c>
      <c r="R382" t="str">
        <f t="shared" si="11"/>
        <v/>
      </c>
      <c r="S382" t="str">
        <f>VLOOKUP(L382,银行退!C:Q,15,FALSE)</f>
        <v>B</v>
      </c>
      <c r="T382" s="40" t="str">
        <f>VLOOKUP(L382,银行退!C:W,21,FALSE)</f>
        <v>20170612</v>
      </c>
      <c r="U382" s="53">
        <v>42898.67386574074</v>
      </c>
      <c r="V382">
        <f>VLOOKUP(B382,HIS解!E:G,3,FALSE)</f>
        <v>5000</v>
      </c>
    </row>
    <row r="383" spans="1:22" ht="14.25" hidden="1">
      <c r="A383" s="53">
        <v>42898.679062499999</v>
      </c>
      <c r="B383">
        <v>162164</v>
      </c>
      <c r="C383" t="s">
        <v>6156</v>
      </c>
      <c r="D383" t="s">
        <v>330</v>
      </c>
      <c r="E383"/>
      <c r="F383" s="15">
        <v>20</v>
      </c>
      <c r="G383" t="s">
        <v>367</v>
      </c>
      <c r="H383" t="s">
        <v>367</v>
      </c>
      <c r="I383" t="s">
        <v>174</v>
      </c>
      <c r="J383" t="s">
        <v>98</v>
      </c>
      <c r="K383" t="s">
        <v>75</v>
      </c>
      <c r="L383" t="s">
        <v>6157</v>
      </c>
      <c r="M383" t="s">
        <v>6158</v>
      </c>
      <c r="N383" t="s">
        <v>380</v>
      </c>
      <c r="O383">
        <f>VLOOKUP(B383,HIS退!B:F,5,FALSE)</f>
        <v>-20</v>
      </c>
      <c r="P383" t="str">
        <f t="shared" si="10"/>
        <v/>
      </c>
      <c r="Q383" s="40">
        <f>VLOOKUP(L383,银行退!C:D,2,FALSE)</f>
        <v>20</v>
      </c>
      <c r="R383" t="str">
        <f t="shared" si="11"/>
        <v/>
      </c>
      <c r="S383" t="str">
        <f>VLOOKUP(L383,银行退!C:Q,15,FALSE)</f>
        <v>B</v>
      </c>
      <c r="T383" s="40" t="str">
        <f>VLOOKUP(L383,银行退!C:W,21,FALSE)</f>
        <v>20170612</v>
      </c>
      <c r="U383" s="53">
        <v>42898.679062499999</v>
      </c>
      <c r="V383">
        <f>VLOOKUP(B383,HIS解!E:G,3,FALSE)</f>
        <v>20</v>
      </c>
    </row>
    <row r="384" spans="1:22" ht="14.25" hidden="1">
      <c r="A384" s="53">
        <v>42898.679699074077</v>
      </c>
      <c r="B384">
        <v>162216</v>
      </c>
      <c r="C384" t="s">
        <v>6159</v>
      </c>
      <c r="D384" t="s">
        <v>1283</v>
      </c>
      <c r="E384"/>
      <c r="F384" s="15">
        <v>1000</v>
      </c>
      <c r="G384" t="s">
        <v>367</v>
      </c>
      <c r="H384" t="s">
        <v>367</v>
      </c>
      <c r="I384" t="s">
        <v>174</v>
      </c>
      <c r="J384" t="s">
        <v>73</v>
      </c>
      <c r="K384" t="s">
        <v>75</v>
      </c>
      <c r="L384" t="s">
        <v>6160</v>
      </c>
      <c r="M384" t="s">
        <v>6161</v>
      </c>
      <c r="N384" t="s">
        <v>4930</v>
      </c>
      <c r="O384">
        <f>VLOOKUP(B384,HIS退!B:F,5,FALSE)</f>
        <v>-1000</v>
      </c>
      <c r="P384" t="str">
        <f t="shared" si="10"/>
        <v/>
      </c>
      <c r="Q384" s="40">
        <f>VLOOKUP(L384,银行退!C:D,2,FALSE)</f>
        <v>1000</v>
      </c>
      <c r="R384" t="str">
        <f t="shared" si="11"/>
        <v/>
      </c>
      <c r="S384" t="str">
        <f>VLOOKUP(L384,银行退!C:Q,15,FALSE)</f>
        <v>B</v>
      </c>
      <c r="T384" s="40" t="str">
        <f>VLOOKUP(L384,银行退!C:W,21,FALSE)</f>
        <v>20170612</v>
      </c>
      <c r="U384" s="53">
        <v>42898.679699074077</v>
      </c>
      <c r="V384">
        <f>VLOOKUP(B384,HIS解!E:G,3,FALSE)</f>
        <v>1000</v>
      </c>
    </row>
    <row r="385" spans="1:22" ht="14.25" hidden="1">
      <c r="A385" s="53">
        <v>42898.680162037039</v>
      </c>
      <c r="B385">
        <v>162246</v>
      </c>
      <c r="C385" t="s">
        <v>6162</v>
      </c>
      <c r="D385" t="s">
        <v>1283</v>
      </c>
      <c r="E385"/>
      <c r="F385" s="15">
        <v>9</v>
      </c>
      <c r="G385" t="s">
        <v>367</v>
      </c>
      <c r="H385" t="s">
        <v>367</v>
      </c>
      <c r="I385" t="s">
        <v>174</v>
      </c>
      <c r="J385" t="s">
        <v>73</v>
      </c>
      <c r="K385" t="s">
        <v>75</v>
      </c>
      <c r="L385" t="s">
        <v>6163</v>
      </c>
      <c r="M385" t="s">
        <v>6164</v>
      </c>
      <c r="N385" t="s">
        <v>4930</v>
      </c>
      <c r="O385">
        <f>VLOOKUP(B385,HIS退!B:F,5,FALSE)</f>
        <v>-9</v>
      </c>
      <c r="P385" t="str">
        <f t="shared" si="10"/>
        <v/>
      </c>
      <c r="Q385" s="40">
        <f>VLOOKUP(L385,银行退!C:D,2,FALSE)</f>
        <v>9</v>
      </c>
      <c r="R385" t="str">
        <f t="shared" si="11"/>
        <v/>
      </c>
      <c r="S385" t="str">
        <f>VLOOKUP(L385,银行退!C:Q,15,FALSE)</f>
        <v>B</v>
      </c>
      <c r="T385" s="40" t="str">
        <f>VLOOKUP(L385,银行退!C:W,21,FALSE)</f>
        <v>20170612</v>
      </c>
      <c r="U385" s="53">
        <v>42898.680162037039</v>
      </c>
      <c r="V385">
        <f>VLOOKUP(B385,HIS解!E:G,3,FALSE)</f>
        <v>9</v>
      </c>
    </row>
    <row r="386" spans="1:22" ht="14.25" hidden="1">
      <c r="A386" s="53">
        <v>42898.682789351849</v>
      </c>
      <c r="B386">
        <v>162407</v>
      </c>
      <c r="C386" t="s">
        <v>1285</v>
      </c>
      <c r="D386" t="s">
        <v>1286</v>
      </c>
      <c r="E386"/>
      <c r="F386" s="15">
        <v>46</v>
      </c>
      <c r="G386" t="s">
        <v>367</v>
      </c>
      <c r="H386" t="s">
        <v>367</v>
      </c>
      <c r="I386" t="s">
        <v>74</v>
      </c>
      <c r="J386" t="s">
        <v>36</v>
      </c>
      <c r="K386" t="s">
        <v>75</v>
      </c>
      <c r="L386" t="s">
        <v>6165</v>
      </c>
      <c r="M386" t="s">
        <v>6166</v>
      </c>
      <c r="N386" t="s">
        <v>6167</v>
      </c>
      <c r="O386">
        <f>VLOOKUP(B386,HIS退!B:F,5,FALSE)</f>
        <v>-46</v>
      </c>
      <c r="P386" t="str">
        <f t="shared" ref="P386:P449" si="12">IF(O386=F386*-1,"",1)</f>
        <v/>
      </c>
      <c r="Q386" s="40">
        <f>VLOOKUP(L386,银行退!C:D,2,FALSE)</f>
        <v>46</v>
      </c>
      <c r="R386" t="str">
        <f t="shared" si="11"/>
        <v/>
      </c>
      <c r="S386" t="str">
        <f>VLOOKUP(L386,银行退!C:Q,15,FALSE)</f>
        <v>S</v>
      </c>
      <c r="T386" s="40" t="e">
        <f>VLOOKUP(L386,银行退!C:W,21,FALSE)</f>
        <v>#N/A</v>
      </c>
      <c r="U386" s="53">
        <v>42898.682789351849</v>
      </c>
      <c r="V386" t="e">
        <f>VLOOKUP(B386,HIS解!E:G,3,FALSE)</f>
        <v>#N/A</v>
      </c>
    </row>
    <row r="387" spans="1:22" ht="14.25" hidden="1">
      <c r="A387" s="53">
        <v>42898.686203703706</v>
      </c>
      <c r="B387">
        <v>162581</v>
      </c>
      <c r="C387" t="s">
        <v>1288</v>
      </c>
      <c r="D387" t="s">
        <v>1289</v>
      </c>
      <c r="E387"/>
      <c r="F387" s="15">
        <v>580</v>
      </c>
      <c r="G387" t="s">
        <v>367</v>
      </c>
      <c r="H387" t="s">
        <v>367</v>
      </c>
      <c r="I387" t="s">
        <v>74</v>
      </c>
      <c r="J387" t="s">
        <v>36</v>
      </c>
      <c r="K387" t="s">
        <v>75</v>
      </c>
      <c r="L387" t="s">
        <v>6168</v>
      </c>
      <c r="M387" t="s">
        <v>6169</v>
      </c>
      <c r="N387" t="s">
        <v>6170</v>
      </c>
      <c r="O387">
        <f>VLOOKUP(B387,HIS退!B:F,5,FALSE)</f>
        <v>-580</v>
      </c>
      <c r="P387" t="str">
        <f t="shared" si="12"/>
        <v/>
      </c>
      <c r="Q387" s="40">
        <f>VLOOKUP(L387,银行退!C:D,2,FALSE)</f>
        <v>580</v>
      </c>
      <c r="R387" t="str">
        <f t="shared" si="11"/>
        <v/>
      </c>
      <c r="S387" t="str">
        <f>VLOOKUP(L387,银行退!C:Q,15,FALSE)</f>
        <v>S</v>
      </c>
      <c r="T387" s="40" t="e">
        <f>VLOOKUP(L387,银行退!C:W,21,FALSE)</f>
        <v>#N/A</v>
      </c>
      <c r="U387" s="53">
        <v>42898.686203703706</v>
      </c>
      <c r="V387" t="e">
        <f>VLOOKUP(B387,HIS解!E:G,3,FALSE)</f>
        <v>#N/A</v>
      </c>
    </row>
    <row r="388" spans="1:22" ht="14.25" hidden="1">
      <c r="A388" s="53">
        <v>42898.690555555557</v>
      </c>
      <c r="B388">
        <v>162799</v>
      </c>
      <c r="C388" t="s">
        <v>1291</v>
      </c>
      <c r="D388" t="s">
        <v>1292</v>
      </c>
      <c r="E388"/>
      <c r="F388" s="15">
        <v>1273</v>
      </c>
      <c r="G388" t="s">
        <v>367</v>
      </c>
      <c r="H388" t="s">
        <v>367</v>
      </c>
      <c r="I388" t="s">
        <v>74</v>
      </c>
      <c r="J388" t="s">
        <v>36</v>
      </c>
      <c r="K388" t="s">
        <v>75</v>
      </c>
      <c r="L388" t="s">
        <v>6171</v>
      </c>
      <c r="M388" t="s">
        <v>6172</v>
      </c>
      <c r="N388" t="s">
        <v>6173</v>
      </c>
      <c r="O388">
        <f>VLOOKUP(B388,HIS退!B:F,5,FALSE)</f>
        <v>-1273</v>
      </c>
      <c r="P388" t="str">
        <f t="shared" si="12"/>
        <v/>
      </c>
      <c r="Q388" s="40">
        <f>VLOOKUP(L388,银行退!C:D,2,FALSE)</f>
        <v>1273</v>
      </c>
      <c r="R388" t="str">
        <f t="shared" ref="R388:R451" si="13">IF(Q388=F388,"",1)</f>
        <v/>
      </c>
      <c r="S388" t="str">
        <f>VLOOKUP(L388,银行退!C:Q,15,FALSE)</f>
        <v>S</v>
      </c>
      <c r="T388" s="40" t="e">
        <f>VLOOKUP(L388,银行退!C:W,21,FALSE)</f>
        <v>#N/A</v>
      </c>
      <c r="U388" s="53">
        <v>42898.690555555557</v>
      </c>
      <c r="V388" t="e">
        <f>VLOOKUP(B388,HIS解!E:G,3,FALSE)</f>
        <v>#N/A</v>
      </c>
    </row>
    <row r="389" spans="1:22" ht="14.25" hidden="1">
      <c r="A389" s="53">
        <v>42898.690694444442</v>
      </c>
      <c r="B389">
        <v>162804</v>
      </c>
      <c r="C389" t="s">
        <v>1294</v>
      </c>
      <c r="D389" t="s">
        <v>1295</v>
      </c>
      <c r="E389"/>
      <c r="F389" s="15">
        <v>168</v>
      </c>
      <c r="G389" t="s">
        <v>367</v>
      </c>
      <c r="H389" t="s">
        <v>367</v>
      </c>
      <c r="I389" t="s">
        <v>74</v>
      </c>
      <c r="J389" t="s">
        <v>36</v>
      </c>
      <c r="K389" t="s">
        <v>75</v>
      </c>
      <c r="L389" t="s">
        <v>6174</v>
      </c>
      <c r="M389" t="s">
        <v>6175</v>
      </c>
      <c r="N389" t="s">
        <v>6176</v>
      </c>
      <c r="O389">
        <f>VLOOKUP(B389,HIS退!B:F,5,FALSE)</f>
        <v>-168</v>
      </c>
      <c r="P389" t="str">
        <f t="shared" si="12"/>
        <v/>
      </c>
      <c r="Q389" s="40">
        <f>VLOOKUP(L389,银行退!C:D,2,FALSE)</f>
        <v>168</v>
      </c>
      <c r="R389" t="str">
        <f t="shared" si="13"/>
        <v/>
      </c>
      <c r="S389" t="str">
        <f>VLOOKUP(L389,银行退!C:Q,15,FALSE)</f>
        <v>S</v>
      </c>
      <c r="T389" s="40" t="e">
        <f>VLOOKUP(L389,银行退!C:W,21,FALSE)</f>
        <v>#N/A</v>
      </c>
      <c r="U389" s="53">
        <v>42898.690694444442</v>
      </c>
      <c r="V389" t="e">
        <f>VLOOKUP(B389,HIS解!E:G,3,FALSE)</f>
        <v>#N/A</v>
      </c>
    </row>
    <row r="390" spans="1:22" ht="14.25" hidden="1">
      <c r="A390" s="53">
        <v>42898.692696759259</v>
      </c>
      <c r="B390">
        <v>162901</v>
      </c>
      <c r="C390" t="s">
        <v>6177</v>
      </c>
      <c r="D390" t="s">
        <v>1297</v>
      </c>
      <c r="E390"/>
      <c r="F390" s="15">
        <v>200</v>
      </c>
      <c r="G390" t="s">
        <v>367</v>
      </c>
      <c r="H390" t="s">
        <v>367</v>
      </c>
      <c r="I390" t="s">
        <v>174</v>
      </c>
      <c r="J390" t="s">
        <v>98</v>
      </c>
      <c r="K390" t="s">
        <v>75</v>
      </c>
      <c r="L390" t="s">
        <v>6178</v>
      </c>
      <c r="M390" t="s">
        <v>6179</v>
      </c>
      <c r="N390" t="s">
        <v>5024</v>
      </c>
      <c r="O390">
        <f>VLOOKUP(B390,HIS退!B:F,5,FALSE)</f>
        <v>-200</v>
      </c>
      <c r="P390" t="str">
        <f t="shared" si="12"/>
        <v/>
      </c>
      <c r="Q390" s="40">
        <f>VLOOKUP(L390,银行退!C:D,2,FALSE)</f>
        <v>200</v>
      </c>
      <c r="R390" t="str">
        <f t="shared" si="13"/>
        <v/>
      </c>
      <c r="S390" t="str">
        <f>VLOOKUP(L390,银行退!C:Q,15,FALSE)</f>
        <v>B</v>
      </c>
      <c r="T390" s="40" t="str">
        <f>VLOOKUP(L390,银行退!C:W,21,FALSE)</f>
        <v>20170612</v>
      </c>
      <c r="U390" s="53">
        <v>42898.692696759259</v>
      </c>
      <c r="V390">
        <f>VLOOKUP(B390,HIS解!E:G,3,FALSE)</f>
        <v>200</v>
      </c>
    </row>
    <row r="391" spans="1:22" ht="14.25" hidden="1">
      <c r="A391" s="53">
        <v>42898.692916666667</v>
      </c>
      <c r="B391">
        <v>162911</v>
      </c>
      <c r="C391" t="s">
        <v>6180</v>
      </c>
      <c r="D391" t="s">
        <v>1297</v>
      </c>
      <c r="E391"/>
      <c r="F391" s="15">
        <v>1608</v>
      </c>
      <c r="G391" t="s">
        <v>367</v>
      </c>
      <c r="H391" t="s">
        <v>367</v>
      </c>
      <c r="I391" t="s">
        <v>174</v>
      </c>
      <c r="J391" t="s">
        <v>98</v>
      </c>
      <c r="K391" t="s">
        <v>75</v>
      </c>
      <c r="L391" t="s">
        <v>6181</v>
      </c>
      <c r="M391" t="s">
        <v>6182</v>
      </c>
      <c r="N391" t="s">
        <v>5024</v>
      </c>
      <c r="O391">
        <f>VLOOKUP(B391,HIS退!B:F,5,FALSE)</f>
        <v>-1608</v>
      </c>
      <c r="P391" t="str">
        <f t="shared" si="12"/>
        <v/>
      </c>
      <c r="Q391" s="40">
        <f>VLOOKUP(L391,银行退!C:D,2,FALSE)</f>
        <v>1608</v>
      </c>
      <c r="R391" t="str">
        <f t="shared" si="13"/>
        <v/>
      </c>
      <c r="S391" t="str">
        <f>VLOOKUP(L391,银行退!C:Q,15,FALSE)</f>
        <v>B</v>
      </c>
      <c r="T391" s="40" t="str">
        <f>VLOOKUP(L391,银行退!C:W,21,FALSE)</f>
        <v>20170612</v>
      </c>
      <c r="U391" s="53">
        <v>42898.692916666667</v>
      </c>
      <c r="V391">
        <f>VLOOKUP(B391,HIS解!E:G,3,FALSE)</f>
        <v>1608</v>
      </c>
    </row>
    <row r="392" spans="1:22" ht="14.25" hidden="1">
      <c r="A392" s="53">
        <v>42898.693807870368</v>
      </c>
      <c r="B392">
        <v>162949</v>
      </c>
      <c r="C392" t="s">
        <v>6183</v>
      </c>
      <c r="D392" t="s">
        <v>1299</v>
      </c>
      <c r="E392"/>
      <c r="F392" s="15">
        <v>200</v>
      </c>
      <c r="G392" t="s">
        <v>367</v>
      </c>
      <c r="H392" t="s">
        <v>367</v>
      </c>
      <c r="I392" t="s">
        <v>174</v>
      </c>
      <c r="J392" t="s">
        <v>98</v>
      </c>
      <c r="K392" t="s">
        <v>75</v>
      </c>
      <c r="L392" t="s">
        <v>6184</v>
      </c>
      <c r="M392" t="s">
        <v>6185</v>
      </c>
      <c r="N392" t="s">
        <v>5024</v>
      </c>
      <c r="O392">
        <f>VLOOKUP(B392,HIS退!B:F,5,FALSE)</f>
        <v>-200</v>
      </c>
      <c r="P392" t="str">
        <f t="shared" si="12"/>
        <v/>
      </c>
      <c r="Q392" s="40">
        <f>VLOOKUP(L392,银行退!C:D,2,FALSE)</f>
        <v>200</v>
      </c>
      <c r="R392" t="str">
        <f t="shared" si="13"/>
        <v/>
      </c>
      <c r="S392" t="str">
        <f>VLOOKUP(L392,银行退!C:Q,15,FALSE)</f>
        <v>B</v>
      </c>
      <c r="T392" s="40" t="str">
        <f>VLOOKUP(L392,银行退!C:W,21,FALSE)</f>
        <v>20170612</v>
      </c>
      <c r="U392" s="53">
        <v>42898.693807870368</v>
      </c>
      <c r="V392">
        <f>VLOOKUP(B392,HIS解!E:G,3,FALSE)</f>
        <v>200</v>
      </c>
    </row>
    <row r="393" spans="1:22" ht="14.25" hidden="1">
      <c r="A393" s="53">
        <v>42898.694039351853</v>
      </c>
      <c r="B393">
        <v>162970</v>
      </c>
      <c r="C393" t="s">
        <v>6186</v>
      </c>
      <c r="D393" t="s">
        <v>1299</v>
      </c>
      <c r="E393"/>
      <c r="F393" s="15">
        <v>1034</v>
      </c>
      <c r="G393" t="s">
        <v>367</v>
      </c>
      <c r="H393" t="s">
        <v>367</v>
      </c>
      <c r="I393" t="s">
        <v>174</v>
      </c>
      <c r="J393" t="s">
        <v>98</v>
      </c>
      <c r="K393" t="s">
        <v>75</v>
      </c>
      <c r="L393" t="s">
        <v>6187</v>
      </c>
      <c r="M393" t="s">
        <v>6188</v>
      </c>
      <c r="N393" t="s">
        <v>5024</v>
      </c>
      <c r="O393">
        <f>VLOOKUP(B393,HIS退!B:F,5,FALSE)</f>
        <v>-1034</v>
      </c>
      <c r="P393" t="str">
        <f t="shared" si="12"/>
        <v/>
      </c>
      <c r="Q393" s="40">
        <f>VLOOKUP(L393,银行退!C:D,2,FALSE)</f>
        <v>1034</v>
      </c>
      <c r="R393" t="str">
        <f t="shared" si="13"/>
        <v/>
      </c>
      <c r="S393" t="str">
        <f>VLOOKUP(L393,银行退!C:Q,15,FALSE)</f>
        <v>B</v>
      </c>
      <c r="T393" s="40" t="str">
        <f>VLOOKUP(L393,银行退!C:W,21,FALSE)</f>
        <v>20170612</v>
      </c>
      <c r="U393" s="53">
        <v>42898.694039351853</v>
      </c>
      <c r="V393">
        <f>VLOOKUP(B393,HIS解!E:G,3,FALSE)</f>
        <v>1034</v>
      </c>
    </row>
    <row r="394" spans="1:22" ht="14.25" hidden="1">
      <c r="A394" s="53">
        <v>42898.694652777776</v>
      </c>
      <c r="B394">
        <v>162998</v>
      </c>
      <c r="C394" t="s">
        <v>1301</v>
      </c>
      <c r="D394" t="s">
        <v>1302</v>
      </c>
      <c r="E394"/>
      <c r="F394" s="15">
        <v>72</v>
      </c>
      <c r="G394" t="s">
        <v>367</v>
      </c>
      <c r="H394" t="s">
        <v>367</v>
      </c>
      <c r="I394" t="s">
        <v>74</v>
      </c>
      <c r="J394" t="s">
        <v>36</v>
      </c>
      <c r="K394" t="s">
        <v>75</v>
      </c>
      <c r="L394" t="s">
        <v>6189</v>
      </c>
      <c r="M394" t="s">
        <v>6190</v>
      </c>
      <c r="N394" t="s">
        <v>6191</v>
      </c>
      <c r="O394">
        <f>VLOOKUP(B394,HIS退!B:F,5,FALSE)</f>
        <v>-72</v>
      </c>
      <c r="P394" t="str">
        <f t="shared" si="12"/>
        <v/>
      </c>
      <c r="Q394" s="40">
        <f>VLOOKUP(L394,银行退!C:D,2,FALSE)</f>
        <v>72</v>
      </c>
      <c r="R394" t="str">
        <f t="shared" si="13"/>
        <v/>
      </c>
      <c r="S394" t="str">
        <f>VLOOKUP(L394,银行退!C:Q,15,FALSE)</f>
        <v>S</v>
      </c>
      <c r="T394" s="40" t="e">
        <f>VLOOKUP(L394,银行退!C:W,21,FALSE)</f>
        <v>#N/A</v>
      </c>
      <c r="U394" s="53">
        <v>42898.694652777776</v>
      </c>
      <c r="V394" t="e">
        <f>VLOOKUP(B394,HIS解!E:G,3,FALSE)</f>
        <v>#N/A</v>
      </c>
    </row>
    <row r="395" spans="1:22" ht="14.25" hidden="1">
      <c r="A395" s="53">
        <v>42898.702800925923</v>
      </c>
      <c r="B395">
        <v>163373</v>
      </c>
      <c r="C395" t="s">
        <v>6192</v>
      </c>
      <c r="D395" t="s">
        <v>1304</v>
      </c>
      <c r="E395"/>
      <c r="F395" s="15">
        <v>196</v>
      </c>
      <c r="G395" t="s">
        <v>367</v>
      </c>
      <c r="H395" t="s">
        <v>367</v>
      </c>
      <c r="I395" t="s">
        <v>174</v>
      </c>
      <c r="J395" t="s">
        <v>98</v>
      </c>
      <c r="K395" t="s">
        <v>75</v>
      </c>
      <c r="L395" t="s">
        <v>6193</v>
      </c>
      <c r="M395" t="s">
        <v>6194</v>
      </c>
      <c r="N395" t="s">
        <v>5025</v>
      </c>
      <c r="O395">
        <f>VLOOKUP(B395,HIS退!B:F,5,FALSE)</f>
        <v>-196</v>
      </c>
      <c r="P395" t="str">
        <f t="shared" si="12"/>
        <v/>
      </c>
      <c r="Q395" s="40">
        <f>VLOOKUP(L395,银行退!C:D,2,FALSE)</f>
        <v>196</v>
      </c>
      <c r="R395" t="str">
        <f t="shared" si="13"/>
        <v/>
      </c>
      <c r="S395" t="str">
        <f>VLOOKUP(L395,银行退!C:Q,15,FALSE)</f>
        <v>B</v>
      </c>
      <c r="T395" s="40" t="str">
        <f>VLOOKUP(L395,银行退!C:W,21,FALSE)</f>
        <v>20170612</v>
      </c>
      <c r="U395" s="53">
        <v>42898.702800925923</v>
      </c>
      <c r="V395">
        <f>VLOOKUP(B395,HIS解!E:G,3,FALSE)</f>
        <v>196</v>
      </c>
    </row>
    <row r="396" spans="1:22" ht="14.25" hidden="1">
      <c r="A396" s="53">
        <v>42898.705324074072</v>
      </c>
      <c r="B396">
        <v>163474</v>
      </c>
      <c r="C396" t="s">
        <v>1306</v>
      </c>
      <c r="D396" t="s">
        <v>1307</v>
      </c>
      <c r="E396"/>
      <c r="F396" s="15">
        <v>962</v>
      </c>
      <c r="G396" t="s">
        <v>367</v>
      </c>
      <c r="H396" t="s">
        <v>367</v>
      </c>
      <c r="I396" t="s">
        <v>74</v>
      </c>
      <c r="J396" t="s">
        <v>36</v>
      </c>
      <c r="K396" t="s">
        <v>75</v>
      </c>
      <c r="L396" t="s">
        <v>6195</v>
      </c>
      <c r="M396" t="s">
        <v>6196</v>
      </c>
      <c r="N396" t="s">
        <v>6197</v>
      </c>
      <c r="O396">
        <f>VLOOKUP(B396,HIS退!B:F,5,FALSE)</f>
        <v>-962</v>
      </c>
      <c r="P396" t="str">
        <f t="shared" si="12"/>
        <v/>
      </c>
      <c r="Q396" s="40">
        <f>VLOOKUP(L396,银行退!C:D,2,FALSE)</f>
        <v>962</v>
      </c>
      <c r="R396" t="str">
        <f t="shared" si="13"/>
        <v/>
      </c>
      <c r="S396" t="str">
        <f>VLOOKUP(L396,银行退!C:Q,15,FALSE)</f>
        <v>S</v>
      </c>
      <c r="T396" s="40" t="e">
        <f>VLOOKUP(L396,银行退!C:W,21,FALSE)</f>
        <v>#N/A</v>
      </c>
      <c r="U396" s="53">
        <v>42898.705324074072</v>
      </c>
      <c r="V396" t="e">
        <f>VLOOKUP(B396,HIS解!E:G,3,FALSE)</f>
        <v>#N/A</v>
      </c>
    </row>
    <row r="397" spans="1:22" ht="14.25" hidden="1">
      <c r="A397" s="53">
        <v>42898.705416666664</v>
      </c>
      <c r="B397">
        <v>163475</v>
      </c>
      <c r="C397" t="s">
        <v>1309</v>
      </c>
      <c r="D397" t="s">
        <v>1310</v>
      </c>
      <c r="E397"/>
      <c r="F397" s="15">
        <v>1300</v>
      </c>
      <c r="G397" t="s">
        <v>367</v>
      </c>
      <c r="H397" t="s">
        <v>367</v>
      </c>
      <c r="I397" t="s">
        <v>74</v>
      </c>
      <c r="J397" t="s">
        <v>36</v>
      </c>
      <c r="K397" t="s">
        <v>75</v>
      </c>
      <c r="L397" t="s">
        <v>6198</v>
      </c>
      <c r="M397" t="s">
        <v>6199</v>
      </c>
      <c r="N397" t="s">
        <v>6200</v>
      </c>
      <c r="O397">
        <f>VLOOKUP(B397,HIS退!B:F,5,FALSE)</f>
        <v>-1300</v>
      </c>
      <c r="P397" t="str">
        <f t="shared" si="12"/>
        <v/>
      </c>
      <c r="Q397" s="40">
        <f>VLOOKUP(L397,银行退!C:D,2,FALSE)</f>
        <v>1300</v>
      </c>
      <c r="R397" t="str">
        <f t="shared" si="13"/>
        <v/>
      </c>
      <c r="S397" t="str">
        <f>VLOOKUP(L397,银行退!C:Q,15,FALSE)</f>
        <v>S</v>
      </c>
      <c r="T397" s="40" t="e">
        <f>VLOOKUP(L397,银行退!C:W,21,FALSE)</f>
        <v>#N/A</v>
      </c>
      <c r="U397" s="53">
        <v>42898.705416666664</v>
      </c>
      <c r="V397" t="e">
        <f>VLOOKUP(B397,HIS解!E:G,3,FALSE)</f>
        <v>#N/A</v>
      </c>
    </row>
    <row r="398" spans="1:22" ht="14.25" hidden="1">
      <c r="A398" s="53">
        <v>42898.705914351849</v>
      </c>
      <c r="B398">
        <v>163504</v>
      </c>
      <c r="C398" t="s">
        <v>6201</v>
      </c>
      <c r="D398" t="s">
        <v>1312</v>
      </c>
      <c r="E398"/>
      <c r="F398" s="15">
        <v>96</v>
      </c>
      <c r="G398" t="s">
        <v>367</v>
      </c>
      <c r="H398" t="s">
        <v>367</v>
      </c>
      <c r="I398" t="s">
        <v>174</v>
      </c>
      <c r="J398" t="s">
        <v>73</v>
      </c>
      <c r="K398" t="s">
        <v>75</v>
      </c>
      <c r="L398" t="s">
        <v>6202</v>
      </c>
      <c r="M398" t="s">
        <v>6203</v>
      </c>
      <c r="N398" t="s">
        <v>4931</v>
      </c>
      <c r="O398">
        <f>VLOOKUP(B398,HIS退!B:F,5,FALSE)</f>
        <v>-96</v>
      </c>
      <c r="P398" t="str">
        <f t="shared" si="12"/>
        <v/>
      </c>
      <c r="Q398" s="40">
        <f>VLOOKUP(L398,银行退!C:D,2,FALSE)</f>
        <v>96</v>
      </c>
      <c r="R398" t="str">
        <f t="shared" si="13"/>
        <v/>
      </c>
      <c r="S398" t="str">
        <f>VLOOKUP(L398,银行退!C:Q,15,FALSE)</f>
        <v>B</v>
      </c>
      <c r="T398" s="40" t="str">
        <f>VLOOKUP(L398,银行退!C:W,21,FALSE)</f>
        <v>20170612</v>
      </c>
      <c r="U398" s="53">
        <v>42898.705914351849</v>
      </c>
      <c r="V398">
        <f>VLOOKUP(B398,HIS解!E:G,3,FALSE)</f>
        <v>96</v>
      </c>
    </row>
    <row r="399" spans="1:22" ht="14.25" hidden="1">
      <c r="A399" s="53">
        <v>42898.722210648149</v>
      </c>
      <c r="B399">
        <v>164057</v>
      </c>
      <c r="C399" t="s">
        <v>1314</v>
      </c>
      <c r="D399" t="s">
        <v>1315</v>
      </c>
      <c r="E399"/>
      <c r="F399" s="15">
        <v>129</v>
      </c>
      <c r="G399" t="s">
        <v>367</v>
      </c>
      <c r="H399" t="s">
        <v>367</v>
      </c>
      <c r="I399" t="s">
        <v>74</v>
      </c>
      <c r="J399" t="s">
        <v>36</v>
      </c>
      <c r="K399" t="s">
        <v>75</v>
      </c>
      <c r="L399" t="s">
        <v>6204</v>
      </c>
      <c r="M399" t="s">
        <v>6205</v>
      </c>
      <c r="N399" t="s">
        <v>6206</v>
      </c>
      <c r="O399">
        <f>VLOOKUP(B399,HIS退!B:F,5,FALSE)</f>
        <v>-129</v>
      </c>
      <c r="P399" t="str">
        <f t="shared" si="12"/>
        <v/>
      </c>
      <c r="Q399" s="40">
        <f>VLOOKUP(L399,银行退!C:D,2,FALSE)</f>
        <v>129</v>
      </c>
      <c r="R399" t="str">
        <f t="shared" si="13"/>
        <v/>
      </c>
      <c r="S399" t="str">
        <f>VLOOKUP(L399,银行退!C:Q,15,FALSE)</f>
        <v>S</v>
      </c>
      <c r="T399" s="40" t="e">
        <f>VLOOKUP(L399,银行退!C:W,21,FALSE)</f>
        <v>#N/A</v>
      </c>
      <c r="U399" s="53">
        <v>42898.722210648149</v>
      </c>
      <c r="V399" t="e">
        <f>VLOOKUP(B399,HIS解!E:G,3,FALSE)</f>
        <v>#N/A</v>
      </c>
    </row>
    <row r="400" spans="1:22" ht="14.25" hidden="1">
      <c r="A400" s="53">
        <v>42898.723402777781</v>
      </c>
      <c r="B400">
        <v>164101</v>
      </c>
      <c r="C400" t="s">
        <v>6207</v>
      </c>
      <c r="D400" t="s">
        <v>195</v>
      </c>
      <c r="E400"/>
      <c r="F400" s="15">
        <v>800</v>
      </c>
      <c r="G400" t="s">
        <v>367</v>
      </c>
      <c r="H400" t="s">
        <v>367</v>
      </c>
      <c r="I400" t="s">
        <v>174</v>
      </c>
      <c r="J400" t="s">
        <v>98</v>
      </c>
      <c r="K400" t="s">
        <v>75</v>
      </c>
      <c r="L400" t="s">
        <v>6208</v>
      </c>
      <c r="M400" t="s">
        <v>6209</v>
      </c>
      <c r="N400" t="s">
        <v>255</v>
      </c>
      <c r="O400">
        <f>VLOOKUP(B400,HIS退!B:F,5,FALSE)</f>
        <v>-800</v>
      </c>
      <c r="P400" t="str">
        <f t="shared" si="12"/>
        <v/>
      </c>
      <c r="Q400" s="40">
        <f>VLOOKUP(L400,银行退!C:D,2,FALSE)</f>
        <v>800</v>
      </c>
      <c r="R400" t="str">
        <f t="shared" si="13"/>
        <v/>
      </c>
      <c r="S400" t="str">
        <f>VLOOKUP(L400,银行退!C:Q,15,FALSE)</f>
        <v>B</v>
      </c>
      <c r="T400" s="40" t="str">
        <f>VLOOKUP(L400,银行退!C:W,21,FALSE)</f>
        <v>20170613</v>
      </c>
      <c r="U400" s="53">
        <v>42898.723402777781</v>
      </c>
      <c r="V400">
        <f>VLOOKUP(B400,HIS解!E:G,3,FALSE)</f>
        <v>800</v>
      </c>
    </row>
    <row r="401" spans="1:22" ht="14.25" hidden="1">
      <c r="A401" s="53">
        <v>42898.725092592591</v>
      </c>
      <c r="B401">
        <v>164148</v>
      </c>
      <c r="C401" t="s">
        <v>1317</v>
      </c>
      <c r="D401" t="s">
        <v>1318</v>
      </c>
      <c r="E401"/>
      <c r="F401" s="15">
        <v>1138</v>
      </c>
      <c r="G401" t="s">
        <v>367</v>
      </c>
      <c r="H401" t="s">
        <v>367</v>
      </c>
      <c r="I401" t="s">
        <v>74</v>
      </c>
      <c r="J401" t="s">
        <v>36</v>
      </c>
      <c r="K401" t="s">
        <v>75</v>
      </c>
      <c r="L401" t="s">
        <v>6210</v>
      </c>
      <c r="M401" t="s">
        <v>6211</v>
      </c>
      <c r="N401" t="s">
        <v>6212</v>
      </c>
      <c r="O401">
        <f>VLOOKUP(B401,HIS退!B:F,5,FALSE)</f>
        <v>-1138</v>
      </c>
      <c r="P401" t="str">
        <f t="shared" si="12"/>
        <v/>
      </c>
      <c r="Q401" s="40">
        <f>VLOOKUP(L401,银行退!C:D,2,FALSE)</f>
        <v>1138</v>
      </c>
      <c r="R401" t="str">
        <f t="shared" si="13"/>
        <v/>
      </c>
      <c r="S401" t="str">
        <f>VLOOKUP(L401,银行退!C:Q,15,FALSE)</f>
        <v>S</v>
      </c>
      <c r="T401" s="40" t="e">
        <f>VLOOKUP(L401,银行退!C:W,21,FALSE)</f>
        <v>#N/A</v>
      </c>
      <c r="U401" s="53">
        <v>42898.725092592591</v>
      </c>
      <c r="V401" t="e">
        <f>VLOOKUP(B401,HIS解!E:G,3,FALSE)</f>
        <v>#N/A</v>
      </c>
    </row>
    <row r="402" spans="1:22" ht="14.25" hidden="1">
      <c r="A402" s="53">
        <v>42898.725231481483</v>
      </c>
      <c r="B402">
        <v>164152</v>
      </c>
      <c r="C402" t="s">
        <v>1320</v>
      </c>
      <c r="D402" t="s">
        <v>1321</v>
      </c>
      <c r="E402"/>
      <c r="F402" s="15">
        <v>1496</v>
      </c>
      <c r="G402" t="s">
        <v>367</v>
      </c>
      <c r="H402" t="s">
        <v>367</v>
      </c>
      <c r="I402" t="s">
        <v>74</v>
      </c>
      <c r="J402" t="s">
        <v>36</v>
      </c>
      <c r="K402" t="s">
        <v>75</v>
      </c>
      <c r="L402" t="s">
        <v>6213</v>
      </c>
      <c r="M402" t="s">
        <v>6214</v>
      </c>
      <c r="N402" t="s">
        <v>6215</v>
      </c>
      <c r="O402">
        <f>VLOOKUP(B402,HIS退!B:F,5,FALSE)</f>
        <v>-1496</v>
      </c>
      <c r="P402" t="str">
        <f t="shared" si="12"/>
        <v/>
      </c>
      <c r="Q402" s="40">
        <f>VLOOKUP(L402,银行退!C:D,2,FALSE)</f>
        <v>1496</v>
      </c>
      <c r="R402" t="str">
        <f t="shared" si="13"/>
        <v/>
      </c>
      <c r="S402" t="str">
        <f>VLOOKUP(L402,银行退!C:Q,15,FALSE)</f>
        <v>S</v>
      </c>
      <c r="T402" s="40" t="e">
        <f>VLOOKUP(L402,银行退!C:W,21,FALSE)</f>
        <v>#N/A</v>
      </c>
      <c r="U402" s="53">
        <v>42898.725231481483</v>
      </c>
      <c r="V402" t="e">
        <f>VLOOKUP(B402,HIS解!E:G,3,FALSE)</f>
        <v>#N/A</v>
      </c>
    </row>
    <row r="403" spans="1:22" ht="14.25" hidden="1">
      <c r="A403" s="53">
        <v>42898.739965277775</v>
      </c>
      <c r="B403">
        <v>164511</v>
      </c>
      <c r="C403" t="s">
        <v>1323</v>
      </c>
      <c r="D403" t="s">
        <v>1324</v>
      </c>
      <c r="E403"/>
      <c r="F403" s="15">
        <v>680</v>
      </c>
      <c r="G403" t="s">
        <v>367</v>
      </c>
      <c r="H403" t="s">
        <v>367</v>
      </c>
      <c r="I403" t="s">
        <v>74</v>
      </c>
      <c r="J403" t="s">
        <v>36</v>
      </c>
      <c r="K403" t="s">
        <v>75</v>
      </c>
      <c r="L403" t="s">
        <v>6216</v>
      </c>
      <c r="M403" t="s">
        <v>6217</v>
      </c>
      <c r="N403" t="s">
        <v>6218</v>
      </c>
      <c r="O403">
        <f>VLOOKUP(B403,HIS退!B:F,5,FALSE)</f>
        <v>-680</v>
      </c>
      <c r="P403" t="str">
        <f t="shared" si="12"/>
        <v/>
      </c>
      <c r="Q403" s="40">
        <f>VLOOKUP(L403,银行退!C:D,2,FALSE)</f>
        <v>680</v>
      </c>
      <c r="R403" t="str">
        <f t="shared" si="13"/>
        <v/>
      </c>
      <c r="S403" t="str">
        <f>VLOOKUP(L403,银行退!C:Q,15,FALSE)</f>
        <v>S</v>
      </c>
      <c r="T403" s="40" t="e">
        <f>VLOOKUP(L403,银行退!C:W,21,FALSE)</f>
        <v>#N/A</v>
      </c>
      <c r="U403" s="53">
        <v>42898.739965277775</v>
      </c>
      <c r="V403" t="e">
        <f>VLOOKUP(B403,HIS解!E:G,3,FALSE)</f>
        <v>#N/A</v>
      </c>
    </row>
    <row r="404" spans="1:22" ht="14.25" hidden="1">
      <c r="A404" s="53">
        <v>42898.740370370368</v>
      </c>
      <c r="B404">
        <v>164519</v>
      </c>
      <c r="C404" t="s">
        <v>1326</v>
      </c>
      <c r="D404" t="s">
        <v>1324</v>
      </c>
      <c r="E404"/>
      <c r="F404" s="15">
        <v>4000</v>
      </c>
      <c r="G404" t="s">
        <v>367</v>
      </c>
      <c r="H404" t="s">
        <v>367</v>
      </c>
      <c r="I404" t="s">
        <v>74</v>
      </c>
      <c r="J404" t="s">
        <v>36</v>
      </c>
      <c r="K404" t="s">
        <v>75</v>
      </c>
      <c r="L404" t="s">
        <v>6219</v>
      </c>
      <c r="M404" t="s">
        <v>6220</v>
      </c>
      <c r="N404" t="s">
        <v>6221</v>
      </c>
      <c r="O404">
        <f>VLOOKUP(B404,HIS退!B:F,5,FALSE)</f>
        <v>-4000</v>
      </c>
      <c r="P404" t="str">
        <f t="shared" si="12"/>
        <v/>
      </c>
      <c r="Q404" s="40">
        <f>VLOOKUP(L404,银行退!C:D,2,FALSE)</f>
        <v>4000</v>
      </c>
      <c r="R404" t="str">
        <f t="shared" si="13"/>
        <v/>
      </c>
      <c r="S404" t="str">
        <f>VLOOKUP(L404,银行退!C:Q,15,FALSE)</f>
        <v>S</v>
      </c>
      <c r="T404" s="40" t="e">
        <f>VLOOKUP(L404,银行退!C:W,21,FALSE)</f>
        <v>#N/A</v>
      </c>
      <c r="U404" s="53">
        <v>42898.740370370368</v>
      </c>
      <c r="V404" t="e">
        <f>VLOOKUP(B404,HIS解!E:G,3,FALSE)</f>
        <v>#N/A</v>
      </c>
    </row>
    <row r="405" spans="1:22" ht="14.25" hidden="1">
      <c r="A405" s="53">
        <v>42898.743425925924</v>
      </c>
      <c r="B405">
        <v>164569</v>
      </c>
      <c r="C405" t="s">
        <v>1327</v>
      </c>
      <c r="D405" t="s">
        <v>1328</v>
      </c>
      <c r="E405"/>
      <c r="F405" s="15">
        <v>1039</v>
      </c>
      <c r="G405" t="s">
        <v>367</v>
      </c>
      <c r="H405" t="s">
        <v>367</v>
      </c>
      <c r="I405" t="s">
        <v>74</v>
      </c>
      <c r="J405" t="s">
        <v>36</v>
      </c>
      <c r="K405" t="s">
        <v>75</v>
      </c>
      <c r="L405" t="s">
        <v>6222</v>
      </c>
      <c r="M405" t="s">
        <v>6223</v>
      </c>
      <c r="N405" t="s">
        <v>6224</v>
      </c>
      <c r="O405">
        <f>VLOOKUP(B405,HIS退!B:F,5,FALSE)</f>
        <v>-1039</v>
      </c>
      <c r="P405" t="str">
        <f t="shared" si="12"/>
        <v/>
      </c>
      <c r="Q405" s="40">
        <f>VLOOKUP(L405,银行退!C:D,2,FALSE)</f>
        <v>1039</v>
      </c>
      <c r="R405" t="str">
        <f t="shared" si="13"/>
        <v/>
      </c>
      <c r="S405" t="str">
        <f>VLOOKUP(L405,银行退!C:Q,15,FALSE)</f>
        <v>S</v>
      </c>
      <c r="T405" s="40" t="e">
        <f>VLOOKUP(L405,银行退!C:W,21,FALSE)</f>
        <v>#N/A</v>
      </c>
      <c r="U405" s="53">
        <v>42898.743425925924</v>
      </c>
      <c r="V405" t="e">
        <f>VLOOKUP(B405,HIS解!E:G,3,FALSE)</f>
        <v>#N/A</v>
      </c>
    </row>
    <row r="406" spans="1:22" ht="14.25" hidden="1">
      <c r="A406" s="53">
        <v>42898.751226851855</v>
      </c>
      <c r="B406">
        <v>164686</v>
      </c>
      <c r="C406" t="s">
        <v>1330</v>
      </c>
      <c r="D406" t="s">
        <v>1331</v>
      </c>
      <c r="E406"/>
      <c r="F406" s="15">
        <v>797</v>
      </c>
      <c r="G406" t="s">
        <v>367</v>
      </c>
      <c r="H406" t="s">
        <v>367</v>
      </c>
      <c r="I406" t="s">
        <v>74</v>
      </c>
      <c r="J406" t="s">
        <v>36</v>
      </c>
      <c r="K406" t="s">
        <v>75</v>
      </c>
      <c r="L406" t="s">
        <v>6225</v>
      </c>
      <c r="M406" t="s">
        <v>6226</v>
      </c>
      <c r="N406" t="s">
        <v>6227</v>
      </c>
      <c r="O406">
        <f>VLOOKUP(B406,HIS退!B:F,5,FALSE)</f>
        <v>-797</v>
      </c>
      <c r="P406" t="str">
        <f t="shared" si="12"/>
        <v/>
      </c>
      <c r="Q406" s="40">
        <f>VLOOKUP(L406,银行退!C:D,2,FALSE)</f>
        <v>797</v>
      </c>
      <c r="R406" t="str">
        <f t="shared" si="13"/>
        <v/>
      </c>
      <c r="S406" t="str">
        <f>VLOOKUP(L406,银行退!C:Q,15,FALSE)</f>
        <v>S</v>
      </c>
      <c r="T406" s="40" t="e">
        <f>VLOOKUP(L406,银行退!C:W,21,FALSE)</f>
        <v>#N/A</v>
      </c>
      <c r="U406" s="53">
        <v>42898.751226851855</v>
      </c>
      <c r="V406" t="e">
        <f>VLOOKUP(B406,HIS解!E:G,3,FALSE)</f>
        <v>#N/A</v>
      </c>
    </row>
    <row r="407" spans="1:22" ht="14.25" hidden="1">
      <c r="A407" s="53">
        <v>42898.777291666665</v>
      </c>
      <c r="B407">
        <v>164808</v>
      </c>
      <c r="C407" t="s">
        <v>1333</v>
      </c>
      <c r="D407" t="s">
        <v>1334</v>
      </c>
      <c r="E407"/>
      <c r="F407" s="15">
        <v>24</v>
      </c>
      <c r="G407" t="s">
        <v>367</v>
      </c>
      <c r="H407" t="s">
        <v>367</v>
      </c>
      <c r="I407" t="s">
        <v>74</v>
      </c>
      <c r="J407" t="s">
        <v>36</v>
      </c>
      <c r="K407" t="s">
        <v>75</v>
      </c>
      <c r="L407" t="s">
        <v>6228</v>
      </c>
      <c r="M407" t="s">
        <v>6229</v>
      </c>
      <c r="N407" t="s">
        <v>6230</v>
      </c>
      <c r="O407">
        <f>VLOOKUP(B407,HIS退!B:F,5,FALSE)</f>
        <v>-24</v>
      </c>
      <c r="P407" t="str">
        <f t="shared" si="12"/>
        <v/>
      </c>
      <c r="Q407" s="40">
        <f>VLOOKUP(L407,银行退!C:D,2,FALSE)</f>
        <v>24</v>
      </c>
      <c r="R407" t="str">
        <f t="shared" si="13"/>
        <v/>
      </c>
      <c r="S407" t="str">
        <f>VLOOKUP(L407,银行退!C:Q,15,FALSE)</f>
        <v>S</v>
      </c>
      <c r="T407" s="40" t="e">
        <f>VLOOKUP(L407,银行退!C:W,21,FALSE)</f>
        <v>#N/A</v>
      </c>
      <c r="U407" s="53">
        <v>42898.777291666665</v>
      </c>
      <c r="V407" t="e">
        <f>VLOOKUP(B407,HIS解!E:G,3,FALSE)</f>
        <v>#N/A</v>
      </c>
    </row>
    <row r="408" spans="1:22" ht="14.25" hidden="1">
      <c r="A408" s="53">
        <v>42898.808437500003</v>
      </c>
      <c r="B408">
        <v>164935</v>
      </c>
      <c r="C408" t="s">
        <v>1336</v>
      </c>
      <c r="D408" t="s">
        <v>1337</v>
      </c>
      <c r="E408"/>
      <c r="F408" s="15">
        <v>600</v>
      </c>
      <c r="G408" t="s">
        <v>367</v>
      </c>
      <c r="H408" t="s">
        <v>367</v>
      </c>
      <c r="I408" t="s">
        <v>74</v>
      </c>
      <c r="J408" t="s">
        <v>36</v>
      </c>
      <c r="K408" t="s">
        <v>75</v>
      </c>
      <c r="L408" t="s">
        <v>6231</v>
      </c>
      <c r="M408" t="s">
        <v>6232</v>
      </c>
      <c r="N408" t="s">
        <v>6233</v>
      </c>
      <c r="O408">
        <f>VLOOKUP(B408,HIS退!B:F,5,FALSE)</f>
        <v>-600</v>
      </c>
      <c r="P408" t="str">
        <f t="shared" si="12"/>
        <v/>
      </c>
      <c r="Q408" s="40">
        <f>VLOOKUP(L408,银行退!C:D,2,FALSE)</f>
        <v>600</v>
      </c>
      <c r="R408" t="str">
        <f t="shared" si="13"/>
        <v/>
      </c>
      <c r="S408" t="str">
        <f>VLOOKUP(L408,银行退!C:Q,15,FALSE)</f>
        <v>S</v>
      </c>
      <c r="T408" s="40" t="e">
        <f>VLOOKUP(L408,银行退!C:W,21,FALSE)</f>
        <v>#N/A</v>
      </c>
      <c r="U408" s="53">
        <v>42898.808437500003</v>
      </c>
      <c r="V408" t="e">
        <f>VLOOKUP(B408,HIS解!E:G,3,FALSE)</f>
        <v>#N/A</v>
      </c>
    </row>
    <row r="409" spans="1:22" ht="14.25" hidden="1">
      <c r="A409" s="53">
        <v>42898.880787037036</v>
      </c>
      <c r="B409">
        <v>165127</v>
      </c>
      <c r="C409" t="s">
        <v>6234</v>
      </c>
      <c r="D409" t="s">
        <v>1339</v>
      </c>
      <c r="E409"/>
      <c r="F409" s="15">
        <v>212</v>
      </c>
      <c r="G409" t="s">
        <v>367</v>
      </c>
      <c r="H409" t="s">
        <v>367</v>
      </c>
      <c r="I409" t="s">
        <v>174</v>
      </c>
      <c r="J409" t="s">
        <v>98</v>
      </c>
      <c r="K409" t="s">
        <v>75</v>
      </c>
      <c r="L409" t="s">
        <v>6235</v>
      </c>
      <c r="M409" t="s">
        <v>6236</v>
      </c>
      <c r="N409" t="s">
        <v>5026</v>
      </c>
      <c r="O409">
        <f>VLOOKUP(B409,HIS退!B:F,5,FALSE)</f>
        <v>-212</v>
      </c>
      <c r="P409" t="str">
        <f t="shared" si="12"/>
        <v/>
      </c>
      <c r="Q409" s="40">
        <f>VLOOKUP(L409,银行退!C:D,2,FALSE)</f>
        <v>212</v>
      </c>
      <c r="R409" t="str">
        <f t="shared" si="13"/>
        <v/>
      </c>
      <c r="S409" t="str">
        <f>VLOOKUP(L409,银行退!C:Q,15,FALSE)</f>
        <v>B</v>
      </c>
      <c r="T409" s="40" t="str">
        <f>VLOOKUP(L409,银行退!C:W,21,FALSE)</f>
        <v>20170613</v>
      </c>
      <c r="U409" s="53">
        <v>42898.880787037036</v>
      </c>
      <c r="V409">
        <f>VLOOKUP(B409,HIS解!E:G,3,FALSE)</f>
        <v>212</v>
      </c>
    </row>
    <row r="410" spans="1:22" ht="14.25" hidden="1">
      <c r="A410" s="53">
        <v>42899.30190972222</v>
      </c>
      <c r="B410">
        <v>165735</v>
      </c>
      <c r="C410" t="s">
        <v>1341</v>
      </c>
      <c r="D410" t="s">
        <v>1342</v>
      </c>
      <c r="E410"/>
      <c r="F410" s="15">
        <v>480</v>
      </c>
      <c r="G410" t="s">
        <v>367</v>
      </c>
      <c r="H410" t="s">
        <v>367</v>
      </c>
      <c r="I410" t="s">
        <v>74</v>
      </c>
      <c r="J410" t="s">
        <v>36</v>
      </c>
      <c r="K410" t="s">
        <v>75</v>
      </c>
      <c r="L410" t="s">
        <v>6237</v>
      </c>
      <c r="M410" t="s">
        <v>6238</v>
      </c>
      <c r="N410" t="s">
        <v>6239</v>
      </c>
      <c r="O410">
        <f>VLOOKUP(B410,HIS退!B:F,5,FALSE)</f>
        <v>-480</v>
      </c>
      <c r="P410" t="str">
        <f t="shared" si="12"/>
        <v/>
      </c>
      <c r="Q410" s="40">
        <f>VLOOKUP(L410,银行退!C:D,2,FALSE)</f>
        <v>480</v>
      </c>
      <c r="R410" t="str">
        <f t="shared" si="13"/>
        <v/>
      </c>
      <c r="S410" t="str">
        <f>VLOOKUP(L410,银行退!C:Q,15,FALSE)</f>
        <v>S</v>
      </c>
      <c r="T410" s="40" t="e">
        <f>VLOOKUP(L410,银行退!C:W,21,FALSE)</f>
        <v>#N/A</v>
      </c>
      <c r="U410" s="53">
        <v>42899.30190972222</v>
      </c>
      <c r="V410" t="e">
        <f>VLOOKUP(B410,HIS解!E:G,3,FALSE)</f>
        <v>#N/A</v>
      </c>
    </row>
    <row r="411" spans="1:22" ht="14.25" hidden="1">
      <c r="A411" s="53">
        <v>42899.305671296293</v>
      </c>
      <c r="B411">
        <v>165775</v>
      </c>
      <c r="C411" t="s">
        <v>1344</v>
      </c>
      <c r="D411" t="s">
        <v>1345</v>
      </c>
      <c r="E411"/>
      <c r="F411" s="15">
        <v>169</v>
      </c>
      <c r="G411" t="s">
        <v>367</v>
      </c>
      <c r="H411" t="s">
        <v>367</v>
      </c>
      <c r="I411" t="s">
        <v>74</v>
      </c>
      <c r="J411" t="s">
        <v>36</v>
      </c>
      <c r="K411" t="s">
        <v>75</v>
      </c>
      <c r="L411" t="s">
        <v>6240</v>
      </c>
      <c r="M411" t="s">
        <v>6241</v>
      </c>
      <c r="N411" t="s">
        <v>6242</v>
      </c>
      <c r="O411">
        <f>VLOOKUP(B411,HIS退!B:F,5,FALSE)</f>
        <v>-169</v>
      </c>
      <c r="P411" t="str">
        <f t="shared" si="12"/>
        <v/>
      </c>
      <c r="Q411" s="40">
        <f>VLOOKUP(L411,银行退!C:D,2,FALSE)</f>
        <v>169</v>
      </c>
      <c r="R411" t="str">
        <f t="shared" si="13"/>
        <v/>
      </c>
      <c r="S411" t="str">
        <f>VLOOKUP(L411,银行退!C:Q,15,FALSE)</f>
        <v>S</v>
      </c>
      <c r="T411" s="40" t="e">
        <f>VLOOKUP(L411,银行退!C:W,21,FALSE)</f>
        <v>#N/A</v>
      </c>
      <c r="U411" s="53">
        <v>42899.305671296293</v>
      </c>
      <c r="V411" t="e">
        <f>VLOOKUP(B411,HIS解!E:G,3,FALSE)</f>
        <v>#N/A</v>
      </c>
    </row>
    <row r="412" spans="1:22" ht="14.25" hidden="1">
      <c r="A412" s="53">
        <v>42899.333182870374</v>
      </c>
      <c r="B412">
        <v>166405</v>
      </c>
      <c r="C412" t="s">
        <v>1347</v>
      </c>
      <c r="D412" t="s">
        <v>325</v>
      </c>
      <c r="E412"/>
      <c r="F412" s="15">
        <v>1000</v>
      </c>
      <c r="G412" t="s">
        <v>367</v>
      </c>
      <c r="H412" t="s">
        <v>367</v>
      </c>
      <c r="I412" t="s">
        <v>74</v>
      </c>
      <c r="J412" t="s">
        <v>36</v>
      </c>
      <c r="K412" t="s">
        <v>75</v>
      </c>
      <c r="L412" t="s">
        <v>6243</v>
      </c>
      <c r="M412" t="s">
        <v>6244</v>
      </c>
      <c r="N412" t="s">
        <v>378</v>
      </c>
      <c r="O412">
        <f>VLOOKUP(B412,HIS退!B:F,5,FALSE)</f>
        <v>-1000</v>
      </c>
      <c r="P412" t="str">
        <f t="shared" si="12"/>
        <v/>
      </c>
      <c r="Q412" s="40">
        <f>VLOOKUP(L412,银行退!C:D,2,FALSE)</f>
        <v>1000</v>
      </c>
      <c r="R412" t="str">
        <f t="shared" si="13"/>
        <v/>
      </c>
      <c r="S412" t="str">
        <f>VLOOKUP(L412,银行退!C:Q,15,FALSE)</f>
        <v>S</v>
      </c>
      <c r="T412" s="40" t="e">
        <f>VLOOKUP(L412,银行退!C:W,21,FALSE)</f>
        <v>#N/A</v>
      </c>
      <c r="U412" s="53">
        <v>42899.333182870374</v>
      </c>
      <c r="V412" t="e">
        <f>VLOOKUP(B412,HIS解!E:G,3,FALSE)</f>
        <v>#N/A</v>
      </c>
    </row>
    <row r="413" spans="1:22" ht="14.25" hidden="1">
      <c r="A413" s="53">
        <v>42899.349317129629</v>
      </c>
      <c r="B413">
        <v>167265</v>
      </c>
      <c r="C413" t="s">
        <v>1348</v>
      </c>
      <c r="D413" t="s">
        <v>1349</v>
      </c>
      <c r="E413"/>
      <c r="F413" s="15">
        <v>1000</v>
      </c>
      <c r="G413" t="s">
        <v>367</v>
      </c>
      <c r="H413" t="s">
        <v>367</v>
      </c>
      <c r="I413" t="s">
        <v>74</v>
      </c>
      <c r="J413" t="s">
        <v>36</v>
      </c>
      <c r="K413" t="s">
        <v>75</v>
      </c>
      <c r="L413" t="s">
        <v>6245</v>
      </c>
      <c r="M413" t="s">
        <v>6246</v>
      </c>
      <c r="N413" t="s">
        <v>6247</v>
      </c>
      <c r="O413">
        <f>VLOOKUP(B413,HIS退!B:F,5,FALSE)</f>
        <v>-1000</v>
      </c>
      <c r="P413" t="str">
        <f t="shared" si="12"/>
        <v/>
      </c>
      <c r="Q413" s="40">
        <f>VLOOKUP(L413,银行退!C:D,2,FALSE)</f>
        <v>1000</v>
      </c>
      <c r="R413" t="str">
        <f t="shared" si="13"/>
        <v/>
      </c>
      <c r="S413" t="str">
        <f>VLOOKUP(L413,银行退!C:Q,15,FALSE)</f>
        <v>S</v>
      </c>
      <c r="T413" s="40" t="e">
        <f>VLOOKUP(L413,银行退!C:W,21,FALSE)</f>
        <v>#N/A</v>
      </c>
      <c r="U413" s="53">
        <v>42899.349317129629</v>
      </c>
      <c r="V413" t="e">
        <f>VLOOKUP(B413,HIS解!E:G,3,FALSE)</f>
        <v>#N/A</v>
      </c>
    </row>
    <row r="414" spans="1:22" ht="14.25" hidden="1">
      <c r="A414" s="53">
        <v>42899.362314814818</v>
      </c>
      <c r="B414">
        <v>168300</v>
      </c>
      <c r="C414" t="s">
        <v>6248</v>
      </c>
      <c r="D414" t="s">
        <v>1351</v>
      </c>
      <c r="E414"/>
      <c r="F414" s="15">
        <v>734</v>
      </c>
      <c r="G414" t="s">
        <v>42</v>
      </c>
      <c r="H414" t="s">
        <v>367</v>
      </c>
      <c r="I414" t="s">
        <v>174</v>
      </c>
      <c r="J414" t="s">
        <v>98</v>
      </c>
      <c r="K414" t="s">
        <v>75</v>
      </c>
      <c r="L414" t="s">
        <v>6249</v>
      </c>
      <c r="M414" t="s">
        <v>6250</v>
      </c>
      <c r="N414" t="s">
        <v>5027</v>
      </c>
      <c r="O414">
        <f>VLOOKUP(B414,HIS退!B:F,5,FALSE)</f>
        <v>-734</v>
      </c>
      <c r="P414" t="str">
        <f t="shared" si="12"/>
        <v/>
      </c>
      <c r="Q414" s="40">
        <f>VLOOKUP(L414,银行退!C:D,2,FALSE)</f>
        <v>734</v>
      </c>
      <c r="R414" t="str">
        <f t="shared" si="13"/>
        <v/>
      </c>
      <c r="S414" t="str">
        <f>VLOOKUP(L414,银行退!C:Q,15,FALSE)</f>
        <v>B</v>
      </c>
      <c r="T414" s="40" t="str">
        <f>VLOOKUP(L414,银行退!C:W,21,FALSE)</f>
        <v>20170613</v>
      </c>
      <c r="U414" s="53">
        <v>42899.362314814818</v>
      </c>
      <c r="V414">
        <f>VLOOKUP(B414,HIS解!E:G,3,FALSE)</f>
        <v>734</v>
      </c>
    </row>
    <row r="415" spans="1:22" ht="14.25" hidden="1">
      <c r="A415" s="53">
        <v>42899.38108796296</v>
      </c>
      <c r="B415">
        <v>170010</v>
      </c>
      <c r="C415" t="s">
        <v>1353</v>
      </c>
      <c r="D415" t="s">
        <v>1354</v>
      </c>
      <c r="E415"/>
      <c r="F415" s="15">
        <v>92</v>
      </c>
      <c r="G415" t="s">
        <v>367</v>
      </c>
      <c r="H415" t="s">
        <v>367</v>
      </c>
      <c r="I415" t="s">
        <v>74</v>
      </c>
      <c r="J415" t="s">
        <v>36</v>
      </c>
      <c r="K415" t="s">
        <v>75</v>
      </c>
      <c r="L415" t="s">
        <v>6251</v>
      </c>
      <c r="M415" t="s">
        <v>6252</v>
      </c>
      <c r="N415" t="s">
        <v>6253</v>
      </c>
      <c r="O415">
        <f>VLOOKUP(B415,HIS退!B:F,5,FALSE)</f>
        <v>-92</v>
      </c>
      <c r="P415" t="str">
        <f t="shared" si="12"/>
        <v/>
      </c>
      <c r="Q415" s="40">
        <f>VLOOKUP(L415,银行退!C:D,2,FALSE)</f>
        <v>92</v>
      </c>
      <c r="R415" t="str">
        <f t="shared" si="13"/>
        <v/>
      </c>
      <c r="S415" t="str">
        <f>VLOOKUP(L415,银行退!C:Q,15,FALSE)</f>
        <v>S</v>
      </c>
      <c r="T415" s="40" t="e">
        <f>VLOOKUP(L415,银行退!C:W,21,FALSE)</f>
        <v>#N/A</v>
      </c>
      <c r="U415" s="53">
        <v>42899.38108796296</v>
      </c>
      <c r="V415" t="e">
        <f>VLOOKUP(B415,HIS解!E:G,3,FALSE)</f>
        <v>#N/A</v>
      </c>
    </row>
    <row r="416" spans="1:22" ht="14.25" hidden="1">
      <c r="A416" s="53">
        <v>42899.383043981485</v>
      </c>
      <c r="B416">
        <v>170181</v>
      </c>
      <c r="C416" t="s">
        <v>1356</v>
      </c>
      <c r="D416" t="s">
        <v>1091</v>
      </c>
      <c r="E416"/>
      <c r="F416" s="15">
        <v>300</v>
      </c>
      <c r="G416" t="s">
        <v>367</v>
      </c>
      <c r="H416" t="s">
        <v>367</v>
      </c>
      <c r="I416" t="s">
        <v>74</v>
      </c>
      <c r="J416" t="s">
        <v>36</v>
      </c>
      <c r="K416" t="s">
        <v>75</v>
      </c>
      <c r="L416" t="s">
        <v>6254</v>
      </c>
      <c r="M416" t="s">
        <v>6255</v>
      </c>
      <c r="N416" t="s">
        <v>4919</v>
      </c>
      <c r="O416">
        <f>VLOOKUP(B416,HIS退!B:F,5,FALSE)</f>
        <v>-300</v>
      </c>
      <c r="P416" t="str">
        <f t="shared" si="12"/>
        <v/>
      </c>
      <c r="Q416" s="40">
        <f>VLOOKUP(L416,银行退!C:D,2,FALSE)</f>
        <v>300</v>
      </c>
      <c r="R416" t="str">
        <f t="shared" si="13"/>
        <v/>
      </c>
      <c r="S416" t="str">
        <f>VLOOKUP(L416,银行退!C:Q,15,FALSE)</f>
        <v>S</v>
      </c>
      <c r="T416" s="40" t="e">
        <f>VLOOKUP(L416,银行退!C:W,21,FALSE)</f>
        <v>#N/A</v>
      </c>
      <c r="U416" s="53">
        <v>42899.383043981485</v>
      </c>
      <c r="V416" t="e">
        <f>VLOOKUP(B416,HIS解!E:G,3,FALSE)</f>
        <v>#N/A</v>
      </c>
    </row>
    <row r="417" spans="1:22" ht="14.25" hidden="1">
      <c r="A417" s="53">
        <v>42899.406863425924</v>
      </c>
      <c r="B417">
        <v>172429</v>
      </c>
      <c r="C417" t="s">
        <v>6256</v>
      </c>
      <c r="D417" t="s">
        <v>1357</v>
      </c>
      <c r="E417"/>
      <c r="F417" s="15">
        <v>332</v>
      </c>
      <c r="G417" t="s">
        <v>367</v>
      </c>
      <c r="H417" t="s">
        <v>367</v>
      </c>
      <c r="I417" t="s">
        <v>174</v>
      </c>
      <c r="J417" t="s">
        <v>98</v>
      </c>
      <c r="K417" t="s">
        <v>75</v>
      </c>
      <c r="L417" t="s">
        <v>6257</v>
      </c>
      <c r="M417" t="s">
        <v>6258</v>
      </c>
      <c r="N417" t="s">
        <v>5028</v>
      </c>
      <c r="O417">
        <f>VLOOKUP(B417,HIS退!B:F,5,FALSE)</f>
        <v>-332</v>
      </c>
      <c r="P417" t="str">
        <f t="shared" si="12"/>
        <v/>
      </c>
      <c r="Q417" s="40">
        <f>VLOOKUP(L417,银行退!C:D,2,FALSE)</f>
        <v>332</v>
      </c>
      <c r="R417" t="str">
        <f t="shared" si="13"/>
        <v/>
      </c>
      <c r="S417" t="str">
        <f>VLOOKUP(L417,银行退!C:Q,15,FALSE)</f>
        <v>B</v>
      </c>
      <c r="T417" s="40" t="str">
        <f>VLOOKUP(L417,银行退!C:W,21,FALSE)</f>
        <v>20170614</v>
      </c>
      <c r="U417" s="53">
        <v>42899.406863425924</v>
      </c>
      <c r="V417">
        <f>VLOOKUP(B417,HIS解!E:G,3,FALSE)</f>
        <v>332</v>
      </c>
    </row>
    <row r="418" spans="1:22" ht="14.25" hidden="1">
      <c r="A418" s="53">
        <v>42899.412581018521</v>
      </c>
      <c r="B418">
        <v>172927</v>
      </c>
      <c r="C418" t="s">
        <v>1359</v>
      </c>
      <c r="D418" t="s">
        <v>1360</v>
      </c>
      <c r="E418"/>
      <c r="F418" s="15">
        <v>400</v>
      </c>
      <c r="G418" t="s">
        <v>42</v>
      </c>
      <c r="H418" t="s">
        <v>367</v>
      </c>
      <c r="I418" t="s">
        <v>74</v>
      </c>
      <c r="J418" t="s">
        <v>36</v>
      </c>
      <c r="K418" t="s">
        <v>75</v>
      </c>
      <c r="L418" t="s">
        <v>6259</v>
      </c>
      <c r="M418" t="s">
        <v>6260</v>
      </c>
      <c r="N418" t="s">
        <v>6261</v>
      </c>
      <c r="O418">
        <f>VLOOKUP(B418,HIS退!B:F,5,FALSE)</f>
        <v>-400</v>
      </c>
      <c r="P418" t="str">
        <f t="shared" si="12"/>
        <v/>
      </c>
      <c r="Q418" s="40">
        <f>VLOOKUP(L418,银行退!C:D,2,FALSE)</f>
        <v>400</v>
      </c>
      <c r="R418" t="str">
        <f t="shared" si="13"/>
        <v/>
      </c>
      <c r="S418" t="str">
        <f>VLOOKUP(L418,银行退!C:Q,15,FALSE)</f>
        <v>S</v>
      </c>
      <c r="T418" s="40" t="e">
        <f>VLOOKUP(L418,银行退!C:W,21,FALSE)</f>
        <v>#N/A</v>
      </c>
      <c r="U418" s="53">
        <v>42899.412581018521</v>
      </c>
      <c r="V418" t="e">
        <f>VLOOKUP(B418,HIS解!E:G,3,FALSE)</f>
        <v>#N/A</v>
      </c>
    </row>
    <row r="419" spans="1:22" ht="14.25" hidden="1">
      <c r="A419" s="53">
        <v>42899.41306712963</v>
      </c>
      <c r="B419">
        <v>172962</v>
      </c>
      <c r="C419" t="s">
        <v>1362</v>
      </c>
      <c r="D419" t="s">
        <v>1363</v>
      </c>
      <c r="E419"/>
      <c r="F419" s="15">
        <v>1000</v>
      </c>
      <c r="G419" t="s">
        <v>367</v>
      </c>
      <c r="H419" t="s">
        <v>367</v>
      </c>
      <c r="I419" t="s">
        <v>74</v>
      </c>
      <c r="J419" t="s">
        <v>36</v>
      </c>
      <c r="K419" t="s">
        <v>75</v>
      </c>
      <c r="L419" t="s">
        <v>6262</v>
      </c>
      <c r="M419" t="s">
        <v>6263</v>
      </c>
      <c r="N419" t="s">
        <v>6264</v>
      </c>
      <c r="O419">
        <f>VLOOKUP(B419,HIS退!B:F,5,FALSE)</f>
        <v>-1000</v>
      </c>
      <c r="P419" t="str">
        <f t="shared" si="12"/>
        <v/>
      </c>
      <c r="Q419" s="40">
        <f>VLOOKUP(L419,银行退!C:D,2,FALSE)</f>
        <v>1000</v>
      </c>
      <c r="R419" t="str">
        <f t="shared" si="13"/>
        <v/>
      </c>
      <c r="S419" t="str">
        <f>VLOOKUP(L419,银行退!C:Q,15,FALSE)</f>
        <v>S</v>
      </c>
      <c r="T419" s="40" t="e">
        <f>VLOOKUP(L419,银行退!C:W,21,FALSE)</f>
        <v>#N/A</v>
      </c>
      <c r="U419" s="53">
        <v>42899.41306712963</v>
      </c>
      <c r="V419" t="e">
        <f>VLOOKUP(B419,HIS解!E:G,3,FALSE)</f>
        <v>#N/A</v>
      </c>
    </row>
    <row r="420" spans="1:22" ht="14.25" hidden="1">
      <c r="A420" s="53">
        <v>42899.413761574076</v>
      </c>
      <c r="B420">
        <v>173026</v>
      </c>
      <c r="C420" t="s">
        <v>1365</v>
      </c>
      <c r="D420" t="s">
        <v>1366</v>
      </c>
      <c r="E420"/>
      <c r="F420" s="15">
        <v>678</v>
      </c>
      <c r="G420" t="s">
        <v>367</v>
      </c>
      <c r="H420" t="s">
        <v>367</v>
      </c>
      <c r="I420" t="s">
        <v>74</v>
      </c>
      <c r="J420" t="s">
        <v>36</v>
      </c>
      <c r="K420" t="s">
        <v>75</v>
      </c>
      <c r="L420" t="s">
        <v>6265</v>
      </c>
      <c r="M420" t="s">
        <v>6266</v>
      </c>
      <c r="N420" t="s">
        <v>6264</v>
      </c>
      <c r="O420">
        <f>VLOOKUP(B420,HIS退!B:F,5,FALSE)</f>
        <v>-678</v>
      </c>
      <c r="P420" t="str">
        <f t="shared" si="12"/>
        <v/>
      </c>
      <c r="Q420" s="40">
        <f>VLOOKUP(L420,银行退!C:D,2,FALSE)</f>
        <v>678</v>
      </c>
      <c r="R420" t="str">
        <f t="shared" si="13"/>
        <v/>
      </c>
      <c r="S420" t="str">
        <f>VLOOKUP(L420,银行退!C:Q,15,FALSE)</f>
        <v>S</v>
      </c>
      <c r="T420" s="40" t="e">
        <f>VLOOKUP(L420,银行退!C:W,21,FALSE)</f>
        <v>#N/A</v>
      </c>
      <c r="U420" s="53">
        <v>42899.413761574076</v>
      </c>
      <c r="V420" t="e">
        <f>VLOOKUP(B420,HIS解!E:G,3,FALSE)</f>
        <v>#N/A</v>
      </c>
    </row>
    <row r="421" spans="1:22" ht="14.25" hidden="1">
      <c r="A421" s="53">
        <v>42899.414097222223</v>
      </c>
      <c r="B421">
        <v>173060</v>
      </c>
      <c r="C421" t="s">
        <v>1368</v>
      </c>
      <c r="D421" t="s">
        <v>889</v>
      </c>
      <c r="E421"/>
      <c r="F421" s="15">
        <v>2500</v>
      </c>
      <c r="G421" t="s">
        <v>367</v>
      </c>
      <c r="H421" t="s">
        <v>367</v>
      </c>
      <c r="I421" t="s">
        <v>74</v>
      </c>
      <c r="J421" t="s">
        <v>36</v>
      </c>
      <c r="K421" t="s">
        <v>75</v>
      </c>
      <c r="L421" t="s">
        <v>6267</v>
      </c>
      <c r="M421" t="s">
        <v>6268</v>
      </c>
      <c r="N421" t="s">
        <v>4905</v>
      </c>
      <c r="O421">
        <f>VLOOKUP(B421,HIS退!B:F,5,FALSE)</f>
        <v>-2500</v>
      </c>
      <c r="P421" t="str">
        <f t="shared" si="12"/>
        <v/>
      </c>
      <c r="Q421" s="40">
        <f>VLOOKUP(L421,银行退!C:D,2,FALSE)</f>
        <v>2500</v>
      </c>
      <c r="R421" t="str">
        <f t="shared" si="13"/>
        <v/>
      </c>
      <c r="S421" t="str">
        <f>VLOOKUP(L421,银行退!C:Q,15,FALSE)</f>
        <v>S</v>
      </c>
      <c r="T421" s="40" t="e">
        <f>VLOOKUP(L421,银行退!C:W,21,FALSE)</f>
        <v>#N/A</v>
      </c>
      <c r="U421" s="53">
        <v>42899.414097222223</v>
      </c>
      <c r="V421" t="e">
        <f>VLOOKUP(B421,HIS解!E:G,3,FALSE)</f>
        <v>#N/A</v>
      </c>
    </row>
    <row r="422" spans="1:22" ht="14.25" hidden="1">
      <c r="A422" s="53">
        <v>42899.420127314814</v>
      </c>
      <c r="B422">
        <v>173560</v>
      </c>
      <c r="C422" t="s">
        <v>1369</v>
      </c>
      <c r="D422" t="s">
        <v>1370</v>
      </c>
      <c r="E422"/>
      <c r="F422" s="15">
        <v>100</v>
      </c>
      <c r="G422" t="s">
        <v>367</v>
      </c>
      <c r="H422" t="s">
        <v>367</v>
      </c>
      <c r="I422" t="s">
        <v>74</v>
      </c>
      <c r="J422" t="s">
        <v>36</v>
      </c>
      <c r="K422" t="s">
        <v>75</v>
      </c>
      <c r="L422" t="s">
        <v>6269</v>
      </c>
      <c r="M422" t="s">
        <v>6270</v>
      </c>
      <c r="N422" t="s">
        <v>6271</v>
      </c>
      <c r="O422">
        <f>VLOOKUP(B422,HIS退!B:F,5,FALSE)</f>
        <v>-100</v>
      </c>
      <c r="P422" t="str">
        <f t="shared" si="12"/>
        <v/>
      </c>
      <c r="Q422" s="40">
        <f>VLOOKUP(L422,银行退!C:D,2,FALSE)</f>
        <v>100</v>
      </c>
      <c r="R422" t="str">
        <f t="shared" si="13"/>
        <v/>
      </c>
      <c r="S422" t="str">
        <f>VLOOKUP(L422,银行退!C:Q,15,FALSE)</f>
        <v>S</v>
      </c>
      <c r="T422" s="40" t="e">
        <f>VLOOKUP(L422,银行退!C:W,21,FALSE)</f>
        <v>#N/A</v>
      </c>
      <c r="U422" s="53">
        <v>42899.420127314814</v>
      </c>
      <c r="V422" t="e">
        <f>VLOOKUP(B422,HIS解!E:G,3,FALSE)</f>
        <v>#N/A</v>
      </c>
    </row>
    <row r="423" spans="1:22" ht="14.25" hidden="1">
      <c r="A423" s="53">
        <v>42899.44190972222</v>
      </c>
      <c r="B423">
        <v>175464</v>
      </c>
      <c r="C423" t="s">
        <v>1372</v>
      </c>
      <c r="D423" t="s">
        <v>1373</v>
      </c>
      <c r="E423"/>
      <c r="F423" s="15">
        <v>200</v>
      </c>
      <c r="G423" t="s">
        <v>367</v>
      </c>
      <c r="H423" t="s">
        <v>367</v>
      </c>
      <c r="I423" t="s">
        <v>74</v>
      </c>
      <c r="J423" t="s">
        <v>36</v>
      </c>
      <c r="K423" t="s">
        <v>75</v>
      </c>
      <c r="L423" t="s">
        <v>6272</v>
      </c>
      <c r="M423" t="s">
        <v>6273</v>
      </c>
      <c r="N423" t="s">
        <v>6274</v>
      </c>
      <c r="O423">
        <f>VLOOKUP(B423,HIS退!B:F,5,FALSE)</f>
        <v>-200</v>
      </c>
      <c r="P423" t="str">
        <f t="shared" si="12"/>
        <v/>
      </c>
      <c r="Q423" s="40">
        <f>VLOOKUP(L423,银行退!C:D,2,FALSE)</f>
        <v>200</v>
      </c>
      <c r="R423" t="str">
        <f t="shared" si="13"/>
        <v/>
      </c>
      <c r="S423" t="str">
        <f>VLOOKUP(L423,银行退!C:Q,15,FALSE)</f>
        <v>S</v>
      </c>
      <c r="T423" s="40" t="e">
        <f>VLOOKUP(L423,银行退!C:W,21,FALSE)</f>
        <v>#N/A</v>
      </c>
      <c r="U423" s="53">
        <v>42899.44190972222</v>
      </c>
      <c r="V423" t="e">
        <f>VLOOKUP(B423,HIS解!E:G,3,FALSE)</f>
        <v>#N/A</v>
      </c>
    </row>
    <row r="424" spans="1:22" ht="14.25" hidden="1">
      <c r="A424" s="53">
        <v>42899.442199074074</v>
      </c>
      <c r="B424">
        <v>175496</v>
      </c>
      <c r="C424" t="s">
        <v>1375</v>
      </c>
      <c r="D424" t="s">
        <v>1373</v>
      </c>
      <c r="E424"/>
      <c r="F424" s="15">
        <v>244</v>
      </c>
      <c r="G424" t="s">
        <v>367</v>
      </c>
      <c r="H424" t="s">
        <v>367</v>
      </c>
      <c r="I424" t="s">
        <v>74</v>
      </c>
      <c r="J424" t="s">
        <v>36</v>
      </c>
      <c r="K424" t="s">
        <v>75</v>
      </c>
      <c r="L424" t="s">
        <v>6275</v>
      </c>
      <c r="M424" t="s">
        <v>6276</v>
      </c>
      <c r="N424" t="s">
        <v>6274</v>
      </c>
      <c r="O424">
        <f>VLOOKUP(B424,HIS退!B:F,5,FALSE)</f>
        <v>-244</v>
      </c>
      <c r="P424" t="str">
        <f t="shared" si="12"/>
        <v/>
      </c>
      <c r="Q424" s="40">
        <f>VLOOKUP(L424,银行退!C:D,2,FALSE)</f>
        <v>244</v>
      </c>
      <c r="R424" t="str">
        <f t="shared" si="13"/>
        <v/>
      </c>
      <c r="S424" t="str">
        <f>VLOOKUP(L424,银行退!C:Q,15,FALSE)</f>
        <v>S</v>
      </c>
      <c r="T424" s="40" t="e">
        <f>VLOOKUP(L424,银行退!C:W,21,FALSE)</f>
        <v>#N/A</v>
      </c>
      <c r="U424" s="53">
        <v>42899.442199074074</v>
      </c>
      <c r="V424" t="e">
        <f>VLOOKUP(B424,HIS解!E:G,3,FALSE)</f>
        <v>#N/A</v>
      </c>
    </row>
    <row r="425" spans="1:22" ht="14.25" hidden="1">
      <c r="A425" s="53">
        <v>42899.447569444441</v>
      </c>
      <c r="B425">
        <v>175932</v>
      </c>
      <c r="C425" t="s">
        <v>1376</v>
      </c>
      <c r="D425" t="s">
        <v>1377</v>
      </c>
      <c r="E425"/>
      <c r="F425" s="15">
        <v>20</v>
      </c>
      <c r="G425" t="s">
        <v>42</v>
      </c>
      <c r="H425" t="s">
        <v>367</v>
      </c>
      <c r="I425" t="s">
        <v>74</v>
      </c>
      <c r="J425" t="s">
        <v>36</v>
      </c>
      <c r="K425" t="s">
        <v>75</v>
      </c>
      <c r="L425" t="s">
        <v>6277</v>
      </c>
      <c r="M425" t="s">
        <v>6278</v>
      </c>
      <c r="N425" t="s">
        <v>6279</v>
      </c>
      <c r="O425">
        <f>VLOOKUP(B425,HIS退!B:F,5,FALSE)</f>
        <v>-20</v>
      </c>
      <c r="P425" t="str">
        <f t="shared" si="12"/>
        <v/>
      </c>
      <c r="Q425" s="40">
        <f>VLOOKUP(L425,银行退!C:D,2,FALSE)</f>
        <v>20</v>
      </c>
      <c r="R425" t="str">
        <f t="shared" si="13"/>
        <v/>
      </c>
      <c r="S425" t="str">
        <f>VLOOKUP(L425,银行退!C:Q,15,FALSE)</f>
        <v>S</v>
      </c>
      <c r="T425" s="40" t="e">
        <f>VLOOKUP(L425,银行退!C:W,21,FALSE)</f>
        <v>#N/A</v>
      </c>
      <c r="U425" s="53">
        <v>42899.447569444441</v>
      </c>
      <c r="V425" t="e">
        <f>VLOOKUP(B425,HIS解!E:G,3,FALSE)</f>
        <v>#N/A</v>
      </c>
    </row>
    <row r="426" spans="1:22" ht="14.25" hidden="1">
      <c r="A426" s="53">
        <v>42899.448761574073</v>
      </c>
      <c r="B426">
        <v>176013</v>
      </c>
      <c r="C426" t="s">
        <v>6280</v>
      </c>
      <c r="D426" t="s">
        <v>1379</v>
      </c>
      <c r="E426"/>
      <c r="F426" s="15">
        <v>65</v>
      </c>
      <c r="G426" t="s">
        <v>367</v>
      </c>
      <c r="H426" t="s">
        <v>367</v>
      </c>
      <c r="I426" t="s">
        <v>174</v>
      </c>
      <c r="J426" t="s">
        <v>73</v>
      </c>
      <c r="K426" t="s">
        <v>75</v>
      </c>
      <c r="L426" t="s">
        <v>6281</v>
      </c>
      <c r="M426" t="s">
        <v>6282</v>
      </c>
      <c r="N426" t="s">
        <v>4932</v>
      </c>
      <c r="O426">
        <f>VLOOKUP(B426,HIS退!B:F,5,FALSE)</f>
        <v>-65</v>
      </c>
      <c r="P426" t="str">
        <f t="shared" si="12"/>
        <v/>
      </c>
      <c r="Q426" s="40">
        <f>VLOOKUP(L426,银行退!C:D,2,FALSE)</f>
        <v>65</v>
      </c>
      <c r="R426" t="str">
        <f t="shared" si="13"/>
        <v/>
      </c>
      <c r="S426" t="str">
        <f>VLOOKUP(L426,银行退!C:Q,15,FALSE)</f>
        <v>B</v>
      </c>
      <c r="T426" s="40" t="str">
        <f>VLOOKUP(L426,银行退!C:W,21,FALSE)</f>
        <v>20170613</v>
      </c>
      <c r="U426" s="53">
        <v>42899.448761574073</v>
      </c>
      <c r="V426">
        <f>VLOOKUP(B426,HIS解!E:G,3,FALSE)</f>
        <v>65</v>
      </c>
    </row>
    <row r="427" spans="1:22" ht="14.25" hidden="1">
      <c r="A427" s="53">
        <v>42899.450300925928</v>
      </c>
      <c r="B427">
        <v>176124</v>
      </c>
      <c r="C427" t="s">
        <v>1382</v>
      </c>
      <c r="D427" t="s">
        <v>1383</v>
      </c>
      <c r="E427"/>
      <c r="F427" s="15">
        <v>172</v>
      </c>
      <c r="G427" t="s">
        <v>367</v>
      </c>
      <c r="H427" t="s">
        <v>367</v>
      </c>
      <c r="I427" t="s">
        <v>74</v>
      </c>
      <c r="J427" t="s">
        <v>36</v>
      </c>
      <c r="K427" t="s">
        <v>75</v>
      </c>
      <c r="L427" t="s">
        <v>6283</v>
      </c>
      <c r="M427" t="s">
        <v>6284</v>
      </c>
      <c r="N427" t="s">
        <v>6285</v>
      </c>
      <c r="O427">
        <f>VLOOKUP(B427,HIS退!B:F,5,FALSE)</f>
        <v>-172</v>
      </c>
      <c r="P427" t="str">
        <f t="shared" si="12"/>
        <v/>
      </c>
      <c r="Q427" s="40">
        <f>VLOOKUP(L427,银行退!C:D,2,FALSE)</f>
        <v>172</v>
      </c>
      <c r="R427" t="str">
        <f t="shared" si="13"/>
        <v/>
      </c>
      <c r="S427" t="str">
        <f>VLOOKUP(L427,银行退!C:Q,15,FALSE)</f>
        <v>S</v>
      </c>
      <c r="T427" s="40" t="e">
        <f>VLOOKUP(L427,银行退!C:W,21,FALSE)</f>
        <v>#N/A</v>
      </c>
      <c r="U427" s="53">
        <v>42899.450300925928</v>
      </c>
      <c r="V427" t="e">
        <f>VLOOKUP(B427,HIS解!E:G,3,FALSE)</f>
        <v>#N/A</v>
      </c>
    </row>
    <row r="428" spans="1:22" ht="14.25" hidden="1">
      <c r="A428" s="53">
        <v>42899.45034722222</v>
      </c>
      <c r="B428">
        <v>176128</v>
      </c>
      <c r="C428" t="s">
        <v>1385</v>
      </c>
      <c r="D428" t="s">
        <v>1386</v>
      </c>
      <c r="E428"/>
      <c r="F428" s="15">
        <v>380</v>
      </c>
      <c r="G428" t="s">
        <v>367</v>
      </c>
      <c r="H428" t="s">
        <v>367</v>
      </c>
      <c r="I428" t="s">
        <v>74</v>
      </c>
      <c r="J428" t="s">
        <v>36</v>
      </c>
      <c r="K428" t="s">
        <v>75</v>
      </c>
      <c r="L428" t="s">
        <v>6286</v>
      </c>
      <c r="M428" t="s">
        <v>6287</v>
      </c>
      <c r="N428" t="s">
        <v>6288</v>
      </c>
      <c r="O428">
        <f>VLOOKUP(B428,HIS退!B:F,5,FALSE)</f>
        <v>-380</v>
      </c>
      <c r="P428" t="str">
        <f t="shared" si="12"/>
        <v/>
      </c>
      <c r="Q428" s="40">
        <f>VLOOKUP(L428,银行退!C:D,2,FALSE)</f>
        <v>380</v>
      </c>
      <c r="R428" t="str">
        <f t="shared" si="13"/>
        <v/>
      </c>
      <c r="S428" t="str">
        <f>VLOOKUP(L428,银行退!C:Q,15,FALSE)</f>
        <v>S</v>
      </c>
      <c r="T428" s="40" t="e">
        <f>VLOOKUP(L428,银行退!C:W,21,FALSE)</f>
        <v>#N/A</v>
      </c>
      <c r="U428" s="53">
        <v>42899.45034722222</v>
      </c>
      <c r="V428" t="e">
        <f>VLOOKUP(B428,HIS解!E:G,3,FALSE)</f>
        <v>#N/A</v>
      </c>
    </row>
    <row r="429" spans="1:22" ht="14.25" hidden="1">
      <c r="A429" s="53">
        <v>42899.454097222224</v>
      </c>
      <c r="B429">
        <v>176485</v>
      </c>
      <c r="C429" t="s">
        <v>1388</v>
      </c>
      <c r="D429" t="s">
        <v>1389</v>
      </c>
      <c r="E429"/>
      <c r="F429" s="15">
        <v>4214</v>
      </c>
      <c r="G429" t="s">
        <v>367</v>
      </c>
      <c r="H429" t="s">
        <v>367</v>
      </c>
      <c r="I429" t="s">
        <v>74</v>
      </c>
      <c r="J429" t="s">
        <v>36</v>
      </c>
      <c r="K429" t="s">
        <v>75</v>
      </c>
      <c r="L429" t="s">
        <v>6289</v>
      </c>
      <c r="M429" t="s">
        <v>6290</v>
      </c>
      <c r="N429" t="s">
        <v>6291</v>
      </c>
      <c r="O429">
        <f>VLOOKUP(B429,HIS退!B:F,5,FALSE)</f>
        <v>-4214</v>
      </c>
      <c r="P429" t="str">
        <f t="shared" si="12"/>
        <v/>
      </c>
      <c r="Q429" s="40">
        <f>VLOOKUP(L429,银行退!C:D,2,FALSE)</f>
        <v>4214</v>
      </c>
      <c r="R429" t="str">
        <f t="shared" si="13"/>
        <v/>
      </c>
      <c r="S429" t="str">
        <f>VLOOKUP(L429,银行退!C:Q,15,FALSE)</f>
        <v>S</v>
      </c>
      <c r="T429" s="40" t="e">
        <f>VLOOKUP(L429,银行退!C:W,21,FALSE)</f>
        <v>#N/A</v>
      </c>
      <c r="U429" s="53">
        <v>42899.454097222224</v>
      </c>
      <c r="V429" t="e">
        <f>VLOOKUP(B429,HIS解!E:G,3,FALSE)</f>
        <v>#N/A</v>
      </c>
    </row>
    <row r="430" spans="1:22" ht="14.25" hidden="1">
      <c r="A430" s="53">
        <v>42899.458715277775</v>
      </c>
      <c r="B430">
        <v>176828</v>
      </c>
      <c r="C430" t="s">
        <v>6292</v>
      </c>
      <c r="D430" t="s">
        <v>1391</v>
      </c>
      <c r="E430"/>
      <c r="F430" s="15">
        <v>15</v>
      </c>
      <c r="G430" t="s">
        <v>367</v>
      </c>
      <c r="H430" t="s">
        <v>367</v>
      </c>
      <c r="I430" t="s">
        <v>174</v>
      </c>
      <c r="J430" t="s">
        <v>98</v>
      </c>
      <c r="K430" t="s">
        <v>75</v>
      </c>
      <c r="L430" t="s">
        <v>6293</v>
      </c>
      <c r="M430" t="s">
        <v>6294</v>
      </c>
      <c r="N430" t="s">
        <v>5029</v>
      </c>
      <c r="O430">
        <f>VLOOKUP(B430,HIS退!B:F,5,FALSE)</f>
        <v>-15</v>
      </c>
      <c r="P430" t="str">
        <f t="shared" si="12"/>
        <v/>
      </c>
      <c r="Q430" s="40">
        <f>VLOOKUP(L430,银行退!C:D,2,FALSE)</f>
        <v>15</v>
      </c>
      <c r="R430" t="str">
        <f t="shared" si="13"/>
        <v/>
      </c>
      <c r="S430" t="str">
        <f>VLOOKUP(L430,银行退!C:Q,15,FALSE)</f>
        <v>B</v>
      </c>
      <c r="T430" s="40" t="str">
        <f>VLOOKUP(L430,银行退!C:W,21,FALSE)</f>
        <v>20170613</v>
      </c>
      <c r="U430" s="53">
        <v>42899.458715277775</v>
      </c>
      <c r="V430">
        <f>VLOOKUP(B430,HIS解!E:G,3,FALSE)</f>
        <v>15</v>
      </c>
    </row>
    <row r="431" spans="1:22" ht="14.25" hidden="1">
      <c r="A431" s="53">
        <v>42899.459097222221</v>
      </c>
      <c r="B431">
        <v>176860</v>
      </c>
      <c r="C431" t="s">
        <v>1392</v>
      </c>
      <c r="D431" t="s">
        <v>1393</v>
      </c>
      <c r="E431"/>
      <c r="F431" s="15">
        <v>680</v>
      </c>
      <c r="G431" t="s">
        <v>367</v>
      </c>
      <c r="H431" t="s">
        <v>367</v>
      </c>
      <c r="I431" t="s">
        <v>74</v>
      </c>
      <c r="J431" t="s">
        <v>36</v>
      </c>
      <c r="K431" t="s">
        <v>75</v>
      </c>
      <c r="L431" t="s">
        <v>6295</v>
      </c>
      <c r="M431" t="s">
        <v>6296</v>
      </c>
      <c r="N431" t="s">
        <v>6297</v>
      </c>
      <c r="O431">
        <f>VLOOKUP(B431,HIS退!B:F,5,FALSE)</f>
        <v>-680</v>
      </c>
      <c r="P431" t="str">
        <f t="shared" si="12"/>
        <v/>
      </c>
      <c r="Q431" s="40">
        <f>VLOOKUP(L431,银行退!C:D,2,FALSE)</f>
        <v>680</v>
      </c>
      <c r="R431" t="str">
        <f t="shared" si="13"/>
        <v/>
      </c>
      <c r="S431" t="str">
        <f>VLOOKUP(L431,银行退!C:Q,15,FALSE)</f>
        <v>S</v>
      </c>
      <c r="T431" s="40" t="e">
        <f>VLOOKUP(L431,银行退!C:W,21,FALSE)</f>
        <v>#N/A</v>
      </c>
      <c r="U431" s="53">
        <v>42899.459097222221</v>
      </c>
      <c r="V431" t="e">
        <f>VLOOKUP(B431,HIS解!E:G,3,FALSE)</f>
        <v>#N/A</v>
      </c>
    </row>
    <row r="432" spans="1:22" ht="14.25" hidden="1">
      <c r="A432" s="53">
        <v>42899.459837962961</v>
      </c>
      <c r="B432">
        <v>176931</v>
      </c>
      <c r="C432" t="s">
        <v>1395</v>
      </c>
      <c r="D432" t="s">
        <v>1396</v>
      </c>
      <c r="E432"/>
      <c r="F432" s="15">
        <v>1900</v>
      </c>
      <c r="G432" t="s">
        <v>367</v>
      </c>
      <c r="H432" t="s">
        <v>367</v>
      </c>
      <c r="I432" t="s">
        <v>74</v>
      </c>
      <c r="J432" t="s">
        <v>36</v>
      </c>
      <c r="K432" t="s">
        <v>75</v>
      </c>
      <c r="L432" t="s">
        <v>6298</v>
      </c>
      <c r="M432" t="s">
        <v>6299</v>
      </c>
      <c r="N432" t="s">
        <v>6297</v>
      </c>
      <c r="O432">
        <f>VLOOKUP(B432,HIS退!B:F,5,FALSE)</f>
        <v>-1900</v>
      </c>
      <c r="P432" t="str">
        <f t="shared" si="12"/>
        <v/>
      </c>
      <c r="Q432" s="40">
        <f>VLOOKUP(L432,银行退!C:D,2,FALSE)</f>
        <v>1900</v>
      </c>
      <c r="R432" t="str">
        <f t="shared" si="13"/>
        <v/>
      </c>
      <c r="S432" t="str">
        <f>VLOOKUP(L432,银行退!C:Q,15,FALSE)</f>
        <v>S</v>
      </c>
      <c r="T432" s="40" t="e">
        <f>VLOOKUP(L432,银行退!C:W,21,FALSE)</f>
        <v>#N/A</v>
      </c>
      <c r="U432" s="53">
        <v>42899.459837962961</v>
      </c>
      <c r="V432" t="e">
        <f>VLOOKUP(B432,HIS解!E:G,3,FALSE)</f>
        <v>#N/A</v>
      </c>
    </row>
    <row r="433" spans="1:22" ht="14.25" hidden="1">
      <c r="A433" s="53">
        <v>42899.463333333333</v>
      </c>
      <c r="B433">
        <v>177161</v>
      </c>
      <c r="C433" t="s">
        <v>1398</v>
      </c>
      <c r="D433" t="s">
        <v>1399</v>
      </c>
      <c r="E433"/>
      <c r="F433" s="15">
        <v>247</v>
      </c>
      <c r="G433" t="s">
        <v>367</v>
      </c>
      <c r="H433" t="s">
        <v>367</v>
      </c>
      <c r="I433" t="s">
        <v>74</v>
      </c>
      <c r="J433" t="s">
        <v>36</v>
      </c>
      <c r="K433" t="s">
        <v>75</v>
      </c>
      <c r="L433" t="s">
        <v>6300</v>
      </c>
      <c r="M433" t="s">
        <v>6301</v>
      </c>
      <c r="N433" t="s">
        <v>6302</v>
      </c>
      <c r="O433">
        <f>VLOOKUP(B433,HIS退!B:F,5,FALSE)</f>
        <v>-247</v>
      </c>
      <c r="P433" t="str">
        <f t="shared" si="12"/>
        <v/>
      </c>
      <c r="Q433" s="40">
        <f>VLOOKUP(L433,银行退!C:D,2,FALSE)</f>
        <v>247</v>
      </c>
      <c r="R433" t="str">
        <f t="shared" si="13"/>
        <v/>
      </c>
      <c r="S433" t="str">
        <f>VLOOKUP(L433,银行退!C:Q,15,FALSE)</f>
        <v>S</v>
      </c>
      <c r="T433" s="40" t="e">
        <f>VLOOKUP(L433,银行退!C:W,21,FALSE)</f>
        <v>#N/A</v>
      </c>
      <c r="U433" s="53">
        <v>42899.463333333333</v>
      </c>
      <c r="V433" t="e">
        <f>VLOOKUP(B433,HIS解!E:G,3,FALSE)</f>
        <v>#N/A</v>
      </c>
    </row>
    <row r="434" spans="1:22" ht="14.25" hidden="1">
      <c r="A434" s="53">
        <v>42899.481261574074</v>
      </c>
      <c r="B434">
        <v>178281</v>
      </c>
      <c r="C434" t="s">
        <v>1401</v>
      </c>
      <c r="D434" t="s">
        <v>1402</v>
      </c>
      <c r="E434"/>
      <c r="F434" s="15">
        <v>91</v>
      </c>
      <c r="G434" t="s">
        <v>367</v>
      </c>
      <c r="H434" t="s">
        <v>367</v>
      </c>
      <c r="I434" t="s">
        <v>74</v>
      </c>
      <c r="J434" t="s">
        <v>36</v>
      </c>
      <c r="K434" t="s">
        <v>75</v>
      </c>
      <c r="L434" t="s">
        <v>6303</v>
      </c>
      <c r="M434" t="s">
        <v>6304</v>
      </c>
      <c r="N434" t="s">
        <v>6305</v>
      </c>
      <c r="O434">
        <f>VLOOKUP(B434,HIS退!B:F,5,FALSE)</f>
        <v>-91</v>
      </c>
      <c r="P434" t="str">
        <f t="shared" si="12"/>
        <v/>
      </c>
      <c r="Q434" s="40">
        <f>VLOOKUP(L434,银行退!C:D,2,FALSE)</f>
        <v>91</v>
      </c>
      <c r="R434" t="str">
        <f t="shared" si="13"/>
        <v/>
      </c>
      <c r="S434" t="str">
        <f>VLOOKUP(L434,银行退!C:Q,15,FALSE)</f>
        <v>S</v>
      </c>
      <c r="T434" s="40" t="e">
        <f>VLOOKUP(L434,银行退!C:W,21,FALSE)</f>
        <v>#N/A</v>
      </c>
      <c r="U434" s="53">
        <v>42899.481261574074</v>
      </c>
      <c r="V434" t="e">
        <f>VLOOKUP(B434,HIS解!E:G,3,FALSE)</f>
        <v>#N/A</v>
      </c>
    </row>
    <row r="435" spans="1:22" ht="14.25" hidden="1">
      <c r="A435" s="53">
        <v>42899.485196759262</v>
      </c>
      <c r="B435">
        <v>178472</v>
      </c>
      <c r="C435" t="s">
        <v>1404</v>
      </c>
      <c r="D435" t="s">
        <v>1052</v>
      </c>
      <c r="E435"/>
      <c r="F435" s="15">
        <v>386</v>
      </c>
      <c r="G435" t="s">
        <v>367</v>
      </c>
      <c r="H435" t="s">
        <v>367</v>
      </c>
      <c r="I435" t="s">
        <v>74</v>
      </c>
      <c r="J435" t="s">
        <v>36</v>
      </c>
      <c r="K435" t="s">
        <v>75</v>
      </c>
      <c r="L435" t="s">
        <v>6306</v>
      </c>
      <c r="M435" t="s">
        <v>6307</v>
      </c>
      <c r="N435" t="s">
        <v>4944</v>
      </c>
      <c r="O435">
        <f>VLOOKUP(B435,HIS退!B:F,5,FALSE)</f>
        <v>-386</v>
      </c>
      <c r="P435" t="str">
        <f t="shared" si="12"/>
        <v/>
      </c>
      <c r="Q435" s="40">
        <f>VLOOKUP(L435,银行退!C:D,2,FALSE)</f>
        <v>386</v>
      </c>
      <c r="R435" t="str">
        <f t="shared" si="13"/>
        <v/>
      </c>
      <c r="S435" t="str">
        <f>VLOOKUP(L435,银行退!C:Q,15,FALSE)</f>
        <v>S</v>
      </c>
      <c r="T435" s="40" t="e">
        <f>VLOOKUP(L435,银行退!C:W,21,FALSE)</f>
        <v>#N/A</v>
      </c>
      <c r="U435" s="53">
        <v>42899.485196759262</v>
      </c>
      <c r="V435" t="e">
        <f>VLOOKUP(B435,HIS解!E:G,3,FALSE)</f>
        <v>#N/A</v>
      </c>
    </row>
    <row r="436" spans="1:22" ht="14.25" hidden="1">
      <c r="A436" s="53">
        <v>42899.49590277778</v>
      </c>
      <c r="B436">
        <v>178906</v>
      </c>
      <c r="C436" t="s">
        <v>1405</v>
      </c>
      <c r="D436" t="s">
        <v>318</v>
      </c>
      <c r="E436"/>
      <c r="F436" s="15">
        <v>328</v>
      </c>
      <c r="G436" t="s">
        <v>367</v>
      </c>
      <c r="H436" t="s">
        <v>367</v>
      </c>
      <c r="I436" t="s">
        <v>74</v>
      </c>
      <c r="J436" t="s">
        <v>36</v>
      </c>
      <c r="K436" t="s">
        <v>75</v>
      </c>
      <c r="L436" t="s">
        <v>6308</v>
      </c>
      <c r="M436" t="s">
        <v>6309</v>
      </c>
      <c r="N436" t="s">
        <v>374</v>
      </c>
      <c r="O436">
        <f>VLOOKUP(B436,HIS退!B:F,5,FALSE)</f>
        <v>-328</v>
      </c>
      <c r="P436" t="str">
        <f t="shared" si="12"/>
        <v/>
      </c>
      <c r="Q436" s="40">
        <f>VLOOKUP(L436,银行退!C:D,2,FALSE)</f>
        <v>328</v>
      </c>
      <c r="R436" t="str">
        <f t="shared" si="13"/>
        <v/>
      </c>
      <c r="S436" t="str">
        <f>VLOOKUP(L436,银行退!C:Q,15,FALSE)</f>
        <v>S</v>
      </c>
      <c r="T436" s="40" t="e">
        <f>VLOOKUP(L436,银行退!C:W,21,FALSE)</f>
        <v>#N/A</v>
      </c>
      <c r="U436" s="53">
        <v>42899.49590277778</v>
      </c>
      <c r="V436" t="e">
        <f>VLOOKUP(B436,HIS解!E:G,3,FALSE)</f>
        <v>#N/A</v>
      </c>
    </row>
    <row r="437" spans="1:22" ht="14.25" hidden="1">
      <c r="A437" s="53">
        <v>42899.504143518519</v>
      </c>
      <c r="B437">
        <v>179129</v>
      </c>
      <c r="C437" t="s">
        <v>1406</v>
      </c>
      <c r="D437" t="s">
        <v>1407</v>
      </c>
      <c r="E437"/>
      <c r="F437" s="15">
        <v>151</v>
      </c>
      <c r="G437" t="s">
        <v>367</v>
      </c>
      <c r="H437" t="s">
        <v>367</v>
      </c>
      <c r="I437" t="s">
        <v>74</v>
      </c>
      <c r="J437" t="s">
        <v>36</v>
      </c>
      <c r="K437" t="s">
        <v>75</v>
      </c>
      <c r="L437" t="s">
        <v>6310</v>
      </c>
      <c r="M437" t="s">
        <v>6311</v>
      </c>
      <c r="N437" t="s">
        <v>6312</v>
      </c>
      <c r="O437">
        <f>VLOOKUP(B437,HIS退!B:F,5,FALSE)</f>
        <v>-151</v>
      </c>
      <c r="P437" t="str">
        <f t="shared" si="12"/>
        <v/>
      </c>
      <c r="Q437" s="40">
        <f>VLOOKUP(L437,银行退!C:D,2,FALSE)</f>
        <v>151</v>
      </c>
      <c r="R437" t="str">
        <f t="shared" si="13"/>
        <v/>
      </c>
      <c r="S437" t="str">
        <f>VLOOKUP(L437,银行退!C:Q,15,FALSE)</f>
        <v>S</v>
      </c>
      <c r="T437" s="40" t="e">
        <f>VLOOKUP(L437,银行退!C:W,21,FALSE)</f>
        <v>#N/A</v>
      </c>
      <c r="U437" s="53">
        <v>42899.504143518519</v>
      </c>
      <c r="V437" t="e">
        <f>VLOOKUP(B437,HIS解!E:G,3,FALSE)</f>
        <v>#N/A</v>
      </c>
    </row>
    <row r="438" spans="1:22" ht="14.25" hidden="1">
      <c r="A438" s="53">
        <v>42899.506562499999</v>
      </c>
      <c r="B438">
        <v>179164</v>
      </c>
      <c r="C438" t="s">
        <v>1409</v>
      </c>
      <c r="D438" t="s">
        <v>1410</v>
      </c>
      <c r="E438"/>
      <c r="F438" s="15">
        <v>200</v>
      </c>
      <c r="G438" t="s">
        <v>367</v>
      </c>
      <c r="H438" t="s">
        <v>367</v>
      </c>
      <c r="I438" t="s">
        <v>74</v>
      </c>
      <c r="J438" t="s">
        <v>36</v>
      </c>
      <c r="K438" t="s">
        <v>75</v>
      </c>
      <c r="L438" t="s">
        <v>6313</v>
      </c>
      <c r="M438" t="s">
        <v>6314</v>
      </c>
      <c r="N438" t="s">
        <v>6315</v>
      </c>
      <c r="O438">
        <f>VLOOKUP(B438,HIS退!B:F,5,FALSE)</f>
        <v>-200</v>
      </c>
      <c r="P438" t="str">
        <f t="shared" si="12"/>
        <v/>
      </c>
      <c r="Q438" s="40">
        <f>VLOOKUP(L438,银行退!C:D,2,FALSE)</f>
        <v>200</v>
      </c>
      <c r="R438" t="str">
        <f t="shared" si="13"/>
        <v/>
      </c>
      <c r="S438" t="str">
        <f>VLOOKUP(L438,银行退!C:Q,15,FALSE)</f>
        <v>S</v>
      </c>
      <c r="T438" s="40" t="e">
        <f>VLOOKUP(L438,银行退!C:W,21,FALSE)</f>
        <v>#N/A</v>
      </c>
      <c r="U438" s="53">
        <v>42899.506562499999</v>
      </c>
      <c r="V438" t="e">
        <f>VLOOKUP(B438,HIS解!E:G,3,FALSE)</f>
        <v>#N/A</v>
      </c>
    </row>
    <row r="439" spans="1:22" ht="14.25" hidden="1">
      <c r="A439" s="53">
        <v>42899.540092592593</v>
      </c>
      <c r="B439">
        <v>179529</v>
      </c>
      <c r="C439" t="s">
        <v>1412</v>
      </c>
      <c r="D439" t="s">
        <v>1413</v>
      </c>
      <c r="E439"/>
      <c r="F439" s="15">
        <v>994</v>
      </c>
      <c r="G439" t="s">
        <v>367</v>
      </c>
      <c r="H439" t="s">
        <v>367</v>
      </c>
      <c r="I439" t="s">
        <v>74</v>
      </c>
      <c r="J439" t="s">
        <v>36</v>
      </c>
      <c r="K439" t="s">
        <v>75</v>
      </c>
      <c r="L439" t="s">
        <v>6316</v>
      </c>
      <c r="M439" t="s">
        <v>6317</v>
      </c>
      <c r="N439" t="s">
        <v>6318</v>
      </c>
      <c r="O439">
        <f>VLOOKUP(B439,HIS退!B:F,5,FALSE)</f>
        <v>-994</v>
      </c>
      <c r="P439" t="str">
        <f t="shared" si="12"/>
        <v/>
      </c>
      <c r="Q439" s="40">
        <f>VLOOKUP(L439,银行退!C:D,2,FALSE)</f>
        <v>994</v>
      </c>
      <c r="R439" t="str">
        <f t="shared" si="13"/>
        <v/>
      </c>
      <c r="S439" t="str">
        <f>VLOOKUP(L439,银行退!C:Q,15,FALSE)</f>
        <v>S</v>
      </c>
      <c r="T439" s="40" t="e">
        <f>VLOOKUP(L439,银行退!C:W,21,FALSE)</f>
        <v>#N/A</v>
      </c>
      <c r="U439" s="53">
        <v>42899.540092592593</v>
      </c>
      <c r="V439" t="e">
        <f>VLOOKUP(B439,HIS解!E:G,3,FALSE)</f>
        <v>#N/A</v>
      </c>
    </row>
    <row r="440" spans="1:22" ht="14.25" hidden="1">
      <c r="A440" s="53">
        <v>42899.558379629627</v>
      </c>
      <c r="B440">
        <v>179696</v>
      </c>
      <c r="C440" t="s">
        <v>6319</v>
      </c>
      <c r="D440" t="s">
        <v>1415</v>
      </c>
      <c r="E440"/>
      <c r="F440" s="15">
        <v>500</v>
      </c>
      <c r="G440" t="s">
        <v>367</v>
      </c>
      <c r="H440" t="s">
        <v>367</v>
      </c>
      <c r="I440" t="s">
        <v>174</v>
      </c>
      <c r="J440" t="s">
        <v>98</v>
      </c>
      <c r="K440" t="s">
        <v>75</v>
      </c>
      <c r="L440" t="s">
        <v>6320</v>
      </c>
      <c r="M440" t="s">
        <v>6321</v>
      </c>
      <c r="N440" t="s">
        <v>5030</v>
      </c>
      <c r="O440">
        <f>VLOOKUP(B440,HIS退!B:F,5,FALSE)</f>
        <v>-500</v>
      </c>
      <c r="P440" t="str">
        <f t="shared" si="12"/>
        <v/>
      </c>
      <c r="Q440" s="40">
        <f>VLOOKUP(L440,银行退!C:D,2,FALSE)</f>
        <v>500</v>
      </c>
      <c r="R440" t="str">
        <f t="shared" si="13"/>
        <v/>
      </c>
      <c r="S440" t="str">
        <f>VLOOKUP(L440,银行退!C:Q,15,FALSE)</f>
        <v>B</v>
      </c>
      <c r="T440" s="40" t="str">
        <f>VLOOKUP(L440,银行退!C:W,21,FALSE)</f>
        <v>20170613</v>
      </c>
      <c r="U440" s="53">
        <v>42899.558379629627</v>
      </c>
      <c r="V440">
        <f>VLOOKUP(B440,HIS解!E:G,3,FALSE)</f>
        <v>500</v>
      </c>
    </row>
    <row r="441" spans="1:22" ht="14.25" hidden="1">
      <c r="A441" s="53">
        <v>42899.5625462963</v>
      </c>
      <c r="B441">
        <v>179732</v>
      </c>
      <c r="C441" t="s">
        <v>1417</v>
      </c>
      <c r="D441" t="s">
        <v>1418</v>
      </c>
      <c r="E441"/>
      <c r="F441" s="15">
        <v>1000</v>
      </c>
      <c r="G441" t="s">
        <v>367</v>
      </c>
      <c r="H441" t="s">
        <v>367</v>
      </c>
      <c r="I441" t="s">
        <v>74</v>
      </c>
      <c r="J441" t="s">
        <v>36</v>
      </c>
      <c r="K441" t="s">
        <v>75</v>
      </c>
      <c r="L441" t="s">
        <v>6322</v>
      </c>
      <c r="M441" t="s">
        <v>6323</v>
      </c>
      <c r="N441" t="s">
        <v>6324</v>
      </c>
      <c r="O441">
        <f>VLOOKUP(B441,HIS退!B:F,5,FALSE)</f>
        <v>-1000</v>
      </c>
      <c r="P441" t="str">
        <f t="shared" si="12"/>
        <v/>
      </c>
      <c r="Q441" s="40">
        <f>VLOOKUP(L441,银行退!C:D,2,FALSE)</f>
        <v>1000</v>
      </c>
      <c r="R441" t="str">
        <f t="shared" si="13"/>
        <v/>
      </c>
      <c r="S441" t="str">
        <f>VLOOKUP(L441,银行退!C:Q,15,FALSE)</f>
        <v>S</v>
      </c>
      <c r="T441" s="40" t="e">
        <f>VLOOKUP(L441,银行退!C:W,21,FALSE)</f>
        <v>#N/A</v>
      </c>
      <c r="U441" s="53">
        <v>42899.5625462963</v>
      </c>
      <c r="V441" t="e">
        <f>VLOOKUP(B441,HIS解!E:G,3,FALSE)</f>
        <v>#N/A</v>
      </c>
    </row>
    <row r="442" spans="1:22" ht="14.25" hidden="1">
      <c r="A442" s="53">
        <v>42899.563807870371</v>
      </c>
      <c r="B442">
        <v>179741</v>
      </c>
      <c r="C442" t="s">
        <v>1420</v>
      </c>
      <c r="D442" t="s">
        <v>966</v>
      </c>
      <c r="E442"/>
      <c r="F442" s="15">
        <v>1902</v>
      </c>
      <c r="G442" t="s">
        <v>367</v>
      </c>
      <c r="H442" t="s">
        <v>367</v>
      </c>
      <c r="I442" t="s">
        <v>74</v>
      </c>
      <c r="J442" t="s">
        <v>36</v>
      </c>
      <c r="K442" t="s">
        <v>75</v>
      </c>
      <c r="L442" t="s">
        <v>6325</v>
      </c>
      <c r="M442" t="s">
        <v>6326</v>
      </c>
      <c r="N442" t="s">
        <v>4909</v>
      </c>
      <c r="O442">
        <f>VLOOKUP(B442,HIS退!B:F,5,FALSE)</f>
        <v>-1902</v>
      </c>
      <c r="P442" t="str">
        <f t="shared" si="12"/>
        <v/>
      </c>
      <c r="Q442" s="40">
        <f>VLOOKUP(L442,银行退!C:D,2,FALSE)</f>
        <v>1902</v>
      </c>
      <c r="R442" t="str">
        <f t="shared" si="13"/>
        <v/>
      </c>
      <c r="S442" t="str">
        <f>VLOOKUP(L442,银行退!C:Q,15,FALSE)</f>
        <v>S</v>
      </c>
      <c r="T442" s="40" t="e">
        <f>VLOOKUP(L442,银行退!C:W,21,FALSE)</f>
        <v>#N/A</v>
      </c>
      <c r="U442" s="53">
        <v>42899.563807870371</v>
      </c>
      <c r="V442" t="e">
        <f>VLOOKUP(B442,HIS解!E:G,3,FALSE)</f>
        <v>#N/A</v>
      </c>
    </row>
    <row r="443" spans="1:22" ht="14.25" hidden="1">
      <c r="A443" s="53">
        <v>42899.599606481483</v>
      </c>
      <c r="B443">
        <v>180707</v>
      </c>
      <c r="C443" t="s">
        <v>1421</v>
      </c>
      <c r="D443" t="s">
        <v>1422</v>
      </c>
      <c r="E443"/>
      <c r="F443" s="15">
        <v>120</v>
      </c>
      <c r="G443" t="s">
        <v>367</v>
      </c>
      <c r="H443" t="s">
        <v>367</v>
      </c>
      <c r="I443" t="s">
        <v>74</v>
      </c>
      <c r="J443" t="s">
        <v>36</v>
      </c>
      <c r="K443" t="s">
        <v>75</v>
      </c>
      <c r="L443" t="s">
        <v>6327</v>
      </c>
      <c r="M443" t="s">
        <v>6328</v>
      </c>
      <c r="N443" t="s">
        <v>6329</v>
      </c>
      <c r="O443">
        <f>VLOOKUP(B443,HIS退!B:F,5,FALSE)</f>
        <v>-120</v>
      </c>
      <c r="P443" t="str">
        <f t="shared" si="12"/>
        <v/>
      </c>
      <c r="Q443" s="40">
        <f>VLOOKUP(L443,银行退!C:D,2,FALSE)</f>
        <v>120</v>
      </c>
      <c r="R443" t="str">
        <f t="shared" si="13"/>
        <v/>
      </c>
      <c r="S443" t="str">
        <f>VLOOKUP(L443,银行退!C:Q,15,FALSE)</f>
        <v>S</v>
      </c>
      <c r="T443" s="40" t="e">
        <f>VLOOKUP(L443,银行退!C:W,21,FALSE)</f>
        <v>#N/A</v>
      </c>
      <c r="U443" s="53">
        <v>42899.599606481483</v>
      </c>
      <c r="V443" t="e">
        <f>VLOOKUP(B443,HIS解!E:G,3,FALSE)</f>
        <v>#N/A</v>
      </c>
    </row>
    <row r="444" spans="1:22" ht="14.25" hidden="1">
      <c r="A444" s="53">
        <v>42899.609618055554</v>
      </c>
      <c r="B444">
        <v>181265</v>
      </c>
      <c r="C444" t="s">
        <v>1424</v>
      </c>
      <c r="D444" t="s">
        <v>1425</v>
      </c>
      <c r="E444"/>
      <c r="F444" s="15">
        <v>340</v>
      </c>
      <c r="G444" t="s">
        <v>367</v>
      </c>
      <c r="H444" t="s">
        <v>367</v>
      </c>
      <c r="I444" t="s">
        <v>74</v>
      </c>
      <c r="J444" t="s">
        <v>36</v>
      </c>
      <c r="K444" t="s">
        <v>75</v>
      </c>
      <c r="L444" t="s">
        <v>6330</v>
      </c>
      <c r="M444" t="s">
        <v>6331</v>
      </c>
      <c r="N444" t="s">
        <v>6332</v>
      </c>
      <c r="O444">
        <f>VLOOKUP(B444,HIS退!B:F,5,FALSE)</f>
        <v>-340</v>
      </c>
      <c r="P444" t="str">
        <f t="shared" si="12"/>
        <v/>
      </c>
      <c r="Q444" s="40">
        <f>VLOOKUP(L444,银行退!C:D,2,FALSE)</f>
        <v>340</v>
      </c>
      <c r="R444" t="str">
        <f t="shared" si="13"/>
        <v/>
      </c>
      <c r="S444" t="str">
        <f>VLOOKUP(L444,银行退!C:Q,15,FALSE)</f>
        <v>S</v>
      </c>
      <c r="T444" s="40" t="e">
        <f>VLOOKUP(L444,银行退!C:W,21,FALSE)</f>
        <v>#N/A</v>
      </c>
      <c r="U444" s="53">
        <v>42899.609618055554</v>
      </c>
      <c r="V444" t="e">
        <f>VLOOKUP(B444,HIS解!E:G,3,FALSE)</f>
        <v>#N/A</v>
      </c>
    </row>
    <row r="445" spans="1:22" ht="14.25" hidden="1">
      <c r="A445" s="53">
        <v>42899.610451388886</v>
      </c>
      <c r="B445">
        <v>181313</v>
      </c>
      <c r="C445" t="s">
        <v>1428</v>
      </c>
      <c r="D445" t="s">
        <v>1429</v>
      </c>
      <c r="E445"/>
      <c r="F445" s="15">
        <v>994</v>
      </c>
      <c r="G445" t="s">
        <v>367</v>
      </c>
      <c r="H445" t="s">
        <v>367</v>
      </c>
      <c r="I445" t="s">
        <v>74</v>
      </c>
      <c r="J445" t="s">
        <v>36</v>
      </c>
      <c r="K445" t="s">
        <v>75</v>
      </c>
      <c r="L445" t="s">
        <v>6333</v>
      </c>
      <c r="M445" t="s">
        <v>6334</v>
      </c>
      <c r="N445" t="s">
        <v>6335</v>
      </c>
      <c r="O445">
        <f>VLOOKUP(B445,HIS退!B:F,5,FALSE)</f>
        <v>-994</v>
      </c>
      <c r="P445" t="str">
        <f t="shared" si="12"/>
        <v/>
      </c>
      <c r="Q445" s="40">
        <f>VLOOKUP(L445,银行退!C:D,2,FALSE)</f>
        <v>994</v>
      </c>
      <c r="R445" t="str">
        <f t="shared" si="13"/>
        <v/>
      </c>
      <c r="S445" t="str">
        <f>VLOOKUP(L445,银行退!C:Q,15,FALSE)</f>
        <v>S</v>
      </c>
      <c r="T445" s="40" t="e">
        <f>VLOOKUP(L445,银行退!C:W,21,FALSE)</f>
        <v>#N/A</v>
      </c>
      <c r="U445" s="53">
        <v>42899.610451388886</v>
      </c>
      <c r="V445" t="e">
        <f>VLOOKUP(B445,HIS解!E:G,3,FALSE)</f>
        <v>#N/A</v>
      </c>
    </row>
    <row r="446" spans="1:22" s="21" customFormat="1" ht="14.25" hidden="1">
      <c r="A446" s="58">
        <v>42899.613067129627</v>
      </c>
      <c r="B446" s="21">
        <v>181471</v>
      </c>
      <c r="C446" s="21" t="s">
        <v>1431</v>
      </c>
      <c r="D446" s="21" t="s">
        <v>1432</v>
      </c>
      <c r="F446" s="59">
        <v>500</v>
      </c>
      <c r="G446" s="21" t="s">
        <v>367</v>
      </c>
      <c r="H446" s="21" t="s">
        <v>367</v>
      </c>
      <c r="I446" s="21" t="s">
        <v>74</v>
      </c>
      <c r="J446" s="21" t="s">
        <v>36</v>
      </c>
      <c r="K446" s="21" t="s">
        <v>75</v>
      </c>
      <c r="L446" s="21" t="s">
        <v>6336</v>
      </c>
      <c r="M446" s="21" t="s">
        <v>6337</v>
      </c>
      <c r="N446" s="21" t="s">
        <v>6338</v>
      </c>
      <c r="O446" s="21">
        <f>VLOOKUP(B446,HIS退!B:F,5,FALSE)</f>
        <v>-500</v>
      </c>
      <c r="P446" s="21" t="str">
        <f t="shared" si="12"/>
        <v/>
      </c>
      <c r="Q446" s="60">
        <f>VLOOKUP(L446,银行退!C:D,2,FALSE)</f>
        <v>500</v>
      </c>
      <c r="R446" s="21" t="str">
        <f t="shared" si="13"/>
        <v/>
      </c>
      <c r="S446" s="21" t="str">
        <f>VLOOKUP(L446,银行退!C:Q,15,FALSE)</f>
        <v>S</v>
      </c>
      <c r="T446" s="60" t="str">
        <f>VLOOKUP(L446,银行退!C:W,21,FALSE)</f>
        <v>20170614</v>
      </c>
      <c r="U446" s="58">
        <v>42899.613067129627</v>
      </c>
      <c r="V446" s="21" t="e">
        <f>VLOOKUP(B446,HIS解!E:G,3,FALSE)</f>
        <v>#N/A</v>
      </c>
    </row>
    <row r="447" spans="1:22" ht="14.25" hidden="1">
      <c r="A447" s="53">
        <v>42899.617812500001</v>
      </c>
      <c r="B447">
        <v>181774</v>
      </c>
      <c r="C447" t="s">
        <v>1434</v>
      </c>
      <c r="D447" t="s">
        <v>1435</v>
      </c>
      <c r="E447"/>
      <c r="F447" s="15">
        <v>2000</v>
      </c>
      <c r="G447" t="s">
        <v>367</v>
      </c>
      <c r="H447" t="s">
        <v>367</v>
      </c>
      <c r="I447" t="s">
        <v>74</v>
      </c>
      <c r="J447" t="s">
        <v>36</v>
      </c>
      <c r="K447" t="s">
        <v>75</v>
      </c>
      <c r="L447" t="s">
        <v>6339</v>
      </c>
      <c r="M447" t="s">
        <v>6340</v>
      </c>
      <c r="N447" t="s">
        <v>6341</v>
      </c>
      <c r="O447">
        <f>VLOOKUP(B447,HIS退!B:F,5,FALSE)</f>
        <v>-2000</v>
      </c>
      <c r="P447" t="str">
        <f t="shared" si="12"/>
        <v/>
      </c>
      <c r="Q447" s="40">
        <f>VLOOKUP(L447,银行退!C:D,2,FALSE)</f>
        <v>2000</v>
      </c>
      <c r="R447" t="str">
        <f t="shared" si="13"/>
        <v/>
      </c>
      <c r="S447" t="str">
        <f>VLOOKUP(L447,银行退!C:Q,15,FALSE)</f>
        <v>S</v>
      </c>
      <c r="T447" s="40" t="e">
        <f>VLOOKUP(L447,银行退!C:W,21,FALSE)</f>
        <v>#N/A</v>
      </c>
      <c r="U447" s="53">
        <v>42899.617812500001</v>
      </c>
      <c r="V447" t="e">
        <f>VLOOKUP(B447,HIS解!E:G,3,FALSE)</f>
        <v>#N/A</v>
      </c>
    </row>
    <row r="448" spans="1:22" ht="14.25" hidden="1">
      <c r="A448" s="53">
        <v>42899.619675925926</v>
      </c>
      <c r="B448">
        <v>181931</v>
      </c>
      <c r="C448" t="s">
        <v>1437</v>
      </c>
      <c r="D448" t="s">
        <v>1438</v>
      </c>
      <c r="E448"/>
      <c r="F448" s="15">
        <v>468</v>
      </c>
      <c r="G448" t="s">
        <v>367</v>
      </c>
      <c r="H448" t="s">
        <v>367</v>
      </c>
      <c r="I448" t="s">
        <v>74</v>
      </c>
      <c r="J448" t="s">
        <v>36</v>
      </c>
      <c r="K448" t="s">
        <v>75</v>
      </c>
      <c r="L448" t="s">
        <v>6342</v>
      </c>
      <c r="M448" t="s">
        <v>6343</v>
      </c>
      <c r="N448" t="s">
        <v>6344</v>
      </c>
      <c r="O448">
        <f>VLOOKUP(B448,HIS退!B:F,5,FALSE)</f>
        <v>-468</v>
      </c>
      <c r="P448" t="str">
        <f t="shared" si="12"/>
        <v/>
      </c>
      <c r="Q448" s="40">
        <f>VLOOKUP(L448,银行退!C:D,2,FALSE)</f>
        <v>468</v>
      </c>
      <c r="R448" t="str">
        <f t="shared" si="13"/>
        <v/>
      </c>
      <c r="S448" t="str">
        <f>VLOOKUP(L448,银行退!C:Q,15,FALSE)</f>
        <v>S</v>
      </c>
      <c r="T448" s="40" t="e">
        <f>VLOOKUP(L448,银行退!C:W,21,FALSE)</f>
        <v>#N/A</v>
      </c>
      <c r="U448" s="53">
        <v>42899.619675925926</v>
      </c>
      <c r="V448" t="e">
        <f>VLOOKUP(B448,HIS解!E:G,3,FALSE)</f>
        <v>#N/A</v>
      </c>
    </row>
    <row r="449" spans="1:22" ht="14.25" hidden="1">
      <c r="A449" s="53">
        <v>42899.619780092595</v>
      </c>
      <c r="B449">
        <v>181935</v>
      </c>
      <c r="C449" t="s">
        <v>1440</v>
      </c>
      <c r="D449" t="s">
        <v>1441</v>
      </c>
      <c r="E449"/>
      <c r="F449" s="15">
        <v>4000</v>
      </c>
      <c r="G449" t="s">
        <v>367</v>
      </c>
      <c r="H449" t="s">
        <v>367</v>
      </c>
      <c r="I449" t="s">
        <v>74</v>
      </c>
      <c r="J449" t="s">
        <v>36</v>
      </c>
      <c r="K449" t="s">
        <v>75</v>
      </c>
      <c r="L449" t="s">
        <v>6345</v>
      </c>
      <c r="M449" t="s">
        <v>6346</v>
      </c>
      <c r="N449" t="s">
        <v>6347</v>
      </c>
      <c r="O449">
        <f>VLOOKUP(B449,HIS退!B:F,5,FALSE)</f>
        <v>-4000</v>
      </c>
      <c r="P449" t="str">
        <f t="shared" si="12"/>
        <v/>
      </c>
      <c r="Q449" s="40">
        <f>VLOOKUP(L449,银行退!C:D,2,FALSE)</f>
        <v>4000</v>
      </c>
      <c r="R449" t="str">
        <f t="shared" si="13"/>
        <v/>
      </c>
      <c r="S449" t="str">
        <f>VLOOKUP(L449,银行退!C:Q,15,FALSE)</f>
        <v>S</v>
      </c>
      <c r="T449" s="40" t="e">
        <f>VLOOKUP(L449,银行退!C:W,21,FALSE)</f>
        <v>#N/A</v>
      </c>
      <c r="U449" s="53">
        <v>42899.619780092595</v>
      </c>
      <c r="V449" t="e">
        <f>VLOOKUP(B449,HIS解!E:G,3,FALSE)</f>
        <v>#N/A</v>
      </c>
    </row>
    <row r="450" spans="1:22" ht="14.25" hidden="1">
      <c r="A450" s="53">
        <v>42899.622627314813</v>
      </c>
      <c r="B450">
        <v>182125</v>
      </c>
      <c r="C450" t="s">
        <v>1443</v>
      </c>
      <c r="D450" t="s">
        <v>1444</v>
      </c>
      <c r="E450"/>
      <c r="F450" s="15">
        <v>768</v>
      </c>
      <c r="G450" t="s">
        <v>367</v>
      </c>
      <c r="H450" t="s">
        <v>367</v>
      </c>
      <c r="I450" t="s">
        <v>74</v>
      </c>
      <c r="J450" t="s">
        <v>36</v>
      </c>
      <c r="K450" t="s">
        <v>75</v>
      </c>
      <c r="L450" t="s">
        <v>6348</v>
      </c>
      <c r="M450" t="s">
        <v>6349</v>
      </c>
      <c r="N450" t="s">
        <v>6350</v>
      </c>
      <c r="O450">
        <f>VLOOKUP(B450,HIS退!B:F,5,FALSE)</f>
        <v>-768</v>
      </c>
      <c r="P450" t="str">
        <f t="shared" ref="P450:P513" si="14">IF(O450=F450*-1,"",1)</f>
        <v/>
      </c>
      <c r="Q450" s="40">
        <f>VLOOKUP(L450,银行退!C:D,2,FALSE)</f>
        <v>768</v>
      </c>
      <c r="R450" t="str">
        <f t="shared" si="13"/>
        <v/>
      </c>
      <c r="S450" t="str">
        <f>VLOOKUP(L450,银行退!C:Q,15,FALSE)</f>
        <v>S</v>
      </c>
      <c r="T450" s="40" t="e">
        <f>VLOOKUP(L450,银行退!C:W,21,FALSE)</f>
        <v>#N/A</v>
      </c>
      <c r="U450" s="53">
        <v>42899.622627314813</v>
      </c>
      <c r="V450" t="e">
        <f>VLOOKUP(B450,HIS解!E:G,3,FALSE)</f>
        <v>#N/A</v>
      </c>
    </row>
    <row r="451" spans="1:22" ht="14.25" hidden="1">
      <c r="A451" s="53">
        <v>42899.627210648148</v>
      </c>
      <c r="B451">
        <v>182472</v>
      </c>
      <c r="C451" t="s">
        <v>1446</v>
      </c>
      <c r="D451" t="s">
        <v>1447</v>
      </c>
      <c r="E451"/>
      <c r="F451" s="15">
        <v>922</v>
      </c>
      <c r="G451" t="s">
        <v>367</v>
      </c>
      <c r="H451" t="s">
        <v>367</v>
      </c>
      <c r="I451" t="s">
        <v>74</v>
      </c>
      <c r="J451" t="s">
        <v>36</v>
      </c>
      <c r="K451" t="s">
        <v>75</v>
      </c>
      <c r="L451" t="s">
        <v>6351</v>
      </c>
      <c r="M451" t="s">
        <v>6352</v>
      </c>
      <c r="N451" t="s">
        <v>5531</v>
      </c>
      <c r="O451">
        <f>VLOOKUP(B451,HIS退!B:F,5,FALSE)</f>
        <v>-922</v>
      </c>
      <c r="P451" t="str">
        <f t="shared" si="14"/>
        <v/>
      </c>
      <c r="Q451" s="40">
        <f>VLOOKUP(L451,银行退!C:D,2,FALSE)</f>
        <v>922</v>
      </c>
      <c r="R451" t="str">
        <f t="shared" si="13"/>
        <v/>
      </c>
      <c r="S451" t="str">
        <f>VLOOKUP(L451,银行退!C:Q,15,FALSE)</f>
        <v>S</v>
      </c>
      <c r="T451" s="40" t="e">
        <f>VLOOKUP(L451,银行退!C:W,21,FALSE)</f>
        <v>#N/A</v>
      </c>
      <c r="U451" s="53">
        <v>42899.627210648148</v>
      </c>
      <c r="V451" t="e">
        <f>VLOOKUP(B451,HIS解!E:G,3,FALSE)</f>
        <v>#N/A</v>
      </c>
    </row>
    <row r="452" spans="1:22" ht="14.25" hidden="1">
      <c r="A452" s="53">
        <v>42899.630543981482</v>
      </c>
      <c r="B452">
        <v>182706</v>
      </c>
      <c r="C452" t="s">
        <v>1449</v>
      </c>
      <c r="D452" t="s">
        <v>1450</v>
      </c>
      <c r="E452"/>
      <c r="F452" s="15">
        <v>1650</v>
      </c>
      <c r="G452" t="s">
        <v>367</v>
      </c>
      <c r="H452" t="s">
        <v>367</v>
      </c>
      <c r="I452" t="s">
        <v>74</v>
      </c>
      <c r="J452" t="s">
        <v>36</v>
      </c>
      <c r="K452" t="s">
        <v>75</v>
      </c>
      <c r="L452" t="s">
        <v>6353</v>
      </c>
      <c r="M452" t="s">
        <v>6354</v>
      </c>
      <c r="N452" t="s">
        <v>368</v>
      </c>
      <c r="O452">
        <f>VLOOKUP(B452,HIS退!B:F,5,FALSE)</f>
        <v>-1650</v>
      </c>
      <c r="P452" t="str">
        <f t="shared" si="14"/>
        <v/>
      </c>
      <c r="Q452" s="40">
        <f>VLOOKUP(L452,银行退!C:D,2,FALSE)</f>
        <v>1650</v>
      </c>
      <c r="R452" t="str">
        <f t="shared" ref="R452:R515" si="15">IF(Q452=F452,"",1)</f>
        <v/>
      </c>
      <c r="S452" t="str">
        <f>VLOOKUP(L452,银行退!C:Q,15,FALSE)</f>
        <v>S</v>
      </c>
      <c r="T452" s="40" t="e">
        <f>VLOOKUP(L452,银行退!C:W,21,FALSE)</f>
        <v>#N/A</v>
      </c>
      <c r="U452" s="53">
        <v>42899.630543981482</v>
      </c>
      <c r="V452" t="e">
        <f>VLOOKUP(B452,HIS解!E:G,3,FALSE)</f>
        <v>#N/A</v>
      </c>
    </row>
    <row r="453" spans="1:22" ht="14.25" hidden="1">
      <c r="A453" s="53">
        <v>42899.631712962961</v>
      </c>
      <c r="B453">
        <v>182765</v>
      </c>
      <c r="C453" t="s">
        <v>6355</v>
      </c>
      <c r="D453" t="s">
        <v>1453</v>
      </c>
      <c r="E453"/>
      <c r="F453" s="15">
        <v>1079</v>
      </c>
      <c r="G453" t="s">
        <v>367</v>
      </c>
      <c r="H453" t="s">
        <v>367</v>
      </c>
      <c r="I453" t="s">
        <v>74</v>
      </c>
      <c r="J453" t="s">
        <v>36</v>
      </c>
      <c r="K453" t="s">
        <v>75</v>
      </c>
      <c r="L453" t="s">
        <v>6356</v>
      </c>
      <c r="M453" t="s">
        <v>6357</v>
      </c>
      <c r="N453" t="s">
        <v>6358</v>
      </c>
      <c r="O453">
        <f>VLOOKUP(B453,HIS退!B:F,5,FALSE)</f>
        <v>-1079</v>
      </c>
      <c r="P453" t="str">
        <f t="shared" si="14"/>
        <v/>
      </c>
      <c r="Q453" s="40">
        <f>VLOOKUP(L453,银行退!C:D,2,FALSE)</f>
        <v>1079</v>
      </c>
      <c r="R453" t="str">
        <f t="shared" si="15"/>
        <v/>
      </c>
      <c r="S453" t="str">
        <f>VLOOKUP(L453,银行退!C:Q,15,FALSE)</f>
        <v>S</v>
      </c>
      <c r="T453" s="40" t="e">
        <f>VLOOKUP(L453,银行退!C:W,21,FALSE)</f>
        <v>#N/A</v>
      </c>
      <c r="U453" s="53">
        <v>42899.631712962961</v>
      </c>
      <c r="V453" t="e">
        <f>VLOOKUP(B453,HIS解!E:G,3,FALSE)</f>
        <v>#N/A</v>
      </c>
    </row>
    <row r="454" spans="1:22" ht="14.25" hidden="1">
      <c r="A454" s="53">
        <v>42899.632118055553</v>
      </c>
      <c r="B454">
        <v>182802</v>
      </c>
      <c r="C454" t="s">
        <v>1455</v>
      </c>
      <c r="D454" t="s">
        <v>1456</v>
      </c>
      <c r="E454"/>
      <c r="F454" s="15">
        <v>1500</v>
      </c>
      <c r="G454" t="s">
        <v>367</v>
      </c>
      <c r="H454" t="s">
        <v>367</v>
      </c>
      <c r="I454" t="s">
        <v>74</v>
      </c>
      <c r="J454" t="s">
        <v>36</v>
      </c>
      <c r="K454" t="s">
        <v>75</v>
      </c>
      <c r="L454" t="s">
        <v>6359</v>
      </c>
      <c r="M454" t="s">
        <v>6360</v>
      </c>
      <c r="N454" t="s">
        <v>6361</v>
      </c>
      <c r="O454">
        <f>VLOOKUP(B454,HIS退!B:F,5,FALSE)</f>
        <v>-1500</v>
      </c>
      <c r="P454" t="str">
        <f t="shared" si="14"/>
        <v/>
      </c>
      <c r="Q454" s="40">
        <f>VLOOKUP(L454,银行退!C:D,2,FALSE)</f>
        <v>1500</v>
      </c>
      <c r="R454" t="str">
        <f t="shared" si="15"/>
        <v/>
      </c>
      <c r="S454" t="str">
        <f>VLOOKUP(L454,银行退!C:Q,15,FALSE)</f>
        <v>S</v>
      </c>
      <c r="T454" s="40" t="e">
        <f>VLOOKUP(L454,银行退!C:W,21,FALSE)</f>
        <v>#N/A</v>
      </c>
      <c r="U454" s="53">
        <v>42899.632118055553</v>
      </c>
      <c r="V454" t="e">
        <f>VLOOKUP(B454,HIS解!E:G,3,FALSE)</f>
        <v>#N/A</v>
      </c>
    </row>
    <row r="455" spans="1:22" ht="14.25" hidden="1">
      <c r="A455" s="53">
        <v>42899.634525462963</v>
      </c>
      <c r="B455">
        <v>182954</v>
      </c>
      <c r="C455" t="s">
        <v>1458</v>
      </c>
      <c r="D455" t="s">
        <v>1459</v>
      </c>
      <c r="E455"/>
      <c r="F455" s="15">
        <v>3338</v>
      </c>
      <c r="G455" t="s">
        <v>367</v>
      </c>
      <c r="H455" t="s">
        <v>367</v>
      </c>
      <c r="I455" t="s">
        <v>74</v>
      </c>
      <c r="J455" t="s">
        <v>36</v>
      </c>
      <c r="K455" t="s">
        <v>75</v>
      </c>
      <c r="L455" t="s">
        <v>6362</v>
      </c>
      <c r="M455" t="s">
        <v>6363</v>
      </c>
      <c r="N455" t="s">
        <v>6361</v>
      </c>
      <c r="O455">
        <f>VLOOKUP(B455,HIS退!B:F,5,FALSE)</f>
        <v>-3338</v>
      </c>
      <c r="P455" t="str">
        <f t="shared" si="14"/>
        <v/>
      </c>
      <c r="Q455" s="40">
        <f>VLOOKUP(L455,银行退!C:D,2,FALSE)</f>
        <v>3338</v>
      </c>
      <c r="R455" t="str">
        <f t="shared" si="15"/>
        <v/>
      </c>
      <c r="S455" t="str">
        <f>VLOOKUP(L455,银行退!C:Q,15,FALSE)</f>
        <v>S</v>
      </c>
      <c r="T455" s="40" t="e">
        <f>VLOOKUP(L455,银行退!C:W,21,FALSE)</f>
        <v>#N/A</v>
      </c>
      <c r="U455" s="53">
        <v>42899.634525462963</v>
      </c>
      <c r="V455" t="e">
        <f>VLOOKUP(B455,HIS解!E:G,3,FALSE)</f>
        <v>#N/A</v>
      </c>
    </row>
    <row r="456" spans="1:22" ht="14.25" hidden="1">
      <c r="A456" s="53">
        <v>42899.639791666668</v>
      </c>
      <c r="B456">
        <v>183241</v>
      </c>
      <c r="C456" t="s">
        <v>1461</v>
      </c>
      <c r="D456" t="s">
        <v>1123</v>
      </c>
      <c r="E456"/>
      <c r="F456" s="15">
        <v>80</v>
      </c>
      <c r="G456" t="s">
        <v>367</v>
      </c>
      <c r="H456" t="s">
        <v>367</v>
      </c>
      <c r="I456" t="s">
        <v>74</v>
      </c>
      <c r="J456" t="s">
        <v>36</v>
      </c>
      <c r="K456" t="s">
        <v>75</v>
      </c>
      <c r="L456" t="s">
        <v>6364</v>
      </c>
      <c r="M456" t="s">
        <v>6365</v>
      </c>
      <c r="N456" t="s">
        <v>5970</v>
      </c>
      <c r="O456">
        <f>VLOOKUP(B456,HIS退!B:F,5,FALSE)</f>
        <v>-80</v>
      </c>
      <c r="P456" t="str">
        <f t="shared" si="14"/>
        <v/>
      </c>
      <c r="Q456" s="40">
        <f>VLOOKUP(L456,银行退!C:D,2,FALSE)</f>
        <v>80</v>
      </c>
      <c r="R456" t="str">
        <f t="shared" si="15"/>
        <v/>
      </c>
      <c r="S456" t="str">
        <f>VLOOKUP(L456,银行退!C:Q,15,FALSE)</f>
        <v>S</v>
      </c>
      <c r="T456" s="40" t="e">
        <f>VLOOKUP(L456,银行退!C:W,21,FALSE)</f>
        <v>#N/A</v>
      </c>
      <c r="U456" s="53">
        <v>42899.639791666668</v>
      </c>
      <c r="V456" t="e">
        <f>VLOOKUP(B456,HIS解!E:G,3,FALSE)</f>
        <v>#N/A</v>
      </c>
    </row>
    <row r="457" spans="1:22" ht="14.25" hidden="1">
      <c r="A457" s="53">
        <v>42899.641157407408</v>
      </c>
      <c r="B457">
        <v>183336</v>
      </c>
      <c r="C457" t="s">
        <v>1462</v>
      </c>
      <c r="D457" t="s">
        <v>1463</v>
      </c>
      <c r="E457"/>
      <c r="F457" s="15">
        <v>656</v>
      </c>
      <c r="G457" t="s">
        <v>367</v>
      </c>
      <c r="H457" t="s">
        <v>367</v>
      </c>
      <c r="I457" t="s">
        <v>74</v>
      </c>
      <c r="J457" t="s">
        <v>36</v>
      </c>
      <c r="K457" t="s">
        <v>75</v>
      </c>
      <c r="L457" t="s">
        <v>6366</v>
      </c>
      <c r="M457" t="s">
        <v>6367</v>
      </c>
      <c r="N457" t="s">
        <v>6368</v>
      </c>
      <c r="O457">
        <f>VLOOKUP(B457,HIS退!B:F,5,FALSE)</f>
        <v>-656</v>
      </c>
      <c r="P457" t="str">
        <f t="shared" si="14"/>
        <v/>
      </c>
      <c r="Q457" s="40">
        <f>VLOOKUP(L457,银行退!C:D,2,FALSE)</f>
        <v>656</v>
      </c>
      <c r="R457" t="str">
        <f t="shared" si="15"/>
        <v/>
      </c>
      <c r="S457" t="str">
        <f>VLOOKUP(L457,银行退!C:Q,15,FALSE)</f>
        <v>S</v>
      </c>
      <c r="T457" s="40" t="e">
        <f>VLOOKUP(L457,银行退!C:W,21,FALSE)</f>
        <v>#N/A</v>
      </c>
      <c r="U457" s="53">
        <v>42899.641157407408</v>
      </c>
      <c r="V457" t="e">
        <f>VLOOKUP(B457,HIS解!E:G,3,FALSE)</f>
        <v>#N/A</v>
      </c>
    </row>
    <row r="458" spans="1:22" ht="14.25" hidden="1">
      <c r="A458" s="53">
        <v>42899.643923611111</v>
      </c>
      <c r="B458">
        <v>183497</v>
      </c>
      <c r="C458" t="s">
        <v>1465</v>
      </c>
      <c r="D458" t="s">
        <v>1441</v>
      </c>
      <c r="E458"/>
      <c r="F458" s="15">
        <v>913</v>
      </c>
      <c r="G458" t="s">
        <v>367</v>
      </c>
      <c r="H458" t="s">
        <v>367</v>
      </c>
      <c r="I458" t="s">
        <v>74</v>
      </c>
      <c r="J458" t="s">
        <v>36</v>
      </c>
      <c r="K458" t="s">
        <v>75</v>
      </c>
      <c r="L458" t="s">
        <v>6369</v>
      </c>
      <c r="M458" t="s">
        <v>6370</v>
      </c>
      <c r="N458" t="s">
        <v>6347</v>
      </c>
      <c r="O458">
        <f>VLOOKUP(B458,HIS退!B:F,5,FALSE)</f>
        <v>-913</v>
      </c>
      <c r="P458" t="str">
        <f t="shared" si="14"/>
        <v/>
      </c>
      <c r="Q458" s="40">
        <f>VLOOKUP(L458,银行退!C:D,2,FALSE)</f>
        <v>913</v>
      </c>
      <c r="R458" t="str">
        <f t="shared" si="15"/>
        <v/>
      </c>
      <c r="S458" t="str">
        <f>VLOOKUP(L458,银行退!C:Q,15,FALSE)</f>
        <v>S</v>
      </c>
      <c r="T458" s="40" t="e">
        <f>VLOOKUP(L458,银行退!C:W,21,FALSE)</f>
        <v>#N/A</v>
      </c>
      <c r="U458" s="53">
        <v>42899.643923611111</v>
      </c>
      <c r="V458" t="e">
        <f>VLOOKUP(B458,HIS解!E:G,3,FALSE)</f>
        <v>#N/A</v>
      </c>
    </row>
    <row r="459" spans="1:22" ht="14.25" hidden="1">
      <c r="A459" s="53">
        <v>42899.662199074075</v>
      </c>
      <c r="B459">
        <v>184504</v>
      </c>
      <c r="C459" t="s">
        <v>1466</v>
      </c>
      <c r="D459" t="s">
        <v>1467</v>
      </c>
      <c r="E459"/>
      <c r="F459" s="15">
        <v>846</v>
      </c>
      <c r="G459" t="s">
        <v>367</v>
      </c>
      <c r="H459" t="s">
        <v>367</v>
      </c>
      <c r="I459" t="s">
        <v>74</v>
      </c>
      <c r="J459" t="s">
        <v>36</v>
      </c>
      <c r="K459" t="s">
        <v>75</v>
      </c>
      <c r="L459" t="s">
        <v>6371</v>
      </c>
      <c r="M459" t="s">
        <v>6372</v>
      </c>
      <c r="N459" t="s">
        <v>6373</v>
      </c>
      <c r="O459">
        <f>VLOOKUP(B459,HIS退!B:F,5,FALSE)</f>
        <v>-846</v>
      </c>
      <c r="P459" t="str">
        <f t="shared" si="14"/>
        <v/>
      </c>
      <c r="Q459" s="40">
        <f>VLOOKUP(L459,银行退!C:D,2,FALSE)</f>
        <v>846</v>
      </c>
      <c r="R459" t="str">
        <f t="shared" si="15"/>
        <v/>
      </c>
      <c r="S459" t="str">
        <f>VLOOKUP(L459,银行退!C:Q,15,FALSE)</f>
        <v>S</v>
      </c>
      <c r="T459" s="40" t="e">
        <f>VLOOKUP(L459,银行退!C:W,21,FALSE)</f>
        <v>#N/A</v>
      </c>
      <c r="U459" s="53">
        <v>42899.662199074075</v>
      </c>
      <c r="V459" t="e">
        <f>VLOOKUP(B459,HIS解!E:G,3,FALSE)</f>
        <v>#N/A</v>
      </c>
    </row>
    <row r="460" spans="1:22" ht="14.25" hidden="1">
      <c r="A460" s="53">
        <v>42899.675358796296</v>
      </c>
      <c r="B460">
        <v>185126</v>
      </c>
      <c r="C460" t="s">
        <v>6374</v>
      </c>
      <c r="D460" t="s">
        <v>1469</v>
      </c>
      <c r="E460"/>
      <c r="F460" s="15">
        <v>10</v>
      </c>
      <c r="G460" t="s">
        <v>367</v>
      </c>
      <c r="H460" t="s">
        <v>367</v>
      </c>
      <c r="I460" t="s">
        <v>174</v>
      </c>
      <c r="J460" t="s">
        <v>98</v>
      </c>
      <c r="K460" t="s">
        <v>75</v>
      </c>
      <c r="L460" t="s">
        <v>6375</v>
      </c>
      <c r="M460" t="s">
        <v>6376</v>
      </c>
      <c r="N460" t="s">
        <v>5031</v>
      </c>
      <c r="O460">
        <f>VLOOKUP(B460,HIS退!B:F,5,FALSE)</f>
        <v>-10</v>
      </c>
      <c r="P460" t="str">
        <f t="shared" si="14"/>
        <v/>
      </c>
      <c r="Q460" s="40">
        <f>VLOOKUP(L460,银行退!C:D,2,FALSE)</f>
        <v>10</v>
      </c>
      <c r="R460" t="str">
        <f t="shared" si="15"/>
        <v/>
      </c>
      <c r="S460" t="str">
        <f>VLOOKUP(L460,银行退!C:Q,15,FALSE)</f>
        <v>B</v>
      </c>
      <c r="T460" s="40" t="str">
        <f>VLOOKUP(L460,银行退!C:W,21,FALSE)</f>
        <v>20170613</v>
      </c>
      <c r="U460" s="53">
        <v>42899.675358796296</v>
      </c>
      <c r="V460">
        <f>VLOOKUP(B460,HIS解!E:G,3,FALSE)</f>
        <v>10</v>
      </c>
    </row>
    <row r="461" spans="1:22" ht="14.25" hidden="1">
      <c r="A461" s="53">
        <v>42899.685787037037</v>
      </c>
      <c r="B461">
        <v>185556</v>
      </c>
      <c r="C461" t="s">
        <v>1471</v>
      </c>
      <c r="D461" t="s">
        <v>1472</v>
      </c>
      <c r="E461"/>
      <c r="F461" s="15">
        <v>364</v>
      </c>
      <c r="G461" t="s">
        <v>367</v>
      </c>
      <c r="H461" t="s">
        <v>367</v>
      </c>
      <c r="I461" t="s">
        <v>74</v>
      </c>
      <c r="J461" t="s">
        <v>36</v>
      </c>
      <c r="K461" t="s">
        <v>75</v>
      </c>
      <c r="L461" t="s">
        <v>6377</v>
      </c>
      <c r="M461" t="s">
        <v>6378</v>
      </c>
      <c r="N461" t="s">
        <v>6379</v>
      </c>
      <c r="O461">
        <f>VLOOKUP(B461,HIS退!B:F,5,FALSE)</f>
        <v>-364</v>
      </c>
      <c r="P461" t="str">
        <f t="shared" si="14"/>
        <v/>
      </c>
      <c r="Q461" s="40">
        <f>VLOOKUP(L461,银行退!C:D,2,FALSE)</f>
        <v>364</v>
      </c>
      <c r="R461" t="str">
        <f t="shared" si="15"/>
        <v/>
      </c>
      <c r="S461" t="str">
        <f>VLOOKUP(L461,银行退!C:Q,15,FALSE)</f>
        <v>S</v>
      </c>
      <c r="T461" s="40" t="e">
        <f>VLOOKUP(L461,银行退!C:W,21,FALSE)</f>
        <v>#N/A</v>
      </c>
      <c r="U461" s="53">
        <v>42899.685787037037</v>
      </c>
      <c r="V461" t="e">
        <f>VLOOKUP(B461,HIS解!E:G,3,FALSE)</f>
        <v>#N/A</v>
      </c>
    </row>
    <row r="462" spans="1:22" ht="14.25" hidden="1">
      <c r="A462" s="53">
        <v>42899.687916666669</v>
      </c>
      <c r="B462">
        <v>185665</v>
      </c>
      <c r="C462" t="s">
        <v>1474</v>
      </c>
      <c r="D462" t="s">
        <v>966</v>
      </c>
      <c r="E462"/>
      <c r="F462" s="15">
        <v>115</v>
      </c>
      <c r="G462" t="s">
        <v>367</v>
      </c>
      <c r="H462" t="s">
        <v>367</v>
      </c>
      <c r="I462" t="s">
        <v>74</v>
      </c>
      <c r="J462" t="s">
        <v>36</v>
      </c>
      <c r="K462" t="s">
        <v>75</v>
      </c>
      <c r="L462" t="s">
        <v>6380</v>
      </c>
      <c r="M462" t="s">
        <v>6381</v>
      </c>
      <c r="N462" t="s">
        <v>4909</v>
      </c>
      <c r="O462">
        <f>VLOOKUP(B462,HIS退!B:F,5,FALSE)</f>
        <v>-115</v>
      </c>
      <c r="P462" t="str">
        <f t="shared" si="14"/>
        <v/>
      </c>
      <c r="Q462" s="40">
        <f>VLOOKUP(L462,银行退!C:D,2,FALSE)</f>
        <v>115</v>
      </c>
      <c r="R462" t="str">
        <f t="shared" si="15"/>
        <v/>
      </c>
      <c r="S462" t="str">
        <f>VLOOKUP(L462,银行退!C:Q,15,FALSE)</f>
        <v>S</v>
      </c>
      <c r="T462" s="40" t="e">
        <f>VLOOKUP(L462,银行退!C:W,21,FALSE)</f>
        <v>#N/A</v>
      </c>
      <c r="U462" s="53">
        <v>42899.687916666669</v>
      </c>
      <c r="V462" t="e">
        <f>VLOOKUP(B462,HIS解!E:G,3,FALSE)</f>
        <v>#N/A</v>
      </c>
    </row>
    <row r="463" spans="1:22" ht="14.25" hidden="1">
      <c r="A463" s="53">
        <v>42899.690300925926</v>
      </c>
      <c r="B463">
        <v>185796</v>
      </c>
      <c r="C463" t="s">
        <v>1475</v>
      </c>
      <c r="D463" t="s">
        <v>1476</v>
      </c>
      <c r="E463"/>
      <c r="F463" s="15">
        <v>1000</v>
      </c>
      <c r="G463" t="s">
        <v>367</v>
      </c>
      <c r="H463" t="s">
        <v>367</v>
      </c>
      <c r="I463" t="s">
        <v>74</v>
      </c>
      <c r="J463" t="s">
        <v>36</v>
      </c>
      <c r="K463" t="s">
        <v>75</v>
      </c>
      <c r="L463" t="s">
        <v>6382</v>
      </c>
      <c r="M463" t="s">
        <v>6383</v>
      </c>
      <c r="N463" t="s">
        <v>6384</v>
      </c>
      <c r="O463">
        <f>VLOOKUP(B463,HIS退!B:F,5,FALSE)</f>
        <v>-1000</v>
      </c>
      <c r="P463" t="str">
        <f t="shared" si="14"/>
        <v/>
      </c>
      <c r="Q463" s="40">
        <f>VLOOKUP(L463,银行退!C:D,2,FALSE)</f>
        <v>1000</v>
      </c>
      <c r="R463" t="str">
        <f t="shared" si="15"/>
        <v/>
      </c>
      <c r="S463" t="str">
        <f>VLOOKUP(L463,银行退!C:Q,15,FALSE)</f>
        <v>S</v>
      </c>
      <c r="T463" s="40" t="e">
        <f>VLOOKUP(L463,银行退!C:W,21,FALSE)</f>
        <v>#N/A</v>
      </c>
      <c r="U463" s="53">
        <v>42899.690300925926</v>
      </c>
      <c r="V463" t="e">
        <f>VLOOKUP(B463,HIS解!E:G,3,FALSE)</f>
        <v>#N/A</v>
      </c>
    </row>
    <row r="464" spans="1:22" ht="14.25" hidden="1">
      <c r="A464" s="53">
        <v>42899.700104166666</v>
      </c>
      <c r="B464">
        <v>186193</v>
      </c>
      <c r="C464" t="s">
        <v>1478</v>
      </c>
      <c r="D464" t="s">
        <v>1479</v>
      </c>
      <c r="E464"/>
      <c r="F464" s="15">
        <v>192</v>
      </c>
      <c r="G464" t="s">
        <v>367</v>
      </c>
      <c r="H464" t="s">
        <v>367</v>
      </c>
      <c r="I464" t="s">
        <v>74</v>
      </c>
      <c r="J464" t="s">
        <v>36</v>
      </c>
      <c r="K464" t="s">
        <v>75</v>
      </c>
      <c r="L464" t="s">
        <v>6385</v>
      </c>
      <c r="M464" t="s">
        <v>6386</v>
      </c>
      <c r="N464" t="s">
        <v>6387</v>
      </c>
      <c r="O464">
        <f>VLOOKUP(B464,HIS退!B:F,5,FALSE)</f>
        <v>-192</v>
      </c>
      <c r="P464" t="str">
        <f t="shared" si="14"/>
        <v/>
      </c>
      <c r="Q464" s="40">
        <f>VLOOKUP(L464,银行退!C:D,2,FALSE)</f>
        <v>192</v>
      </c>
      <c r="R464" t="str">
        <f t="shared" si="15"/>
        <v/>
      </c>
      <c r="S464" t="str">
        <f>VLOOKUP(L464,银行退!C:Q,15,FALSE)</f>
        <v>S</v>
      </c>
      <c r="T464" s="40" t="e">
        <f>VLOOKUP(L464,银行退!C:W,21,FALSE)</f>
        <v>#N/A</v>
      </c>
      <c r="U464" s="53">
        <v>42899.700104166666</v>
      </c>
      <c r="V464" t="e">
        <f>VLOOKUP(B464,HIS解!E:G,3,FALSE)</f>
        <v>#N/A</v>
      </c>
    </row>
    <row r="465" spans="1:22" ht="14.25" hidden="1">
      <c r="A465" s="53">
        <v>42899.710196759261</v>
      </c>
      <c r="B465">
        <v>186552</v>
      </c>
      <c r="C465" t="s">
        <v>1481</v>
      </c>
      <c r="D465" t="s">
        <v>1482</v>
      </c>
      <c r="E465"/>
      <c r="F465" s="15">
        <v>582</v>
      </c>
      <c r="G465" t="s">
        <v>367</v>
      </c>
      <c r="H465" t="s">
        <v>367</v>
      </c>
      <c r="I465" t="s">
        <v>74</v>
      </c>
      <c r="J465" t="s">
        <v>36</v>
      </c>
      <c r="K465" t="s">
        <v>75</v>
      </c>
      <c r="L465" t="s">
        <v>6388</v>
      </c>
      <c r="M465" t="s">
        <v>6389</v>
      </c>
      <c r="N465" t="s">
        <v>6390</v>
      </c>
      <c r="O465">
        <f>VLOOKUP(B465,HIS退!B:F,5,FALSE)</f>
        <v>-582</v>
      </c>
      <c r="P465" t="str">
        <f t="shared" si="14"/>
        <v/>
      </c>
      <c r="Q465" s="40">
        <f>VLOOKUP(L465,银行退!C:D,2,FALSE)</f>
        <v>582</v>
      </c>
      <c r="R465" t="str">
        <f t="shared" si="15"/>
        <v/>
      </c>
      <c r="S465" t="str">
        <f>VLOOKUP(L465,银行退!C:Q,15,FALSE)</f>
        <v>S</v>
      </c>
      <c r="T465" s="40" t="e">
        <f>VLOOKUP(L465,银行退!C:W,21,FALSE)</f>
        <v>#N/A</v>
      </c>
      <c r="U465" s="53">
        <v>42899.710196759261</v>
      </c>
      <c r="V465" t="e">
        <f>VLOOKUP(B465,HIS解!E:G,3,FALSE)</f>
        <v>#N/A</v>
      </c>
    </row>
    <row r="466" spans="1:22" ht="14.25" hidden="1">
      <c r="A466" s="53">
        <v>42899.712997685187</v>
      </c>
      <c r="B466">
        <v>186654</v>
      </c>
      <c r="C466" t="s">
        <v>1484</v>
      </c>
      <c r="D466" t="s">
        <v>1485</v>
      </c>
      <c r="E466"/>
      <c r="F466" s="15">
        <v>1</v>
      </c>
      <c r="G466" t="s">
        <v>367</v>
      </c>
      <c r="H466" t="s">
        <v>367</v>
      </c>
      <c r="I466" t="s">
        <v>74</v>
      </c>
      <c r="J466" t="s">
        <v>36</v>
      </c>
      <c r="K466" t="s">
        <v>75</v>
      </c>
      <c r="L466" t="s">
        <v>6391</v>
      </c>
      <c r="M466" t="s">
        <v>6392</v>
      </c>
      <c r="N466" t="s">
        <v>6393</v>
      </c>
      <c r="O466">
        <f>VLOOKUP(B466,HIS退!B:F,5,FALSE)</f>
        <v>-1</v>
      </c>
      <c r="P466" t="str">
        <f t="shared" si="14"/>
        <v/>
      </c>
      <c r="Q466" s="40">
        <f>VLOOKUP(L466,银行退!C:D,2,FALSE)</f>
        <v>1</v>
      </c>
      <c r="R466" t="str">
        <f t="shared" si="15"/>
        <v/>
      </c>
      <c r="S466" t="str">
        <f>VLOOKUP(L466,银行退!C:Q,15,FALSE)</f>
        <v>S</v>
      </c>
      <c r="T466" s="40" t="e">
        <f>VLOOKUP(L466,银行退!C:W,21,FALSE)</f>
        <v>#N/A</v>
      </c>
      <c r="U466" s="53">
        <v>42899.712997685187</v>
      </c>
      <c r="V466" t="e">
        <f>VLOOKUP(B466,HIS解!E:G,3,FALSE)</f>
        <v>#N/A</v>
      </c>
    </row>
    <row r="467" spans="1:22" ht="14.25" hidden="1">
      <c r="A467" s="53">
        <v>42899.719780092593</v>
      </c>
      <c r="B467">
        <v>186917</v>
      </c>
      <c r="C467" t="s">
        <v>1487</v>
      </c>
      <c r="D467" t="s">
        <v>1488</v>
      </c>
      <c r="E467"/>
      <c r="F467" s="15">
        <v>555</v>
      </c>
      <c r="G467" t="s">
        <v>367</v>
      </c>
      <c r="H467" t="s">
        <v>367</v>
      </c>
      <c r="I467" t="s">
        <v>74</v>
      </c>
      <c r="J467" t="s">
        <v>36</v>
      </c>
      <c r="K467" t="s">
        <v>75</v>
      </c>
      <c r="L467" t="s">
        <v>6394</v>
      </c>
      <c r="M467" t="s">
        <v>6395</v>
      </c>
      <c r="N467" t="s">
        <v>6396</v>
      </c>
      <c r="O467">
        <f>VLOOKUP(B467,HIS退!B:F,5,FALSE)</f>
        <v>-555</v>
      </c>
      <c r="P467" t="str">
        <f t="shared" si="14"/>
        <v/>
      </c>
      <c r="Q467" s="40">
        <f>VLOOKUP(L467,银行退!C:D,2,FALSE)</f>
        <v>555</v>
      </c>
      <c r="R467" t="str">
        <f t="shared" si="15"/>
        <v/>
      </c>
      <c r="S467" t="str">
        <f>VLOOKUP(L467,银行退!C:Q,15,FALSE)</f>
        <v>S</v>
      </c>
      <c r="T467" s="40" t="e">
        <f>VLOOKUP(L467,银行退!C:W,21,FALSE)</f>
        <v>#N/A</v>
      </c>
      <c r="U467" s="53">
        <v>42899.719780092593</v>
      </c>
      <c r="V467" t="e">
        <f>VLOOKUP(B467,HIS解!E:G,3,FALSE)</f>
        <v>#N/A</v>
      </c>
    </row>
    <row r="468" spans="1:22" ht="14.25" hidden="1">
      <c r="A468" s="53">
        <v>42899.763032407405</v>
      </c>
      <c r="B468">
        <v>187536</v>
      </c>
      <c r="C468" t="s">
        <v>1490</v>
      </c>
      <c r="D468" t="s">
        <v>1491</v>
      </c>
      <c r="E468"/>
      <c r="F468" s="15">
        <v>157</v>
      </c>
      <c r="G468" t="s">
        <v>367</v>
      </c>
      <c r="H468" t="s">
        <v>367</v>
      </c>
      <c r="I468" t="s">
        <v>74</v>
      </c>
      <c r="J468" t="s">
        <v>36</v>
      </c>
      <c r="K468" t="s">
        <v>75</v>
      </c>
      <c r="L468" t="s">
        <v>6397</v>
      </c>
      <c r="M468" t="s">
        <v>6398</v>
      </c>
      <c r="N468" t="s">
        <v>6399</v>
      </c>
      <c r="O468">
        <f>VLOOKUP(B468,HIS退!B:F,5,FALSE)</f>
        <v>-157</v>
      </c>
      <c r="P468" t="str">
        <f t="shared" si="14"/>
        <v/>
      </c>
      <c r="Q468" s="40">
        <f>VLOOKUP(L468,银行退!C:D,2,FALSE)</f>
        <v>157</v>
      </c>
      <c r="R468" t="str">
        <f t="shared" si="15"/>
        <v/>
      </c>
      <c r="S468" t="str">
        <f>VLOOKUP(L468,银行退!C:Q,15,FALSE)</f>
        <v>S</v>
      </c>
      <c r="T468" s="40" t="e">
        <f>VLOOKUP(L468,银行退!C:W,21,FALSE)</f>
        <v>#N/A</v>
      </c>
      <c r="U468" s="53">
        <v>42899.763032407405</v>
      </c>
      <c r="V468" t="e">
        <f>VLOOKUP(B468,HIS解!E:G,3,FALSE)</f>
        <v>#N/A</v>
      </c>
    </row>
    <row r="469" spans="1:22" ht="14.25" hidden="1">
      <c r="A469" s="53">
        <v>42899.764791666668</v>
      </c>
      <c r="B469">
        <v>187546</v>
      </c>
      <c r="C469" t="s">
        <v>1493</v>
      </c>
      <c r="D469" t="s">
        <v>1494</v>
      </c>
      <c r="E469"/>
      <c r="F469" s="15">
        <v>100</v>
      </c>
      <c r="G469" t="s">
        <v>367</v>
      </c>
      <c r="H469" t="s">
        <v>367</v>
      </c>
      <c r="I469" t="s">
        <v>74</v>
      </c>
      <c r="J469" t="s">
        <v>36</v>
      </c>
      <c r="K469" t="s">
        <v>75</v>
      </c>
      <c r="L469" t="s">
        <v>6400</v>
      </c>
      <c r="M469" t="s">
        <v>6401</v>
      </c>
      <c r="N469" t="s">
        <v>6399</v>
      </c>
      <c r="O469">
        <f>VLOOKUP(B469,HIS退!B:F,5,FALSE)</f>
        <v>-100</v>
      </c>
      <c r="P469" t="str">
        <f t="shared" si="14"/>
        <v/>
      </c>
      <c r="Q469" s="40">
        <f>VLOOKUP(L469,银行退!C:D,2,FALSE)</f>
        <v>100</v>
      </c>
      <c r="R469" t="str">
        <f t="shared" si="15"/>
        <v/>
      </c>
      <c r="S469" t="str">
        <f>VLOOKUP(L469,银行退!C:Q,15,FALSE)</f>
        <v>S</v>
      </c>
      <c r="T469" s="40" t="e">
        <f>VLOOKUP(L469,银行退!C:W,21,FALSE)</f>
        <v>#N/A</v>
      </c>
      <c r="U469" s="53">
        <v>42899.764791666668</v>
      </c>
      <c r="V469" t="e">
        <f>VLOOKUP(B469,HIS解!E:G,3,FALSE)</f>
        <v>#N/A</v>
      </c>
    </row>
    <row r="470" spans="1:22" ht="14.25" hidden="1">
      <c r="A470" s="53">
        <v>42899.764861111114</v>
      </c>
      <c r="B470">
        <v>187550</v>
      </c>
      <c r="C470" t="s">
        <v>1496</v>
      </c>
      <c r="D470" t="s">
        <v>1497</v>
      </c>
      <c r="E470"/>
      <c r="F470" s="15">
        <v>655</v>
      </c>
      <c r="G470" t="s">
        <v>367</v>
      </c>
      <c r="H470" t="s">
        <v>367</v>
      </c>
      <c r="I470" t="s">
        <v>74</v>
      </c>
      <c r="J470" t="s">
        <v>36</v>
      </c>
      <c r="K470" t="s">
        <v>75</v>
      </c>
      <c r="L470" t="s">
        <v>6402</v>
      </c>
      <c r="M470" t="s">
        <v>6403</v>
      </c>
      <c r="N470" t="s">
        <v>6404</v>
      </c>
      <c r="O470">
        <f>VLOOKUP(B470,HIS退!B:F,5,FALSE)</f>
        <v>-655</v>
      </c>
      <c r="P470" t="str">
        <f t="shared" si="14"/>
        <v/>
      </c>
      <c r="Q470" s="40">
        <f>VLOOKUP(L470,银行退!C:D,2,FALSE)</f>
        <v>655</v>
      </c>
      <c r="R470" t="str">
        <f t="shared" si="15"/>
        <v/>
      </c>
      <c r="S470" t="str">
        <f>VLOOKUP(L470,银行退!C:Q,15,FALSE)</f>
        <v>S</v>
      </c>
      <c r="T470" s="40" t="e">
        <f>VLOOKUP(L470,银行退!C:W,21,FALSE)</f>
        <v>#N/A</v>
      </c>
      <c r="U470" s="53">
        <v>42899.764861111114</v>
      </c>
      <c r="V470" t="e">
        <f>VLOOKUP(B470,HIS解!E:G,3,FALSE)</f>
        <v>#N/A</v>
      </c>
    </row>
    <row r="471" spans="1:22" ht="14.25" hidden="1">
      <c r="A471" s="53">
        <v>42899.767592592594</v>
      </c>
      <c r="B471">
        <v>187565</v>
      </c>
      <c r="C471" t="s">
        <v>1499</v>
      </c>
      <c r="D471" t="s">
        <v>693</v>
      </c>
      <c r="E471"/>
      <c r="F471" s="15">
        <v>5599</v>
      </c>
      <c r="G471" t="s">
        <v>367</v>
      </c>
      <c r="H471" t="s">
        <v>367</v>
      </c>
      <c r="I471" t="s">
        <v>74</v>
      </c>
      <c r="J471" t="s">
        <v>36</v>
      </c>
      <c r="K471" t="s">
        <v>75</v>
      </c>
      <c r="L471" t="s">
        <v>6405</v>
      </c>
      <c r="M471" t="s">
        <v>6406</v>
      </c>
      <c r="N471" t="s">
        <v>4892</v>
      </c>
      <c r="O471">
        <f>VLOOKUP(B471,HIS退!B:F,5,FALSE)</f>
        <v>-5599</v>
      </c>
      <c r="P471" t="str">
        <f t="shared" si="14"/>
        <v/>
      </c>
      <c r="Q471" s="40">
        <f>VLOOKUP(L471,银行退!C:D,2,FALSE)</f>
        <v>5599</v>
      </c>
      <c r="R471" t="str">
        <f t="shared" si="15"/>
        <v/>
      </c>
      <c r="S471" t="str">
        <f>VLOOKUP(L471,银行退!C:Q,15,FALSE)</f>
        <v>S</v>
      </c>
      <c r="T471" s="40" t="e">
        <f>VLOOKUP(L471,银行退!C:W,21,FALSE)</f>
        <v>#N/A</v>
      </c>
      <c r="U471" s="53">
        <v>42899.767592592594</v>
      </c>
      <c r="V471" t="e">
        <f>VLOOKUP(B471,HIS解!E:G,3,FALSE)</f>
        <v>#N/A</v>
      </c>
    </row>
    <row r="472" spans="1:22" ht="14.25" hidden="1">
      <c r="A472" s="53">
        <v>42899.768310185187</v>
      </c>
      <c r="B472">
        <v>187569</v>
      </c>
      <c r="C472" t="s">
        <v>1500</v>
      </c>
      <c r="D472" t="s">
        <v>702</v>
      </c>
      <c r="E472"/>
      <c r="F472" s="15">
        <v>5819</v>
      </c>
      <c r="G472" t="s">
        <v>367</v>
      </c>
      <c r="H472" t="s">
        <v>367</v>
      </c>
      <c r="I472" t="s">
        <v>74</v>
      </c>
      <c r="J472" t="s">
        <v>36</v>
      </c>
      <c r="K472" t="s">
        <v>75</v>
      </c>
      <c r="L472" t="s">
        <v>6407</v>
      </c>
      <c r="M472" t="s">
        <v>6408</v>
      </c>
      <c r="N472" t="s">
        <v>4892</v>
      </c>
      <c r="O472">
        <f>VLOOKUP(B472,HIS退!B:F,5,FALSE)</f>
        <v>-5819</v>
      </c>
      <c r="P472" t="str">
        <f t="shared" si="14"/>
        <v/>
      </c>
      <c r="Q472" s="40">
        <f>VLOOKUP(L472,银行退!C:D,2,FALSE)</f>
        <v>5819</v>
      </c>
      <c r="R472" t="str">
        <f t="shared" si="15"/>
        <v/>
      </c>
      <c r="S472" t="str">
        <f>VLOOKUP(L472,银行退!C:Q,15,FALSE)</f>
        <v>S</v>
      </c>
      <c r="T472" s="40" t="e">
        <f>VLOOKUP(L472,银行退!C:W,21,FALSE)</f>
        <v>#N/A</v>
      </c>
      <c r="U472" s="53">
        <v>42899.768310185187</v>
      </c>
      <c r="V472" t="e">
        <f>VLOOKUP(B472,HIS解!E:G,3,FALSE)</f>
        <v>#N/A</v>
      </c>
    </row>
    <row r="473" spans="1:22" ht="14.25" hidden="1">
      <c r="A473" s="53">
        <v>42899.851006944446</v>
      </c>
      <c r="B473">
        <v>187809</v>
      </c>
      <c r="C473" t="s">
        <v>6409</v>
      </c>
      <c r="D473" t="s">
        <v>1020</v>
      </c>
      <c r="E473"/>
      <c r="F473" s="15">
        <v>1</v>
      </c>
      <c r="G473" t="s">
        <v>367</v>
      </c>
      <c r="H473" t="s">
        <v>367</v>
      </c>
      <c r="I473" t="s">
        <v>174</v>
      </c>
      <c r="J473" t="s">
        <v>98</v>
      </c>
      <c r="K473" t="s">
        <v>75</v>
      </c>
      <c r="L473" t="s">
        <v>6410</v>
      </c>
      <c r="M473" t="s">
        <v>6411</v>
      </c>
      <c r="N473" t="s">
        <v>5010</v>
      </c>
      <c r="O473">
        <f>VLOOKUP(B473,HIS退!B:F,5,FALSE)</f>
        <v>-1</v>
      </c>
      <c r="P473" t="str">
        <f t="shared" si="14"/>
        <v/>
      </c>
      <c r="Q473" s="40">
        <f>VLOOKUP(L473,银行退!C:D,2,FALSE)</f>
        <v>1</v>
      </c>
      <c r="R473" t="str">
        <f t="shared" si="15"/>
        <v/>
      </c>
      <c r="S473" t="str">
        <f>VLOOKUP(L473,银行退!C:Q,15,FALSE)</f>
        <v>B</v>
      </c>
      <c r="T473" s="40" t="str">
        <f>VLOOKUP(L473,银行退!C:W,21,FALSE)</f>
        <v>20170614</v>
      </c>
      <c r="U473" s="53">
        <v>42899.851006944446</v>
      </c>
      <c r="V473">
        <f>VLOOKUP(B473,HIS解!E:G,3,FALSE)</f>
        <v>1</v>
      </c>
    </row>
    <row r="474" spans="1:22" ht="14.25" hidden="1">
      <c r="A474" s="53">
        <v>42899.852303240739</v>
      </c>
      <c r="B474">
        <v>187814</v>
      </c>
      <c r="C474" t="s">
        <v>1501</v>
      </c>
      <c r="D474" t="s">
        <v>1502</v>
      </c>
      <c r="E474"/>
      <c r="F474" s="15">
        <v>294</v>
      </c>
      <c r="G474" t="s">
        <v>367</v>
      </c>
      <c r="H474" t="s">
        <v>367</v>
      </c>
      <c r="I474" t="s">
        <v>74</v>
      </c>
      <c r="J474" t="s">
        <v>36</v>
      </c>
      <c r="K474" t="s">
        <v>75</v>
      </c>
      <c r="L474" t="s">
        <v>6412</v>
      </c>
      <c r="M474" t="s">
        <v>6413</v>
      </c>
      <c r="N474" t="s">
        <v>6414</v>
      </c>
      <c r="O474">
        <f>VLOOKUP(B474,HIS退!B:F,5,FALSE)</f>
        <v>-294</v>
      </c>
      <c r="P474" t="str">
        <f t="shared" si="14"/>
        <v/>
      </c>
      <c r="Q474" s="40">
        <f>VLOOKUP(L474,银行退!C:D,2,FALSE)</f>
        <v>294</v>
      </c>
      <c r="R474" t="str">
        <f t="shared" si="15"/>
        <v/>
      </c>
      <c r="S474" t="str">
        <f>VLOOKUP(L474,银行退!C:Q,15,FALSE)</f>
        <v>S</v>
      </c>
      <c r="T474" s="40" t="e">
        <f>VLOOKUP(L474,银行退!C:W,21,FALSE)</f>
        <v>#N/A</v>
      </c>
      <c r="U474" s="53">
        <v>42899.852303240739</v>
      </c>
      <c r="V474" t="e">
        <f>VLOOKUP(B474,HIS解!E:G,3,FALSE)</f>
        <v>#N/A</v>
      </c>
    </row>
    <row r="475" spans="1:22" ht="14.25" hidden="1">
      <c r="A475" s="53">
        <v>42900.345937500002</v>
      </c>
      <c r="B475">
        <v>189601</v>
      </c>
      <c r="C475" t="s">
        <v>1504</v>
      </c>
      <c r="D475" t="s">
        <v>1505</v>
      </c>
      <c r="E475"/>
      <c r="F475" s="15">
        <v>1000</v>
      </c>
      <c r="G475" t="s">
        <v>367</v>
      </c>
      <c r="H475" t="s">
        <v>367</v>
      </c>
      <c r="I475" t="s">
        <v>74</v>
      </c>
      <c r="J475" t="s">
        <v>36</v>
      </c>
      <c r="K475" t="s">
        <v>75</v>
      </c>
      <c r="L475" t="s">
        <v>6415</v>
      </c>
      <c r="M475" t="s">
        <v>6416</v>
      </c>
      <c r="N475" t="s">
        <v>6417</v>
      </c>
      <c r="O475">
        <f>VLOOKUP(B475,HIS退!B:F,5,FALSE)</f>
        <v>-1000</v>
      </c>
      <c r="P475" t="str">
        <f t="shared" si="14"/>
        <v/>
      </c>
      <c r="Q475" s="40">
        <f>VLOOKUP(L475,银行退!C:D,2,FALSE)</f>
        <v>1000</v>
      </c>
      <c r="R475" t="str">
        <f t="shared" si="15"/>
        <v/>
      </c>
      <c r="S475" t="str">
        <f>VLOOKUP(L475,银行退!C:Q,15,FALSE)</f>
        <v>S</v>
      </c>
      <c r="T475" s="40" t="e">
        <f>VLOOKUP(L475,银行退!C:W,21,FALSE)</f>
        <v>#N/A</v>
      </c>
      <c r="U475" s="53">
        <v>42900.345937500002</v>
      </c>
      <c r="V475" t="e">
        <f>VLOOKUP(B475,HIS解!E:G,3,FALSE)</f>
        <v>#N/A</v>
      </c>
    </row>
    <row r="476" spans="1:22" ht="14.25" hidden="1">
      <c r="A476" s="53">
        <v>42900.362557870372</v>
      </c>
      <c r="B476">
        <v>190835</v>
      </c>
      <c r="C476" t="s">
        <v>1507</v>
      </c>
      <c r="D476" t="s">
        <v>288</v>
      </c>
      <c r="E476"/>
      <c r="F476" s="15">
        <v>3000</v>
      </c>
      <c r="G476" t="s">
        <v>367</v>
      </c>
      <c r="H476" t="s">
        <v>367</v>
      </c>
      <c r="I476" t="s">
        <v>74</v>
      </c>
      <c r="J476" t="s">
        <v>36</v>
      </c>
      <c r="K476" t="s">
        <v>75</v>
      </c>
      <c r="L476" t="s">
        <v>6418</v>
      </c>
      <c r="M476" t="s">
        <v>6419</v>
      </c>
      <c r="N476" t="s">
        <v>360</v>
      </c>
      <c r="O476">
        <f>VLOOKUP(B476,HIS退!B:F,5,FALSE)</f>
        <v>-3000</v>
      </c>
      <c r="P476" t="str">
        <f t="shared" si="14"/>
        <v/>
      </c>
      <c r="Q476" s="40">
        <f>VLOOKUP(L476,银行退!C:D,2,FALSE)</f>
        <v>3000</v>
      </c>
      <c r="R476" t="str">
        <f t="shared" si="15"/>
        <v/>
      </c>
      <c r="S476" t="str">
        <f>VLOOKUP(L476,银行退!C:Q,15,FALSE)</f>
        <v>S</v>
      </c>
      <c r="T476" s="40" t="e">
        <f>VLOOKUP(L476,银行退!C:W,21,FALSE)</f>
        <v>#N/A</v>
      </c>
      <c r="U476" s="53">
        <v>42900.362557870372</v>
      </c>
      <c r="V476" t="e">
        <f>VLOOKUP(B476,HIS解!E:G,3,FALSE)</f>
        <v>#N/A</v>
      </c>
    </row>
    <row r="477" spans="1:22" ht="14.25" hidden="1">
      <c r="A477" s="53">
        <v>42900.391562500001</v>
      </c>
      <c r="B477">
        <v>193413</v>
      </c>
      <c r="C477"/>
      <c r="D477" t="s">
        <v>1508</v>
      </c>
      <c r="E477"/>
      <c r="F477" s="15">
        <v>3000</v>
      </c>
      <c r="G477" t="s">
        <v>367</v>
      </c>
      <c r="H477" t="s">
        <v>367</v>
      </c>
      <c r="I477" t="s">
        <v>174</v>
      </c>
      <c r="J477" t="s">
        <v>73</v>
      </c>
      <c r="K477" t="s">
        <v>75</v>
      </c>
      <c r="L477" t="s">
        <v>6420</v>
      </c>
      <c r="M477" t="s">
        <v>6421</v>
      </c>
      <c r="N477" t="s">
        <v>4947</v>
      </c>
      <c r="O477">
        <f>VLOOKUP(B477,HIS退!B:F,5,FALSE)</f>
        <v>-3000</v>
      </c>
      <c r="P477" t="str">
        <f t="shared" si="14"/>
        <v/>
      </c>
      <c r="Q477" s="40" t="e">
        <f>VLOOKUP(L477,银行退!C:D,2,FALSE)</f>
        <v>#N/A</v>
      </c>
      <c r="R477" t="e">
        <f t="shared" si="15"/>
        <v>#N/A</v>
      </c>
      <c r="S477" t="e">
        <f>VLOOKUP(L477,银行退!C:Q,15,FALSE)</f>
        <v>#N/A</v>
      </c>
      <c r="T477" s="40" t="e">
        <f>VLOOKUP(L477,银行退!C:W,21,FALSE)</f>
        <v>#N/A</v>
      </c>
      <c r="U477" s="53">
        <v>42900.391562500001</v>
      </c>
      <c r="V477">
        <f>VLOOKUP(B477,HIS解!E:G,3,FALSE)</f>
        <v>3000</v>
      </c>
    </row>
    <row r="478" spans="1:22" ht="14.25" hidden="1">
      <c r="A478" s="53">
        <v>42900.392291666663</v>
      </c>
      <c r="B478">
        <v>0</v>
      </c>
      <c r="C478"/>
      <c r="D478" t="s">
        <v>1508</v>
      </c>
      <c r="E478"/>
      <c r="F478" s="15">
        <v>3000</v>
      </c>
      <c r="G478" t="s">
        <v>367</v>
      </c>
      <c r="H478" t="s">
        <v>367</v>
      </c>
      <c r="I478" t="s">
        <v>76</v>
      </c>
      <c r="J478" t="s">
        <v>76</v>
      </c>
      <c r="K478" t="s">
        <v>75</v>
      </c>
      <c r="L478" t="s">
        <v>6422</v>
      </c>
      <c r="M478" t="s">
        <v>6423</v>
      </c>
      <c r="N478" t="s">
        <v>4947</v>
      </c>
      <c r="O478" t="e">
        <f>VLOOKUP(B478,HIS退!B:F,5,FALSE)</f>
        <v>#N/A</v>
      </c>
      <c r="P478" t="e">
        <f t="shared" si="14"/>
        <v>#N/A</v>
      </c>
      <c r="Q478" s="40" t="e">
        <f>VLOOKUP(L478,银行退!C:D,2,FALSE)</f>
        <v>#N/A</v>
      </c>
      <c r="R478" t="e">
        <f t="shared" si="15"/>
        <v>#N/A</v>
      </c>
      <c r="S478" t="e">
        <f>VLOOKUP(L478,银行退!C:Q,15,FALSE)</f>
        <v>#N/A</v>
      </c>
      <c r="T478" s="40" t="e">
        <f>VLOOKUP(L478,银行退!C:W,21,FALSE)</f>
        <v>#N/A</v>
      </c>
      <c r="U478" s="53">
        <v>42900.392291666663</v>
      </c>
      <c r="V478" t="e">
        <f>VLOOKUP(B478,HIS解!E:G,3,FALSE)</f>
        <v>#N/A</v>
      </c>
    </row>
    <row r="479" spans="1:22" ht="14.25" hidden="1">
      <c r="A479" s="53">
        <v>42900.407233796293</v>
      </c>
      <c r="B479">
        <v>194826</v>
      </c>
      <c r="C479" t="s">
        <v>1510</v>
      </c>
      <c r="D479" t="s">
        <v>1511</v>
      </c>
      <c r="E479"/>
      <c r="F479" s="15">
        <v>342</v>
      </c>
      <c r="G479" t="s">
        <v>367</v>
      </c>
      <c r="H479" t="s">
        <v>367</v>
      </c>
      <c r="I479" t="s">
        <v>74</v>
      </c>
      <c r="J479" t="s">
        <v>36</v>
      </c>
      <c r="K479" t="s">
        <v>75</v>
      </c>
      <c r="L479" t="s">
        <v>6424</v>
      </c>
      <c r="M479" t="s">
        <v>6425</v>
      </c>
      <c r="N479" t="s">
        <v>6426</v>
      </c>
      <c r="O479">
        <f>VLOOKUP(B479,HIS退!B:F,5,FALSE)</f>
        <v>-342</v>
      </c>
      <c r="P479" t="str">
        <f t="shared" si="14"/>
        <v/>
      </c>
      <c r="Q479" s="40">
        <f>VLOOKUP(L479,银行退!C:D,2,FALSE)</f>
        <v>342</v>
      </c>
      <c r="R479" t="str">
        <f t="shared" si="15"/>
        <v/>
      </c>
      <c r="S479" t="str">
        <f>VLOOKUP(L479,银行退!C:Q,15,FALSE)</f>
        <v>S</v>
      </c>
      <c r="T479" s="40" t="e">
        <f>VLOOKUP(L479,银行退!C:W,21,FALSE)</f>
        <v>#N/A</v>
      </c>
      <c r="U479" s="53">
        <v>42900.407233796293</v>
      </c>
      <c r="V479" t="e">
        <f>VLOOKUP(B479,HIS解!E:G,3,FALSE)</f>
        <v>#N/A</v>
      </c>
    </row>
    <row r="480" spans="1:22" ht="14.25" hidden="1">
      <c r="A480" s="53">
        <v>42900.410081018519</v>
      </c>
      <c r="B480">
        <v>195059</v>
      </c>
      <c r="C480" t="s">
        <v>1513</v>
      </c>
      <c r="D480" t="s">
        <v>1514</v>
      </c>
      <c r="E480"/>
      <c r="F480" s="15">
        <v>447</v>
      </c>
      <c r="G480" t="s">
        <v>367</v>
      </c>
      <c r="H480" t="s">
        <v>367</v>
      </c>
      <c r="I480" t="s">
        <v>74</v>
      </c>
      <c r="J480" t="s">
        <v>36</v>
      </c>
      <c r="K480" t="s">
        <v>75</v>
      </c>
      <c r="L480" t="s">
        <v>6427</v>
      </c>
      <c r="M480" t="s">
        <v>6428</v>
      </c>
      <c r="N480" t="s">
        <v>6429</v>
      </c>
      <c r="O480">
        <f>VLOOKUP(B480,HIS退!B:F,5,FALSE)</f>
        <v>-447</v>
      </c>
      <c r="P480" t="str">
        <f t="shared" si="14"/>
        <v/>
      </c>
      <c r="Q480" s="40">
        <f>VLOOKUP(L480,银行退!C:D,2,FALSE)</f>
        <v>447</v>
      </c>
      <c r="R480" t="str">
        <f t="shared" si="15"/>
        <v/>
      </c>
      <c r="S480" t="str">
        <f>VLOOKUP(L480,银行退!C:Q,15,FALSE)</f>
        <v>S</v>
      </c>
      <c r="T480" s="40" t="e">
        <f>VLOOKUP(L480,银行退!C:W,21,FALSE)</f>
        <v>#N/A</v>
      </c>
      <c r="U480" s="53">
        <v>42900.410081018519</v>
      </c>
      <c r="V480" t="e">
        <f>VLOOKUP(B480,HIS解!E:G,3,FALSE)</f>
        <v>#N/A</v>
      </c>
    </row>
    <row r="481" spans="1:22" ht="14.25" hidden="1">
      <c r="A481" s="53">
        <v>42900.424942129626</v>
      </c>
      <c r="B481">
        <v>196266</v>
      </c>
      <c r="C481" t="s">
        <v>1516</v>
      </c>
      <c r="D481" t="s">
        <v>1517</v>
      </c>
      <c r="E481"/>
      <c r="F481" s="15">
        <v>1000</v>
      </c>
      <c r="G481" t="s">
        <v>367</v>
      </c>
      <c r="H481" t="s">
        <v>367</v>
      </c>
      <c r="I481" t="s">
        <v>74</v>
      </c>
      <c r="J481" t="s">
        <v>36</v>
      </c>
      <c r="K481" t="s">
        <v>75</v>
      </c>
      <c r="L481" t="s">
        <v>6430</v>
      </c>
      <c r="M481" t="s">
        <v>6431</v>
      </c>
      <c r="N481" t="s">
        <v>6432</v>
      </c>
      <c r="O481">
        <f>VLOOKUP(B481,HIS退!B:F,5,FALSE)</f>
        <v>-1000</v>
      </c>
      <c r="P481" t="str">
        <f t="shared" si="14"/>
        <v/>
      </c>
      <c r="Q481" s="40">
        <f>VLOOKUP(L481,银行退!C:D,2,FALSE)</f>
        <v>1000</v>
      </c>
      <c r="R481" t="str">
        <f t="shared" si="15"/>
        <v/>
      </c>
      <c r="S481" t="str">
        <f>VLOOKUP(L481,银行退!C:Q,15,FALSE)</f>
        <v>S</v>
      </c>
      <c r="T481" s="40" t="e">
        <f>VLOOKUP(L481,银行退!C:W,21,FALSE)</f>
        <v>#N/A</v>
      </c>
      <c r="U481" s="53">
        <v>42900.424942129626</v>
      </c>
      <c r="V481" t="e">
        <f>VLOOKUP(B481,HIS解!E:G,3,FALSE)</f>
        <v>#N/A</v>
      </c>
    </row>
    <row r="482" spans="1:22" ht="14.25" hidden="1">
      <c r="A482" s="53">
        <v>42900.426203703704</v>
      </c>
      <c r="B482">
        <v>196364</v>
      </c>
      <c r="C482" t="s">
        <v>1519</v>
      </c>
      <c r="D482" t="s">
        <v>1520</v>
      </c>
      <c r="E482"/>
      <c r="F482" s="15">
        <v>1994</v>
      </c>
      <c r="G482" t="s">
        <v>367</v>
      </c>
      <c r="H482" t="s">
        <v>367</v>
      </c>
      <c r="I482" t="s">
        <v>74</v>
      </c>
      <c r="J482" t="s">
        <v>36</v>
      </c>
      <c r="K482" t="s">
        <v>75</v>
      </c>
      <c r="L482" t="s">
        <v>6433</v>
      </c>
      <c r="M482" t="s">
        <v>6434</v>
      </c>
      <c r="N482" t="s">
        <v>6435</v>
      </c>
      <c r="O482">
        <f>VLOOKUP(B482,HIS退!B:F,5,FALSE)</f>
        <v>-1994</v>
      </c>
      <c r="P482" t="str">
        <f t="shared" si="14"/>
        <v/>
      </c>
      <c r="Q482" s="40">
        <f>VLOOKUP(L482,银行退!C:D,2,FALSE)</f>
        <v>1994</v>
      </c>
      <c r="R482" t="str">
        <f t="shared" si="15"/>
        <v/>
      </c>
      <c r="S482" t="str">
        <f>VLOOKUP(L482,银行退!C:Q,15,FALSE)</f>
        <v>S</v>
      </c>
      <c r="T482" s="40" t="e">
        <f>VLOOKUP(L482,银行退!C:W,21,FALSE)</f>
        <v>#N/A</v>
      </c>
      <c r="U482" s="53">
        <v>42900.426203703704</v>
      </c>
      <c r="V482" t="e">
        <f>VLOOKUP(B482,HIS解!E:G,3,FALSE)</f>
        <v>#N/A</v>
      </c>
    </row>
    <row r="483" spans="1:22" ht="14.25" hidden="1">
      <c r="A483" s="53">
        <v>42900.427372685182</v>
      </c>
      <c r="B483">
        <v>196457</v>
      </c>
      <c r="C483" t="s">
        <v>1522</v>
      </c>
      <c r="D483" t="s">
        <v>1523</v>
      </c>
      <c r="E483"/>
      <c r="F483" s="15">
        <v>980</v>
      </c>
      <c r="G483" t="s">
        <v>367</v>
      </c>
      <c r="H483" t="s">
        <v>367</v>
      </c>
      <c r="I483" t="s">
        <v>74</v>
      </c>
      <c r="J483" t="s">
        <v>36</v>
      </c>
      <c r="K483" t="s">
        <v>75</v>
      </c>
      <c r="L483" t="s">
        <v>6436</v>
      </c>
      <c r="M483" t="s">
        <v>6437</v>
      </c>
      <c r="N483" t="s">
        <v>6435</v>
      </c>
      <c r="O483">
        <f>VLOOKUP(B483,HIS退!B:F,5,FALSE)</f>
        <v>-980</v>
      </c>
      <c r="P483" t="str">
        <f t="shared" si="14"/>
        <v/>
      </c>
      <c r="Q483" s="40">
        <f>VLOOKUP(L483,银行退!C:D,2,FALSE)</f>
        <v>980</v>
      </c>
      <c r="R483" t="str">
        <f t="shared" si="15"/>
        <v/>
      </c>
      <c r="S483" t="str">
        <f>VLOOKUP(L483,银行退!C:Q,15,FALSE)</f>
        <v>S</v>
      </c>
      <c r="T483" s="40" t="e">
        <f>VLOOKUP(L483,银行退!C:W,21,FALSE)</f>
        <v>#N/A</v>
      </c>
      <c r="U483" s="53">
        <v>42900.427372685182</v>
      </c>
      <c r="V483" t="e">
        <f>VLOOKUP(B483,HIS解!E:G,3,FALSE)</f>
        <v>#N/A</v>
      </c>
    </row>
    <row r="484" spans="1:22" ht="14.25" hidden="1">
      <c r="A484" s="53">
        <v>42900.42931712963</v>
      </c>
      <c r="B484">
        <v>196634</v>
      </c>
      <c r="C484" t="s">
        <v>1525</v>
      </c>
      <c r="D484" t="s">
        <v>1526</v>
      </c>
      <c r="E484"/>
      <c r="F484" s="15">
        <v>1000</v>
      </c>
      <c r="G484" t="s">
        <v>367</v>
      </c>
      <c r="H484" t="s">
        <v>367</v>
      </c>
      <c r="I484" t="s">
        <v>74</v>
      </c>
      <c r="J484" t="s">
        <v>36</v>
      </c>
      <c r="K484" t="s">
        <v>75</v>
      </c>
      <c r="L484" t="s">
        <v>6438</v>
      </c>
      <c r="M484" t="s">
        <v>6439</v>
      </c>
      <c r="N484" t="s">
        <v>6440</v>
      </c>
      <c r="O484">
        <f>VLOOKUP(B484,HIS退!B:F,5,FALSE)</f>
        <v>-1000</v>
      </c>
      <c r="P484" t="str">
        <f t="shared" si="14"/>
        <v/>
      </c>
      <c r="Q484" s="40">
        <f>VLOOKUP(L484,银行退!C:D,2,FALSE)</f>
        <v>1000</v>
      </c>
      <c r="R484" t="str">
        <f t="shared" si="15"/>
        <v/>
      </c>
      <c r="S484" t="str">
        <f>VLOOKUP(L484,银行退!C:Q,15,FALSE)</f>
        <v>S</v>
      </c>
      <c r="T484" s="40" t="e">
        <f>VLOOKUP(L484,银行退!C:W,21,FALSE)</f>
        <v>#N/A</v>
      </c>
      <c r="U484" s="53">
        <v>42900.42931712963</v>
      </c>
      <c r="V484" t="e">
        <f>VLOOKUP(B484,HIS解!E:G,3,FALSE)</f>
        <v>#N/A</v>
      </c>
    </row>
    <row r="485" spans="1:22" ht="14.25" hidden="1">
      <c r="A485" s="53">
        <v>42900.438576388886</v>
      </c>
      <c r="B485">
        <v>197323</v>
      </c>
      <c r="C485" t="s">
        <v>1528</v>
      </c>
      <c r="D485" t="s">
        <v>1529</v>
      </c>
      <c r="E485"/>
      <c r="F485" s="15">
        <v>991</v>
      </c>
      <c r="G485" t="s">
        <v>367</v>
      </c>
      <c r="H485" t="s">
        <v>367</v>
      </c>
      <c r="I485" t="s">
        <v>74</v>
      </c>
      <c r="J485" t="s">
        <v>36</v>
      </c>
      <c r="K485" t="s">
        <v>75</v>
      </c>
      <c r="L485" t="s">
        <v>6441</v>
      </c>
      <c r="M485" t="s">
        <v>6442</v>
      </c>
      <c r="N485" t="s">
        <v>6443</v>
      </c>
      <c r="O485">
        <f>VLOOKUP(B485,HIS退!B:F,5,FALSE)</f>
        <v>-991</v>
      </c>
      <c r="P485" t="str">
        <f t="shared" si="14"/>
        <v/>
      </c>
      <c r="Q485" s="40">
        <f>VLOOKUP(L485,银行退!C:D,2,FALSE)</f>
        <v>991</v>
      </c>
      <c r="R485" t="str">
        <f t="shared" si="15"/>
        <v/>
      </c>
      <c r="S485" t="str">
        <f>VLOOKUP(L485,银行退!C:Q,15,FALSE)</f>
        <v>S</v>
      </c>
      <c r="T485" s="40" t="e">
        <f>VLOOKUP(L485,银行退!C:W,21,FALSE)</f>
        <v>#N/A</v>
      </c>
      <c r="U485" s="53">
        <v>42900.438576388886</v>
      </c>
      <c r="V485" t="e">
        <f>VLOOKUP(B485,HIS解!E:G,3,FALSE)</f>
        <v>#N/A</v>
      </c>
    </row>
    <row r="486" spans="1:22" ht="14.25" hidden="1">
      <c r="A486" s="53">
        <v>42900.443460648145</v>
      </c>
      <c r="B486">
        <v>197622</v>
      </c>
      <c r="C486" t="s">
        <v>1531</v>
      </c>
      <c r="D486" t="s">
        <v>1532</v>
      </c>
      <c r="E486"/>
      <c r="F486" s="15">
        <v>247</v>
      </c>
      <c r="G486" t="s">
        <v>42</v>
      </c>
      <c r="H486" t="s">
        <v>367</v>
      </c>
      <c r="I486" t="s">
        <v>74</v>
      </c>
      <c r="J486" t="s">
        <v>36</v>
      </c>
      <c r="K486" t="s">
        <v>75</v>
      </c>
      <c r="L486" t="s">
        <v>6444</v>
      </c>
      <c r="M486" t="s">
        <v>6445</v>
      </c>
      <c r="N486" t="s">
        <v>6446</v>
      </c>
      <c r="O486">
        <f>VLOOKUP(B486,HIS退!B:F,5,FALSE)</f>
        <v>-247</v>
      </c>
      <c r="P486" t="str">
        <f t="shared" si="14"/>
        <v/>
      </c>
      <c r="Q486" s="40">
        <f>VLOOKUP(L486,银行退!C:D,2,FALSE)</f>
        <v>247</v>
      </c>
      <c r="R486" t="str">
        <f t="shared" si="15"/>
        <v/>
      </c>
      <c r="S486" t="str">
        <f>VLOOKUP(L486,银行退!C:Q,15,FALSE)</f>
        <v>S</v>
      </c>
      <c r="T486" s="40" t="e">
        <f>VLOOKUP(L486,银行退!C:W,21,FALSE)</f>
        <v>#N/A</v>
      </c>
      <c r="U486" s="53">
        <v>42900.443460648145</v>
      </c>
      <c r="V486" t="e">
        <f>VLOOKUP(B486,HIS解!E:G,3,FALSE)</f>
        <v>#N/A</v>
      </c>
    </row>
    <row r="487" spans="1:22" ht="14.25" hidden="1">
      <c r="A487" s="53">
        <v>42900.448819444442</v>
      </c>
      <c r="B487">
        <v>198006</v>
      </c>
      <c r="C487" t="s">
        <v>1534</v>
      </c>
      <c r="D487" t="s">
        <v>1535</v>
      </c>
      <c r="E487"/>
      <c r="F487" s="15">
        <v>500</v>
      </c>
      <c r="G487" t="s">
        <v>367</v>
      </c>
      <c r="H487" t="s">
        <v>367</v>
      </c>
      <c r="I487" t="s">
        <v>74</v>
      </c>
      <c r="J487" t="s">
        <v>36</v>
      </c>
      <c r="K487" t="s">
        <v>75</v>
      </c>
      <c r="L487" t="s">
        <v>6447</v>
      </c>
      <c r="M487" t="s">
        <v>6448</v>
      </c>
      <c r="N487" t="s">
        <v>6449</v>
      </c>
      <c r="O487">
        <f>VLOOKUP(B487,HIS退!B:F,5,FALSE)</f>
        <v>-500</v>
      </c>
      <c r="P487" t="str">
        <f t="shared" si="14"/>
        <v/>
      </c>
      <c r="Q487" s="40">
        <f>VLOOKUP(L487,银行退!C:D,2,FALSE)</f>
        <v>500</v>
      </c>
      <c r="R487" t="str">
        <f t="shared" si="15"/>
        <v/>
      </c>
      <c r="S487" t="str">
        <f>VLOOKUP(L487,银行退!C:Q,15,FALSE)</f>
        <v>S</v>
      </c>
      <c r="T487" s="40" t="e">
        <f>VLOOKUP(L487,银行退!C:W,21,FALSE)</f>
        <v>#N/A</v>
      </c>
      <c r="U487" s="53">
        <v>42900.448819444442</v>
      </c>
      <c r="V487" t="e">
        <f>VLOOKUP(B487,HIS解!E:G,3,FALSE)</f>
        <v>#N/A</v>
      </c>
    </row>
    <row r="488" spans="1:22" ht="14.25" hidden="1">
      <c r="A488" s="53">
        <v>42900.451932870368</v>
      </c>
      <c r="B488">
        <v>198253</v>
      </c>
      <c r="C488" t="s">
        <v>1537</v>
      </c>
      <c r="D488" t="s">
        <v>1538</v>
      </c>
      <c r="E488"/>
      <c r="F488" s="15">
        <v>28</v>
      </c>
      <c r="G488" t="s">
        <v>367</v>
      </c>
      <c r="H488" t="s">
        <v>367</v>
      </c>
      <c r="I488" t="s">
        <v>74</v>
      </c>
      <c r="J488" t="s">
        <v>36</v>
      </c>
      <c r="K488" t="s">
        <v>75</v>
      </c>
      <c r="L488" t="s">
        <v>6450</v>
      </c>
      <c r="M488" t="s">
        <v>6451</v>
      </c>
      <c r="N488" t="s">
        <v>6452</v>
      </c>
      <c r="O488">
        <f>VLOOKUP(B488,HIS退!B:F,5,FALSE)</f>
        <v>-28</v>
      </c>
      <c r="P488" t="str">
        <f t="shared" si="14"/>
        <v/>
      </c>
      <c r="Q488" s="40">
        <f>VLOOKUP(L488,银行退!C:D,2,FALSE)</f>
        <v>28</v>
      </c>
      <c r="R488" t="str">
        <f t="shared" si="15"/>
        <v/>
      </c>
      <c r="S488" t="str">
        <f>VLOOKUP(L488,银行退!C:Q,15,FALSE)</f>
        <v>S</v>
      </c>
      <c r="T488" s="40" t="e">
        <f>VLOOKUP(L488,银行退!C:W,21,FALSE)</f>
        <v>#N/A</v>
      </c>
      <c r="U488" s="53">
        <v>42900.451932870368</v>
      </c>
      <c r="V488" t="e">
        <f>VLOOKUP(B488,HIS解!E:G,3,FALSE)</f>
        <v>#N/A</v>
      </c>
    </row>
    <row r="489" spans="1:22" ht="14.25" hidden="1">
      <c r="A489" s="53">
        <v>42900.461828703701</v>
      </c>
      <c r="B489">
        <v>198989</v>
      </c>
      <c r="C489" t="s">
        <v>1540</v>
      </c>
      <c r="D489" t="s">
        <v>1541</v>
      </c>
      <c r="E489"/>
      <c r="F489" s="15">
        <v>113</v>
      </c>
      <c r="G489" t="s">
        <v>367</v>
      </c>
      <c r="H489" t="s">
        <v>367</v>
      </c>
      <c r="I489" t="s">
        <v>74</v>
      </c>
      <c r="J489" t="s">
        <v>36</v>
      </c>
      <c r="K489" t="s">
        <v>75</v>
      </c>
      <c r="L489" t="s">
        <v>6453</v>
      </c>
      <c r="M489" t="s">
        <v>6454</v>
      </c>
      <c r="N489" t="s">
        <v>6455</v>
      </c>
      <c r="O489">
        <f>VLOOKUP(B489,HIS退!B:F,5,FALSE)</f>
        <v>-113</v>
      </c>
      <c r="P489" t="str">
        <f t="shared" si="14"/>
        <v/>
      </c>
      <c r="Q489" s="40">
        <f>VLOOKUP(L489,银行退!C:D,2,FALSE)</f>
        <v>113</v>
      </c>
      <c r="R489" t="str">
        <f t="shared" si="15"/>
        <v/>
      </c>
      <c r="S489" t="str">
        <f>VLOOKUP(L489,银行退!C:Q,15,FALSE)</f>
        <v>S</v>
      </c>
      <c r="T489" s="40" t="e">
        <f>VLOOKUP(L489,银行退!C:W,21,FALSE)</f>
        <v>#N/A</v>
      </c>
      <c r="U489" s="53">
        <v>42900.461828703701</v>
      </c>
      <c r="V489" t="e">
        <f>VLOOKUP(B489,HIS解!E:G,3,FALSE)</f>
        <v>#N/A</v>
      </c>
    </row>
    <row r="490" spans="1:22" ht="14.25" hidden="1">
      <c r="A490" s="53">
        <v>42900.462893518517</v>
      </c>
      <c r="B490">
        <v>199069</v>
      </c>
      <c r="C490" t="s">
        <v>6456</v>
      </c>
      <c r="D490" t="s">
        <v>1543</v>
      </c>
      <c r="E490"/>
      <c r="F490" s="15">
        <v>958</v>
      </c>
      <c r="G490" t="s">
        <v>367</v>
      </c>
      <c r="H490" t="s">
        <v>367</v>
      </c>
      <c r="I490" t="s">
        <v>174</v>
      </c>
      <c r="J490" t="s">
        <v>73</v>
      </c>
      <c r="K490" t="s">
        <v>75</v>
      </c>
      <c r="L490" t="s">
        <v>6457</v>
      </c>
      <c r="M490" t="s">
        <v>6458</v>
      </c>
      <c r="N490" t="s">
        <v>4935</v>
      </c>
      <c r="O490">
        <f>VLOOKUP(B490,HIS退!B:F,5,FALSE)</f>
        <v>-958</v>
      </c>
      <c r="P490" t="str">
        <f t="shared" si="14"/>
        <v/>
      </c>
      <c r="Q490" s="40">
        <f>VLOOKUP(L490,银行退!C:D,2,FALSE)</f>
        <v>958</v>
      </c>
      <c r="R490" t="str">
        <f t="shared" si="15"/>
        <v/>
      </c>
      <c r="S490" t="str">
        <f>VLOOKUP(L490,银行退!C:Q,15,FALSE)</f>
        <v>B</v>
      </c>
      <c r="T490" s="40" t="str">
        <f>VLOOKUP(L490,银行退!C:W,21,FALSE)</f>
        <v>20170614</v>
      </c>
      <c r="U490" s="53">
        <v>42900.462893518517</v>
      </c>
      <c r="V490">
        <f>VLOOKUP(B490,HIS解!E:G,3,FALSE)</f>
        <v>958</v>
      </c>
    </row>
    <row r="491" spans="1:22" ht="14.25" hidden="1">
      <c r="A491" s="53">
        <v>42900.46503472222</v>
      </c>
      <c r="B491">
        <v>199195</v>
      </c>
      <c r="C491" t="s">
        <v>6459</v>
      </c>
      <c r="D491" t="s">
        <v>1114</v>
      </c>
      <c r="E491"/>
      <c r="F491" s="15">
        <v>7944</v>
      </c>
      <c r="G491" t="s">
        <v>367</v>
      </c>
      <c r="H491" t="s">
        <v>367</v>
      </c>
      <c r="I491" t="s">
        <v>174</v>
      </c>
      <c r="J491" t="s">
        <v>73</v>
      </c>
      <c r="K491" t="s">
        <v>75</v>
      </c>
      <c r="L491" t="s">
        <v>6460</v>
      </c>
      <c r="M491" t="s">
        <v>6461</v>
      </c>
      <c r="N491" t="s">
        <v>4921</v>
      </c>
      <c r="O491">
        <f>VLOOKUP(B491,HIS退!B:F,5,FALSE)</f>
        <v>-7944</v>
      </c>
      <c r="P491" t="str">
        <f t="shared" si="14"/>
        <v/>
      </c>
      <c r="Q491" s="40">
        <f>VLOOKUP(L491,银行退!C:D,2,FALSE)</f>
        <v>7944</v>
      </c>
      <c r="R491" t="str">
        <f t="shared" si="15"/>
        <v/>
      </c>
      <c r="S491" t="str">
        <f>VLOOKUP(L491,银行退!C:Q,15,FALSE)</f>
        <v>B</v>
      </c>
      <c r="T491" s="40" t="str">
        <f>VLOOKUP(L491,银行退!C:W,21,FALSE)</f>
        <v>20170614</v>
      </c>
      <c r="U491" s="53">
        <v>42900.46503472222</v>
      </c>
      <c r="V491">
        <f>VLOOKUP(B491,HIS解!E:G,3,FALSE)</f>
        <v>7944</v>
      </c>
    </row>
    <row r="492" spans="1:22" ht="14.25" hidden="1">
      <c r="A492" s="53">
        <v>42900.470775462964</v>
      </c>
      <c r="B492">
        <v>199592</v>
      </c>
      <c r="C492" t="s">
        <v>6462</v>
      </c>
      <c r="D492" t="s">
        <v>1545</v>
      </c>
      <c r="E492"/>
      <c r="F492" s="15">
        <v>357</v>
      </c>
      <c r="G492" t="s">
        <v>367</v>
      </c>
      <c r="H492" t="s">
        <v>367</v>
      </c>
      <c r="I492" t="s">
        <v>174</v>
      </c>
      <c r="J492" t="s">
        <v>73</v>
      </c>
      <c r="K492" t="s">
        <v>75</v>
      </c>
      <c r="L492" t="s">
        <v>6463</v>
      </c>
      <c r="M492" t="s">
        <v>6464</v>
      </c>
      <c r="N492" t="s">
        <v>4937</v>
      </c>
      <c r="O492">
        <f>VLOOKUP(B492,HIS退!B:F,5,FALSE)</f>
        <v>-357</v>
      </c>
      <c r="P492" t="str">
        <f t="shared" si="14"/>
        <v/>
      </c>
      <c r="Q492" s="40">
        <f>VLOOKUP(L492,银行退!C:D,2,FALSE)</f>
        <v>357</v>
      </c>
      <c r="R492" t="str">
        <f t="shared" si="15"/>
        <v/>
      </c>
      <c r="S492" t="str">
        <f>VLOOKUP(L492,银行退!C:Q,15,FALSE)</f>
        <v>B</v>
      </c>
      <c r="T492" s="40" t="str">
        <f>VLOOKUP(L492,银行退!C:W,21,FALSE)</f>
        <v>20170614</v>
      </c>
      <c r="U492" s="53">
        <v>42900.470775462964</v>
      </c>
      <c r="V492">
        <f>VLOOKUP(B492,HIS解!E:G,3,FALSE)</f>
        <v>357</v>
      </c>
    </row>
    <row r="493" spans="1:22" ht="14.25" hidden="1">
      <c r="A493" s="53">
        <v>42900.471388888887</v>
      </c>
      <c r="B493">
        <v>199619</v>
      </c>
      <c r="C493" t="s">
        <v>6465</v>
      </c>
      <c r="D493" t="s">
        <v>1547</v>
      </c>
      <c r="E493"/>
      <c r="F493" s="15">
        <v>517</v>
      </c>
      <c r="G493" t="s">
        <v>367</v>
      </c>
      <c r="H493" t="s">
        <v>367</v>
      </c>
      <c r="I493" t="s">
        <v>174</v>
      </c>
      <c r="J493" t="s">
        <v>73</v>
      </c>
      <c r="K493" t="s">
        <v>75</v>
      </c>
      <c r="L493" t="s">
        <v>6466</v>
      </c>
      <c r="M493" t="s">
        <v>6467</v>
      </c>
      <c r="N493" t="s">
        <v>4936</v>
      </c>
      <c r="O493">
        <f>VLOOKUP(B493,HIS退!B:F,5,FALSE)</f>
        <v>-517</v>
      </c>
      <c r="P493" t="str">
        <f t="shared" si="14"/>
        <v/>
      </c>
      <c r="Q493" s="40">
        <f>VLOOKUP(L493,银行退!C:D,2,FALSE)</f>
        <v>517</v>
      </c>
      <c r="R493" t="str">
        <f t="shared" si="15"/>
        <v/>
      </c>
      <c r="S493" t="str">
        <f>VLOOKUP(L493,银行退!C:Q,15,FALSE)</f>
        <v>B</v>
      </c>
      <c r="T493" s="40" t="str">
        <f>VLOOKUP(L493,银行退!C:W,21,FALSE)</f>
        <v>20170614</v>
      </c>
      <c r="U493" s="53">
        <v>42900.471388888887</v>
      </c>
      <c r="V493">
        <f>VLOOKUP(B493,HIS解!E:G,3,FALSE)</f>
        <v>517</v>
      </c>
    </row>
    <row r="494" spans="1:22" ht="14.25" hidden="1">
      <c r="A494" s="53">
        <v>42900.471898148149</v>
      </c>
      <c r="B494">
        <v>199657</v>
      </c>
      <c r="C494" t="s">
        <v>1549</v>
      </c>
      <c r="D494" t="s">
        <v>1550</v>
      </c>
      <c r="E494"/>
      <c r="F494" s="15">
        <v>500</v>
      </c>
      <c r="G494" t="s">
        <v>367</v>
      </c>
      <c r="H494" t="s">
        <v>367</v>
      </c>
      <c r="I494" t="s">
        <v>74</v>
      </c>
      <c r="J494" t="s">
        <v>36</v>
      </c>
      <c r="K494" t="s">
        <v>75</v>
      </c>
      <c r="L494" t="s">
        <v>6468</v>
      </c>
      <c r="M494" t="s">
        <v>6469</v>
      </c>
      <c r="N494" t="s">
        <v>6470</v>
      </c>
      <c r="O494">
        <f>VLOOKUP(B494,HIS退!B:F,5,FALSE)</f>
        <v>-500</v>
      </c>
      <c r="P494" t="str">
        <f t="shared" si="14"/>
        <v/>
      </c>
      <c r="Q494" s="40">
        <f>VLOOKUP(L494,银行退!C:D,2,FALSE)</f>
        <v>500</v>
      </c>
      <c r="R494" t="str">
        <f t="shared" si="15"/>
        <v/>
      </c>
      <c r="S494" t="str">
        <f>VLOOKUP(L494,银行退!C:Q,15,FALSE)</f>
        <v>S</v>
      </c>
      <c r="T494" s="40" t="e">
        <f>VLOOKUP(L494,银行退!C:W,21,FALSE)</f>
        <v>#N/A</v>
      </c>
      <c r="U494" s="53">
        <v>42900.471898148149</v>
      </c>
      <c r="V494" t="e">
        <f>VLOOKUP(B494,HIS解!E:G,3,FALSE)</f>
        <v>#N/A</v>
      </c>
    </row>
    <row r="495" spans="1:22" ht="14.25" hidden="1">
      <c r="A495" s="53">
        <v>42900.477858796294</v>
      </c>
      <c r="B495">
        <v>199971</v>
      </c>
      <c r="C495" t="s">
        <v>1552</v>
      </c>
      <c r="D495" t="s">
        <v>1553</v>
      </c>
      <c r="E495"/>
      <c r="F495" s="15">
        <v>520</v>
      </c>
      <c r="G495" t="s">
        <v>367</v>
      </c>
      <c r="H495" t="s">
        <v>367</v>
      </c>
      <c r="I495" t="s">
        <v>74</v>
      </c>
      <c r="J495" t="s">
        <v>36</v>
      </c>
      <c r="K495" t="s">
        <v>75</v>
      </c>
      <c r="L495" t="s">
        <v>6471</v>
      </c>
      <c r="M495" t="s">
        <v>6472</v>
      </c>
      <c r="N495" t="s">
        <v>6473</v>
      </c>
      <c r="O495">
        <f>VLOOKUP(B495,HIS退!B:F,5,FALSE)</f>
        <v>-520</v>
      </c>
      <c r="P495" t="str">
        <f t="shared" si="14"/>
        <v/>
      </c>
      <c r="Q495" s="40">
        <f>VLOOKUP(L495,银行退!C:D,2,FALSE)</f>
        <v>520</v>
      </c>
      <c r="R495" t="str">
        <f t="shared" si="15"/>
        <v/>
      </c>
      <c r="S495" t="str">
        <f>VLOOKUP(L495,银行退!C:Q,15,FALSE)</f>
        <v>S</v>
      </c>
      <c r="T495" s="40" t="e">
        <f>VLOOKUP(L495,银行退!C:W,21,FALSE)</f>
        <v>#N/A</v>
      </c>
      <c r="U495" s="53">
        <v>42900.477858796294</v>
      </c>
      <c r="V495" t="e">
        <f>VLOOKUP(B495,HIS解!E:G,3,FALSE)</f>
        <v>#N/A</v>
      </c>
    </row>
    <row r="496" spans="1:22" ht="14.25" hidden="1">
      <c r="A496" s="53">
        <v>42900.481539351851</v>
      </c>
      <c r="B496">
        <v>200173</v>
      </c>
      <c r="C496" t="s">
        <v>1555</v>
      </c>
      <c r="D496" t="s">
        <v>1556</v>
      </c>
      <c r="E496"/>
      <c r="F496" s="15">
        <v>370</v>
      </c>
      <c r="G496" t="s">
        <v>367</v>
      </c>
      <c r="H496" t="s">
        <v>367</v>
      </c>
      <c r="I496" t="s">
        <v>74</v>
      </c>
      <c r="J496" t="s">
        <v>36</v>
      </c>
      <c r="K496" t="s">
        <v>75</v>
      </c>
      <c r="L496" t="s">
        <v>6474</v>
      </c>
      <c r="M496" t="s">
        <v>6475</v>
      </c>
      <c r="N496" t="s">
        <v>6476</v>
      </c>
      <c r="O496">
        <f>VLOOKUP(B496,HIS退!B:F,5,FALSE)</f>
        <v>-370</v>
      </c>
      <c r="P496" t="str">
        <f t="shared" si="14"/>
        <v/>
      </c>
      <c r="Q496" s="40">
        <f>VLOOKUP(L496,银行退!C:D,2,FALSE)</f>
        <v>370</v>
      </c>
      <c r="R496" t="str">
        <f t="shared" si="15"/>
        <v/>
      </c>
      <c r="S496" t="str">
        <f>VLOOKUP(L496,银行退!C:Q,15,FALSE)</f>
        <v>S</v>
      </c>
      <c r="T496" s="40" t="e">
        <f>VLOOKUP(L496,银行退!C:W,21,FALSE)</f>
        <v>#N/A</v>
      </c>
      <c r="U496" s="53">
        <v>42900.481539351851</v>
      </c>
      <c r="V496" t="e">
        <f>VLOOKUP(B496,HIS解!E:G,3,FALSE)</f>
        <v>#N/A</v>
      </c>
    </row>
    <row r="497" spans="1:22" ht="14.25" hidden="1">
      <c r="A497" s="53">
        <v>42900.488634259258</v>
      </c>
      <c r="B497">
        <v>200498</v>
      </c>
      <c r="C497" t="s">
        <v>1558</v>
      </c>
      <c r="D497" t="s">
        <v>1559</v>
      </c>
      <c r="E497"/>
      <c r="F497" s="15">
        <v>860</v>
      </c>
      <c r="G497" t="s">
        <v>367</v>
      </c>
      <c r="H497" t="s">
        <v>367</v>
      </c>
      <c r="I497" t="s">
        <v>74</v>
      </c>
      <c r="J497" t="s">
        <v>36</v>
      </c>
      <c r="K497" t="s">
        <v>75</v>
      </c>
      <c r="L497" t="s">
        <v>6477</v>
      </c>
      <c r="M497" t="s">
        <v>6478</v>
      </c>
      <c r="N497" t="s">
        <v>6479</v>
      </c>
      <c r="O497">
        <f>VLOOKUP(B497,HIS退!B:F,5,FALSE)</f>
        <v>-860</v>
      </c>
      <c r="P497" t="str">
        <f t="shared" si="14"/>
        <v/>
      </c>
      <c r="Q497" s="40">
        <f>VLOOKUP(L497,银行退!C:D,2,FALSE)</f>
        <v>860</v>
      </c>
      <c r="R497" t="str">
        <f t="shared" si="15"/>
        <v/>
      </c>
      <c r="S497" t="str">
        <f>VLOOKUP(L497,银行退!C:Q,15,FALSE)</f>
        <v>S</v>
      </c>
      <c r="T497" s="40" t="e">
        <f>VLOOKUP(L497,银行退!C:W,21,FALSE)</f>
        <v>#N/A</v>
      </c>
      <c r="U497" s="53">
        <v>42900.488634259258</v>
      </c>
      <c r="V497" t="e">
        <f>VLOOKUP(B497,HIS解!E:G,3,FALSE)</f>
        <v>#N/A</v>
      </c>
    </row>
    <row r="498" spans="1:22" ht="14.25" hidden="1">
      <c r="A498" s="53">
        <v>42900.488877314812</v>
      </c>
      <c r="B498">
        <v>200505</v>
      </c>
      <c r="C498" t="s">
        <v>1561</v>
      </c>
      <c r="D498" t="s">
        <v>1562</v>
      </c>
      <c r="E498"/>
      <c r="F498" s="15">
        <v>70</v>
      </c>
      <c r="G498" t="s">
        <v>367</v>
      </c>
      <c r="H498" t="s">
        <v>367</v>
      </c>
      <c r="I498" t="s">
        <v>74</v>
      </c>
      <c r="J498" t="s">
        <v>36</v>
      </c>
      <c r="K498" t="s">
        <v>75</v>
      </c>
      <c r="L498" t="s">
        <v>6480</v>
      </c>
      <c r="M498" t="s">
        <v>6481</v>
      </c>
      <c r="N498" t="s">
        <v>6482</v>
      </c>
      <c r="O498">
        <f>VLOOKUP(B498,HIS退!B:F,5,FALSE)</f>
        <v>-70</v>
      </c>
      <c r="P498" t="str">
        <f t="shared" si="14"/>
        <v/>
      </c>
      <c r="Q498" s="40">
        <f>VLOOKUP(L498,银行退!C:D,2,FALSE)</f>
        <v>70</v>
      </c>
      <c r="R498" t="str">
        <f t="shared" si="15"/>
        <v/>
      </c>
      <c r="S498" t="str">
        <f>VLOOKUP(L498,银行退!C:Q,15,FALSE)</f>
        <v>S</v>
      </c>
      <c r="T498" s="40" t="e">
        <f>VLOOKUP(L498,银行退!C:W,21,FALSE)</f>
        <v>#N/A</v>
      </c>
      <c r="U498" s="53">
        <v>42900.488877314812</v>
      </c>
      <c r="V498" t="e">
        <f>VLOOKUP(B498,HIS解!E:G,3,FALSE)</f>
        <v>#N/A</v>
      </c>
    </row>
    <row r="499" spans="1:22" ht="14.25" hidden="1">
      <c r="A499" s="53">
        <v>42900.498923611114</v>
      </c>
      <c r="B499">
        <v>200896</v>
      </c>
      <c r="C499" t="s">
        <v>6483</v>
      </c>
      <c r="D499" t="s">
        <v>1564</v>
      </c>
      <c r="E499"/>
      <c r="F499" s="15">
        <v>100</v>
      </c>
      <c r="G499" t="s">
        <v>367</v>
      </c>
      <c r="H499" t="s">
        <v>367</v>
      </c>
      <c r="I499" t="s">
        <v>174</v>
      </c>
      <c r="J499" t="s">
        <v>73</v>
      </c>
      <c r="K499" t="s">
        <v>75</v>
      </c>
      <c r="L499" t="s">
        <v>6484</v>
      </c>
      <c r="M499" t="s">
        <v>6485</v>
      </c>
      <c r="N499" t="s">
        <v>4938</v>
      </c>
      <c r="O499">
        <f>VLOOKUP(B499,HIS退!B:F,5,FALSE)</f>
        <v>-100</v>
      </c>
      <c r="P499" t="str">
        <f t="shared" si="14"/>
        <v/>
      </c>
      <c r="Q499" s="40">
        <f>VLOOKUP(L499,银行退!C:D,2,FALSE)</f>
        <v>100</v>
      </c>
      <c r="R499" t="str">
        <f t="shared" si="15"/>
        <v/>
      </c>
      <c r="S499" t="str">
        <f>VLOOKUP(L499,银行退!C:Q,15,FALSE)</f>
        <v>B</v>
      </c>
      <c r="T499" s="40" t="str">
        <f>VLOOKUP(L499,银行退!C:W,21,FALSE)</f>
        <v>20170614</v>
      </c>
      <c r="U499" s="53">
        <v>42900.498923611114</v>
      </c>
      <c r="V499">
        <f>VLOOKUP(B499,HIS解!E:G,3,FALSE)</f>
        <v>100</v>
      </c>
    </row>
    <row r="500" spans="1:22" ht="14.25" hidden="1">
      <c r="A500" s="53">
        <v>42900.5</v>
      </c>
      <c r="B500">
        <v>200956</v>
      </c>
      <c r="C500" t="s">
        <v>6486</v>
      </c>
      <c r="D500" t="s">
        <v>1566</v>
      </c>
      <c r="E500"/>
      <c r="F500" s="15">
        <v>500</v>
      </c>
      <c r="G500" t="s">
        <v>367</v>
      </c>
      <c r="H500" t="s">
        <v>367</v>
      </c>
      <c r="I500" t="s">
        <v>174</v>
      </c>
      <c r="J500" t="s">
        <v>73</v>
      </c>
      <c r="K500" t="s">
        <v>75</v>
      </c>
      <c r="L500" t="s">
        <v>6487</v>
      </c>
      <c r="M500" t="s">
        <v>6488</v>
      </c>
      <c r="N500" t="s">
        <v>4939</v>
      </c>
      <c r="O500">
        <f>VLOOKUP(B500,HIS退!B:F,5,FALSE)</f>
        <v>-500</v>
      </c>
      <c r="P500" t="str">
        <f t="shared" si="14"/>
        <v/>
      </c>
      <c r="Q500" s="40">
        <f>VLOOKUP(L500,银行退!C:D,2,FALSE)</f>
        <v>500</v>
      </c>
      <c r="R500" t="str">
        <f t="shared" si="15"/>
        <v/>
      </c>
      <c r="S500" t="str">
        <f>VLOOKUP(L500,银行退!C:Q,15,FALSE)</f>
        <v>B</v>
      </c>
      <c r="T500" s="40" t="str">
        <f>VLOOKUP(L500,银行退!C:W,21,FALSE)</f>
        <v>20170614</v>
      </c>
      <c r="U500" s="53">
        <v>42900.5</v>
      </c>
      <c r="V500">
        <f>VLOOKUP(B500,HIS解!E:G,3,FALSE)</f>
        <v>500</v>
      </c>
    </row>
    <row r="501" spans="1:22" ht="14.25" hidden="1">
      <c r="A501" s="53">
        <v>42900.501435185186</v>
      </c>
      <c r="B501">
        <v>200999</v>
      </c>
      <c r="C501" t="s">
        <v>6489</v>
      </c>
      <c r="D501" t="s">
        <v>1568</v>
      </c>
      <c r="E501"/>
      <c r="F501" s="15">
        <v>247</v>
      </c>
      <c r="G501" t="s">
        <v>367</v>
      </c>
      <c r="H501" t="s">
        <v>367</v>
      </c>
      <c r="I501" t="s">
        <v>174</v>
      </c>
      <c r="J501" t="s">
        <v>73</v>
      </c>
      <c r="K501" t="s">
        <v>75</v>
      </c>
      <c r="L501" t="s">
        <v>6490</v>
      </c>
      <c r="M501" t="s">
        <v>6491</v>
      </c>
      <c r="N501" t="s">
        <v>4940</v>
      </c>
      <c r="O501">
        <f>VLOOKUP(B501,HIS退!B:F,5,FALSE)</f>
        <v>-247</v>
      </c>
      <c r="P501" t="str">
        <f t="shared" si="14"/>
        <v/>
      </c>
      <c r="Q501" s="40">
        <f>VLOOKUP(L501,银行退!C:D,2,FALSE)</f>
        <v>247</v>
      </c>
      <c r="R501" t="str">
        <f t="shared" si="15"/>
        <v/>
      </c>
      <c r="S501" t="str">
        <f>VLOOKUP(L501,银行退!C:Q,15,FALSE)</f>
        <v>B</v>
      </c>
      <c r="T501" s="40" t="str">
        <f>VLOOKUP(L501,银行退!C:W,21,FALSE)</f>
        <v>20170614</v>
      </c>
      <c r="U501" s="53">
        <v>42900.501435185186</v>
      </c>
      <c r="V501">
        <f>VLOOKUP(B501,HIS解!E:G,3,FALSE)</f>
        <v>247</v>
      </c>
    </row>
    <row r="502" spans="1:22" ht="14.25" hidden="1">
      <c r="A502" s="53">
        <v>42900.503206018519</v>
      </c>
      <c r="B502">
        <v>201032</v>
      </c>
      <c r="C502" t="s">
        <v>1570</v>
      </c>
      <c r="D502" t="s">
        <v>1571</v>
      </c>
      <c r="E502"/>
      <c r="F502" s="15">
        <v>315</v>
      </c>
      <c r="G502" t="s">
        <v>367</v>
      </c>
      <c r="H502" t="s">
        <v>367</v>
      </c>
      <c r="I502" t="s">
        <v>74</v>
      </c>
      <c r="J502" t="s">
        <v>36</v>
      </c>
      <c r="K502" t="s">
        <v>75</v>
      </c>
      <c r="L502" t="s">
        <v>6492</v>
      </c>
      <c r="M502" t="s">
        <v>6493</v>
      </c>
      <c r="N502" t="s">
        <v>4940</v>
      </c>
      <c r="O502">
        <f>VLOOKUP(B502,HIS退!B:F,5,FALSE)</f>
        <v>-315</v>
      </c>
      <c r="P502" t="str">
        <f t="shared" si="14"/>
        <v/>
      </c>
      <c r="Q502" s="40">
        <f>VLOOKUP(L502,银行退!C:D,2,FALSE)</f>
        <v>315</v>
      </c>
      <c r="R502" t="str">
        <f t="shared" si="15"/>
        <v/>
      </c>
      <c r="S502" t="str">
        <f>VLOOKUP(L502,银行退!C:Q,15,FALSE)</f>
        <v>S</v>
      </c>
      <c r="T502" s="40" t="e">
        <f>VLOOKUP(L502,银行退!C:W,21,FALSE)</f>
        <v>#N/A</v>
      </c>
      <c r="U502" s="53">
        <v>42900.503206018519</v>
      </c>
      <c r="V502" t="e">
        <f>VLOOKUP(B502,HIS解!E:G,3,FALSE)</f>
        <v>#N/A</v>
      </c>
    </row>
    <row r="503" spans="1:22" ht="14.25" hidden="1">
      <c r="A503" s="53">
        <v>42900.50509259259</v>
      </c>
      <c r="B503">
        <v>201078</v>
      </c>
      <c r="C503" t="s">
        <v>1573</v>
      </c>
      <c r="D503" t="s">
        <v>1574</v>
      </c>
      <c r="E503"/>
      <c r="F503" s="15">
        <v>1500</v>
      </c>
      <c r="G503" t="s">
        <v>367</v>
      </c>
      <c r="H503" t="s">
        <v>367</v>
      </c>
      <c r="I503" t="s">
        <v>74</v>
      </c>
      <c r="J503" t="s">
        <v>36</v>
      </c>
      <c r="K503" t="s">
        <v>75</v>
      </c>
      <c r="L503" t="s">
        <v>6494</v>
      </c>
      <c r="M503" t="s">
        <v>6495</v>
      </c>
      <c r="N503" t="s">
        <v>6496</v>
      </c>
      <c r="O503">
        <f>VLOOKUP(B503,HIS退!B:F,5,FALSE)</f>
        <v>-1500</v>
      </c>
      <c r="P503" t="str">
        <f t="shared" si="14"/>
        <v/>
      </c>
      <c r="Q503" s="40">
        <f>VLOOKUP(L503,银行退!C:D,2,FALSE)</f>
        <v>1500</v>
      </c>
      <c r="R503" t="str">
        <f t="shared" si="15"/>
        <v/>
      </c>
      <c r="S503" t="str">
        <f>VLOOKUP(L503,银行退!C:Q,15,FALSE)</f>
        <v>S</v>
      </c>
      <c r="T503" s="40" t="e">
        <f>VLOOKUP(L503,银行退!C:W,21,FALSE)</f>
        <v>#N/A</v>
      </c>
      <c r="U503" s="53">
        <v>42900.50509259259</v>
      </c>
      <c r="V503" t="e">
        <f>VLOOKUP(B503,HIS解!E:G,3,FALSE)</f>
        <v>#N/A</v>
      </c>
    </row>
    <row r="504" spans="1:22" ht="14.25" hidden="1">
      <c r="A504" s="53">
        <v>42900.506585648145</v>
      </c>
      <c r="B504">
        <v>201111</v>
      </c>
      <c r="C504" t="s">
        <v>1576</v>
      </c>
      <c r="D504" t="s">
        <v>1577</v>
      </c>
      <c r="E504"/>
      <c r="F504" s="15">
        <v>275</v>
      </c>
      <c r="G504" t="s">
        <v>367</v>
      </c>
      <c r="H504" t="s">
        <v>367</v>
      </c>
      <c r="I504" t="s">
        <v>74</v>
      </c>
      <c r="J504" t="s">
        <v>36</v>
      </c>
      <c r="K504" t="s">
        <v>75</v>
      </c>
      <c r="L504" t="s">
        <v>6497</v>
      </c>
      <c r="M504" t="s">
        <v>6498</v>
      </c>
      <c r="N504" t="s">
        <v>6499</v>
      </c>
      <c r="O504">
        <f>VLOOKUP(B504,HIS退!B:F,5,FALSE)</f>
        <v>-275</v>
      </c>
      <c r="P504" t="str">
        <f t="shared" si="14"/>
        <v/>
      </c>
      <c r="Q504" s="40">
        <f>VLOOKUP(L504,银行退!C:D,2,FALSE)</f>
        <v>275</v>
      </c>
      <c r="R504" t="str">
        <f t="shared" si="15"/>
        <v/>
      </c>
      <c r="S504" t="str">
        <f>VLOOKUP(L504,银行退!C:Q,15,FALSE)</f>
        <v>S</v>
      </c>
      <c r="T504" s="40" t="e">
        <f>VLOOKUP(L504,银行退!C:W,21,FALSE)</f>
        <v>#N/A</v>
      </c>
      <c r="U504" s="53">
        <v>42900.506585648145</v>
      </c>
      <c r="V504" t="e">
        <f>VLOOKUP(B504,HIS解!E:G,3,FALSE)</f>
        <v>#N/A</v>
      </c>
    </row>
    <row r="505" spans="1:22" ht="14.25" hidden="1">
      <c r="A505" s="53">
        <v>42900.523506944446</v>
      </c>
      <c r="B505">
        <v>201349</v>
      </c>
      <c r="C505" t="s">
        <v>1579</v>
      </c>
      <c r="D505" t="s">
        <v>1580</v>
      </c>
      <c r="E505"/>
      <c r="F505" s="15">
        <v>1000</v>
      </c>
      <c r="G505" t="s">
        <v>367</v>
      </c>
      <c r="H505" t="s">
        <v>367</v>
      </c>
      <c r="I505" t="s">
        <v>74</v>
      </c>
      <c r="J505" t="s">
        <v>36</v>
      </c>
      <c r="K505" t="s">
        <v>75</v>
      </c>
      <c r="L505" t="s">
        <v>6500</v>
      </c>
      <c r="M505" t="s">
        <v>6501</v>
      </c>
      <c r="N505" t="s">
        <v>6502</v>
      </c>
      <c r="O505">
        <f>VLOOKUP(B505,HIS退!B:F,5,FALSE)</f>
        <v>-1000</v>
      </c>
      <c r="P505" t="str">
        <f t="shared" si="14"/>
        <v/>
      </c>
      <c r="Q505" s="40">
        <f>VLOOKUP(L505,银行退!C:D,2,FALSE)</f>
        <v>1000</v>
      </c>
      <c r="R505" t="str">
        <f t="shared" si="15"/>
        <v/>
      </c>
      <c r="S505" t="str">
        <f>VLOOKUP(L505,银行退!C:Q,15,FALSE)</f>
        <v>S</v>
      </c>
      <c r="T505" s="40" t="e">
        <f>VLOOKUP(L505,银行退!C:W,21,FALSE)</f>
        <v>#N/A</v>
      </c>
      <c r="U505" s="53">
        <v>42900.523506944446</v>
      </c>
      <c r="V505" t="e">
        <f>VLOOKUP(B505,HIS解!E:G,3,FALSE)</f>
        <v>#N/A</v>
      </c>
    </row>
    <row r="506" spans="1:22" ht="14.25" hidden="1">
      <c r="A506" s="53">
        <v>42900.523981481485</v>
      </c>
      <c r="B506">
        <v>201356</v>
      </c>
      <c r="C506" t="s">
        <v>1582</v>
      </c>
      <c r="D506" t="s">
        <v>1580</v>
      </c>
      <c r="E506"/>
      <c r="F506" s="15">
        <v>850</v>
      </c>
      <c r="G506" t="s">
        <v>367</v>
      </c>
      <c r="H506" t="s">
        <v>367</v>
      </c>
      <c r="I506" t="s">
        <v>74</v>
      </c>
      <c r="J506" t="s">
        <v>36</v>
      </c>
      <c r="K506" t="s">
        <v>75</v>
      </c>
      <c r="L506" t="s">
        <v>6503</v>
      </c>
      <c r="M506" t="s">
        <v>6504</v>
      </c>
      <c r="N506" t="s">
        <v>6502</v>
      </c>
      <c r="O506">
        <f>VLOOKUP(B506,HIS退!B:F,5,FALSE)</f>
        <v>-850</v>
      </c>
      <c r="P506" t="str">
        <f t="shared" si="14"/>
        <v/>
      </c>
      <c r="Q506" s="40">
        <f>VLOOKUP(L506,银行退!C:D,2,FALSE)</f>
        <v>850</v>
      </c>
      <c r="R506" t="str">
        <f t="shared" si="15"/>
        <v/>
      </c>
      <c r="S506" t="str">
        <f>VLOOKUP(L506,银行退!C:Q,15,FALSE)</f>
        <v>S</v>
      </c>
      <c r="T506" s="40" t="e">
        <f>VLOOKUP(L506,银行退!C:W,21,FALSE)</f>
        <v>#N/A</v>
      </c>
      <c r="U506" s="53">
        <v>42900.523981481485</v>
      </c>
      <c r="V506" t="e">
        <f>VLOOKUP(B506,HIS解!E:G,3,FALSE)</f>
        <v>#N/A</v>
      </c>
    </row>
    <row r="507" spans="1:22" ht="14.25" hidden="1">
      <c r="A507" s="53">
        <v>42900.524537037039</v>
      </c>
      <c r="B507">
        <v>201357</v>
      </c>
      <c r="C507" t="s">
        <v>1583</v>
      </c>
      <c r="D507" t="s">
        <v>1584</v>
      </c>
      <c r="E507"/>
      <c r="F507" s="15">
        <v>1660</v>
      </c>
      <c r="G507" t="s">
        <v>367</v>
      </c>
      <c r="H507" t="s">
        <v>367</v>
      </c>
      <c r="I507" t="s">
        <v>74</v>
      </c>
      <c r="J507" t="s">
        <v>36</v>
      </c>
      <c r="K507" t="s">
        <v>75</v>
      </c>
      <c r="L507" t="s">
        <v>6505</v>
      </c>
      <c r="M507" t="s">
        <v>6506</v>
      </c>
      <c r="N507" t="s">
        <v>6502</v>
      </c>
      <c r="O507">
        <f>VLOOKUP(B507,HIS退!B:F,5,FALSE)</f>
        <v>-1660</v>
      </c>
      <c r="P507" t="str">
        <f t="shared" si="14"/>
        <v/>
      </c>
      <c r="Q507" s="40">
        <f>VLOOKUP(L507,银行退!C:D,2,FALSE)</f>
        <v>1660</v>
      </c>
      <c r="R507" t="str">
        <f t="shared" si="15"/>
        <v/>
      </c>
      <c r="S507" t="str">
        <f>VLOOKUP(L507,银行退!C:Q,15,FALSE)</f>
        <v>S</v>
      </c>
      <c r="T507" s="40" t="e">
        <f>VLOOKUP(L507,银行退!C:W,21,FALSE)</f>
        <v>#N/A</v>
      </c>
      <c r="U507" s="53">
        <v>42900.524537037039</v>
      </c>
      <c r="V507" t="e">
        <f>VLOOKUP(B507,HIS解!E:G,3,FALSE)</f>
        <v>#N/A</v>
      </c>
    </row>
    <row r="508" spans="1:22" ht="14.25" hidden="1">
      <c r="A508" s="53">
        <v>42900.52611111111</v>
      </c>
      <c r="B508">
        <v>201364</v>
      </c>
      <c r="C508" t="s">
        <v>1586</v>
      </c>
      <c r="D508" t="s">
        <v>1587</v>
      </c>
      <c r="E508"/>
      <c r="F508" s="15">
        <v>1536</v>
      </c>
      <c r="G508" t="s">
        <v>367</v>
      </c>
      <c r="H508" t="s">
        <v>367</v>
      </c>
      <c r="I508" t="s">
        <v>74</v>
      </c>
      <c r="J508" t="s">
        <v>36</v>
      </c>
      <c r="K508" t="s">
        <v>75</v>
      </c>
      <c r="L508" t="s">
        <v>6507</v>
      </c>
      <c r="M508" t="s">
        <v>6508</v>
      </c>
      <c r="N508" t="s">
        <v>6509</v>
      </c>
      <c r="O508">
        <f>VLOOKUP(B508,HIS退!B:F,5,FALSE)</f>
        <v>-1536</v>
      </c>
      <c r="P508" t="str">
        <f t="shared" si="14"/>
        <v/>
      </c>
      <c r="Q508" s="40">
        <f>VLOOKUP(L508,银行退!C:D,2,FALSE)</f>
        <v>1536</v>
      </c>
      <c r="R508" t="str">
        <f t="shared" si="15"/>
        <v/>
      </c>
      <c r="S508" t="str">
        <f>VLOOKUP(L508,银行退!C:Q,15,FALSE)</f>
        <v>S</v>
      </c>
      <c r="T508" s="40" t="e">
        <f>VLOOKUP(L508,银行退!C:W,21,FALSE)</f>
        <v>#N/A</v>
      </c>
      <c r="U508" s="53">
        <v>42900.52611111111</v>
      </c>
      <c r="V508" t="e">
        <f>VLOOKUP(B508,HIS解!E:G,3,FALSE)</f>
        <v>#N/A</v>
      </c>
    </row>
    <row r="509" spans="1:22" ht="14.25" hidden="1">
      <c r="A509" s="53">
        <v>42900.527233796296</v>
      </c>
      <c r="B509">
        <v>201373</v>
      </c>
      <c r="C509" t="s">
        <v>1588</v>
      </c>
      <c r="D509" t="s">
        <v>1589</v>
      </c>
      <c r="E509"/>
      <c r="F509" s="15">
        <v>1225</v>
      </c>
      <c r="G509" t="s">
        <v>367</v>
      </c>
      <c r="H509" t="s">
        <v>367</v>
      </c>
      <c r="I509" t="s">
        <v>74</v>
      </c>
      <c r="J509" t="s">
        <v>36</v>
      </c>
      <c r="K509" t="s">
        <v>75</v>
      </c>
      <c r="L509" t="s">
        <v>6510</v>
      </c>
      <c r="M509" t="s">
        <v>6511</v>
      </c>
      <c r="N509" t="s">
        <v>6509</v>
      </c>
      <c r="O509">
        <f>VLOOKUP(B509,HIS退!B:F,5,FALSE)</f>
        <v>-1225</v>
      </c>
      <c r="P509" t="str">
        <f t="shared" si="14"/>
        <v/>
      </c>
      <c r="Q509" s="40">
        <f>VLOOKUP(L509,银行退!C:D,2,FALSE)</f>
        <v>1225</v>
      </c>
      <c r="R509" t="str">
        <f t="shared" si="15"/>
        <v/>
      </c>
      <c r="S509" t="str">
        <f>VLOOKUP(L509,银行退!C:Q,15,FALSE)</f>
        <v>S</v>
      </c>
      <c r="T509" s="40" t="e">
        <f>VLOOKUP(L509,银行退!C:W,21,FALSE)</f>
        <v>#N/A</v>
      </c>
      <c r="U509" s="53">
        <v>42900.527233796296</v>
      </c>
      <c r="V509" t="e">
        <f>VLOOKUP(B509,HIS解!E:G,3,FALSE)</f>
        <v>#N/A</v>
      </c>
    </row>
    <row r="510" spans="1:22" ht="14.25" hidden="1">
      <c r="A510" s="53">
        <v>42900.538124999999</v>
      </c>
      <c r="B510">
        <v>201450</v>
      </c>
      <c r="C510" t="s">
        <v>1591</v>
      </c>
      <c r="D510" t="s">
        <v>1592</v>
      </c>
      <c r="E510"/>
      <c r="F510" s="15">
        <v>300</v>
      </c>
      <c r="G510" t="s">
        <v>367</v>
      </c>
      <c r="H510" t="s">
        <v>367</v>
      </c>
      <c r="I510" t="s">
        <v>74</v>
      </c>
      <c r="J510" t="s">
        <v>36</v>
      </c>
      <c r="K510" t="s">
        <v>75</v>
      </c>
      <c r="L510" t="s">
        <v>6512</v>
      </c>
      <c r="M510" t="s">
        <v>6513</v>
      </c>
      <c r="N510" t="s">
        <v>6514</v>
      </c>
      <c r="O510">
        <f>VLOOKUP(B510,HIS退!B:F,5,FALSE)</f>
        <v>-300</v>
      </c>
      <c r="P510" t="str">
        <f t="shared" si="14"/>
        <v/>
      </c>
      <c r="Q510" s="40">
        <f>VLOOKUP(L510,银行退!C:D,2,FALSE)</f>
        <v>300</v>
      </c>
      <c r="R510" t="str">
        <f t="shared" si="15"/>
        <v/>
      </c>
      <c r="S510" t="str">
        <f>VLOOKUP(L510,银行退!C:Q,15,FALSE)</f>
        <v>S</v>
      </c>
      <c r="T510" s="40" t="e">
        <f>VLOOKUP(L510,银行退!C:W,21,FALSE)</f>
        <v>#N/A</v>
      </c>
      <c r="U510" s="53">
        <v>42900.538124999999</v>
      </c>
      <c r="V510" t="e">
        <f>VLOOKUP(B510,HIS解!E:G,3,FALSE)</f>
        <v>#N/A</v>
      </c>
    </row>
    <row r="511" spans="1:22" ht="14.25" hidden="1">
      <c r="A511" s="53">
        <v>42900.54109953704</v>
      </c>
      <c r="B511">
        <v>201461</v>
      </c>
      <c r="C511" t="s">
        <v>1594</v>
      </c>
      <c r="D511" t="s">
        <v>1595</v>
      </c>
      <c r="E511"/>
      <c r="F511" s="15">
        <v>3088</v>
      </c>
      <c r="G511" t="s">
        <v>367</v>
      </c>
      <c r="H511" t="s">
        <v>367</v>
      </c>
      <c r="I511" t="s">
        <v>74</v>
      </c>
      <c r="J511" t="s">
        <v>36</v>
      </c>
      <c r="K511" t="s">
        <v>75</v>
      </c>
      <c r="L511" t="s">
        <v>6515</v>
      </c>
      <c r="M511" t="s">
        <v>6516</v>
      </c>
      <c r="N511" t="s">
        <v>365</v>
      </c>
      <c r="O511">
        <f>VLOOKUP(B511,HIS退!B:F,5,FALSE)</f>
        <v>-3088</v>
      </c>
      <c r="P511" t="str">
        <f t="shared" si="14"/>
        <v/>
      </c>
      <c r="Q511" s="40">
        <f>VLOOKUP(L511,银行退!C:D,2,FALSE)</f>
        <v>3088</v>
      </c>
      <c r="R511" t="str">
        <f t="shared" si="15"/>
        <v/>
      </c>
      <c r="S511" t="str">
        <f>VLOOKUP(L511,银行退!C:Q,15,FALSE)</f>
        <v>S</v>
      </c>
      <c r="T511" s="40" t="e">
        <f>VLOOKUP(L511,银行退!C:W,21,FALSE)</f>
        <v>#N/A</v>
      </c>
      <c r="U511" s="53">
        <v>42900.54109953704</v>
      </c>
      <c r="V511" t="e">
        <f>VLOOKUP(B511,HIS解!E:G,3,FALSE)</f>
        <v>#N/A</v>
      </c>
    </row>
    <row r="512" spans="1:22" ht="14.25" hidden="1">
      <c r="A512" s="53">
        <v>42900.543020833335</v>
      </c>
      <c r="B512">
        <v>201470</v>
      </c>
      <c r="C512" t="s">
        <v>1597</v>
      </c>
      <c r="D512" t="s">
        <v>1598</v>
      </c>
      <c r="E512"/>
      <c r="F512" s="15">
        <v>500</v>
      </c>
      <c r="G512" t="s">
        <v>367</v>
      </c>
      <c r="H512" t="s">
        <v>367</v>
      </c>
      <c r="I512" t="s">
        <v>74</v>
      </c>
      <c r="J512" t="s">
        <v>36</v>
      </c>
      <c r="K512" t="s">
        <v>75</v>
      </c>
      <c r="L512" t="s">
        <v>6517</v>
      </c>
      <c r="M512" t="s">
        <v>6518</v>
      </c>
      <c r="N512" t="s">
        <v>6519</v>
      </c>
      <c r="O512">
        <f>VLOOKUP(B512,HIS退!B:F,5,FALSE)</f>
        <v>-500</v>
      </c>
      <c r="P512" t="str">
        <f t="shared" si="14"/>
        <v/>
      </c>
      <c r="Q512" s="40">
        <f>VLOOKUP(L512,银行退!C:D,2,FALSE)</f>
        <v>500</v>
      </c>
      <c r="R512" t="str">
        <f t="shared" si="15"/>
        <v/>
      </c>
      <c r="S512" t="str">
        <f>VLOOKUP(L512,银行退!C:Q,15,FALSE)</f>
        <v>S</v>
      </c>
      <c r="T512" s="40" t="e">
        <f>VLOOKUP(L512,银行退!C:W,21,FALSE)</f>
        <v>#N/A</v>
      </c>
      <c r="U512" s="53">
        <v>42900.543020833335</v>
      </c>
      <c r="V512" t="e">
        <f>VLOOKUP(B512,HIS解!E:G,3,FALSE)</f>
        <v>#N/A</v>
      </c>
    </row>
    <row r="513" spans="1:22" ht="14.25" hidden="1">
      <c r="A513" s="53">
        <v>42900.561527777776</v>
      </c>
      <c r="B513">
        <v>201584</v>
      </c>
      <c r="C513" t="s">
        <v>1600</v>
      </c>
      <c r="D513" t="s">
        <v>1601</v>
      </c>
      <c r="E513"/>
      <c r="F513" s="15">
        <v>1696</v>
      </c>
      <c r="G513" t="s">
        <v>367</v>
      </c>
      <c r="H513" t="s">
        <v>367</v>
      </c>
      <c r="I513" t="s">
        <v>74</v>
      </c>
      <c r="J513" t="s">
        <v>36</v>
      </c>
      <c r="K513" t="s">
        <v>75</v>
      </c>
      <c r="L513" t="s">
        <v>6520</v>
      </c>
      <c r="M513" t="s">
        <v>6521</v>
      </c>
      <c r="N513" t="s">
        <v>6522</v>
      </c>
      <c r="O513">
        <f>VLOOKUP(B513,HIS退!B:F,5,FALSE)</f>
        <v>-1696</v>
      </c>
      <c r="P513" t="str">
        <f t="shared" si="14"/>
        <v/>
      </c>
      <c r="Q513" s="40">
        <f>VLOOKUP(L513,银行退!C:D,2,FALSE)</f>
        <v>1696</v>
      </c>
      <c r="R513" t="str">
        <f t="shared" si="15"/>
        <v/>
      </c>
      <c r="S513" t="str">
        <f>VLOOKUP(L513,银行退!C:Q,15,FALSE)</f>
        <v>S</v>
      </c>
      <c r="T513" s="40" t="e">
        <f>VLOOKUP(L513,银行退!C:W,21,FALSE)</f>
        <v>#N/A</v>
      </c>
      <c r="U513" s="53">
        <v>42900.561527777776</v>
      </c>
      <c r="V513" t="e">
        <f>VLOOKUP(B513,HIS解!E:G,3,FALSE)</f>
        <v>#N/A</v>
      </c>
    </row>
    <row r="514" spans="1:22" ht="14.25" hidden="1">
      <c r="A514" s="53">
        <v>42900.562303240738</v>
      </c>
      <c r="B514">
        <v>201589</v>
      </c>
      <c r="C514" t="s">
        <v>1603</v>
      </c>
      <c r="D514" t="s">
        <v>1604</v>
      </c>
      <c r="E514"/>
      <c r="F514" s="15">
        <v>84</v>
      </c>
      <c r="G514" t="s">
        <v>367</v>
      </c>
      <c r="H514" t="s">
        <v>367</v>
      </c>
      <c r="I514" t="s">
        <v>74</v>
      </c>
      <c r="J514" t="s">
        <v>36</v>
      </c>
      <c r="K514" t="s">
        <v>75</v>
      </c>
      <c r="L514" t="s">
        <v>6523</v>
      </c>
      <c r="M514" t="s">
        <v>6524</v>
      </c>
      <c r="N514" t="s">
        <v>6525</v>
      </c>
      <c r="O514">
        <f>VLOOKUP(B514,HIS退!B:F,5,FALSE)</f>
        <v>-84</v>
      </c>
      <c r="P514" t="str">
        <f t="shared" ref="P514:P577" si="16">IF(O514=F514*-1,"",1)</f>
        <v/>
      </c>
      <c r="Q514" s="40">
        <f>VLOOKUP(L514,银行退!C:D,2,FALSE)</f>
        <v>84</v>
      </c>
      <c r="R514" t="str">
        <f t="shared" si="15"/>
        <v/>
      </c>
      <c r="S514" t="str">
        <f>VLOOKUP(L514,银行退!C:Q,15,FALSE)</f>
        <v>S</v>
      </c>
      <c r="T514" s="40" t="e">
        <f>VLOOKUP(L514,银行退!C:W,21,FALSE)</f>
        <v>#N/A</v>
      </c>
      <c r="U514" s="53">
        <v>42900.562303240738</v>
      </c>
      <c r="V514" t="e">
        <f>VLOOKUP(B514,HIS解!E:G,3,FALSE)</f>
        <v>#N/A</v>
      </c>
    </row>
    <row r="515" spans="1:22" ht="14.25" hidden="1">
      <c r="A515" s="53">
        <v>42900.562824074077</v>
      </c>
      <c r="B515">
        <v>201593</v>
      </c>
      <c r="C515" t="s">
        <v>1606</v>
      </c>
      <c r="D515" t="s">
        <v>1607</v>
      </c>
      <c r="E515"/>
      <c r="F515" s="15">
        <v>90</v>
      </c>
      <c r="G515" t="s">
        <v>367</v>
      </c>
      <c r="H515" t="s">
        <v>367</v>
      </c>
      <c r="I515" t="s">
        <v>74</v>
      </c>
      <c r="J515" t="s">
        <v>36</v>
      </c>
      <c r="K515" t="s">
        <v>75</v>
      </c>
      <c r="L515" t="s">
        <v>6526</v>
      </c>
      <c r="M515" t="s">
        <v>6527</v>
      </c>
      <c r="N515" t="s">
        <v>6525</v>
      </c>
      <c r="O515">
        <f>VLOOKUP(B515,HIS退!B:F,5,FALSE)</f>
        <v>-90</v>
      </c>
      <c r="P515" t="str">
        <f t="shared" si="16"/>
        <v/>
      </c>
      <c r="Q515" s="40">
        <f>VLOOKUP(L515,银行退!C:D,2,FALSE)</f>
        <v>90</v>
      </c>
      <c r="R515" t="str">
        <f t="shared" si="15"/>
        <v/>
      </c>
      <c r="S515" t="str">
        <f>VLOOKUP(L515,银行退!C:Q,15,FALSE)</f>
        <v>S</v>
      </c>
      <c r="T515" s="40" t="e">
        <f>VLOOKUP(L515,银行退!C:W,21,FALSE)</f>
        <v>#N/A</v>
      </c>
      <c r="U515" s="53">
        <v>42900.562824074077</v>
      </c>
      <c r="V515" t="e">
        <f>VLOOKUP(B515,HIS解!E:G,3,FALSE)</f>
        <v>#N/A</v>
      </c>
    </row>
    <row r="516" spans="1:22" ht="14.25" hidden="1">
      <c r="A516" s="53">
        <v>42900.567731481482</v>
      </c>
      <c r="B516">
        <v>201641</v>
      </c>
      <c r="C516" t="s">
        <v>1609</v>
      </c>
      <c r="D516" t="s">
        <v>1610</v>
      </c>
      <c r="E516"/>
      <c r="F516" s="15">
        <v>69</v>
      </c>
      <c r="G516" t="s">
        <v>367</v>
      </c>
      <c r="H516" t="s">
        <v>367</v>
      </c>
      <c r="I516" t="s">
        <v>74</v>
      </c>
      <c r="J516" t="s">
        <v>36</v>
      </c>
      <c r="K516" t="s">
        <v>75</v>
      </c>
      <c r="L516" t="s">
        <v>6528</v>
      </c>
      <c r="M516" t="s">
        <v>6529</v>
      </c>
      <c r="N516" t="s">
        <v>6530</v>
      </c>
      <c r="O516">
        <f>VLOOKUP(B516,HIS退!B:F,5,FALSE)</f>
        <v>-69</v>
      </c>
      <c r="P516" t="str">
        <f t="shared" si="16"/>
        <v/>
      </c>
      <c r="Q516" s="40">
        <f>VLOOKUP(L516,银行退!C:D,2,FALSE)</f>
        <v>69</v>
      </c>
      <c r="R516" t="str">
        <f t="shared" ref="R516:R579" si="17">IF(Q516=F516,"",1)</f>
        <v/>
      </c>
      <c r="S516" t="str">
        <f>VLOOKUP(L516,银行退!C:Q,15,FALSE)</f>
        <v>S</v>
      </c>
      <c r="T516" s="40" t="e">
        <f>VLOOKUP(L516,银行退!C:W,21,FALSE)</f>
        <v>#N/A</v>
      </c>
      <c r="U516" s="53">
        <v>42900.567731481482</v>
      </c>
      <c r="V516" t="e">
        <f>VLOOKUP(B516,HIS解!E:G,3,FALSE)</f>
        <v>#N/A</v>
      </c>
    </row>
    <row r="517" spans="1:22" ht="14.25" hidden="1">
      <c r="A517" s="53">
        <v>42900.568043981482</v>
      </c>
      <c r="B517">
        <v>201649</v>
      </c>
      <c r="C517" t="s">
        <v>1612</v>
      </c>
      <c r="D517" t="s">
        <v>1613</v>
      </c>
      <c r="E517"/>
      <c r="F517" s="15">
        <v>198</v>
      </c>
      <c r="G517" t="s">
        <v>42</v>
      </c>
      <c r="H517" t="s">
        <v>367</v>
      </c>
      <c r="I517" t="s">
        <v>74</v>
      </c>
      <c r="J517" t="s">
        <v>36</v>
      </c>
      <c r="K517" t="s">
        <v>75</v>
      </c>
      <c r="L517" t="s">
        <v>6531</v>
      </c>
      <c r="M517" t="s">
        <v>6532</v>
      </c>
      <c r="N517" t="s">
        <v>6111</v>
      </c>
      <c r="O517">
        <f>VLOOKUP(B517,HIS退!B:F,5,FALSE)</f>
        <v>-198</v>
      </c>
      <c r="P517" t="str">
        <f t="shared" si="16"/>
        <v/>
      </c>
      <c r="Q517" s="40">
        <f>VLOOKUP(L517,银行退!C:D,2,FALSE)</f>
        <v>198</v>
      </c>
      <c r="R517" t="str">
        <f t="shared" si="17"/>
        <v/>
      </c>
      <c r="S517" t="str">
        <f>VLOOKUP(L517,银行退!C:Q,15,FALSE)</f>
        <v>S</v>
      </c>
      <c r="T517" s="40" t="e">
        <f>VLOOKUP(L517,银行退!C:W,21,FALSE)</f>
        <v>#N/A</v>
      </c>
      <c r="U517" s="53">
        <v>42900.568043981482</v>
      </c>
      <c r="V517" t="e">
        <f>VLOOKUP(B517,HIS解!E:G,3,FALSE)</f>
        <v>#N/A</v>
      </c>
    </row>
    <row r="518" spans="1:22" ht="14.25" hidden="1">
      <c r="A518" s="53">
        <v>42900.597175925926</v>
      </c>
      <c r="B518">
        <v>202512</v>
      </c>
      <c r="C518" t="s">
        <v>1615</v>
      </c>
      <c r="D518" t="s">
        <v>1616</v>
      </c>
      <c r="E518"/>
      <c r="F518" s="15">
        <v>450</v>
      </c>
      <c r="G518" t="s">
        <v>367</v>
      </c>
      <c r="H518" t="s">
        <v>367</v>
      </c>
      <c r="I518" t="s">
        <v>74</v>
      </c>
      <c r="J518" t="s">
        <v>36</v>
      </c>
      <c r="K518" t="s">
        <v>75</v>
      </c>
      <c r="L518" t="s">
        <v>6533</v>
      </c>
      <c r="M518" t="s">
        <v>6534</v>
      </c>
      <c r="N518" t="s">
        <v>6535</v>
      </c>
      <c r="O518">
        <f>VLOOKUP(B518,HIS退!B:F,5,FALSE)</f>
        <v>-450</v>
      </c>
      <c r="P518" t="str">
        <f t="shared" si="16"/>
        <v/>
      </c>
      <c r="Q518" s="40">
        <f>VLOOKUP(L518,银行退!C:D,2,FALSE)</f>
        <v>450</v>
      </c>
      <c r="R518" t="str">
        <f t="shared" si="17"/>
        <v/>
      </c>
      <c r="S518" t="str">
        <f>VLOOKUP(L518,银行退!C:Q,15,FALSE)</f>
        <v>S</v>
      </c>
      <c r="T518" s="40" t="e">
        <f>VLOOKUP(L518,银行退!C:W,21,FALSE)</f>
        <v>#N/A</v>
      </c>
      <c r="U518" s="53">
        <v>42900.597175925926</v>
      </c>
      <c r="V518" t="e">
        <f>VLOOKUP(B518,HIS解!E:G,3,FALSE)</f>
        <v>#N/A</v>
      </c>
    </row>
    <row r="519" spans="1:22" ht="14.25" hidden="1">
      <c r="A519" s="53">
        <v>42900.605347222219</v>
      </c>
      <c r="B519">
        <v>202920</v>
      </c>
      <c r="C519" t="s">
        <v>6536</v>
      </c>
      <c r="D519" t="s">
        <v>1618</v>
      </c>
      <c r="E519"/>
      <c r="F519" s="15">
        <v>330</v>
      </c>
      <c r="G519" t="s">
        <v>367</v>
      </c>
      <c r="H519" t="s">
        <v>367</v>
      </c>
      <c r="I519" t="s">
        <v>174</v>
      </c>
      <c r="J519" t="s">
        <v>73</v>
      </c>
      <c r="K519" t="s">
        <v>75</v>
      </c>
      <c r="L519" t="s">
        <v>6537</v>
      </c>
      <c r="M519" t="s">
        <v>6538</v>
      </c>
      <c r="N519" t="s">
        <v>4941</v>
      </c>
      <c r="O519">
        <f>VLOOKUP(B519,HIS退!B:F,5,FALSE)</f>
        <v>-330</v>
      </c>
      <c r="P519" t="str">
        <f t="shared" si="16"/>
        <v/>
      </c>
      <c r="Q519" s="40">
        <f>VLOOKUP(L519,银行退!C:D,2,FALSE)</f>
        <v>330</v>
      </c>
      <c r="R519" t="str">
        <f t="shared" si="17"/>
        <v/>
      </c>
      <c r="S519" t="str">
        <f>VLOOKUP(L519,银行退!C:Q,15,FALSE)</f>
        <v>B</v>
      </c>
      <c r="T519" s="40" t="str">
        <f>VLOOKUP(L519,银行退!C:W,21,FALSE)</f>
        <v>20170614</v>
      </c>
      <c r="U519" s="53">
        <v>42900.605347222219</v>
      </c>
      <c r="V519">
        <f>VLOOKUP(B519,HIS解!E:G,3,FALSE)</f>
        <v>330</v>
      </c>
    </row>
    <row r="520" spans="1:22" ht="14.25" hidden="1">
      <c r="A520" s="53">
        <v>42900.624027777776</v>
      </c>
      <c r="B520">
        <v>204055</v>
      </c>
      <c r="C520" t="s">
        <v>1620</v>
      </c>
      <c r="D520" t="s">
        <v>1621</v>
      </c>
      <c r="E520"/>
      <c r="F520" s="15">
        <v>500</v>
      </c>
      <c r="G520" t="s">
        <v>367</v>
      </c>
      <c r="H520" t="s">
        <v>367</v>
      </c>
      <c r="I520" t="s">
        <v>74</v>
      </c>
      <c r="J520" t="s">
        <v>36</v>
      </c>
      <c r="K520" t="s">
        <v>75</v>
      </c>
      <c r="L520" t="s">
        <v>6539</v>
      </c>
      <c r="M520" t="s">
        <v>6540</v>
      </c>
      <c r="N520" t="s">
        <v>6541</v>
      </c>
      <c r="O520">
        <f>VLOOKUP(B520,HIS退!B:F,5,FALSE)</f>
        <v>-500</v>
      </c>
      <c r="P520" t="str">
        <f t="shared" si="16"/>
        <v/>
      </c>
      <c r="Q520" s="40">
        <f>VLOOKUP(L520,银行退!C:D,2,FALSE)</f>
        <v>500</v>
      </c>
      <c r="R520" t="str">
        <f t="shared" si="17"/>
        <v/>
      </c>
      <c r="S520" t="str">
        <f>VLOOKUP(L520,银行退!C:Q,15,FALSE)</f>
        <v>S</v>
      </c>
      <c r="T520" s="40" t="e">
        <f>VLOOKUP(L520,银行退!C:W,21,FALSE)</f>
        <v>#N/A</v>
      </c>
      <c r="U520" s="53">
        <v>42900.624027777776</v>
      </c>
      <c r="V520" t="e">
        <f>VLOOKUP(B520,HIS解!E:G,3,FALSE)</f>
        <v>#N/A</v>
      </c>
    </row>
    <row r="521" spans="1:22" ht="14.25" hidden="1">
      <c r="A521" s="53">
        <v>42900.627592592595</v>
      </c>
      <c r="B521">
        <v>204255</v>
      </c>
      <c r="C521" t="s">
        <v>1623</v>
      </c>
      <c r="D521" t="s">
        <v>1624</v>
      </c>
      <c r="E521"/>
      <c r="F521" s="15">
        <v>3731</v>
      </c>
      <c r="G521" t="s">
        <v>367</v>
      </c>
      <c r="H521" t="s">
        <v>367</v>
      </c>
      <c r="I521" t="s">
        <v>74</v>
      </c>
      <c r="J521" t="s">
        <v>36</v>
      </c>
      <c r="K521" t="s">
        <v>75</v>
      </c>
      <c r="L521" t="s">
        <v>6542</v>
      </c>
      <c r="M521" t="s">
        <v>6543</v>
      </c>
      <c r="N521" t="s">
        <v>6544</v>
      </c>
      <c r="O521">
        <f>VLOOKUP(B521,HIS退!B:F,5,FALSE)</f>
        <v>-3731</v>
      </c>
      <c r="P521" t="str">
        <f t="shared" si="16"/>
        <v/>
      </c>
      <c r="Q521" s="40">
        <f>VLOOKUP(L521,银行退!C:D,2,FALSE)</f>
        <v>3731</v>
      </c>
      <c r="R521" t="str">
        <f t="shared" si="17"/>
        <v/>
      </c>
      <c r="S521" t="str">
        <f>VLOOKUP(L521,银行退!C:Q,15,FALSE)</f>
        <v>S</v>
      </c>
      <c r="T521" s="40" t="e">
        <f>VLOOKUP(L521,银行退!C:W,21,FALSE)</f>
        <v>#N/A</v>
      </c>
      <c r="U521" s="53">
        <v>42900.627592592595</v>
      </c>
      <c r="V521" t="e">
        <f>VLOOKUP(B521,HIS解!E:G,3,FALSE)</f>
        <v>#N/A</v>
      </c>
    </row>
    <row r="522" spans="1:22" ht="14.25" hidden="1">
      <c r="A522" s="53">
        <v>42900.627650462964</v>
      </c>
      <c r="B522">
        <v>204260</v>
      </c>
      <c r="C522" t="s">
        <v>1626</v>
      </c>
      <c r="D522" t="s">
        <v>1627</v>
      </c>
      <c r="E522"/>
      <c r="F522" s="15">
        <v>500</v>
      </c>
      <c r="G522" t="s">
        <v>367</v>
      </c>
      <c r="H522" t="s">
        <v>367</v>
      </c>
      <c r="I522" t="s">
        <v>74</v>
      </c>
      <c r="J522" t="s">
        <v>36</v>
      </c>
      <c r="K522" t="s">
        <v>75</v>
      </c>
      <c r="L522" t="s">
        <v>6545</v>
      </c>
      <c r="M522" t="s">
        <v>6546</v>
      </c>
      <c r="N522" t="s">
        <v>6547</v>
      </c>
      <c r="O522">
        <f>VLOOKUP(B522,HIS退!B:F,5,FALSE)</f>
        <v>-500</v>
      </c>
      <c r="P522" t="str">
        <f t="shared" si="16"/>
        <v/>
      </c>
      <c r="Q522" s="40">
        <f>VLOOKUP(L522,银行退!C:D,2,FALSE)</f>
        <v>500</v>
      </c>
      <c r="R522" t="str">
        <f t="shared" si="17"/>
        <v/>
      </c>
      <c r="S522" t="str">
        <f>VLOOKUP(L522,银行退!C:Q,15,FALSE)</f>
        <v>S</v>
      </c>
      <c r="T522" s="40" t="e">
        <f>VLOOKUP(L522,银行退!C:W,21,FALSE)</f>
        <v>#N/A</v>
      </c>
      <c r="U522" s="53">
        <v>42900.627650462964</v>
      </c>
      <c r="V522" t="e">
        <f>VLOOKUP(B522,HIS解!E:G,3,FALSE)</f>
        <v>#N/A</v>
      </c>
    </row>
    <row r="523" spans="1:22" ht="14.25" hidden="1">
      <c r="A523" s="53">
        <v>42900.629733796297</v>
      </c>
      <c r="B523">
        <v>204333</v>
      </c>
      <c r="C523" t="s">
        <v>6548</v>
      </c>
      <c r="D523" t="s">
        <v>187</v>
      </c>
      <c r="E523"/>
      <c r="F523" s="15">
        <v>2500</v>
      </c>
      <c r="G523" t="s">
        <v>367</v>
      </c>
      <c r="H523" t="s">
        <v>367</v>
      </c>
      <c r="I523" t="s">
        <v>74</v>
      </c>
      <c r="J523" t="s">
        <v>98</v>
      </c>
      <c r="K523" t="s">
        <v>75</v>
      </c>
      <c r="L523" t="s">
        <v>6549</v>
      </c>
      <c r="M523" t="s">
        <v>6550</v>
      </c>
      <c r="N523" t="s">
        <v>6551</v>
      </c>
      <c r="O523">
        <f>VLOOKUP(B523,HIS退!B:F,5,FALSE)</f>
        <v>-2500</v>
      </c>
      <c r="P523" t="str">
        <f t="shared" si="16"/>
        <v/>
      </c>
      <c r="Q523" s="40">
        <f>VLOOKUP(L523,银行退!C:D,2,FALSE)</f>
        <v>2500</v>
      </c>
      <c r="R523" t="str">
        <f t="shared" si="17"/>
        <v/>
      </c>
      <c r="S523" t="str">
        <f>VLOOKUP(L523,银行退!C:Q,15,FALSE)</f>
        <v>S</v>
      </c>
      <c r="T523" s="40" t="str">
        <f>VLOOKUP(L523,银行退!C:W,21,FALSE)</f>
        <v>20170615</v>
      </c>
      <c r="U523" s="53">
        <v>42900.629733796297</v>
      </c>
      <c r="V523" t="e">
        <f>VLOOKUP(B523,HIS解!E:G,3,FALSE)</f>
        <v>#N/A</v>
      </c>
    </row>
    <row r="524" spans="1:22" ht="14.25" hidden="1">
      <c r="A524" s="53">
        <v>42900.63</v>
      </c>
      <c r="B524">
        <v>204350</v>
      </c>
      <c r="C524" t="s">
        <v>1629</v>
      </c>
      <c r="D524" t="s">
        <v>187</v>
      </c>
      <c r="E524"/>
      <c r="F524" s="15">
        <v>75</v>
      </c>
      <c r="G524" t="s">
        <v>367</v>
      </c>
      <c r="H524" t="s">
        <v>367</v>
      </c>
      <c r="I524" t="s">
        <v>74</v>
      </c>
      <c r="J524" t="s">
        <v>36</v>
      </c>
      <c r="K524" t="s">
        <v>75</v>
      </c>
      <c r="L524" t="s">
        <v>6552</v>
      </c>
      <c r="M524" t="s">
        <v>6553</v>
      </c>
      <c r="N524" t="s">
        <v>251</v>
      </c>
      <c r="O524">
        <f>VLOOKUP(B524,HIS退!B:F,5,FALSE)</f>
        <v>-75</v>
      </c>
      <c r="P524" t="str">
        <f t="shared" si="16"/>
        <v/>
      </c>
      <c r="Q524" s="40">
        <f>VLOOKUP(L524,银行退!C:D,2,FALSE)</f>
        <v>75</v>
      </c>
      <c r="R524" t="str">
        <f t="shared" si="17"/>
        <v/>
      </c>
      <c r="S524" t="str">
        <f>VLOOKUP(L524,银行退!C:Q,15,FALSE)</f>
        <v>S</v>
      </c>
      <c r="T524" s="40" t="e">
        <f>VLOOKUP(L524,银行退!C:W,21,FALSE)</f>
        <v>#N/A</v>
      </c>
      <c r="U524" s="53">
        <v>42900.63</v>
      </c>
      <c r="V524" t="e">
        <f>VLOOKUP(B524,HIS解!E:G,3,FALSE)</f>
        <v>#N/A</v>
      </c>
    </row>
    <row r="525" spans="1:22" ht="14.25" hidden="1">
      <c r="A525" s="53">
        <v>42900.630624999998</v>
      </c>
      <c r="B525">
        <v>204384</v>
      </c>
      <c r="C525" t="s">
        <v>1630</v>
      </c>
      <c r="D525" t="s">
        <v>1631</v>
      </c>
      <c r="E525"/>
      <c r="F525" s="15">
        <v>89</v>
      </c>
      <c r="G525" t="s">
        <v>367</v>
      </c>
      <c r="H525" t="s">
        <v>367</v>
      </c>
      <c r="I525" t="s">
        <v>74</v>
      </c>
      <c r="J525" t="s">
        <v>36</v>
      </c>
      <c r="K525" t="s">
        <v>75</v>
      </c>
      <c r="L525" t="s">
        <v>6554</v>
      </c>
      <c r="M525" t="s">
        <v>6555</v>
      </c>
      <c r="N525" t="s">
        <v>251</v>
      </c>
      <c r="O525">
        <f>VLOOKUP(B525,HIS退!B:F,5,FALSE)</f>
        <v>-89</v>
      </c>
      <c r="P525" t="str">
        <f t="shared" si="16"/>
        <v/>
      </c>
      <c r="Q525" s="40">
        <f>VLOOKUP(L525,银行退!C:D,2,FALSE)</f>
        <v>89</v>
      </c>
      <c r="R525" t="str">
        <f t="shared" si="17"/>
        <v/>
      </c>
      <c r="S525" t="str">
        <f>VLOOKUP(L525,银行退!C:Q,15,FALSE)</f>
        <v>S</v>
      </c>
      <c r="T525" s="40" t="e">
        <f>VLOOKUP(L525,银行退!C:W,21,FALSE)</f>
        <v>#N/A</v>
      </c>
      <c r="U525" s="53">
        <v>42900.630624999998</v>
      </c>
      <c r="V525" t="e">
        <f>VLOOKUP(B525,HIS解!E:G,3,FALSE)</f>
        <v>#N/A</v>
      </c>
    </row>
    <row r="526" spans="1:22" ht="14.25" hidden="1">
      <c r="A526" s="53">
        <v>42900.633599537039</v>
      </c>
      <c r="B526">
        <v>204556</v>
      </c>
      <c r="C526" t="s">
        <v>1633</v>
      </c>
      <c r="D526" t="s">
        <v>1634</v>
      </c>
      <c r="E526"/>
      <c r="F526" s="15">
        <v>7651</v>
      </c>
      <c r="G526" t="s">
        <v>367</v>
      </c>
      <c r="H526" t="s">
        <v>367</v>
      </c>
      <c r="I526" t="s">
        <v>74</v>
      </c>
      <c r="J526" t="s">
        <v>36</v>
      </c>
      <c r="K526" t="s">
        <v>75</v>
      </c>
      <c r="L526" t="s">
        <v>6556</v>
      </c>
      <c r="M526" t="s">
        <v>6557</v>
      </c>
      <c r="N526" t="s">
        <v>6558</v>
      </c>
      <c r="O526">
        <f>VLOOKUP(B526,HIS退!B:F,5,FALSE)</f>
        <v>-7651</v>
      </c>
      <c r="P526" t="str">
        <f t="shared" si="16"/>
        <v/>
      </c>
      <c r="Q526" s="40">
        <f>VLOOKUP(L526,银行退!C:D,2,FALSE)</f>
        <v>7651</v>
      </c>
      <c r="R526" t="str">
        <f t="shared" si="17"/>
        <v/>
      </c>
      <c r="S526" t="str">
        <f>VLOOKUP(L526,银行退!C:Q,15,FALSE)</f>
        <v>S</v>
      </c>
      <c r="T526" s="40" t="e">
        <f>VLOOKUP(L526,银行退!C:W,21,FALSE)</f>
        <v>#N/A</v>
      </c>
      <c r="U526" s="53">
        <v>42900.633599537039</v>
      </c>
      <c r="V526" t="e">
        <f>VLOOKUP(B526,HIS解!E:G,3,FALSE)</f>
        <v>#N/A</v>
      </c>
    </row>
    <row r="527" spans="1:22" ht="14.25" hidden="1">
      <c r="A527" s="53">
        <v>42900.640636574077</v>
      </c>
      <c r="B527">
        <v>204927</v>
      </c>
      <c r="C527" t="s">
        <v>1636</v>
      </c>
      <c r="D527" t="s">
        <v>1637</v>
      </c>
      <c r="E527"/>
      <c r="F527" s="15">
        <v>1169</v>
      </c>
      <c r="G527" t="s">
        <v>367</v>
      </c>
      <c r="H527" t="s">
        <v>367</v>
      </c>
      <c r="I527" t="s">
        <v>74</v>
      </c>
      <c r="J527" t="s">
        <v>36</v>
      </c>
      <c r="K527" t="s">
        <v>75</v>
      </c>
      <c r="L527" t="s">
        <v>6559</v>
      </c>
      <c r="M527" t="s">
        <v>6560</v>
      </c>
      <c r="N527" t="s">
        <v>6561</v>
      </c>
      <c r="O527">
        <f>VLOOKUP(B527,HIS退!B:F,5,FALSE)</f>
        <v>-1169</v>
      </c>
      <c r="P527" t="str">
        <f t="shared" si="16"/>
        <v/>
      </c>
      <c r="Q527" s="40">
        <f>VLOOKUP(L527,银行退!C:D,2,FALSE)</f>
        <v>1169</v>
      </c>
      <c r="R527" t="str">
        <f t="shared" si="17"/>
        <v/>
      </c>
      <c r="S527" t="str">
        <f>VLOOKUP(L527,银行退!C:Q,15,FALSE)</f>
        <v>S</v>
      </c>
      <c r="T527" s="40" t="e">
        <f>VLOOKUP(L527,银行退!C:W,21,FALSE)</f>
        <v>#N/A</v>
      </c>
      <c r="U527" s="53">
        <v>42900.640636574077</v>
      </c>
      <c r="V527" t="e">
        <f>VLOOKUP(B527,HIS解!E:G,3,FALSE)</f>
        <v>#N/A</v>
      </c>
    </row>
    <row r="528" spans="1:22" ht="14.25" hidden="1">
      <c r="A528" s="53">
        <v>42900.640972222223</v>
      </c>
      <c r="B528">
        <v>204956</v>
      </c>
      <c r="C528" t="s">
        <v>1639</v>
      </c>
      <c r="D528" t="s">
        <v>1640</v>
      </c>
      <c r="E528"/>
      <c r="F528" s="15">
        <v>218</v>
      </c>
      <c r="G528" t="s">
        <v>367</v>
      </c>
      <c r="H528" t="s">
        <v>367</v>
      </c>
      <c r="I528" t="s">
        <v>74</v>
      </c>
      <c r="J528" t="s">
        <v>36</v>
      </c>
      <c r="K528" t="s">
        <v>75</v>
      </c>
      <c r="L528" t="s">
        <v>6562</v>
      </c>
      <c r="M528" t="s">
        <v>6563</v>
      </c>
      <c r="N528" t="s">
        <v>6564</v>
      </c>
      <c r="O528">
        <f>VLOOKUP(B528,HIS退!B:F,5,FALSE)</f>
        <v>-218</v>
      </c>
      <c r="P528" t="str">
        <f t="shared" si="16"/>
        <v/>
      </c>
      <c r="Q528" s="40">
        <f>VLOOKUP(L528,银行退!C:D,2,FALSE)</f>
        <v>218</v>
      </c>
      <c r="R528" t="str">
        <f t="shared" si="17"/>
        <v/>
      </c>
      <c r="S528" t="str">
        <f>VLOOKUP(L528,银行退!C:Q,15,FALSE)</f>
        <v>S</v>
      </c>
      <c r="T528" s="40" t="e">
        <f>VLOOKUP(L528,银行退!C:W,21,FALSE)</f>
        <v>#N/A</v>
      </c>
      <c r="U528" s="53">
        <v>42900.640972222223</v>
      </c>
      <c r="V528" t="e">
        <f>VLOOKUP(B528,HIS解!E:G,3,FALSE)</f>
        <v>#N/A</v>
      </c>
    </row>
    <row r="529" spans="1:22" ht="14.25" hidden="1">
      <c r="A529" s="53">
        <v>42900.644074074073</v>
      </c>
      <c r="B529">
        <v>205133</v>
      </c>
      <c r="C529" t="s">
        <v>6565</v>
      </c>
      <c r="D529" t="s">
        <v>1643</v>
      </c>
      <c r="E529"/>
      <c r="F529" s="15">
        <v>2000</v>
      </c>
      <c r="G529" t="s">
        <v>367</v>
      </c>
      <c r="H529" t="s">
        <v>367</v>
      </c>
      <c r="I529" t="s">
        <v>174</v>
      </c>
      <c r="J529" t="s">
        <v>73</v>
      </c>
      <c r="K529" t="s">
        <v>75</v>
      </c>
      <c r="L529" t="s">
        <v>6566</v>
      </c>
      <c r="M529" t="s">
        <v>6567</v>
      </c>
      <c r="N529" t="s">
        <v>4942</v>
      </c>
      <c r="O529">
        <f>VLOOKUP(B529,HIS退!B:F,5,FALSE)</f>
        <v>-2000</v>
      </c>
      <c r="P529" t="str">
        <f t="shared" si="16"/>
        <v/>
      </c>
      <c r="Q529" s="40">
        <f>VLOOKUP(L529,银行退!C:D,2,FALSE)</f>
        <v>2000</v>
      </c>
      <c r="R529" t="str">
        <f t="shared" si="17"/>
        <v/>
      </c>
      <c r="S529" t="str">
        <f>VLOOKUP(L529,银行退!C:Q,15,FALSE)</f>
        <v>B</v>
      </c>
      <c r="T529" s="40" t="str">
        <f>VLOOKUP(L529,银行退!C:W,21,FALSE)</f>
        <v>20170614</v>
      </c>
      <c r="U529" s="53">
        <v>42900.644074074073</v>
      </c>
      <c r="V529">
        <f>VLOOKUP(B529,HIS解!E:G,3,FALSE)</f>
        <v>2000</v>
      </c>
    </row>
    <row r="530" spans="1:22" ht="14.25" hidden="1">
      <c r="A530" s="53">
        <v>42900.645821759259</v>
      </c>
      <c r="B530">
        <v>205205</v>
      </c>
      <c r="C530" t="s">
        <v>1645</v>
      </c>
      <c r="D530" t="s">
        <v>1646</v>
      </c>
      <c r="E530"/>
      <c r="F530" s="15">
        <v>300</v>
      </c>
      <c r="G530" t="s">
        <v>367</v>
      </c>
      <c r="H530" t="s">
        <v>367</v>
      </c>
      <c r="I530" t="s">
        <v>74</v>
      </c>
      <c r="J530" t="s">
        <v>36</v>
      </c>
      <c r="K530" t="s">
        <v>75</v>
      </c>
      <c r="L530" t="s">
        <v>6568</v>
      </c>
      <c r="M530" t="s">
        <v>6569</v>
      </c>
      <c r="N530" t="s">
        <v>6570</v>
      </c>
      <c r="O530">
        <f>VLOOKUP(B530,HIS退!B:F,5,FALSE)</f>
        <v>-300</v>
      </c>
      <c r="P530" t="str">
        <f t="shared" si="16"/>
        <v/>
      </c>
      <c r="Q530" s="40">
        <f>VLOOKUP(L530,银行退!C:D,2,FALSE)</f>
        <v>300</v>
      </c>
      <c r="R530" t="str">
        <f t="shared" si="17"/>
        <v/>
      </c>
      <c r="S530" t="str">
        <f>VLOOKUP(L530,银行退!C:Q,15,FALSE)</f>
        <v>S</v>
      </c>
      <c r="T530" s="40" t="e">
        <f>VLOOKUP(L530,银行退!C:W,21,FALSE)</f>
        <v>#N/A</v>
      </c>
      <c r="U530" s="53">
        <v>42900.645821759259</v>
      </c>
      <c r="V530" t="e">
        <f>VLOOKUP(B530,HIS解!E:G,3,FALSE)</f>
        <v>#N/A</v>
      </c>
    </row>
    <row r="531" spans="1:22" ht="14.25" hidden="1">
      <c r="A531" s="53">
        <v>42900.647731481484</v>
      </c>
      <c r="B531">
        <v>205345</v>
      </c>
      <c r="C531" t="s">
        <v>1648</v>
      </c>
      <c r="D531" t="s">
        <v>1649</v>
      </c>
      <c r="E531"/>
      <c r="F531" s="15">
        <v>154</v>
      </c>
      <c r="G531" t="s">
        <v>367</v>
      </c>
      <c r="H531" t="s">
        <v>367</v>
      </c>
      <c r="I531" t="s">
        <v>74</v>
      </c>
      <c r="J531" t="s">
        <v>36</v>
      </c>
      <c r="K531" t="s">
        <v>75</v>
      </c>
      <c r="L531" t="s">
        <v>6572</v>
      </c>
      <c r="M531" t="s">
        <v>6573</v>
      </c>
      <c r="N531" t="s">
        <v>6574</v>
      </c>
      <c r="O531">
        <f>VLOOKUP(B531,HIS退!B:F,5,FALSE)</f>
        <v>-154</v>
      </c>
      <c r="P531" t="str">
        <f t="shared" si="16"/>
        <v/>
      </c>
      <c r="Q531" s="40">
        <f>VLOOKUP(L531,银行退!C:D,2,FALSE)</f>
        <v>154</v>
      </c>
      <c r="R531" t="str">
        <f t="shared" si="17"/>
        <v/>
      </c>
      <c r="S531" t="str">
        <f>VLOOKUP(L531,银行退!C:Q,15,FALSE)</f>
        <v>S</v>
      </c>
      <c r="T531" s="40" t="e">
        <f>VLOOKUP(L531,银行退!C:W,21,FALSE)</f>
        <v>#N/A</v>
      </c>
      <c r="U531" s="53">
        <v>42900.647731481484</v>
      </c>
      <c r="V531" t="e">
        <f>VLOOKUP(B531,HIS解!E:G,3,FALSE)</f>
        <v>#N/A</v>
      </c>
    </row>
    <row r="532" spans="1:22" ht="14.25" hidden="1">
      <c r="A532" s="53">
        <v>42900.652337962965</v>
      </c>
      <c r="B532">
        <v>205633</v>
      </c>
      <c r="C532" t="s">
        <v>6575</v>
      </c>
      <c r="D532" t="s">
        <v>106</v>
      </c>
      <c r="E532"/>
      <c r="F532" s="15">
        <v>121</v>
      </c>
      <c r="G532" t="s">
        <v>367</v>
      </c>
      <c r="H532" t="s">
        <v>367</v>
      </c>
      <c r="I532" t="s">
        <v>174</v>
      </c>
      <c r="J532" t="s">
        <v>73</v>
      </c>
      <c r="K532" t="s">
        <v>75</v>
      </c>
      <c r="L532" t="s">
        <v>6576</v>
      </c>
      <c r="M532" t="s">
        <v>6577</v>
      </c>
      <c r="N532" t="s">
        <v>152</v>
      </c>
      <c r="O532">
        <f>VLOOKUP(B532,HIS退!B:F,5,FALSE)</f>
        <v>-121</v>
      </c>
      <c r="P532" t="str">
        <f t="shared" si="16"/>
        <v/>
      </c>
      <c r="Q532" s="40">
        <f>VLOOKUP(L532,银行退!C:D,2,FALSE)</f>
        <v>121</v>
      </c>
      <c r="R532" t="str">
        <f t="shared" si="17"/>
        <v/>
      </c>
      <c r="S532" t="str">
        <f>VLOOKUP(L532,银行退!C:Q,15,FALSE)</f>
        <v>B</v>
      </c>
      <c r="T532" s="40" t="str">
        <f>VLOOKUP(L532,银行退!C:W,21,FALSE)</f>
        <v>20170614</v>
      </c>
      <c r="U532" s="53">
        <v>42900.652337962965</v>
      </c>
      <c r="V532">
        <f>VLOOKUP(B532,HIS解!E:G,3,FALSE)</f>
        <v>121</v>
      </c>
    </row>
    <row r="533" spans="1:22" ht="14.25" hidden="1">
      <c r="A533" s="53">
        <v>42900.653148148151</v>
      </c>
      <c r="B533">
        <v>205676</v>
      </c>
      <c r="C533" t="s">
        <v>1651</v>
      </c>
      <c r="D533" t="s">
        <v>1652</v>
      </c>
      <c r="E533"/>
      <c r="F533" s="15">
        <v>9000</v>
      </c>
      <c r="G533" t="s">
        <v>367</v>
      </c>
      <c r="H533" t="s">
        <v>367</v>
      </c>
      <c r="I533" t="s">
        <v>74</v>
      </c>
      <c r="J533" t="s">
        <v>36</v>
      </c>
      <c r="K533" t="s">
        <v>75</v>
      </c>
      <c r="L533" t="s">
        <v>6578</v>
      </c>
      <c r="M533" t="s">
        <v>6579</v>
      </c>
      <c r="N533" t="s">
        <v>6580</v>
      </c>
      <c r="O533">
        <f>VLOOKUP(B533,HIS退!B:F,5,FALSE)</f>
        <v>-9000</v>
      </c>
      <c r="P533" t="str">
        <f t="shared" si="16"/>
        <v/>
      </c>
      <c r="Q533" s="40">
        <f>VLOOKUP(L533,银行退!C:D,2,FALSE)</f>
        <v>9000</v>
      </c>
      <c r="R533" t="str">
        <f t="shared" si="17"/>
        <v/>
      </c>
      <c r="S533" t="str">
        <f>VLOOKUP(L533,银行退!C:Q,15,FALSE)</f>
        <v>S</v>
      </c>
      <c r="T533" s="40" t="e">
        <f>VLOOKUP(L533,银行退!C:W,21,FALSE)</f>
        <v>#N/A</v>
      </c>
      <c r="U533" s="53">
        <v>42900.653148148151</v>
      </c>
      <c r="V533" t="e">
        <f>VLOOKUP(B533,HIS解!E:G,3,FALSE)</f>
        <v>#N/A</v>
      </c>
    </row>
    <row r="534" spans="1:22" ht="14.25" hidden="1">
      <c r="A534" s="53">
        <v>42900.656851851854</v>
      </c>
      <c r="B534">
        <v>205886</v>
      </c>
      <c r="C534" t="s">
        <v>1654</v>
      </c>
      <c r="D534" t="s">
        <v>1655</v>
      </c>
      <c r="E534"/>
      <c r="F534" s="15">
        <v>6</v>
      </c>
      <c r="G534" t="s">
        <v>367</v>
      </c>
      <c r="H534" t="s">
        <v>367</v>
      </c>
      <c r="I534" t="s">
        <v>74</v>
      </c>
      <c r="J534" t="s">
        <v>36</v>
      </c>
      <c r="K534" t="s">
        <v>75</v>
      </c>
      <c r="L534" t="s">
        <v>6581</v>
      </c>
      <c r="M534" t="s">
        <v>6582</v>
      </c>
      <c r="N534" t="s">
        <v>6583</v>
      </c>
      <c r="O534">
        <f>VLOOKUP(B534,HIS退!B:F,5,FALSE)</f>
        <v>-6</v>
      </c>
      <c r="P534" t="str">
        <f t="shared" si="16"/>
        <v/>
      </c>
      <c r="Q534" s="40">
        <f>VLOOKUP(L534,银行退!C:D,2,FALSE)</f>
        <v>6</v>
      </c>
      <c r="R534" t="str">
        <f t="shared" si="17"/>
        <v/>
      </c>
      <c r="S534" t="str">
        <f>VLOOKUP(L534,银行退!C:Q,15,FALSE)</f>
        <v>S</v>
      </c>
      <c r="T534" s="40" t="e">
        <f>VLOOKUP(L534,银行退!C:W,21,FALSE)</f>
        <v>#N/A</v>
      </c>
      <c r="U534" s="53">
        <v>42900.656851851854</v>
      </c>
      <c r="V534" t="e">
        <f>VLOOKUP(B534,HIS解!E:G,3,FALSE)</f>
        <v>#N/A</v>
      </c>
    </row>
    <row r="535" spans="1:22" ht="14.25" hidden="1">
      <c r="A535" s="53">
        <v>42900.657500000001</v>
      </c>
      <c r="B535">
        <v>205925</v>
      </c>
      <c r="C535" t="s">
        <v>1657</v>
      </c>
      <c r="D535" t="s">
        <v>1658</v>
      </c>
      <c r="E535"/>
      <c r="F535" s="15">
        <v>15</v>
      </c>
      <c r="G535" t="s">
        <v>367</v>
      </c>
      <c r="H535" t="s">
        <v>367</v>
      </c>
      <c r="I535" t="s">
        <v>74</v>
      </c>
      <c r="J535" t="s">
        <v>36</v>
      </c>
      <c r="K535" t="s">
        <v>75</v>
      </c>
      <c r="L535" t="s">
        <v>6584</v>
      </c>
      <c r="M535" t="s">
        <v>6585</v>
      </c>
      <c r="N535" t="s">
        <v>6586</v>
      </c>
      <c r="O535">
        <f>VLOOKUP(B535,HIS退!B:F,5,FALSE)</f>
        <v>-15</v>
      </c>
      <c r="P535" t="str">
        <f t="shared" si="16"/>
        <v/>
      </c>
      <c r="Q535" s="40">
        <f>VLOOKUP(L535,银行退!C:D,2,FALSE)</f>
        <v>15</v>
      </c>
      <c r="R535" t="str">
        <f t="shared" si="17"/>
        <v/>
      </c>
      <c r="S535" t="str">
        <f>VLOOKUP(L535,银行退!C:Q,15,FALSE)</f>
        <v>S</v>
      </c>
      <c r="T535" s="40" t="e">
        <f>VLOOKUP(L535,银行退!C:W,21,FALSE)</f>
        <v>#N/A</v>
      </c>
      <c r="U535" s="53">
        <v>42900.657500000001</v>
      </c>
      <c r="V535" t="e">
        <f>VLOOKUP(B535,HIS解!E:G,3,FALSE)</f>
        <v>#N/A</v>
      </c>
    </row>
    <row r="536" spans="1:22" ht="14.25" hidden="1">
      <c r="A536" s="53">
        <v>42900.661736111113</v>
      </c>
      <c r="B536">
        <v>206167</v>
      </c>
      <c r="C536" t="s">
        <v>1660</v>
      </c>
      <c r="D536" t="s">
        <v>1661</v>
      </c>
      <c r="E536"/>
      <c r="F536" s="15">
        <v>216</v>
      </c>
      <c r="G536" t="s">
        <v>367</v>
      </c>
      <c r="H536" t="s">
        <v>367</v>
      </c>
      <c r="I536" t="s">
        <v>74</v>
      </c>
      <c r="J536" t="s">
        <v>36</v>
      </c>
      <c r="K536" t="s">
        <v>75</v>
      </c>
      <c r="L536" t="s">
        <v>6587</v>
      </c>
      <c r="M536" t="s">
        <v>6588</v>
      </c>
      <c r="N536" t="s">
        <v>6589</v>
      </c>
      <c r="O536">
        <f>VLOOKUP(B536,HIS退!B:F,5,FALSE)</f>
        <v>-216</v>
      </c>
      <c r="P536" t="str">
        <f t="shared" si="16"/>
        <v/>
      </c>
      <c r="Q536" s="40">
        <f>VLOOKUP(L536,银行退!C:D,2,FALSE)</f>
        <v>216</v>
      </c>
      <c r="R536" t="str">
        <f t="shared" si="17"/>
        <v/>
      </c>
      <c r="S536" t="str">
        <f>VLOOKUP(L536,银行退!C:Q,15,FALSE)</f>
        <v>S</v>
      </c>
      <c r="T536" s="40" t="e">
        <f>VLOOKUP(L536,银行退!C:W,21,FALSE)</f>
        <v>#N/A</v>
      </c>
      <c r="U536" s="53">
        <v>42900.661736111113</v>
      </c>
      <c r="V536" t="e">
        <f>VLOOKUP(B536,HIS解!E:G,3,FALSE)</f>
        <v>#N/A</v>
      </c>
    </row>
    <row r="537" spans="1:22" ht="14.25" hidden="1">
      <c r="A537" s="53">
        <v>42900.667627314811</v>
      </c>
      <c r="B537">
        <v>206482</v>
      </c>
      <c r="C537" t="s">
        <v>1663</v>
      </c>
      <c r="D537" t="s">
        <v>1328</v>
      </c>
      <c r="E537"/>
      <c r="F537" s="15">
        <v>212</v>
      </c>
      <c r="G537" t="s">
        <v>367</v>
      </c>
      <c r="H537" t="s">
        <v>367</v>
      </c>
      <c r="I537" t="s">
        <v>74</v>
      </c>
      <c r="J537" t="s">
        <v>36</v>
      </c>
      <c r="K537" t="s">
        <v>75</v>
      </c>
      <c r="L537" t="s">
        <v>6590</v>
      </c>
      <c r="M537" t="s">
        <v>6591</v>
      </c>
      <c r="N537" t="s">
        <v>6224</v>
      </c>
      <c r="O537">
        <f>VLOOKUP(B537,HIS退!B:F,5,FALSE)</f>
        <v>-212</v>
      </c>
      <c r="P537" t="str">
        <f t="shared" si="16"/>
        <v/>
      </c>
      <c r="Q537" s="40">
        <f>VLOOKUP(L537,银行退!C:D,2,FALSE)</f>
        <v>212</v>
      </c>
      <c r="R537" t="str">
        <f t="shared" si="17"/>
        <v/>
      </c>
      <c r="S537" t="str">
        <f>VLOOKUP(L537,银行退!C:Q,15,FALSE)</f>
        <v>S</v>
      </c>
      <c r="T537" s="40" t="e">
        <f>VLOOKUP(L537,银行退!C:W,21,FALSE)</f>
        <v>#N/A</v>
      </c>
      <c r="U537" s="53">
        <v>42900.667627314811</v>
      </c>
      <c r="V537" t="e">
        <f>VLOOKUP(B537,HIS解!E:G,3,FALSE)</f>
        <v>#N/A</v>
      </c>
    </row>
    <row r="538" spans="1:22" ht="14.25" hidden="1">
      <c r="A538" s="53">
        <v>42900.670902777776</v>
      </c>
      <c r="B538">
        <v>206635</v>
      </c>
      <c r="C538" t="s">
        <v>1664</v>
      </c>
      <c r="D538" t="s">
        <v>1665</v>
      </c>
      <c r="E538"/>
      <c r="F538" s="15">
        <v>5000</v>
      </c>
      <c r="G538" t="s">
        <v>367</v>
      </c>
      <c r="H538" t="s">
        <v>367</v>
      </c>
      <c r="I538" t="s">
        <v>74</v>
      </c>
      <c r="J538" t="s">
        <v>36</v>
      </c>
      <c r="K538" t="s">
        <v>75</v>
      </c>
      <c r="L538" t="s">
        <v>6592</v>
      </c>
      <c r="M538" t="s">
        <v>6593</v>
      </c>
      <c r="N538" t="s">
        <v>6519</v>
      </c>
      <c r="O538">
        <f>VLOOKUP(B538,HIS退!B:F,5,FALSE)</f>
        <v>-5000</v>
      </c>
      <c r="P538" t="str">
        <f t="shared" si="16"/>
        <v/>
      </c>
      <c r="Q538" s="40">
        <f>VLOOKUP(L538,银行退!C:D,2,FALSE)</f>
        <v>5000</v>
      </c>
      <c r="R538" t="str">
        <f t="shared" si="17"/>
        <v/>
      </c>
      <c r="S538" t="str">
        <f>VLOOKUP(L538,银行退!C:Q,15,FALSE)</f>
        <v>S</v>
      </c>
      <c r="T538" s="40" t="e">
        <f>VLOOKUP(L538,银行退!C:W,21,FALSE)</f>
        <v>#N/A</v>
      </c>
      <c r="U538" s="53">
        <v>42900.670902777776</v>
      </c>
      <c r="V538" t="e">
        <f>VLOOKUP(B538,HIS解!E:G,3,FALSE)</f>
        <v>#N/A</v>
      </c>
    </row>
    <row r="539" spans="1:22" ht="14.25" hidden="1">
      <c r="A539" s="53">
        <v>42900.675393518519</v>
      </c>
      <c r="B539">
        <v>206832</v>
      </c>
      <c r="C539" t="s">
        <v>1667</v>
      </c>
      <c r="D539" t="s">
        <v>1668</v>
      </c>
      <c r="E539"/>
      <c r="F539" s="15">
        <v>103</v>
      </c>
      <c r="G539" t="s">
        <v>367</v>
      </c>
      <c r="H539" t="s">
        <v>367</v>
      </c>
      <c r="I539" t="s">
        <v>74</v>
      </c>
      <c r="J539" t="s">
        <v>36</v>
      </c>
      <c r="K539" t="s">
        <v>75</v>
      </c>
      <c r="L539" t="s">
        <v>6594</v>
      </c>
      <c r="M539" t="s">
        <v>6595</v>
      </c>
      <c r="N539" t="s">
        <v>6596</v>
      </c>
      <c r="O539">
        <f>VLOOKUP(B539,HIS退!B:F,5,FALSE)</f>
        <v>-103</v>
      </c>
      <c r="P539" t="str">
        <f t="shared" si="16"/>
        <v/>
      </c>
      <c r="Q539" s="40">
        <f>VLOOKUP(L539,银行退!C:D,2,FALSE)</f>
        <v>103</v>
      </c>
      <c r="R539" t="str">
        <f t="shared" si="17"/>
        <v/>
      </c>
      <c r="S539" t="str">
        <f>VLOOKUP(L539,银行退!C:Q,15,FALSE)</f>
        <v>S</v>
      </c>
      <c r="T539" s="40" t="e">
        <f>VLOOKUP(L539,银行退!C:W,21,FALSE)</f>
        <v>#N/A</v>
      </c>
      <c r="U539" s="53">
        <v>42900.675393518519</v>
      </c>
      <c r="V539" t="e">
        <f>VLOOKUP(B539,HIS解!E:G,3,FALSE)</f>
        <v>#N/A</v>
      </c>
    </row>
    <row r="540" spans="1:22" ht="14.25" hidden="1">
      <c r="A540" s="53">
        <v>42900.6796412037</v>
      </c>
      <c r="B540">
        <v>207008</v>
      </c>
      <c r="C540" t="s">
        <v>1670</v>
      </c>
      <c r="D540" t="s">
        <v>142</v>
      </c>
      <c r="E540"/>
      <c r="F540" s="15">
        <v>313</v>
      </c>
      <c r="G540" t="s">
        <v>367</v>
      </c>
      <c r="H540" t="s">
        <v>367</v>
      </c>
      <c r="I540" t="s">
        <v>74</v>
      </c>
      <c r="J540" t="s">
        <v>36</v>
      </c>
      <c r="K540" t="s">
        <v>75</v>
      </c>
      <c r="L540" t="s">
        <v>6597</v>
      </c>
      <c r="M540" t="s">
        <v>6598</v>
      </c>
      <c r="N540" t="s">
        <v>167</v>
      </c>
      <c r="O540">
        <f>VLOOKUP(B540,HIS退!B:F,5,FALSE)</f>
        <v>-313</v>
      </c>
      <c r="P540" t="str">
        <f t="shared" si="16"/>
        <v/>
      </c>
      <c r="Q540" s="40">
        <f>VLOOKUP(L540,银行退!C:D,2,FALSE)</f>
        <v>313</v>
      </c>
      <c r="R540" t="str">
        <f t="shared" si="17"/>
        <v/>
      </c>
      <c r="S540" t="str">
        <f>VLOOKUP(L540,银行退!C:Q,15,FALSE)</f>
        <v>S</v>
      </c>
      <c r="T540" s="40" t="e">
        <f>VLOOKUP(L540,银行退!C:W,21,FALSE)</f>
        <v>#N/A</v>
      </c>
      <c r="U540" s="53">
        <v>42900.6796412037</v>
      </c>
      <c r="V540" t="e">
        <f>VLOOKUP(B540,HIS解!E:G,3,FALSE)</f>
        <v>#N/A</v>
      </c>
    </row>
    <row r="541" spans="1:22" ht="14.25" hidden="1">
      <c r="A541" s="53">
        <v>42900.68109953704</v>
      </c>
      <c r="B541">
        <v>207085</v>
      </c>
      <c r="C541" t="s">
        <v>1671</v>
      </c>
      <c r="D541" t="s">
        <v>1672</v>
      </c>
      <c r="E541"/>
      <c r="F541" s="15">
        <v>1490</v>
      </c>
      <c r="G541" t="s">
        <v>367</v>
      </c>
      <c r="H541" t="s">
        <v>367</v>
      </c>
      <c r="I541" t="s">
        <v>74</v>
      </c>
      <c r="J541" t="s">
        <v>36</v>
      </c>
      <c r="K541" t="s">
        <v>75</v>
      </c>
      <c r="L541" t="s">
        <v>6599</v>
      </c>
      <c r="M541" t="s">
        <v>6600</v>
      </c>
      <c r="N541" t="s">
        <v>6601</v>
      </c>
      <c r="O541">
        <f>VLOOKUP(B541,HIS退!B:F,5,FALSE)</f>
        <v>-1490</v>
      </c>
      <c r="P541" t="str">
        <f t="shared" si="16"/>
        <v/>
      </c>
      <c r="Q541" s="40">
        <f>VLOOKUP(L541,银行退!C:D,2,FALSE)</f>
        <v>1490</v>
      </c>
      <c r="R541" t="str">
        <f t="shared" si="17"/>
        <v/>
      </c>
      <c r="S541" t="str">
        <f>VLOOKUP(L541,银行退!C:Q,15,FALSE)</f>
        <v>S</v>
      </c>
      <c r="T541" s="40" t="e">
        <f>VLOOKUP(L541,银行退!C:W,21,FALSE)</f>
        <v>#N/A</v>
      </c>
      <c r="U541" s="53">
        <v>42900.68109953704</v>
      </c>
      <c r="V541" t="e">
        <f>VLOOKUP(B541,HIS解!E:G,3,FALSE)</f>
        <v>#N/A</v>
      </c>
    </row>
    <row r="542" spans="1:22" ht="14.25" hidden="1">
      <c r="A542" s="53">
        <v>42900.684537037036</v>
      </c>
      <c r="B542">
        <v>207208</v>
      </c>
      <c r="C542" t="s">
        <v>1674</v>
      </c>
      <c r="D542" t="s">
        <v>1675</v>
      </c>
      <c r="E542"/>
      <c r="F542" s="15">
        <v>404</v>
      </c>
      <c r="G542" t="s">
        <v>367</v>
      </c>
      <c r="H542" t="s">
        <v>367</v>
      </c>
      <c r="I542" t="s">
        <v>74</v>
      </c>
      <c r="J542" t="s">
        <v>36</v>
      </c>
      <c r="K542" t="s">
        <v>75</v>
      </c>
      <c r="L542" t="s">
        <v>6602</v>
      </c>
      <c r="M542" t="s">
        <v>6603</v>
      </c>
      <c r="N542" t="s">
        <v>6604</v>
      </c>
      <c r="O542">
        <f>VLOOKUP(B542,HIS退!B:F,5,FALSE)</f>
        <v>-404</v>
      </c>
      <c r="P542" t="str">
        <f t="shared" si="16"/>
        <v/>
      </c>
      <c r="Q542" s="40">
        <f>VLOOKUP(L542,银行退!C:D,2,FALSE)</f>
        <v>404</v>
      </c>
      <c r="R542" t="str">
        <f t="shared" si="17"/>
        <v/>
      </c>
      <c r="S542" t="str">
        <f>VLOOKUP(L542,银行退!C:Q,15,FALSE)</f>
        <v>S</v>
      </c>
      <c r="T542" s="40" t="e">
        <f>VLOOKUP(L542,银行退!C:W,21,FALSE)</f>
        <v>#N/A</v>
      </c>
      <c r="U542" s="53">
        <v>42900.684537037036</v>
      </c>
      <c r="V542" t="e">
        <f>VLOOKUP(B542,HIS解!E:G,3,FALSE)</f>
        <v>#N/A</v>
      </c>
    </row>
    <row r="543" spans="1:22" ht="14.25" hidden="1">
      <c r="A543" s="53">
        <v>42900.693564814814</v>
      </c>
      <c r="B543">
        <v>207564</v>
      </c>
      <c r="C543" t="s">
        <v>1677</v>
      </c>
      <c r="D543" t="s">
        <v>1678</v>
      </c>
      <c r="E543"/>
      <c r="F543" s="15">
        <v>1000</v>
      </c>
      <c r="G543" t="s">
        <v>42</v>
      </c>
      <c r="H543" t="s">
        <v>367</v>
      </c>
      <c r="I543" t="s">
        <v>74</v>
      </c>
      <c r="J543" t="s">
        <v>36</v>
      </c>
      <c r="K543" t="s">
        <v>75</v>
      </c>
      <c r="L543" t="s">
        <v>6605</v>
      </c>
      <c r="M543" t="s">
        <v>6606</v>
      </c>
      <c r="N543" t="s">
        <v>4968</v>
      </c>
      <c r="O543">
        <f>VLOOKUP(B543,HIS退!B:F,5,FALSE)</f>
        <v>-1000</v>
      </c>
      <c r="P543" t="str">
        <f t="shared" si="16"/>
        <v/>
      </c>
      <c r="Q543" s="40">
        <f>VLOOKUP(L543,银行退!C:D,2,FALSE)</f>
        <v>1000</v>
      </c>
      <c r="R543" t="str">
        <f t="shared" si="17"/>
        <v/>
      </c>
      <c r="S543" t="str">
        <f>VLOOKUP(L543,银行退!C:Q,15,FALSE)</f>
        <v>S</v>
      </c>
      <c r="T543" s="40" t="e">
        <f>VLOOKUP(L543,银行退!C:W,21,FALSE)</f>
        <v>#N/A</v>
      </c>
      <c r="U543" s="53">
        <v>42900.693564814814</v>
      </c>
      <c r="V543" t="e">
        <f>VLOOKUP(B543,HIS解!E:G,3,FALSE)</f>
        <v>#N/A</v>
      </c>
    </row>
    <row r="544" spans="1:22" ht="14.25" hidden="1">
      <c r="A544" s="53">
        <v>42900.699259259258</v>
      </c>
      <c r="B544">
        <v>207794</v>
      </c>
      <c r="C544" t="s">
        <v>1683</v>
      </c>
      <c r="D544" t="s">
        <v>1684</v>
      </c>
      <c r="E544"/>
      <c r="F544" s="15">
        <v>342</v>
      </c>
      <c r="G544" t="s">
        <v>42</v>
      </c>
      <c r="H544" t="s">
        <v>367</v>
      </c>
      <c r="I544" t="s">
        <v>74</v>
      </c>
      <c r="J544" t="s">
        <v>36</v>
      </c>
      <c r="K544" t="s">
        <v>75</v>
      </c>
      <c r="L544" t="s">
        <v>6607</v>
      </c>
      <c r="M544" t="s">
        <v>6608</v>
      </c>
      <c r="N544" t="s">
        <v>6609</v>
      </c>
      <c r="O544">
        <f>VLOOKUP(B544,HIS退!B:F,5,FALSE)</f>
        <v>-342</v>
      </c>
      <c r="P544" t="str">
        <f t="shared" si="16"/>
        <v/>
      </c>
      <c r="Q544" s="40">
        <f>VLOOKUP(L544,银行退!C:D,2,FALSE)</f>
        <v>342</v>
      </c>
      <c r="R544" t="str">
        <f t="shared" si="17"/>
        <v/>
      </c>
      <c r="S544" t="str">
        <f>VLOOKUP(L544,银行退!C:Q,15,FALSE)</f>
        <v>S</v>
      </c>
      <c r="T544" s="40" t="e">
        <f>VLOOKUP(L544,银行退!C:W,21,FALSE)</f>
        <v>#N/A</v>
      </c>
      <c r="U544" s="53">
        <v>42900.699259259258</v>
      </c>
      <c r="V544" t="e">
        <f>VLOOKUP(B544,HIS解!E:G,3,FALSE)</f>
        <v>#N/A</v>
      </c>
    </row>
    <row r="545" spans="1:22" ht="14.25" hidden="1">
      <c r="A545" s="53">
        <v>42900.699259259258</v>
      </c>
      <c r="B545">
        <v>207793</v>
      </c>
      <c r="C545" t="s">
        <v>1680</v>
      </c>
      <c r="D545" t="s">
        <v>1681</v>
      </c>
      <c r="E545"/>
      <c r="F545" s="15">
        <v>332</v>
      </c>
      <c r="G545" t="s">
        <v>367</v>
      </c>
      <c r="H545" t="s">
        <v>367</v>
      </c>
      <c r="I545" t="s">
        <v>74</v>
      </c>
      <c r="J545" t="s">
        <v>36</v>
      </c>
      <c r="K545" t="s">
        <v>75</v>
      </c>
      <c r="L545" t="s">
        <v>6610</v>
      </c>
      <c r="M545" t="s">
        <v>6611</v>
      </c>
      <c r="N545" t="s">
        <v>6612</v>
      </c>
      <c r="O545">
        <f>VLOOKUP(B545,HIS退!B:F,5,FALSE)</f>
        <v>-332</v>
      </c>
      <c r="P545" t="str">
        <f t="shared" si="16"/>
        <v/>
      </c>
      <c r="Q545" s="40">
        <f>VLOOKUP(L545,银行退!C:D,2,FALSE)</f>
        <v>332</v>
      </c>
      <c r="R545" t="str">
        <f t="shared" si="17"/>
        <v/>
      </c>
      <c r="S545" t="str">
        <f>VLOOKUP(L545,银行退!C:Q,15,FALSE)</f>
        <v>S</v>
      </c>
      <c r="T545" s="40" t="e">
        <f>VLOOKUP(L545,银行退!C:W,21,FALSE)</f>
        <v>#N/A</v>
      </c>
      <c r="U545" s="53">
        <v>42900.699259259258</v>
      </c>
      <c r="V545" t="e">
        <f>VLOOKUP(B545,HIS解!E:G,3,FALSE)</f>
        <v>#N/A</v>
      </c>
    </row>
    <row r="546" spans="1:22" ht="14.25" hidden="1">
      <c r="A546" s="53">
        <v>42900.703194444446</v>
      </c>
      <c r="B546">
        <v>207953</v>
      </c>
      <c r="C546" t="s">
        <v>1686</v>
      </c>
      <c r="D546" t="s">
        <v>1687</v>
      </c>
      <c r="E546"/>
      <c r="F546" s="15">
        <v>394</v>
      </c>
      <c r="G546" t="s">
        <v>367</v>
      </c>
      <c r="H546" t="s">
        <v>367</v>
      </c>
      <c r="I546" t="s">
        <v>74</v>
      </c>
      <c r="J546" t="s">
        <v>36</v>
      </c>
      <c r="K546" t="s">
        <v>75</v>
      </c>
      <c r="L546" t="s">
        <v>6613</v>
      </c>
      <c r="M546" t="s">
        <v>6614</v>
      </c>
      <c r="N546" t="s">
        <v>6615</v>
      </c>
      <c r="O546">
        <f>VLOOKUP(B546,HIS退!B:F,5,FALSE)</f>
        <v>-394</v>
      </c>
      <c r="P546" t="str">
        <f t="shared" si="16"/>
        <v/>
      </c>
      <c r="Q546" s="40">
        <f>VLOOKUP(L546,银行退!C:D,2,FALSE)</f>
        <v>394</v>
      </c>
      <c r="R546" t="str">
        <f t="shared" si="17"/>
        <v/>
      </c>
      <c r="S546" t="str">
        <f>VLOOKUP(L546,银行退!C:Q,15,FALSE)</f>
        <v>S</v>
      </c>
      <c r="T546" s="40" t="e">
        <f>VLOOKUP(L546,银行退!C:W,21,FALSE)</f>
        <v>#N/A</v>
      </c>
      <c r="U546" s="53">
        <v>42900.703194444446</v>
      </c>
      <c r="V546" t="e">
        <f>VLOOKUP(B546,HIS解!E:G,3,FALSE)</f>
        <v>#N/A</v>
      </c>
    </row>
    <row r="547" spans="1:22" ht="14.25" hidden="1">
      <c r="A547" s="53">
        <v>42900.703611111108</v>
      </c>
      <c r="B547">
        <v>207967</v>
      </c>
      <c r="C547" t="s">
        <v>1689</v>
      </c>
      <c r="D547" t="s">
        <v>1690</v>
      </c>
      <c r="E547"/>
      <c r="F547" s="15">
        <v>71</v>
      </c>
      <c r="G547" t="s">
        <v>367</v>
      </c>
      <c r="H547" t="s">
        <v>367</v>
      </c>
      <c r="I547" t="s">
        <v>74</v>
      </c>
      <c r="J547" t="s">
        <v>36</v>
      </c>
      <c r="K547" t="s">
        <v>75</v>
      </c>
      <c r="L547" t="s">
        <v>6616</v>
      </c>
      <c r="M547" t="s">
        <v>6617</v>
      </c>
      <c r="N547" t="s">
        <v>6618</v>
      </c>
      <c r="O547">
        <f>VLOOKUP(B547,HIS退!B:F,5,FALSE)</f>
        <v>-71</v>
      </c>
      <c r="P547" t="str">
        <f t="shared" si="16"/>
        <v/>
      </c>
      <c r="Q547" s="40">
        <f>VLOOKUP(L547,银行退!C:D,2,FALSE)</f>
        <v>71</v>
      </c>
      <c r="R547" t="str">
        <f t="shared" si="17"/>
        <v/>
      </c>
      <c r="S547" t="str">
        <f>VLOOKUP(L547,银行退!C:Q,15,FALSE)</f>
        <v>S</v>
      </c>
      <c r="T547" s="40" t="e">
        <f>VLOOKUP(L547,银行退!C:W,21,FALSE)</f>
        <v>#N/A</v>
      </c>
      <c r="U547" s="53">
        <v>42900.703611111108</v>
      </c>
      <c r="V547" t="e">
        <f>VLOOKUP(B547,HIS解!E:G,3,FALSE)</f>
        <v>#N/A</v>
      </c>
    </row>
    <row r="548" spans="1:22" s="21" customFormat="1" ht="14.25" hidden="1">
      <c r="A548" s="58">
        <v>42900.70888888889</v>
      </c>
      <c r="B548" s="21">
        <v>208131</v>
      </c>
      <c r="C548" s="21" t="s">
        <v>1692</v>
      </c>
      <c r="D548" s="21" t="s">
        <v>1693</v>
      </c>
      <c r="F548" s="59">
        <v>690</v>
      </c>
      <c r="G548" s="21" t="s">
        <v>367</v>
      </c>
      <c r="H548" s="21" t="s">
        <v>367</v>
      </c>
      <c r="I548" s="21" t="s">
        <v>74</v>
      </c>
      <c r="J548" s="21" t="s">
        <v>36</v>
      </c>
      <c r="K548" s="21" t="s">
        <v>75</v>
      </c>
      <c r="L548" s="20" t="s">
        <v>13720</v>
      </c>
      <c r="M548" s="21" t="s">
        <v>6620</v>
      </c>
      <c r="N548" s="21" t="s">
        <v>6621</v>
      </c>
      <c r="O548" s="21">
        <f>VLOOKUP(B548,HIS退!B:F,5,FALSE)</f>
        <v>-690</v>
      </c>
      <c r="P548" s="21" t="str">
        <f t="shared" si="16"/>
        <v/>
      </c>
      <c r="Q548" s="60">
        <f>VLOOKUP(L548,银行退!C:D,2,FALSE)</f>
        <v>690</v>
      </c>
      <c r="R548" s="21" t="str">
        <f t="shared" si="17"/>
        <v/>
      </c>
      <c r="S548" s="21" t="str">
        <f>VLOOKUP(L548,银行退!C:Q,15,FALSE)</f>
        <v>S</v>
      </c>
      <c r="T548" s="60" t="str">
        <f>VLOOKUP(L548,银行退!C:W,21,FALSE)</f>
        <v>20170615</v>
      </c>
      <c r="U548" s="58">
        <v>42900.70888888889</v>
      </c>
      <c r="V548" s="21" t="e">
        <f>VLOOKUP(B548,HIS解!E:G,3,FALSE)</f>
        <v>#N/A</v>
      </c>
    </row>
    <row r="549" spans="1:22" ht="14.25" hidden="1">
      <c r="A549" s="53">
        <v>42900.709756944445</v>
      </c>
      <c r="B549">
        <v>208179</v>
      </c>
      <c r="C549" t="s">
        <v>1695</v>
      </c>
      <c r="D549" t="s">
        <v>323</v>
      </c>
      <c r="E549"/>
      <c r="F549" s="15">
        <v>305</v>
      </c>
      <c r="G549" t="s">
        <v>367</v>
      </c>
      <c r="H549" t="s">
        <v>367</v>
      </c>
      <c r="I549" t="s">
        <v>74</v>
      </c>
      <c r="J549" t="s">
        <v>36</v>
      </c>
      <c r="K549" t="s">
        <v>75</v>
      </c>
      <c r="L549" t="s">
        <v>6622</v>
      </c>
      <c r="M549" t="s">
        <v>6623</v>
      </c>
      <c r="N549" t="s">
        <v>377</v>
      </c>
      <c r="O549">
        <f>VLOOKUP(B549,HIS退!B:F,5,FALSE)</f>
        <v>-305</v>
      </c>
      <c r="P549" t="str">
        <f t="shared" si="16"/>
        <v/>
      </c>
      <c r="Q549" s="40">
        <f>VLOOKUP(L549,银行退!C:D,2,FALSE)</f>
        <v>305</v>
      </c>
      <c r="R549" t="str">
        <f t="shared" si="17"/>
        <v/>
      </c>
      <c r="S549" t="str">
        <f>VLOOKUP(L549,银行退!C:Q,15,FALSE)</f>
        <v>S</v>
      </c>
      <c r="T549" s="40" t="e">
        <f>VLOOKUP(L549,银行退!C:W,21,FALSE)</f>
        <v>#N/A</v>
      </c>
      <c r="U549" s="53">
        <v>42900.709756944445</v>
      </c>
      <c r="V549" t="e">
        <f>VLOOKUP(B549,HIS解!E:G,3,FALSE)</f>
        <v>#N/A</v>
      </c>
    </row>
    <row r="550" spans="1:22" ht="14.25" hidden="1">
      <c r="A550" s="53">
        <v>42900.718506944446</v>
      </c>
      <c r="B550">
        <v>208400</v>
      </c>
      <c r="C550" t="s">
        <v>1696</v>
      </c>
      <c r="D550" t="s">
        <v>1697</v>
      </c>
      <c r="E550"/>
      <c r="F550" s="15">
        <v>7</v>
      </c>
      <c r="G550" t="s">
        <v>367</v>
      </c>
      <c r="H550" t="s">
        <v>367</v>
      </c>
      <c r="I550" t="s">
        <v>74</v>
      </c>
      <c r="J550" t="s">
        <v>36</v>
      </c>
      <c r="K550" t="s">
        <v>75</v>
      </c>
      <c r="L550" t="s">
        <v>6624</v>
      </c>
      <c r="M550" t="s">
        <v>6625</v>
      </c>
      <c r="N550" t="s">
        <v>4920</v>
      </c>
      <c r="O550">
        <f>VLOOKUP(B550,HIS退!B:F,5,FALSE)</f>
        <v>-7</v>
      </c>
      <c r="P550" t="str">
        <f t="shared" si="16"/>
        <v/>
      </c>
      <c r="Q550" s="40">
        <f>VLOOKUP(L550,银行退!C:D,2,FALSE)</f>
        <v>7</v>
      </c>
      <c r="R550" t="str">
        <f t="shared" si="17"/>
        <v/>
      </c>
      <c r="S550" t="str">
        <f>VLOOKUP(L550,银行退!C:Q,15,FALSE)</f>
        <v>S</v>
      </c>
      <c r="T550" s="40" t="e">
        <f>VLOOKUP(L550,银行退!C:W,21,FALSE)</f>
        <v>#N/A</v>
      </c>
      <c r="U550" s="53">
        <v>42900.718506944446</v>
      </c>
      <c r="V550" t="e">
        <f>VLOOKUP(B550,HIS解!E:G,3,FALSE)</f>
        <v>#N/A</v>
      </c>
    </row>
    <row r="551" spans="1:22" ht="14.25" hidden="1">
      <c r="A551" s="53">
        <v>42900.71979166667</v>
      </c>
      <c r="B551">
        <v>208426</v>
      </c>
      <c r="C551" t="s">
        <v>1699</v>
      </c>
      <c r="D551" t="s">
        <v>1700</v>
      </c>
      <c r="E551"/>
      <c r="F551" s="15">
        <v>2</v>
      </c>
      <c r="G551" t="s">
        <v>367</v>
      </c>
      <c r="H551" t="s">
        <v>367</v>
      </c>
      <c r="I551" t="s">
        <v>74</v>
      </c>
      <c r="J551" t="s">
        <v>36</v>
      </c>
      <c r="K551" t="s">
        <v>75</v>
      </c>
      <c r="L551" t="s">
        <v>6626</v>
      </c>
      <c r="M551" t="s">
        <v>6627</v>
      </c>
      <c r="N551" t="s">
        <v>4920</v>
      </c>
      <c r="O551">
        <f>VLOOKUP(B551,HIS退!B:F,5,FALSE)</f>
        <v>-2</v>
      </c>
      <c r="P551" t="str">
        <f t="shared" si="16"/>
        <v/>
      </c>
      <c r="Q551" s="40">
        <f>VLOOKUP(L551,银行退!C:D,2,FALSE)</f>
        <v>2</v>
      </c>
      <c r="R551" t="str">
        <f t="shared" si="17"/>
        <v/>
      </c>
      <c r="S551" t="str">
        <f>VLOOKUP(L551,银行退!C:Q,15,FALSE)</f>
        <v>S</v>
      </c>
      <c r="T551" s="40" t="e">
        <f>VLOOKUP(L551,银行退!C:W,21,FALSE)</f>
        <v>#N/A</v>
      </c>
      <c r="U551" s="53">
        <v>42900.71979166667</v>
      </c>
      <c r="V551" t="e">
        <f>VLOOKUP(B551,HIS解!E:G,3,FALSE)</f>
        <v>#N/A</v>
      </c>
    </row>
    <row r="552" spans="1:22" ht="14.25" hidden="1">
      <c r="A552" s="53">
        <v>42900.721932870372</v>
      </c>
      <c r="B552">
        <v>208474</v>
      </c>
      <c r="C552" t="s">
        <v>1702</v>
      </c>
      <c r="D552" t="s">
        <v>1703</v>
      </c>
      <c r="E552"/>
      <c r="F552" s="15">
        <v>556</v>
      </c>
      <c r="G552" t="s">
        <v>367</v>
      </c>
      <c r="H552" t="s">
        <v>367</v>
      </c>
      <c r="I552" t="s">
        <v>74</v>
      </c>
      <c r="J552" t="s">
        <v>36</v>
      </c>
      <c r="K552" t="s">
        <v>75</v>
      </c>
      <c r="L552" t="s">
        <v>6628</v>
      </c>
      <c r="M552" t="s">
        <v>6629</v>
      </c>
      <c r="N552" t="s">
        <v>6630</v>
      </c>
      <c r="O552">
        <f>VLOOKUP(B552,HIS退!B:F,5,FALSE)</f>
        <v>-556</v>
      </c>
      <c r="P552" t="str">
        <f t="shared" si="16"/>
        <v/>
      </c>
      <c r="Q552" s="40">
        <f>VLOOKUP(L552,银行退!C:D,2,FALSE)</f>
        <v>556</v>
      </c>
      <c r="R552" t="str">
        <f t="shared" si="17"/>
        <v/>
      </c>
      <c r="S552" t="str">
        <f>VLOOKUP(L552,银行退!C:Q,15,FALSE)</f>
        <v>S</v>
      </c>
      <c r="T552" s="40" t="e">
        <f>VLOOKUP(L552,银行退!C:W,21,FALSE)</f>
        <v>#N/A</v>
      </c>
      <c r="U552" s="53">
        <v>42900.721932870372</v>
      </c>
      <c r="V552" t="e">
        <f>VLOOKUP(B552,HIS解!E:G,3,FALSE)</f>
        <v>#N/A</v>
      </c>
    </row>
    <row r="553" spans="1:22" ht="14.25" hidden="1">
      <c r="A553" s="53">
        <v>42900.724131944444</v>
      </c>
      <c r="B553">
        <v>208518</v>
      </c>
      <c r="C553" t="s">
        <v>1705</v>
      </c>
      <c r="D553" t="s">
        <v>1706</v>
      </c>
      <c r="E553"/>
      <c r="F553" s="15">
        <v>305</v>
      </c>
      <c r="G553" t="s">
        <v>367</v>
      </c>
      <c r="H553" t="s">
        <v>367</v>
      </c>
      <c r="I553" t="s">
        <v>74</v>
      </c>
      <c r="J553" t="s">
        <v>36</v>
      </c>
      <c r="K553" t="s">
        <v>75</v>
      </c>
      <c r="L553" t="s">
        <v>6631</v>
      </c>
      <c r="M553" t="s">
        <v>6632</v>
      </c>
      <c r="N553" t="s">
        <v>6633</v>
      </c>
      <c r="O553">
        <f>VLOOKUP(B553,HIS退!B:F,5,FALSE)</f>
        <v>-305</v>
      </c>
      <c r="P553" t="str">
        <f t="shared" si="16"/>
        <v/>
      </c>
      <c r="Q553" s="40">
        <f>VLOOKUP(L553,银行退!C:D,2,FALSE)</f>
        <v>305</v>
      </c>
      <c r="R553" t="str">
        <f t="shared" si="17"/>
        <v/>
      </c>
      <c r="S553" t="str">
        <f>VLOOKUP(L553,银行退!C:Q,15,FALSE)</f>
        <v>S</v>
      </c>
      <c r="T553" s="40" t="e">
        <f>VLOOKUP(L553,银行退!C:W,21,FALSE)</f>
        <v>#N/A</v>
      </c>
      <c r="U553" s="53">
        <v>42900.724131944444</v>
      </c>
      <c r="V553" t="e">
        <f>VLOOKUP(B553,HIS解!E:G,3,FALSE)</f>
        <v>#N/A</v>
      </c>
    </row>
    <row r="554" spans="1:22" ht="14.25" hidden="1">
      <c r="A554" s="53">
        <v>42900.729513888888</v>
      </c>
      <c r="B554">
        <v>208626</v>
      </c>
      <c r="C554" t="s">
        <v>1708</v>
      </c>
      <c r="D554" t="s">
        <v>1709</v>
      </c>
      <c r="E554"/>
      <c r="F554" s="15">
        <v>500</v>
      </c>
      <c r="G554" t="s">
        <v>367</v>
      </c>
      <c r="H554" t="s">
        <v>367</v>
      </c>
      <c r="I554" t="s">
        <v>74</v>
      </c>
      <c r="J554" t="s">
        <v>36</v>
      </c>
      <c r="K554" t="s">
        <v>75</v>
      </c>
      <c r="L554" t="s">
        <v>6634</v>
      </c>
      <c r="M554" t="s">
        <v>6635</v>
      </c>
      <c r="N554" t="s">
        <v>6636</v>
      </c>
      <c r="O554">
        <f>VLOOKUP(B554,HIS退!B:F,5,FALSE)</f>
        <v>-500</v>
      </c>
      <c r="P554" t="str">
        <f t="shared" si="16"/>
        <v/>
      </c>
      <c r="Q554" s="40">
        <f>VLOOKUP(L554,银行退!C:D,2,FALSE)</f>
        <v>500</v>
      </c>
      <c r="R554" t="str">
        <f t="shared" si="17"/>
        <v/>
      </c>
      <c r="S554" t="str">
        <f>VLOOKUP(L554,银行退!C:Q,15,FALSE)</f>
        <v>S</v>
      </c>
      <c r="T554" s="40" t="e">
        <f>VLOOKUP(L554,银行退!C:W,21,FALSE)</f>
        <v>#N/A</v>
      </c>
      <c r="U554" s="53">
        <v>42900.729513888888</v>
      </c>
      <c r="V554" t="e">
        <f>VLOOKUP(B554,HIS解!E:G,3,FALSE)</f>
        <v>#N/A</v>
      </c>
    </row>
    <row r="555" spans="1:22" ht="14.25" hidden="1">
      <c r="A555" s="53">
        <v>42900.735358796293</v>
      </c>
      <c r="B555">
        <v>208754</v>
      </c>
      <c r="C555" t="s">
        <v>1711</v>
      </c>
      <c r="D555" t="s">
        <v>1712</v>
      </c>
      <c r="E555"/>
      <c r="F555" s="15">
        <v>50</v>
      </c>
      <c r="G555" t="s">
        <v>367</v>
      </c>
      <c r="H555" t="s">
        <v>367</v>
      </c>
      <c r="I555" t="s">
        <v>74</v>
      </c>
      <c r="J555" t="s">
        <v>36</v>
      </c>
      <c r="K555" t="s">
        <v>75</v>
      </c>
      <c r="L555" t="s">
        <v>6637</v>
      </c>
      <c r="M555" t="s">
        <v>6638</v>
      </c>
      <c r="N555" t="s">
        <v>6639</v>
      </c>
      <c r="O555">
        <f>VLOOKUP(B555,HIS退!B:F,5,FALSE)</f>
        <v>-50</v>
      </c>
      <c r="P555" t="str">
        <f t="shared" si="16"/>
        <v/>
      </c>
      <c r="Q555" s="40">
        <f>VLOOKUP(L555,银行退!C:D,2,FALSE)</f>
        <v>50</v>
      </c>
      <c r="R555" t="str">
        <f t="shared" si="17"/>
        <v/>
      </c>
      <c r="S555" t="str">
        <f>VLOOKUP(L555,银行退!C:Q,15,FALSE)</f>
        <v>S</v>
      </c>
      <c r="T555" s="40" t="e">
        <f>VLOOKUP(L555,银行退!C:W,21,FALSE)</f>
        <v>#N/A</v>
      </c>
      <c r="U555" s="53">
        <v>42900.735358796293</v>
      </c>
      <c r="V555" t="e">
        <f>VLOOKUP(B555,HIS解!E:G,3,FALSE)</f>
        <v>#N/A</v>
      </c>
    </row>
    <row r="556" spans="1:22" ht="14.25" hidden="1">
      <c r="A556" s="53">
        <v>42900.73578703704</v>
      </c>
      <c r="B556">
        <v>208761</v>
      </c>
      <c r="C556" t="s">
        <v>1714</v>
      </c>
      <c r="D556" t="s">
        <v>1712</v>
      </c>
      <c r="E556"/>
      <c r="F556" s="15">
        <v>219</v>
      </c>
      <c r="G556" t="s">
        <v>367</v>
      </c>
      <c r="H556" t="s">
        <v>367</v>
      </c>
      <c r="I556" t="s">
        <v>74</v>
      </c>
      <c r="J556" t="s">
        <v>36</v>
      </c>
      <c r="K556" t="s">
        <v>75</v>
      </c>
      <c r="L556" t="s">
        <v>6640</v>
      </c>
      <c r="M556" t="s">
        <v>6641</v>
      </c>
      <c r="N556" t="s">
        <v>6639</v>
      </c>
      <c r="O556">
        <f>VLOOKUP(B556,HIS退!B:F,5,FALSE)</f>
        <v>-219</v>
      </c>
      <c r="P556" t="str">
        <f t="shared" si="16"/>
        <v/>
      </c>
      <c r="Q556" s="40">
        <f>VLOOKUP(L556,银行退!C:D,2,FALSE)</f>
        <v>219</v>
      </c>
      <c r="R556" t="str">
        <f t="shared" si="17"/>
        <v/>
      </c>
      <c r="S556" t="str">
        <f>VLOOKUP(L556,银行退!C:Q,15,FALSE)</f>
        <v>S</v>
      </c>
      <c r="T556" s="40" t="e">
        <f>VLOOKUP(L556,银行退!C:W,21,FALSE)</f>
        <v>#N/A</v>
      </c>
      <c r="U556" s="53">
        <v>42900.73578703704</v>
      </c>
      <c r="V556" t="e">
        <f>VLOOKUP(B556,HIS解!E:G,3,FALSE)</f>
        <v>#N/A</v>
      </c>
    </row>
    <row r="557" spans="1:22" ht="14.25" hidden="1">
      <c r="A557" s="53">
        <v>42900.738391203704</v>
      </c>
      <c r="B557">
        <v>208817</v>
      </c>
      <c r="C557" t="s">
        <v>1715</v>
      </c>
      <c r="D557" t="s">
        <v>1716</v>
      </c>
      <c r="E557"/>
      <c r="F557" s="15">
        <v>980</v>
      </c>
      <c r="G557" t="s">
        <v>367</v>
      </c>
      <c r="H557" t="s">
        <v>367</v>
      </c>
      <c r="I557" t="s">
        <v>74</v>
      </c>
      <c r="J557" t="s">
        <v>36</v>
      </c>
      <c r="K557" t="s">
        <v>75</v>
      </c>
      <c r="L557" t="s">
        <v>6642</v>
      </c>
      <c r="M557" t="s">
        <v>6643</v>
      </c>
      <c r="N557" t="s">
        <v>6644</v>
      </c>
      <c r="O557">
        <f>VLOOKUP(B557,HIS退!B:F,5,FALSE)</f>
        <v>-980</v>
      </c>
      <c r="P557" t="str">
        <f t="shared" si="16"/>
        <v/>
      </c>
      <c r="Q557" s="40">
        <f>VLOOKUP(L557,银行退!C:D,2,FALSE)</f>
        <v>980</v>
      </c>
      <c r="R557" t="str">
        <f t="shared" si="17"/>
        <v/>
      </c>
      <c r="S557" t="str">
        <f>VLOOKUP(L557,银行退!C:Q,15,FALSE)</f>
        <v>S</v>
      </c>
      <c r="T557" s="40" t="e">
        <f>VLOOKUP(L557,银行退!C:W,21,FALSE)</f>
        <v>#N/A</v>
      </c>
      <c r="U557" s="53">
        <v>42900.738391203704</v>
      </c>
      <c r="V557" t="e">
        <f>VLOOKUP(B557,HIS解!E:G,3,FALSE)</f>
        <v>#N/A</v>
      </c>
    </row>
    <row r="558" spans="1:22" ht="14.25" hidden="1">
      <c r="A558" s="53">
        <v>42900.738935185182</v>
      </c>
      <c r="B558">
        <v>208823</v>
      </c>
      <c r="C558" t="s">
        <v>1718</v>
      </c>
      <c r="D558" t="s">
        <v>1719</v>
      </c>
      <c r="E558"/>
      <c r="F558" s="15">
        <v>470</v>
      </c>
      <c r="G558" t="s">
        <v>367</v>
      </c>
      <c r="H558" t="s">
        <v>367</v>
      </c>
      <c r="I558" t="s">
        <v>74</v>
      </c>
      <c r="J558" t="s">
        <v>36</v>
      </c>
      <c r="K558" t="s">
        <v>75</v>
      </c>
      <c r="L558" t="s">
        <v>6645</v>
      </c>
      <c r="M558" t="s">
        <v>6646</v>
      </c>
      <c r="N558" t="s">
        <v>6644</v>
      </c>
      <c r="O558">
        <f>VLOOKUP(B558,HIS退!B:F,5,FALSE)</f>
        <v>-470</v>
      </c>
      <c r="P558" t="str">
        <f t="shared" si="16"/>
        <v/>
      </c>
      <c r="Q558" s="40">
        <f>VLOOKUP(L558,银行退!C:D,2,FALSE)</f>
        <v>470</v>
      </c>
      <c r="R558" t="str">
        <f t="shared" si="17"/>
        <v/>
      </c>
      <c r="S558" t="str">
        <f>VLOOKUP(L558,银行退!C:Q,15,FALSE)</f>
        <v>S</v>
      </c>
      <c r="T558" s="40" t="e">
        <f>VLOOKUP(L558,银行退!C:W,21,FALSE)</f>
        <v>#N/A</v>
      </c>
      <c r="U558" s="53">
        <v>42900.738935185182</v>
      </c>
      <c r="V558" t="e">
        <f>VLOOKUP(B558,HIS解!E:G,3,FALSE)</f>
        <v>#N/A</v>
      </c>
    </row>
    <row r="559" spans="1:22" ht="14.25" hidden="1">
      <c r="A559" s="53">
        <v>42900.739490740743</v>
      </c>
      <c r="B559">
        <v>208830</v>
      </c>
      <c r="C559" t="s">
        <v>1721</v>
      </c>
      <c r="D559" t="s">
        <v>1722</v>
      </c>
      <c r="E559"/>
      <c r="F559" s="15">
        <v>400</v>
      </c>
      <c r="G559" t="s">
        <v>367</v>
      </c>
      <c r="H559" t="s">
        <v>367</v>
      </c>
      <c r="I559" t="s">
        <v>74</v>
      </c>
      <c r="J559" t="s">
        <v>36</v>
      </c>
      <c r="K559" t="s">
        <v>75</v>
      </c>
      <c r="L559" t="s">
        <v>6647</v>
      </c>
      <c r="M559" t="s">
        <v>6648</v>
      </c>
      <c r="N559" t="s">
        <v>6649</v>
      </c>
      <c r="O559">
        <f>VLOOKUP(B559,HIS退!B:F,5,FALSE)</f>
        <v>-400</v>
      </c>
      <c r="P559" t="str">
        <f t="shared" si="16"/>
        <v/>
      </c>
      <c r="Q559" s="40">
        <f>VLOOKUP(L559,银行退!C:D,2,FALSE)</f>
        <v>400</v>
      </c>
      <c r="R559" t="str">
        <f t="shared" si="17"/>
        <v/>
      </c>
      <c r="S559" t="str">
        <f>VLOOKUP(L559,银行退!C:Q,15,FALSE)</f>
        <v>S</v>
      </c>
      <c r="T559" s="40" t="e">
        <f>VLOOKUP(L559,银行退!C:W,21,FALSE)</f>
        <v>#N/A</v>
      </c>
      <c r="U559" s="53">
        <v>42900.739490740743</v>
      </c>
      <c r="V559" t="e">
        <f>VLOOKUP(B559,HIS解!E:G,3,FALSE)</f>
        <v>#N/A</v>
      </c>
    </row>
    <row r="560" spans="1:22" ht="14.25" hidden="1">
      <c r="A560" s="53">
        <v>42900.745810185188</v>
      </c>
      <c r="B560">
        <v>208893</v>
      </c>
      <c r="C560" t="s">
        <v>6650</v>
      </c>
      <c r="D560" t="s">
        <v>1724</v>
      </c>
      <c r="E560"/>
      <c r="F560" s="15">
        <v>164</v>
      </c>
      <c r="G560" t="s">
        <v>367</v>
      </c>
      <c r="H560" t="s">
        <v>367</v>
      </c>
      <c r="I560" t="s">
        <v>174</v>
      </c>
      <c r="J560" t="s">
        <v>98</v>
      </c>
      <c r="K560" t="s">
        <v>75</v>
      </c>
      <c r="L560" t="s">
        <v>6651</v>
      </c>
      <c r="M560" t="s">
        <v>6652</v>
      </c>
      <c r="N560" t="s">
        <v>5032</v>
      </c>
      <c r="O560">
        <f>VLOOKUP(B560,HIS退!B:F,5,FALSE)</f>
        <v>-164</v>
      </c>
      <c r="P560" t="str">
        <f t="shared" si="16"/>
        <v/>
      </c>
      <c r="Q560" s="40">
        <f>VLOOKUP(L560,银行退!C:D,2,FALSE)</f>
        <v>164</v>
      </c>
      <c r="R560" t="str">
        <f t="shared" si="17"/>
        <v/>
      </c>
      <c r="S560" t="str">
        <f>VLOOKUP(L560,银行退!C:Q,15,FALSE)</f>
        <v>B</v>
      </c>
      <c r="T560" s="40" t="str">
        <f>VLOOKUP(L560,银行退!C:W,21,FALSE)</f>
        <v>20170615</v>
      </c>
      <c r="U560" s="53">
        <v>42900.745810185188</v>
      </c>
      <c r="V560">
        <f>VLOOKUP(B560,HIS解!E:G,3,FALSE)</f>
        <v>164</v>
      </c>
    </row>
    <row r="561" spans="1:22" ht="14.25" hidden="1">
      <c r="A561" s="53">
        <v>42900.748622685183</v>
      </c>
      <c r="B561">
        <v>208929</v>
      </c>
      <c r="C561" t="s">
        <v>1725</v>
      </c>
      <c r="D561" t="s">
        <v>106</v>
      </c>
      <c r="E561"/>
      <c r="F561" s="15">
        <v>10</v>
      </c>
      <c r="G561" t="s">
        <v>367</v>
      </c>
      <c r="H561" t="s">
        <v>367</v>
      </c>
      <c r="I561" t="s">
        <v>74</v>
      </c>
      <c r="J561" t="s">
        <v>36</v>
      </c>
      <c r="K561" t="s">
        <v>75</v>
      </c>
      <c r="L561" t="s">
        <v>6653</v>
      </c>
      <c r="M561" t="s">
        <v>6654</v>
      </c>
      <c r="N561" t="s">
        <v>152</v>
      </c>
      <c r="O561">
        <f>VLOOKUP(B561,HIS退!B:F,5,FALSE)</f>
        <v>-10</v>
      </c>
      <c r="P561" t="str">
        <f t="shared" si="16"/>
        <v/>
      </c>
      <c r="Q561" s="40">
        <f>VLOOKUP(L561,银行退!C:D,2,FALSE)</f>
        <v>10</v>
      </c>
      <c r="R561" t="str">
        <f t="shared" si="17"/>
        <v/>
      </c>
      <c r="S561" t="str">
        <f>VLOOKUP(L561,银行退!C:Q,15,FALSE)</f>
        <v>S</v>
      </c>
      <c r="T561" s="40" t="e">
        <f>VLOOKUP(L561,银行退!C:W,21,FALSE)</f>
        <v>#N/A</v>
      </c>
      <c r="U561" s="53">
        <v>42900.748622685183</v>
      </c>
      <c r="V561" t="e">
        <f>VLOOKUP(B561,HIS解!E:G,3,FALSE)</f>
        <v>#N/A</v>
      </c>
    </row>
    <row r="562" spans="1:22" ht="14.25" hidden="1">
      <c r="A562" s="53">
        <v>42900.749849537038</v>
      </c>
      <c r="B562">
        <v>208943</v>
      </c>
      <c r="C562" t="s">
        <v>1726</v>
      </c>
      <c r="D562" t="s">
        <v>1727</v>
      </c>
      <c r="E562"/>
      <c r="F562" s="15">
        <v>1647</v>
      </c>
      <c r="G562" t="s">
        <v>367</v>
      </c>
      <c r="H562" t="s">
        <v>367</v>
      </c>
      <c r="I562" t="s">
        <v>74</v>
      </c>
      <c r="J562" t="s">
        <v>36</v>
      </c>
      <c r="K562" t="s">
        <v>75</v>
      </c>
      <c r="L562" t="s">
        <v>6655</v>
      </c>
      <c r="M562" t="s">
        <v>6656</v>
      </c>
      <c r="N562" t="s">
        <v>6657</v>
      </c>
      <c r="O562">
        <f>VLOOKUP(B562,HIS退!B:F,5,FALSE)</f>
        <v>-1647</v>
      </c>
      <c r="P562" t="str">
        <f t="shared" si="16"/>
        <v/>
      </c>
      <c r="Q562" s="40">
        <f>VLOOKUP(L562,银行退!C:D,2,FALSE)</f>
        <v>1647</v>
      </c>
      <c r="R562" t="str">
        <f t="shared" si="17"/>
        <v/>
      </c>
      <c r="S562" t="str">
        <f>VLOOKUP(L562,银行退!C:Q,15,FALSE)</f>
        <v>S</v>
      </c>
      <c r="T562" s="40" t="e">
        <f>VLOOKUP(L562,银行退!C:W,21,FALSE)</f>
        <v>#N/A</v>
      </c>
      <c r="U562" s="53">
        <v>42900.749849537038</v>
      </c>
      <c r="V562" t="e">
        <f>VLOOKUP(B562,HIS解!E:G,3,FALSE)</f>
        <v>#N/A</v>
      </c>
    </row>
    <row r="563" spans="1:22" ht="14.25" hidden="1">
      <c r="A563" s="53">
        <v>42900.750844907408</v>
      </c>
      <c r="B563">
        <v>208951</v>
      </c>
      <c r="C563" t="s">
        <v>1729</v>
      </c>
      <c r="D563" t="s">
        <v>1730</v>
      </c>
      <c r="E563"/>
      <c r="F563" s="15">
        <v>324</v>
      </c>
      <c r="G563" t="s">
        <v>367</v>
      </c>
      <c r="H563" t="s">
        <v>367</v>
      </c>
      <c r="I563" t="s">
        <v>74</v>
      </c>
      <c r="J563" t="s">
        <v>36</v>
      </c>
      <c r="K563" t="s">
        <v>75</v>
      </c>
      <c r="L563" t="s">
        <v>6658</v>
      </c>
      <c r="M563" t="s">
        <v>6659</v>
      </c>
      <c r="N563" t="s">
        <v>6660</v>
      </c>
      <c r="O563">
        <f>VLOOKUP(B563,HIS退!B:F,5,FALSE)</f>
        <v>-324</v>
      </c>
      <c r="P563" t="str">
        <f t="shared" si="16"/>
        <v/>
      </c>
      <c r="Q563" s="40">
        <f>VLOOKUP(L563,银行退!C:D,2,FALSE)</f>
        <v>324</v>
      </c>
      <c r="R563" t="str">
        <f t="shared" si="17"/>
        <v/>
      </c>
      <c r="S563" t="str">
        <f>VLOOKUP(L563,银行退!C:Q,15,FALSE)</f>
        <v>S</v>
      </c>
      <c r="T563" s="40" t="e">
        <f>VLOOKUP(L563,银行退!C:W,21,FALSE)</f>
        <v>#N/A</v>
      </c>
      <c r="U563" s="53">
        <v>42900.750844907408</v>
      </c>
      <c r="V563" t="e">
        <f>VLOOKUP(B563,HIS解!E:G,3,FALSE)</f>
        <v>#N/A</v>
      </c>
    </row>
    <row r="564" spans="1:22" ht="14.25" hidden="1">
      <c r="A564" s="53">
        <v>42900.756886574076</v>
      </c>
      <c r="B564">
        <v>208986</v>
      </c>
      <c r="C564" t="s">
        <v>6661</v>
      </c>
      <c r="D564" t="s">
        <v>1732</v>
      </c>
      <c r="E564"/>
      <c r="F564" s="15">
        <v>25</v>
      </c>
      <c r="G564" t="s">
        <v>367</v>
      </c>
      <c r="H564" t="s">
        <v>367</v>
      </c>
      <c r="I564" t="s">
        <v>174</v>
      </c>
      <c r="J564" t="s">
        <v>98</v>
      </c>
      <c r="K564" t="s">
        <v>75</v>
      </c>
      <c r="L564" t="s">
        <v>6662</v>
      </c>
      <c r="M564" t="s">
        <v>6663</v>
      </c>
      <c r="N564" t="s">
        <v>5033</v>
      </c>
      <c r="O564">
        <f>VLOOKUP(B564,HIS退!B:F,5,FALSE)</f>
        <v>-25</v>
      </c>
      <c r="P564" t="str">
        <f t="shared" si="16"/>
        <v/>
      </c>
      <c r="Q564" s="40">
        <f>VLOOKUP(L564,银行退!C:D,2,FALSE)</f>
        <v>25</v>
      </c>
      <c r="R564" t="str">
        <f t="shared" si="17"/>
        <v/>
      </c>
      <c r="S564" t="str">
        <f>VLOOKUP(L564,银行退!C:Q,15,FALSE)</f>
        <v>B</v>
      </c>
      <c r="T564" s="40" t="str">
        <f>VLOOKUP(L564,银行退!C:W,21,FALSE)</f>
        <v>20170615</v>
      </c>
      <c r="U564" s="53">
        <v>42900.756886574076</v>
      </c>
      <c r="V564">
        <f>VLOOKUP(B564,HIS解!E:G,3,FALSE)</f>
        <v>25</v>
      </c>
    </row>
    <row r="565" spans="1:22" ht="14.25" hidden="1">
      <c r="A565" s="53">
        <v>42900.762650462966</v>
      </c>
      <c r="B565">
        <v>209012</v>
      </c>
      <c r="C565" t="s">
        <v>1734</v>
      </c>
      <c r="D565" t="s">
        <v>1735</v>
      </c>
      <c r="E565"/>
      <c r="F565" s="15">
        <v>46</v>
      </c>
      <c r="G565" t="s">
        <v>367</v>
      </c>
      <c r="H565" t="s">
        <v>367</v>
      </c>
      <c r="I565" t="s">
        <v>74</v>
      </c>
      <c r="J565" t="s">
        <v>36</v>
      </c>
      <c r="K565" t="s">
        <v>75</v>
      </c>
      <c r="L565" t="s">
        <v>6664</v>
      </c>
      <c r="M565" t="s">
        <v>6665</v>
      </c>
      <c r="N565" t="s">
        <v>6666</v>
      </c>
      <c r="O565">
        <f>VLOOKUP(B565,HIS退!B:F,5,FALSE)</f>
        <v>-46</v>
      </c>
      <c r="P565" t="str">
        <f t="shared" si="16"/>
        <v/>
      </c>
      <c r="Q565" s="40">
        <f>VLOOKUP(L565,银行退!C:D,2,FALSE)</f>
        <v>46</v>
      </c>
      <c r="R565" t="str">
        <f t="shared" si="17"/>
        <v/>
      </c>
      <c r="S565" t="str">
        <f>VLOOKUP(L565,银行退!C:Q,15,FALSE)</f>
        <v>S</v>
      </c>
      <c r="T565" s="40" t="e">
        <f>VLOOKUP(L565,银行退!C:W,21,FALSE)</f>
        <v>#N/A</v>
      </c>
      <c r="U565" s="53">
        <v>42900.762650462966</v>
      </c>
      <c r="V565" t="e">
        <f>VLOOKUP(B565,HIS解!E:G,3,FALSE)</f>
        <v>#N/A</v>
      </c>
    </row>
    <row r="566" spans="1:22" ht="14.25" hidden="1">
      <c r="A566" s="53">
        <v>42900.767557870371</v>
      </c>
      <c r="B566">
        <v>209033</v>
      </c>
      <c r="C566" t="s">
        <v>1737</v>
      </c>
      <c r="D566" t="s">
        <v>1738</v>
      </c>
      <c r="E566"/>
      <c r="F566" s="15">
        <v>1000</v>
      </c>
      <c r="G566" t="s">
        <v>367</v>
      </c>
      <c r="H566" t="s">
        <v>367</v>
      </c>
      <c r="I566" t="s">
        <v>74</v>
      </c>
      <c r="J566" t="s">
        <v>36</v>
      </c>
      <c r="K566" t="s">
        <v>75</v>
      </c>
      <c r="L566" t="s">
        <v>6667</v>
      </c>
      <c r="M566" t="s">
        <v>6668</v>
      </c>
      <c r="N566" t="s">
        <v>6669</v>
      </c>
      <c r="O566">
        <f>VLOOKUP(B566,HIS退!B:F,5,FALSE)</f>
        <v>-1000</v>
      </c>
      <c r="P566" t="str">
        <f t="shared" si="16"/>
        <v/>
      </c>
      <c r="Q566" s="40">
        <f>VLOOKUP(L566,银行退!C:D,2,FALSE)</f>
        <v>1000</v>
      </c>
      <c r="R566" t="str">
        <f t="shared" si="17"/>
        <v/>
      </c>
      <c r="S566" t="str">
        <f>VLOOKUP(L566,银行退!C:Q,15,FALSE)</f>
        <v>S</v>
      </c>
      <c r="T566" s="40" t="e">
        <f>VLOOKUP(L566,银行退!C:W,21,FALSE)</f>
        <v>#N/A</v>
      </c>
      <c r="U566" s="53">
        <v>42900.767557870371</v>
      </c>
      <c r="V566" t="e">
        <f>VLOOKUP(B566,HIS解!E:G,3,FALSE)</f>
        <v>#N/A</v>
      </c>
    </row>
    <row r="567" spans="1:22" ht="14.25" hidden="1">
      <c r="A567" s="53">
        <v>42900.849224537036</v>
      </c>
      <c r="B567">
        <v>209288</v>
      </c>
      <c r="C567" t="s">
        <v>1740</v>
      </c>
      <c r="D567" t="s">
        <v>1741</v>
      </c>
      <c r="E567"/>
      <c r="F567" s="15">
        <v>500</v>
      </c>
      <c r="G567" t="s">
        <v>367</v>
      </c>
      <c r="H567" t="s">
        <v>367</v>
      </c>
      <c r="I567" t="s">
        <v>74</v>
      </c>
      <c r="J567" t="s">
        <v>36</v>
      </c>
      <c r="K567" t="s">
        <v>75</v>
      </c>
      <c r="L567" t="s">
        <v>6670</v>
      </c>
      <c r="M567" t="s">
        <v>6671</v>
      </c>
      <c r="N567" t="s">
        <v>6672</v>
      </c>
      <c r="O567">
        <f>VLOOKUP(B567,HIS退!B:F,5,FALSE)</f>
        <v>-500</v>
      </c>
      <c r="P567" t="str">
        <f t="shared" si="16"/>
        <v/>
      </c>
      <c r="Q567" s="40">
        <f>VLOOKUP(L567,银行退!C:D,2,FALSE)</f>
        <v>500</v>
      </c>
      <c r="R567" t="str">
        <f t="shared" si="17"/>
        <v/>
      </c>
      <c r="S567" t="str">
        <f>VLOOKUP(L567,银行退!C:Q,15,FALSE)</f>
        <v>S</v>
      </c>
      <c r="T567" s="40" t="e">
        <f>VLOOKUP(L567,银行退!C:W,21,FALSE)</f>
        <v>#N/A</v>
      </c>
      <c r="U567" s="53">
        <v>42900.849224537036</v>
      </c>
      <c r="V567" t="e">
        <f>VLOOKUP(B567,HIS解!E:G,3,FALSE)</f>
        <v>#N/A</v>
      </c>
    </row>
    <row r="568" spans="1:22" ht="14.25" hidden="1">
      <c r="A568" s="53">
        <v>42900.87190972222</v>
      </c>
      <c r="B568">
        <v>209355</v>
      </c>
      <c r="C568" t="s">
        <v>1743</v>
      </c>
      <c r="D568" t="s">
        <v>1598</v>
      </c>
      <c r="E568"/>
      <c r="F568" s="15">
        <v>3000</v>
      </c>
      <c r="G568" t="s">
        <v>367</v>
      </c>
      <c r="H568" t="s">
        <v>367</v>
      </c>
      <c r="I568" t="s">
        <v>74</v>
      </c>
      <c r="J568" t="s">
        <v>36</v>
      </c>
      <c r="K568" t="s">
        <v>75</v>
      </c>
      <c r="L568" t="s">
        <v>6673</v>
      </c>
      <c r="M568" t="s">
        <v>6674</v>
      </c>
      <c r="N568" t="s">
        <v>6675</v>
      </c>
      <c r="O568">
        <f>VLOOKUP(B568,HIS退!B:F,5,FALSE)</f>
        <v>-3000</v>
      </c>
      <c r="P568" t="str">
        <f t="shared" si="16"/>
        <v/>
      </c>
      <c r="Q568" s="40">
        <f>VLOOKUP(L568,银行退!C:D,2,FALSE)</f>
        <v>3000</v>
      </c>
      <c r="R568" t="str">
        <f t="shared" si="17"/>
        <v/>
      </c>
      <c r="S568" t="str">
        <f>VLOOKUP(L568,银行退!C:Q,15,FALSE)</f>
        <v>S</v>
      </c>
      <c r="T568" s="40" t="e">
        <f>VLOOKUP(L568,银行退!C:W,21,FALSE)</f>
        <v>#N/A</v>
      </c>
      <c r="U568" s="53">
        <v>42900.87190972222</v>
      </c>
      <c r="V568" t="e">
        <f>VLOOKUP(B568,HIS解!E:G,3,FALSE)</f>
        <v>#N/A</v>
      </c>
    </row>
    <row r="569" spans="1:22" ht="14.25" hidden="1">
      <c r="A569" s="53">
        <v>42900.872708333336</v>
      </c>
      <c r="B569">
        <v>209358</v>
      </c>
      <c r="C569" t="s">
        <v>1744</v>
      </c>
      <c r="D569" t="s">
        <v>1665</v>
      </c>
      <c r="E569"/>
      <c r="F569" s="15">
        <v>2000</v>
      </c>
      <c r="G569" t="s">
        <v>367</v>
      </c>
      <c r="H569" t="s">
        <v>367</v>
      </c>
      <c r="I569" t="s">
        <v>74</v>
      </c>
      <c r="J569" t="s">
        <v>36</v>
      </c>
      <c r="K569" t="s">
        <v>75</v>
      </c>
      <c r="L569" t="s">
        <v>6676</v>
      </c>
      <c r="M569" t="s">
        <v>6677</v>
      </c>
      <c r="N569" t="s">
        <v>6519</v>
      </c>
      <c r="O569">
        <f>VLOOKUP(B569,HIS退!B:F,5,FALSE)</f>
        <v>-2000</v>
      </c>
      <c r="P569" t="str">
        <f t="shared" si="16"/>
        <v/>
      </c>
      <c r="Q569" s="40">
        <f>VLOOKUP(L569,银行退!C:D,2,FALSE)</f>
        <v>2000</v>
      </c>
      <c r="R569" t="str">
        <f t="shared" si="17"/>
        <v/>
      </c>
      <c r="S569" t="str">
        <f>VLOOKUP(L569,银行退!C:Q,15,FALSE)</f>
        <v>S</v>
      </c>
      <c r="T569" s="40" t="e">
        <f>VLOOKUP(L569,银行退!C:W,21,FALSE)</f>
        <v>#N/A</v>
      </c>
      <c r="U569" s="53">
        <v>42900.872708333336</v>
      </c>
      <c r="V569" t="e">
        <f>VLOOKUP(B569,HIS解!E:G,3,FALSE)</f>
        <v>#N/A</v>
      </c>
    </row>
    <row r="570" spans="1:22" ht="14.25" hidden="1">
      <c r="A570" s="53">
        <v>42901.005185185182</v>
      </c>
      <c r="B570">
        <v>209598</v>
      </c>
      <c r="C570" t="s">
        <v>6678</v>
      </c>
      <c r="D570" t="s">
        <v>1745</v>
      </c>
      <c r="E570"/>
      <c r="F570" s="15">
        <v>398</v>
      </c>
      <c r="G570" t="s">
        <v>367</v>
      </c>
      <c r="H570" t="s">
        <v>367</v>
      </c>
      <c r="I570" t="s">
        <v>174</v>
      </c>
      <c r="J570" t="s">
        <v>98</v>
      </c>
      <c r="K570" t="s">
        <v>75</v>
      </c>
      <c r="L570" t="s">
        <v>6679</v>
      </c>
      <c r="M570" t="s">
        <v>6680</v>
      </c>
      <c r="N570" t="s">
        <v>4977</v>
      </c>
      <c r="O570">
        <f>VLOOKUP(B570,HIS退!B:F,5,FALSE)</f>
        <v>-398</v>
      </c>
      <c r="P570" t="str">
        <f t="shared" si="16"/>
        <v/>
      </c>
      <c r="Q570" s="40">
        <f>VLOOKUP(L570,银行退!C:D,2,FALSE)</f>
        <v>398</v>
      </c>
      <c r="R570" t="str">
        <f t="shared" si="17"/>
        <v/>
      </c>
      <c r="S570" t="str">
        <f>VLOOKUP(L570,银行退!C:Q,15,FALSE)</f>
        <v>B</v>
      </c>
      <c r="T570" s="40" t="str">
        <f>VLOOKUP(L570,银行退!C:W,21,FALSE)</f>
        <v>20170615</v>
      </c>
      <c r="U570" s="53">
        <v>42901.005185185182</v>
      </c>
      <c r="V570">
        <f>VLOOKUP(B570,HIS解!E:G,3,FALSE)</f>
        <v>398</v>
      </c>
    </row>
    <row r="571" spans="1:22" ht="14.25" hidden="1">
      <c r="A571" s="53">
        <v>42901.326041666667</v>
      </c>
      <c r="B571">
        <v>210252</v>
      </c>
      <c r="C571" t="s">
        <v>6681</v>
      </c>
      <c r="D571" t="s">
        <v>1208</v>
      </c>
      <c r="E571"/>
      <c r="F571" s="15">
        <v>9052</v>
      </c>
      <c r="G571" t="s">
        <v>367</v>
      </c>
      <c r="H571" t="s">
        <v>367</v>
      </c>
      <c r="I571" t="s">
        <v>174</v>
      </c>
      <c r="J571" t="s">
        <v>73</v>
      </c>
      <c r="K571" t="s">
        <v>75</v>
      </c>
      <c r="L571" t="s">
        <v>6682</v>
      </c>
      <c r="M571" t="s">
        <v>6683</v>
      </c>
      <c r="N571" t="s">
        <v>4933</v>
      </c>
      <c r="O571">
        <f>VLOOKUP(B571,HIS退!B:F,5,FALSE)</f>
        <v>-9052</v>
      </c>
      <c r="P571" t="str">
        <f t="shared" si="16"/>
        <v/>
      </c>
      <c r="Q571" s="40">
        <f>VLOOKUP(L571,银行退!C:D,2,FALSE)</f>
        <v>9052</v>
      </c>
      <c r="R571" t="str">
        <f t="shared" si="17"/>
        <v/>
      </c>
      <c r="S571" t="str">
        <f>VLOOKUP(L571,银行退!C:Q,15,FALSE)</f>
        <v>B</v>
      </c>
      <c r="T571" s="40" t="str">
        <f>VLOOKUP(L571,银行退!C:W,21,FALSE)</f>
        <v>20170615</v>
      </c>
      <c r="U571" s="53">
        <v>42901.326041666667</v>
      </c>
      <c r="V571">
        <f>VLOOKUP(B571,HIS解!E:G,3,FALSE)</f>
        <v>9052</v>
      </c>
    </row>
    <row r="572" spans="1:22" ht="14.25" hidden="1">
      <c r="A572" s="53">
        <v>42901.367905092593</v>
      </c>
      <c r="B572">
        <v>212725</v>
      </c>
      <c r="C572" t="s">
        <v>1746</v>
      </c>
      <c r="D572" t="s">
        <v>1747</v>
      </c>
      <c r="E572"/>
      <c r="F572" s="15">
        <v>1045</v>
      </c>
      <c r="G572" t="s">
        <v>367</v>
      </c>
      <c r="H572" t="s">
        <v>367</v>
      </c>
      <c r="I572" t="s">
        <v>74</v>
      </c>
      <c r="J572" t="s">
        <v>36</v>
      </c>
      <c r="K572" t="s">
        <v>75</v>
      </c>
      <c r="L572" t="s">
        <v>6684</v>
      </c>
      <c r="M572" t="s">
        <v>6685</v>
      </c>
      <c r="N572" t="s">
        <v>6686</v>
      </c>
      <c r="O572">
        <f>VLOOKUP(B572,HIS退!B:F,5,FALSE)</f>
        <v>-1045</v>
      </c>
      <c r="P572" t="str">
        <f t="shared" si="16"/>
        <v/>
      </c>
      <c r="Q572" s="40">
        <f>VLOOKUP(L572,银行退!C:D,2,FALSE)</f>
        <v>1045</v>
      </c>
      <c r="R572" t="str">
        <f t="shared" si="17"/>
        <v/>
      </c>
      <c r="S572" t="str">
        <f>VLOOKUP(L572,银行退!C:Q,15,FALSE)</f>
        <v>S</v>
      </c>
      <c r="T572" s="40" t="e">
        <f>VLOOKUP(L572,银行退!C:W,21,FALSE)</f>
        <v>#N/A</v>
      </c>
      <c r="U572" s="53">
        <v>42901.367905092593</v>
      </c>
      <c r="V572" t="e">
        <f>VLOOKUP(B572,HIS解!E:G,3,FALSE)</f>
        <v>#N/A</v>
      </c>
    </row>
    <row r="573" spans="1:22" ht="14.25" hidden="1">
      <c r="A573" s="53">
        <v>42901.368703703702</v>
      </c>
      <c r="B573">
        <v>212784</v>
      </c>
      <c r="C573" t="s">
        <v>1749</v>
      </c>
      <c r="D573" t="s">
        <v>1750</v>
      </c>
      <c r="E573"/>
      <c r="F573" s="15">
        <v>142</v>
      </c>
      <c r="G573" t="s">
        <v>367</v>
      </c>
      <c r="H573" t="s">
        <v>367</v>
      </c>
      <c r="I573" t="s">
        <v>74</v>
      </c>
      <c r="J573" t="s">
        <v>36</v>
      </c>
      <c r="K573" t="s">
        <v>75</v>
      </c>
      <c r="L573" t="s">
        <v>6687</v>
      </c>
      <c r="M573" t="s">
        <v>6688</v>
      </c>
      <c r="N573" t="s">
        <v>6686</v>
      </c>
      <c r="O573">
        <f>VLOOKUP(B573,HIS退!B:F,5,FALSE)</f>
        <v>-142</v>
      </c>
      <c r="P573" t="str">
        <f t="shared" si="16"/>
        <v/>
      </c>
      <c r="Q573" s="40">
        <f>VLOOKUP(L573,银行退!C:D,2,FALSE)</f>
        <v>142</v>
      </c>
      <c r="R573" t="str">
        <f t="shared" si="17"/>
        <v/>
      </c>
      <c r="S573" t="str">
        <f>VLOOKUP(L573,银行退!C:Q,15,FALSE)</f>
        <v>S</v>
      </c>
      <c r="T573" s="40" t="e">
        <f>VLOOKUP(L573,银行退!C:W,21,FALSE)</f>
        <v>#N/A</v>
      </c>
      <c r="U573" s="53">
        <v>42901.368703703702</v>
      </c>
      <c r="V573" t="e">
        <f>VLOOKUP(B573,HIS解!E:G,3,FALSE)</f>
        <v>#N/A</v>
      </c>
    </row>
    <row r="574" spans="1:22" ht="14.25" hidden="1">
      <c r="A574" s="53">
        <v>42901.380879629629</v>
      </c>
      <c r="B574">
        <v>213751</v>
      </c>
      <c r="C574" t="s">
        <v>1752</v>
      </c>
      <c r="D574" t="s">
        <v>1753</v>
      </c>
      <c r="E574"/>
      <c r="F574" s="15">
        <v>214</v>
      </c>
      <c r="G574" t="s">
        <v>367</v>
      </c>
      <c r="H574" t="s">
        <v>367</v>
      </c>
      <c r="I574" t="s">
        <v>74</v>
      </c>
      <c r="J574" t="s">
        <v>36</v>
      </c>
      <c r="K574" t="s">
        <v>75</v>
      </c>
      <c r="L574" t="s">
        <v>6689</v>
      </c>
      <c r="M574" t="s">
        <v>6690</v>
      </c>
      <c r="N574" t="s">
        <v>6691</v>
      </c>
      <c r="O574">
        <f>VLOOKUP(B574,HIS退!B:F,5,FALSE)</f>
        <v>-214</v>
      </c>
      <c r="P574" t="str">
        <f t="shared" si="16"/>
        <v/>
      </c>
      <c r="Q574" s="40">
        <f>VLOOKUP(L574,银行退!C:D,2,FALSE)</f>
        <v>214</v>
      </c>
      <c r="R574" t="str">
        <f t="shared" si="17"/>
        <v/>
      </c>
      <c r="S574" t="str">
        <f>VLOOKUP(L574,银行退!C:Q,15,FALSE)</f>
        <v>S</v>
      </c>
      <c r="T574" s="40" t="e">
        <f>VLOOKUP(L574,银行退!C:W,21,FALSE)</f>
        <v>#N/A</v>
      </c>
      <c r="U574" s="53">
        <v>42901.380879629629</v>
      </c>
      <c r="V574" t="e">
        <f>VLOOKUP(B574,HIS解!E:G,3,FALSE)</f>
        <v>#N/A</v>
      </c>
    </row>
    <row r="575" spans="1:22" ht="14.25" hidden="1">
      <c r="A575" s="53">
        <v>42901.381435185183</v>
      </c>
      <c r="B575">
        <v>213800</v>
      </c>
      <c r="C575" t="s">
        <v>1755</v>
      </c>
      <c r="D575" t="s">
        <v>1756</v>
      </c>
      <c r="E575"/>
      <c r="F575" s="15">
        <v>1000</v>
      </c>
      <c r="G575" t="s">
        <v>367</v>
      </c>
      <c r="H575" t="s">
        <v>367</v>
      </c>
      <c r="I575" t="s">
        <v>74</v>
      </c>
      <c r="J575" t="s">
        <v>36</v>
      </c>
      <c r="K575" t="s">
        <v>75</v>
      </c>
      <c r="L575" t="s">
        <v>6692</v>
      </c>
      <c r="M575" t="s">
        <v>6693</v>
      </c>
      <c r="N575" t="s">
        <v>6691</v>
      </c>
      <c r="O575">
        <f>VLOOKUP(B575,HIS退!B:F,5,FALSE)</f>
        <v>-1000</v>
      </c>
      <c r="P575" t="str">
        <f t="shared" si="16"/>
        <v/>
      </c>
      <c r="Q575" s="40">
        <f>VLOOKUP(L575,银行退!C:D,2,FALSE)</f>
        <v>1000</v>
      </c>
      <c r="R575" t="str">
        <f t="shared" si="17"/>
        <v/>
      </c>
      <c r="S575" t="str">
        <f>VLOOKUP(L575,银行退!C:Q,15,FALSE)</f>
        <v>S</v>
      </c>
      <c r="T575" s="40" t="e">
        <f>VLOOKUP(L575,银行退!C:W,21,FALSE)</f>
        <v>#N/A</v>
      </c>
      <c r="U575" s="53">
        <v>42901.381435185183</v>
      </c>
      <c r="V575" t="e">
        <f>VLOOKUP(B575,HIS解!E:G,3,FALSE)</f>
        <v>#N/A</v>
      </c>
    </row>
    <row r="576" spans="1:22" ht="14.25" hidden="1">
      <c r="A576" s="53">
        <v>42901.381620370368</v>
      </c>
      <c r="B576">
        <v>213811</v>
      </c>
      <c r="C576" t="s">
        <v>1758</v>
      </c>
      <c r="D576" t="s">
        <v>1756</v>
      </c>
      <c r="E576"/>
      <c r="F576" s="15">
        <v>297</v>
      </c>
      <c r="G576" t="s">
        <v>367</v>
      </c>
      <c r="H576" t="s">
        <v>367</v>
      </c>
      <c r="I576" t="s">
        <v>74</v>
      </c>
      <c r="J576" t="s">
        <v>36</v>
      </c>
      <c r="K576" t="s">
        <v>75</v>
      </c>
      <c r="L576" t="s">
        <v>6694</v>
      </c>
      <c r="M576" t="s">
        <v>6695</v>
      </c>
      <c r="N576" t="s">
        <v>6691</v>
      </c>
      <c r="O576">
        <f>VLOOKUP(B576,HIS退!B:F,5,FALSE)</f>
        <v>-297</v>
      </c>
      <c r="P576" t="str">
        <f t="shared" si="16"/>
        <v/>
      </c>
      <c r="Q576" s="40">
        <f>VLOOKUP(L576,银行退!C:D,2,FALSE)</f>
        <v>297</v>
      </c>
      <c r="R576" t="str">
        <f t="shared" si="17"/>
        <v/>
      </c>
      <c r="S576" t="str">
        <f>VLOOKUP(L576,银行退!C:Q,15,FALSE)</f>
        <v>S</v>
      </c>
      <c r="T576" s="40" t="e">
        <f>VLOOKUP(L576,银行退!C:W,21,FALSE)</f>
        <v>#N/A</v>
      </c>
      <c r="U576" s="53">
        <v>42901.381620370368</v>
      </c>
      <c r="V576" t="e">
        <f>VLOOKUP(B576,HIS解!E:G,3,FALSE)</f>
        <v>#N/A</v>
      </c>
    </row>
    <row r="577" spans="1:22" ht="14.25" hidden="1">
      <c r="A577" s="53">
        <v>42901.381932870368</v>
      </c>
      <c r="B577">
        <v>213843</v>
      </c>
      <c r="C577" t="s">
        <v>1759</v>
      </c>
      <c r="D577" t="s">
        <v>1760</v>
      </c>
      <c r="E577"/>
      <c r="F577" s="15">
        <v>94</v>
      </c>
      <c r="G577" t="s">
        <v>367</v>
      </c>
      <c r="H577" t="s">
        <v>367</v>
      </c>
      <c r="I577" t="s">
        <v>74</v>
      </c>
      <c r="J577" t="s">
        <v>36</v>
      </c>
      <c r="K577" t="s">
        <v>75</v>
      </c>
      <c r="L577" t="s">
        <v>6696</v>
      </c>
      <c r="M577" t="s">
        <v>6697</v>
      </c>
      <c r="N577" t="s">
        <v>6698</v>
      </c>
      <c r="O577">
        <f>VLOOKUP(B577,HIS退!B:F,5,FALSE)</f>
        <v>-94</v>
      </c>
      <c r="P577" t="str">
        <f t="shared" si="16"/>
        <v/>
      </c>
      <c r="Q577" s="40">
        <f>VLOOKUP(L577,银行退!C:D,2,FALSE)</f>
        <v>94</v>
      </c>
      <c r="R577" t="str">
        <f t="shared" si="17"/>
        <v/>
      </c>
      <c r="S577" t="str">
        <f>VLOOKUP(L577,银行退!C:Q,15,FALSE)</f>
        <v>S</v>
      </c>
      <c r="T577" s="40" t="e">
        <f>VLOOKUP(L577,银行退!C:W,21,FALSE)</f>
        <v>#N/A</v>
      </c>
      <c r="U577" s="53">
        <v>42901.381932870368</v>
      </c>
      <c r="V577" t="e">
        <f>VLOOKUP(B577,HIS解!E:G,3,FALSE)</f>
        <v>#N/A</v>
      </c>
    </row>
    <row r="578" spans="1:22" ht="14.25" hidden="1">
      <c r="A578" s="53">
        <v>42901.405960648146</v>
      </c>
      <c r="B578">
        <v>215667</v>
      </c>
      <c r="C578" t="s">
        <v>1762</v>
      </c>
      <c r="D578" t="s">
        <v>1763</v>
      </c>
      <c r="E578"/>
      <c r="F578" s="15">
        <v>3100</v>
      </c>
      <c r="G578" t="s">
        <v>367</v>
      </c>
      <c r="H578" t="s">
        <v>367</v>
      </c>
      <c r="I578" t="s">
        <v>74</v>
      </c>
      <c r="J578" t="s">
        <v>36</v>
      </c>
      <c r="K578" t="s">
        <v>75</v>
      </c>
      <c r="L578" t="s">
        <v>6699</v>
      </c>
      <c r="M578" t="s">
        <v>6700</v>
      </c>
      <c r="N578" t="s">
        <v>6701</v>
      </c>
      <c r="O578">
        <f>VLOOKUP(B578,HIS退!B:F,5,FALSE)</f>
        <v>-3100</v>
      </c>
      <c r="P578" t="str">
        <f t="shared" ref="P578:P641" si="18">IF(O578=F578*-1,"",1)</f>
        <v/>
      </c>
      <c r="Q578" s="40">
        <f>VLOOKUP(L578,银行退!C:D,2,FALSE)</f>
        <v>3100</v>
      </c>
      <c r="R578" t="str">
        <f t="shared" si="17"/>
        <v/>
      </c>
      <c r="S578" t="str">
        <f>VLOOKUP(L578,银行退!C:Q,15,FALSE)</f>
        <v>S</v>
      </c>
      <c r="T578" s="40" t="e">
        <f>VLOOKUP(L578,银行退!C:W,21,FALSE)</f>
        <v>#N/A</v>
      </c>
      <c r="U578" s="53">
        <v>42901.405960648146</v>
      </c>
      <c r="V578" t="e">
        <f>VLOOKUP(B578,HIS解!E:G,3,FALSE)</f>
        <v>#N/A</v>
      </c>
    </row>
    <row r="579" spans="1:22" ht="14.25" hidden="1">
      <c r="A579" s="53">
        <v>42901.412280092591</v>
      </c>
      <c r="B579">
        <v>216128</v>
      </c>
      <c r="C579" t="s">
        <v>1765</v>
      </c>
      <c r="D579" t="s">
        <v>111</v>
      </c>
      <c r="E579"/>
      <c r="F579" s="15">
        <v>365</v>
      </c>
      <c r="G579" t="s">
        <v>367</v>
      </c>
      <c r="H579" t="s">
        <v>367</v>
      </c>
      <c r="I579" t="s">
        <v>74</v>
      </c>
      <c r="J579" t="s">
        <v>36</v>
      </c>
      <c r="K579" t="s">
        <v>75</v>
      </c>
      <c r="L579" t="s">
        <v>6702</v>
      </c>
      <c r="M579" t="s">
        <v>6703</v>
      </c>
      <c r="N579" t="s">
        <v>81</v>
      </c>
      <c r="O579">
        <f>VLOOKUP(B579,HIS退!B:F,5,FALSE)</f>
        <v>-365</v>
      </c>
      <c r="P579" t="str">
        <f t="shared" si="18"/>
        <v/>
      </c>
      <c r="Q579" s="40">
        <f>VLOOKUP(L579,银行退!C:D,2,FALSE)</f>
        <v>365</v>
      </c>
      <c r="R579" t="str">
        <f t="shared" si="17"/>
        <v/>
      </c>
      <c r="S579" t="str">
        <f>VLOOKUP(L579,银行退!C:Q,15,FALSE)</f>
        <v>S</v>
      </c>
      <c r="T579" s="40" t="e">
        <f>VLOOKUP(L579,银行退!C:W,21,FALSE)</f>
        <v>#N/A</v>
      </c>
      <c r="U579" s="53">
        <v>42901.412280092591</v>
      </c>
      <c r="V579" t="e">
        <f>VLOOKUP(B579,HIS解!E:G,3,FALSE)</f>
        <v>#N/A</v>
      </c>
    </row>
    <row r="580" spans="1:22" ht="14.25" hidden="1">
      <c r="A580" s="53">
        <v>42901.413449074076</v>
      </c>
      <c r="B580">
        <v>216262</v>
      </c>
      <c r="C580" t="s">
        <v>1766</v>
      </c>
      <c r="D580" t="s">
        <v>1767</v>
      </c>
      <c r="E580"/>
      <c r="F580" s="15">
        <v>1088</v>
      </c>
      <c r="G580" t="s">
        <v>367</v>
      </c>
      <c r="H580" t="s">
        <v>367</v>
      </c>
      <c r="I580" t="s">
        <v>74</v>
      </c>
      <c r="J580" t="s">
        <v>36</v>
      </c>
      <c r="K580" t="s">
        <v>75</v>
      </c>
      <c r="L580" t="s">
        <v>6704</v>
      </c>
      <c r="M580" t="s">
        <v>6705</v>
      </c>
      <c r="N580" t="s">
        <v>4946</v>
      </c>
      <c r="O580">
        <f>VLOOKUP(B580,HIS退!B:F,5,FALSE)</f>
        <v>-1088</v>
      </c>
      <c r="P580" t="str">
        <f t="shared" si="18"/>
        <v/>
      </c>
      <c r="Q580" s="40">
        <f>VLOOKUP(L580,银行退!C:D,2,FALSE)</f>
        <v>1088</v>
      </c>
      <c r="R580" t="str">
        <f t="shared" ref="R580:R643" si="19">IF(Q580=F580,"",1)</f>
        <v/>
      </c>
      <c r="S580" t="str">
        <f>VLOOKUP(L580,银行退!C:Q,15,FALSE)</f>
        <v>S</v>
      </c>
      <c r="T580" s="40" t="e">
        <f>VLOOKUP(L580,银行退!C:W,21,FALSE)</f>
        <v>#N/A</v>
      </c>
      <c r="U580" s="53">
        <v>42901.413449074076</v>
      </c>
      <c r="V580" t="e">
        <f>VLOOKUP(B580,HIS解!E:G,3,FALSE)</f>
        <v>#N/A</v>
      </c>
    </row>
    <row r="581" spans="1:22" ht="14.25" hidden="1">
      <c r="A581" s="53">
        <v>42901.415532407409</v>
      </c>
      <c r="B581">
        <v>216403</v>
      </c>
      <c r="C581" t="s">
        <v>1769</v>
      </c>
      <c r="D581" t="s">
        <v>1770</v>
      </c>
      <c r="E581"/>
      <c r="F581" s="15">
        <v>2</v>
      </c>
      <c r="G581" t="s">
        <v>42</v>
      </c>
      <c r="H581" t="s">
        <v>367</v>
      </c>
      <c r="I581" t="s">
        <v>74</v>
      </c>
      <c r="J581" t="s">
        <v>36</v>
      </c>
      <c r="K581" t="s">
        <v>75</v>
      </c>
      <c r="L581" t="s">
        <v>6706</v>
      </c>
      <c r="M581" t="s">
        <v>6707</v>
      </c>
      <c r="N581" t="s">
        <v>6708</v>
      </c>
      <c r="O581">
        <f>VLOOKUP(B581,HIS退!B:F,5,FALSE)</f>
        <v>-2</v>
      </c>
      <c r="P581" t="str">
        <f t="shared" si="18"/>
        <v/>
      </c>
      <c r="Q581" s="40">
        <f>VLOOKUP(L581,银行退!C:D,2,FALSE)</f>
        <v>2</v>
      </c>
      <c r="R581" t="str">
        <f t="shared" si="19"/>
        <v/>
      </c>
      <c r="S581" t="str">
        <f>VLOOKUP(L581,银行退!C:Q,15,FALSE)</f>
        <v>S</v>
      </c>
      <c r="T581" s="40" t="e">
        <f>VLOOKUP(L581,银行退!C:W,21,FALSE)</f>
        <v>#N/A</v>
      </c>
      <c r="U581" s="53">
        <v>42901.415532407409</v>
      </c>
      <c r="V581" t="e">
        <f>VLOOKUP(B581,HIS解!E:G,3,FALSE)</f>
        <v>#N/A</v>
      </c>
    </row>
    <row r="582" spans="1:22" ht="14.25" hidden="1">
      <c r="A582" s="53">
        <v>42901.417210648149</v>
      </c>
      <c r="B582">
        <v>216532</v>
      </c>
      <c r="C582" t="s">
        <v>6709</v>
      </c>
      <c r="D582" t="s">
        <v>1775</v>
      </c>
      <c r="E582"/>
      <c r="F582" s="15">
        <v>550</v>
      </c>
      <c r="G582" t="s">
        <v>367</v>
      </c>
      <c r="H582" t="s">
        <v>367</v>
      </c>
      <c r="I582" t="s">
        <v>174</v>
      </c>
      <c r="J582" t="s">
        <v>73</v>
      </c>
      <c r="K582" t="s">
        <v>75</v>
      </c>
      <c r="L582" t="s">
        <v>6710</v>
      </c>
      <c r="M582" t="s">
        <v>6711</v>
      </c>
      <c r="N582" t="s">
        <v>4945</v>
      </c>
      <c r="O582">
        <f>VLOOKUP(B582,HIS退!B:F,5,FALSE)</f>
        <v>-550</v>
      </c>
      <c r="P582" t="str">
        <f t="shared" si="18"/>
        <v/>
      </c>
      <c r="Q582" s="40">
        <f>VLOOKUP(L582,银行退!C:D,2,FALSE)</f>
        <v>550</v>
      </c>
      <c r="R582" t="str">
        <f t="shared" si="19"/>
        <v/>
      </c>
      <c r="S582" t="str">
        <f>VLOOKUP(L582,银行退!C:Q,15,FALSE)</f>
        <v>B</v>
      </c>
      <c r="T582" s="40" t="str">
        <f>VLOOKUP(L582,银行退!C:W,21,FALSE)</f>
        <v>20170615</v>
      </c>
      <c r="U582" s="53">
        <v>42901.417210648149</v>
      </c>
      <c r="V582">
        <f>VLOOKUP(B582,HIS解!E:G,3,FALSE)</f>
        <v>550</v>
      </c>
    </row>
    <row r="583" spans="1:22" ht="14.25" hidden="1">
      <c r="A583" s="53">
        <v>42901.417233796295</v>
      </c>
      <c r="B583">
        <v>216503</v>
      </c>
      <c r="C583" t="s">
        <v>1772</v>
      </c>
      <c r="D583" t="s">
        <v>1773</v>
      </c>
      <c r="E583"/>
      <c r="F583" s="15">
        <v>300</v>
      </c>
      <c r="G583" t="s">
        <v>367</v>
      </c>
      <c r="H583" t="s">
        <v>367</v>
      </c>
      <c r="I583" t="s">
        <v>74</v>
      </c>
      <c r="J583" t="s">
        <v>36</v>
      </c>
      <c r="K583" t="s">
        <v>75</v>
      </c>
      <c r="L583" t="s">
        <v>6712</v>
      </c>
      <c r="M583" t="s">
        <v>6713</v>
      </c>
      <c r="N583" t="s">
        <v>6714</v>
      </c>
      <c r="O583">
        <f>VLOOKUP(B583,HIS退!B:F,5,FALSE)</f>
        <v>-300</v>
      </c>
      <c r="P583" t="str">
        <f t="shared" si="18"/>
        <v/>
      </c>
      <c r="Q583" s="40">
        <f>VLOOKUP(L583,银行退!C:D,2,FALSE)</f>
        <v>300</v>
      </c>
      <c r="R583" t="str">
        <f t="shared" si="19"/>
        <v/>
      </c>
      <c r="S583" t="str">
        <f>VLOOKUP(L583,银行退!C:Q,15,FALSE)</f>
        <v>S</v>
      </c>
      <c r="T583" s="40" t="e">
        <f>VLOOKUP(L583,银行退!C:W,21,FALSE)</f>
        <v>#N/A</v>
      </c>
      <c r="U583" s="53">
        <v>42901.417233796295</v>
      </c>
      <c r="V583" t="e">
        <f>VLOOKUP(B583,HIS解!E:G,3,FALSE)</f>
        <v>#N/A</v>
      </c>
    </row>
    <row r="584" spans="1:22" ht="14.25" hidden="1">
      <c r="A584" s="53">
        <v>42901.423750000002</v>
      </c>
      <c r="B584">
        <v>217025</v>
      </c>
      <c r="C584" t="s">
        <v>1777</v>
      </c>
      <c r="D584" t="s">
        <v>1778</v>
      </c>
      <c r="E584"/>
      <c r="F584" s="15">
        <v>4000</v>
      </c>
      <c r="G584" t="s">
        <v>367</v>
      </c>
      <c r="H584" t="s">
        <v>367</v>
      </c>
      <c r="I584" t="s">
        <v>74</v>
      </c>
      <c r="J584" t="s">
        <v>36</v>
      </c>
      <c r="K584" t="s">
        <v>75</v>
      </c>
      <c r="L584" t="s">
        <v>6715</v>
      </c>
      <c r="M584" t="s">
        <v>6716</v>
      </c>
      <c r="N584" t="s">
        <v>6717</v>
      </c>
      <c r="O584">
        <f>VLOOKUP(B584,HIS退!B:F,5,FALSE)</f>
        <v>-4000</v>
      </c>
      <c r="P584" t="str">
        <f t="shared" si="18"/>
        <v/>
      </c>
      <c r="Q584" s="40">
        <f>VLOOKUP(L584,银行退!C:D,2,FALSE)</f>
        <v>4000</v>
      </c>
      <c r="R584" t="str">
        <f t="shared" si="19"/>
        <v/>
      </c>
      <c r="S584" t="str">
        <f>VLOOKUP(L584,银行退!C:Q,15,FALSE)</f>
        <v>S</v>
      </c>
      <c r="T584" s="40" t="e">
        <f>VLOOKUP(L584,银行退!C:W,21,FALSE)</f>
        <v>#N/A</v>
      </c>
      <c r="U584" s="53">
        <v>42901.423750000002</v>
      </c>
      <c r="V584" t="e">
        <f>VLOOKUP(B584,HIS解!E:G,3,FALSE)</f>
        <v>#N/A</v>
      </c>
    </row>
    <row r="585" spans="1:22" ht="14.25" hidden="1">
      <c r="A585" s="53">
        <v>42901.42664351852</v>
      </c>
      <c r="B585">
        <v>217266</v>
      </c>
      <c r="C585" t="s">
        <v>1780</v>
      </c>
      <c r="D585" t="s">
        <v>1781</v>
      </c>
      <c r="E585"/>
      <c r="F585" s="15">
        <v>6300</v>
      </c>
      <c r="G585" t="s">
        <v>42</v>
      </c>
      <c r="H585" t="s">
        <v>367</v>
      </c>
      <c r="I585" t="s">
        <v>74</v>
      </c>
      <c r="J585" t="s">
        <v>36</v>
      </c>
      <c r="K585" t="s">
        <v>75</v>
      </c>
      <c r="L585" t="s">
        <v>6718</v>
      </c>
      <c r="M585" t="s">
        <v>6719</v>
      </c>
      <c r="N585" t="s">
        <v>6720</v>
      </c>
      <c r="O585">
        <f>VLOOKUP(B585,HIS退!B:F,5,FALSE)</f>
        <v>-6300</v>
      </c>
      <c r="P585" t="str">
        <f t="shared" si="18"/>
        <v/>
      </c>
      <c r="Q585" s="40">
        <f>VLOOKUP(L585,银行退!C:D,2,FALSE)</f>
        <v>6300</v>
      </c>
      <c r="R585" t="str">
        <f t="shared" si="19"/>
        <v/>
      </c>
      <c r="S585" t="str">
        <f>VLOOKUP(L585,银行退!C:Q,15,FALSE)</f>
        <v>S</v>
      </c>
      <c r="T585" s="40" t="e">
        <f>VLOOKUP(L585,银行退!C:W,21,FALSE)</f>
        <v>#N/A</v>
      </c>
      <c r="U585" s="53">
        <v>42901.42664351852</v>
      </c>
      <c r="V585" t="e">
        <f>VLOOKUP(B585,HIS解!E:G,3,FALSE)</f>
        <v>#N/A</v>
      </c>
    </row>
    <row r="586" spans="1:22" ht="14.25" hidden="1">
      <c r="A586" s="53">
        <v>42901.438715277778</v>
      </c>
      <c r="B586">
        <v>218101</v>
      </c>
      <c r="C586" t="s">
        <v>1783</v>
      </c>
      <c r="D586" t="s">
        <v>1784</v>
      </c>
      <c r="E586"/>
      <c r="F586" s="15">
        <v>100</v>
      </c>
      <c r="G586" t="s">
        <v>367</v>
      </c>
      <c r="H586" t="s">
        <v>367</v>
      </c>
      <c r="I586" t="s">
        <v>74</v>
      </c>
      <c r="J586" t="s">
        <v>36</v>
      </c>
      <c r="K586" t="s">
        <v>75</v>
      </c>
      <c r="L586" t="s">
        <v>6721</v>
      </c>
      <c r="M586" t="s">
        <v>6722</v>
      </c>
      <c r="N586" t="s">
        <v>6723</v>
      </c>
      <c r="O586">
        <f>VLOOKUP(B586,HIS退!B:F,5,FALSE)</f>
        <v>-100</v>
      </c>
      <c r="P586" t="str">
        <f t="shared" si="18"/>
        <v/>
      </c>
      <c r="Q586" s="40">
        <f>VLOOKUP(L586,银行退!C:D,2,FALSE)</f>
        <v>100</v>
      </c>
      <c r="R586" t="str">
        <f t="shared" si="19"/>
        <v/>
      </c>
      <c r="S586" t="str">
        <f>VLOOKUP(L586,银行退!C:Q,15,FALSE)</f>
        <v>S</v>
      </c>
      <c r="T586" s="40" t="e">
        <f>VLOOKUP(L586,银行退!C:W,21,FALSE)</f>
        <v>#N/A</v>
      </c>
      <c r="U586" s="53">
        <v>42901.438715277778</v>
      </c>
      <c r="V586" t="e">
        <f>VLOOKUP(B586,HIS解!E:G,3,FALSE)</f>
        <v>#N/A</v>
      </c>
    </row>
    <row r="587" spans="1:22" ht="14.25" hidden="1">
      <c r="A587" s="53">
        <v>42901.445069444446</v>
      </c>
      <c r="B587">
        <v>218556</v>
      </c>
      <c r="C587" t="s">
        <v>1786</v>
      </c>
      <c r="D587" t="s">
        <v>193</v>
      </c>
      <c r="E587"/>
      <c r="F587" s="15">
        <v>1572</v>
      </c>
      <c r="G587" t="s">
        <v>367</v>
      </c>
      <c r="H587" t="s">
        <v>367</v>
      </c>
      <c r="I587" t="s">
        <v>74</v>
      </c>
      <c r="J587" t="s">
        <v>36</v>
      </c>
      <c r="K587" t="s">
        <v>75</v>
      </c>
      <c r="L587" t="s">
        <v>6724</v>
      </c>
      <c r="M587" t="s">
        <v>6725</v>
      </c>
      <c r="N587" t="s">
        <v>254</v>
      </c>
      <c r="O587">
        <f>VLOOKUP(B587,HIS退!B:F,5,FALSE)</f>
        <v>-1572</v>
      </c>
      <c r="P587" t="str">
        <f t="shared" si="18"/>
        <v/>
      </c>
      <c r="Q587" s="40">
        <f>VLOOKUP(L587,银行退!C:D,2,FALSE)</f>
        <v>1572</v>
      </c>
      <c r="R587" t="str">
        <f t="shared" si="19"/>
        <v/>
      </c>
      <c r="S587" t="str">
        <f>VLOOKUP(L587,银行退!C:Q,15,FALSE)</f>
        <v>S</v>
      </c>
      <c r="T587" s="40" t="e">
        <f>VLOOKUP(L587,银行退!C:W,21,FALSE)</f>
        <v>#N/A</v>
      </c>
      <c r="U587" s="53">
        <v>42901.445069444446</v>
      </c>
      <c r="V587" t="e">
        <f>VLOOKUP(B587,HIS解!E:G,3,FALSE)</f>
        <v>#N/A</v>
      </c>
    </row>
    <row r="588" spans="1:22" ht="14.25" hidden="1">
      <c r="A588" s="53">
        <v>42901.46</v>
      </c>
      <c r="B588">
        <v>219501</v>
      </c>
      <c r="C588" t="s">
        <v>1787</v>
      </c>
      <c r="D588" t="s">
        <v>1788</v>
      </c>
      <c r="E588"/>
      <c r="F588" s="15">
        <v>81</v>
      </c>
      <c r="G588" t="s">
        <v>367</v>
      </c>
      <c r="H588" t="s">
        <v>367</v>
      </c>
      <c r="I588" t="s">
        <v>74</v>
      </c>
      <c r="J588" t="s">
        <v>36</v>
      </c>
      <c r="K588" t="s">
        <v>75</v>
      </c>
      <c r="L588" t="s">
        <v>6726</v>
      </c>
      <c r="M588" t="s">
        <v>6727</v>
      </c>
      <c r="N588" t="s">
        <v>6728</v>
      </c>
      <c r="O588">
        <f>VLOOKUP(B588,HIS退!B:F,5,FALSE)</f>
        <v>-81</v>
      </c>
      <c r="P588" t="str">
        <f t="shared" si="18"/>
        <v/>
      </c>
      <c r="Q588" s="40">
        <f>VLOOKUP(L588,银行退!C:D,2,FALSE)</f>
        <v>81</v>
      </c>
      <c r="R588" t="str">
        <f t="shared" si="19"/>
        <v/>
      </c>
      <c r="S588" t="str">
        <f>VLOOKUP(L588,银行退!C:Q,15,FALSE)</f>
        <v>S</v>
      </c>
      <c r="T588" s="40" t="e">
        <f>VLOOKUP(L588,银行退!C:W,21,FALSE)</f>
        <v>#N/A</v>
      </c>
      <c r="U588" s="53">
        <v>42901.46</v>
      </c>
      <c r="V588" t="e">
        <f>VLOOKUP(B588,HIS解!E:G,3,FALSE)</f>
        <v>#N/A</v>
      </c>
    </row>
    <row r="589" spans="1:22" ht="14.25" hidden="1">
      <c r="A589" s="53">
        <v>42901.463263888887</v>
      </c>
      <c r="B589">
        <v>219699</v>
      </c>
      <c r="C589" t="s">
        <v>1790</v>
      </c>
      <c r="D589" t="s">
        <v>1791</v>
      </c>
      <c r="E589"/>
      <c r="F589" s="15">
        <v>89</v>
      </c>
      <c r="G589" t="s">
        <v>367</v>
      </c>
      <c r="H589" t="s">
        <v>367</v>
      </c>
      <c r="I589" t="s">
        <v>74</v>
      </c>
      <c r="J589" t="s">
        <v>36</v>
      </c>
      <c r="K589" t="s">
        <v>75</v>
      </c>
      <c r="L589" t="s">
        <v>6729</v>
      </c>
      <c r="M589" t="s">
        <v>6730</v>
      </c>
      <c r="N589" t="s">
        <v>6731</v>
      </c>
      <c r="O589">
        <f>VLOOKUP(B589,HIS退!B:F,5,FALSE)</f>
        <v>-89</v>
      </c>
      <c r="P589" t="str">
        <f t="shared" si="18"/>
        <v/>
      </c>
      <c r="Q589" s="40">
        <f>VLOOKUP(L589,银行退!C:D,2,FALSE)</f>
        <v>89</v>
      </c>
      <c r="R589" t="str">
        <f t="shared" si="19"/>
        <v/>
      </c>
      <c r="S589" t="str">
        <f>VLOOKUP(L589,银行退!C:Q,15,FALSE)</f>
        <v>S</v>
      </c>
      <c r="T589" s="40" t="e">
        <f>VLOOKUP(L589,银行退!C:W,21,FALSE)</f>
        <v>#N/A</v>
      </c>
      <c r="U589" s="53">
        <v>42901.463263888887</v>
      </c>
      <c r="V589" t="e">
        <f>VLOOKUP(B589,HIS解!E:G,3,FALSE)</f>
        <v>#N/A</v>
      </c>
    </row>
    <row r="590" spans="1:22" ht="14.25" hidden="1">
      <c r="A590" s="53">
        <v>42901.465740740743</v>
      </c>
      <c r="B590">
        <v>219861</v>
      </c>
      <c r="C590" t="s">
        <v>1793</v>
      </c>
      <c r="D590" t="s">
        <v>1794</v>
      </c>
      <c r="E590"/>
      <c r="F590" s="15">
        <v>653</v>
      </c>
      <c r="G590" t="s">
        <v>42</v>
      </c>
      <c r="H590" t="s">
        <v>367</v>
      </c>
      <c r="I590" t="s">
        <v>74</v>
      </c>
      <c r="J590" t="s">
        <v>36</v>
      </c>
      <c r="K590" t="s">
        <v>75</v>
      </c>
      <c r="L590" t="s">
        <v>6732</v>
      </c>
      <c r="M590" t="s">
        <v>6733</v>
      </c>
      <c r="N590" t="s">
        <v>6734</v>
      </c>
      <c r="O590">
        <f>VLOOKUP(B590,HIS退!B:F,5,FALSE)</f>
        <v>-653</v>
      </c>
      <c r="P590" t="str">
        <f t="shared" si="18"/>
        <v/>
      </c>
      <c r="Q590" s="40">
        <f>VLOOKUP(L590,银行退!C:D,2,FALSE)</f>
        <v>653</v>
      </c>
      <c r="R590" t="str">
        <f t="shared" si="19"/>
        <v/>
      </c>
      <c r="S590" t="str">
        <f>VLOOKUP(L590,银行退!C:Q,15,FALSE)</f>
        <v>S</v>
      </c>
      <c r="T590" s="40" t="e">
        <f>VLOOKUP(L590,银行退!C:W,21,FALSE)</f>
        <v>#N/A</v>
      </c>
      <c r="U590" s="53">
        <v>42901.465740740743</v>
      </c>
      <c r="V590" t="e">
        <f>VLOOKUP(B590,HIS解!E:G,3,FALSE)</f>
        <v>#N/A</v>
      </c>
    </row>
    <row r="591" spans="1:22" ht="14.25" hidden="1">
      <c r="A591" s="53">
        <v>42901.470960648148</v>
      </c>
      <c r="B591">
        <v>220222</v>
      </c>
      <c r="C591" t="s">
        <v>1796</v>
      </c>
      <c r="D591" t="s">
        <v>1797</v>
      </c>
      <c r="E591"/>
      <c r="F591" s="15">
        <v>175</v>
      </c>
      <c r="G591" t="s">
        <v>367</v>
      </c>
      <c r="H591" t="s">
        <v>367</v>
      </c>
      <c r="I591" t="s">
        <v>74</v>
      </c>
      <c r="J591" t="s">
        <v>36</v>
      </c>
      <c r="K591" t="s">
        <v>75</v>
      </c>
      <c r="L591" t="s">
        <v>6735</v>
      </c>
      <c r="M591" t="s">
        <v>6736</v>
      </c>
      <c r="N591" t="s">
        <v>6737</v>
      </c>
      <c r="O591">
        <f>VLOOKUP(B591,HIS退!B:F,5,FALSE)</f>
        <v>-175</v>
      </c>
      <c r="P591" t="str">
        <f t="shared" si="18"/>
        <v/>
      </c>
      <c r="Q591" s="40">
        <f>VLOOKUP(L591,银行退!C:D,2,FALSE)</f>
        <v>175</v>
      </c>
      <c r="R591" t="str">
        <f t="shared" si="19"/>
        <v/>
      </c>
      <c r="S591" t="str">
        <f>VLOOKUP(L591,银行退!C:Q,15,FALSE)</f>
        <v>S</v>
      </c>
      <c r="T591" s="40" t="e">
        <f>VLOOKUP(L591,银行退!C:W,21,FALSE)</f>
        <v>#N/A</v>
      </c>
      <c r="U591" s="53">
        <v>42901.470960648148</v>
      </c>
      <c r="V591" t="e">
        <f>VLOOKUP(B591,HIS解!E:G,3,FALSE)</f>
        <v>#N/A</v>
      </c>
    </row>
    <row r="592" spans="1:22" ht="14.25" hidden="1">
      <c r="A592" s="53">
        <v>42901.472280092596</v>
      </c>
      <c r="B592">
        <v>220273</v>
      </c>
      <c r="C592" t="s">
        <v>1799</v>
      </c>
      <c r="D592" t="s">
        <v>1800</v>
      </c>
      <c r="E592"/>
      <c r="F592" s="15">
        <v>5000</v>
      </c>
      <c r="G592" t="s">
        <v>367</v>
      </c>
      <c r="H592" t="s">
        <v>367</v>
      </c>
      <c r="I592" t="s">
        <v>74</v>
      </c>
      <c r="J592" t="s">
        <v>36</v>
      </c>
      <c r="K592" t="s">
        <v>75</v>
      </c>
      <c r="L592" t="s">
        <v>6738</v>
      </c>
      <c r="M592" t="s">
        <v>6739</v>
      </c>
      <c r="N592" t="s">
        <v>6740</v>
      </c>
      <c r="O592">
        <f>VLOOKUP(B592,HIS退!B:F,5,FALSE)</f>
        <v>-5000</v>
      </c>
      <c r="P592" t="str">
        <f t="shared" si="18"/>
        <v/>
      </c>
      <c r="Q592" s="40">
        <f>VLOOKUP(L592,银行退!C:D,2,FALSE)</f>
        <v>5000</v>
      </c>
      <c r="R592" t="str">
        <f t="shared" si="19"/>
        <v/>
      </c>
      <c r="S592" t="str">
        <f>VLOOKUP(L592,银行退!C:Q,15,FALSE)</f>
        <v>S</v>
      </c>
      <c r="T592" s="40" t="e">
        <f>VLOOKUP(L592,银行退!C:W,21,FALSE)</f>
        <v>#N/A</v>
      </c>
      <c r="U592" s="53">
        <v>42901.472280092596</v>
      </c>
      <c r="V592" t="e">
        <f>VLOOKUP(B592,HIS解!E:G,3,FALSE)</f>
        <v>#N/A</v>
      </c>
    </row>
    <row r="593" spans="1:22" ht="14.25" hidden="1">
      <c r="A593" s="53">
        <v>42901.473333333335</v>
      </c>
      <c r="B593">
        <v>220355</v>
      </c>
      <c r="C593" t="s">
        <v>6741</v>
      </c>
      <c r="D593" t="s">
        <v>127</v>
      </c>
      <c r="E593"/>
      <c r="F593" s="15">
        <v>8154</v>
      </c>
      <c r="G593" t="s">
        <v>367</v>
      </c>
      <c r="H593" t="s">
        <v>367</v>
      </c>
      <c r="I593" t="s">
        <v>174</v>
      </c>
      <c r="J593" t="s">
        <v>73</v>
      </c>
      <c r="K593" t="s">
        <v>75</v>
      </c>
      <c r="L593" t="s">
        <v>6742</v>
      </c>
      <c r="M593" t="s">
        <v>6743</v>
      </c>
      <c r="N593" t="s">
        <v>4946</v>
      </c>
      <c r="O593">
        <f>VLOOKUP(B593,HIS退!B:F,5,FALSE)</f>
        <v>-8154</v>
      </c>
      <c r="P593" t="str">
        <f t="shared" si="18"/>
        <v/>
      </c>
      <c r="Q593" s="40">
        <f>VLOOKUP(L593,银行退!C:D,2,FALSE)</f>
        <v>8154</v>
      </c>
      <c r="R593" t="str">
        <f t="shared" si="19"/>
        <v/>
      </c>
      <c r="S593" t="str">
        <f>VLOOKUP(L593,银行退!C:Q,15,FALSE)</f>
        <v>B</v>
      </c>
      <c r="T593" s="40" t="str">
        <f>VLOOKUP(L593,银行退!C:W,21,FALSE)</f>
        <v>20170615</v>
      </c>
      <c r="U593" s="53">
        <v>42901.473333333335</v>
      </c>
      <c r="V593">
        <f>VLOOKUP(B593,HIS解!E:G,3,FALSE)</f>
        <v>8154</v>
      </c>
    </row>
    <row r="594" spans="1:22" ht="14.25" hidden="1">
      <c r="A594" s="53">
        <v>42901.485995370371</v>
      </c>
      <c r="B594">
        <v>221090</v>
      </c>
      <c r="C594" t="s">
        <v>1802</v>
      </c>
      <c r="D594" t="s">
        <v>1803</v>
      </c>
      <c r="E594"/>
      <c r="F594" s="15">
        <v>1000</v>
      </c>
      <c r="G594" t="s">
        <v>367</v>
      </c>
      <c r="H594" t="s">
        <v>367</v>
      </c>
      <c r="I594" t="s">
        <v>74</v>
      </c>
      <c r="J594" t="s">
        <v>36</v>
      </c>
      <c r="K594" t="s">
        <v>75</v>
      </c>
      <c r="L594" t="s">
        <v>6744</v>
      </c>
      <c r="M594" t="s">
        <v>6745</v>
      </c>
      <c r="N594" t="s">
        <v>6746</v>
      </c>
      <c r="O594">
        <f>VLOOKUP(B594,HIS退!B:F,5,FALSE)</f>
        <v>-1000</v>
      </c>
      <c r="P594" t="str">
        <f t="shared" si="18"/>
        <v/>
      </c>
      <c r="Q594" s="40">
        <f>VLOOKUP(L594,银行退!C:D,2,FALSE)</f>
        <v>1000</v>
      </c>
      <c r="R594" t="str">
        <f t="shared" si="19"/>
        <v/>
      </c>
      <c r="S594" t="str">
        <f>VLOOKUP(L594,银行退!C:Q,15,FALSE)</f>
        <v>S</v>
      </c>
      <c r="T594" s="40" t="e">
        <f>VLOOKUP(L594,银行退!C:W,21,FALSE)</f>
        <v>#N/A</v>
      </c>
      <c r="U594" s="53">
        <v>42901.485995370371</v>
      </c>
      <c r="V594" t="e">
        <f>VLOOKUP(B594,HIS解!E:G,3,FALSE)</f>
        <v>#N/A</v>
      </c>
    </row>
    <row r="595" spans="1:22" ht="14.25" hidden="1">
      <c r="A595" s="53">
        <v>42901.486446759256</v>
      </c>
      <c r="B595">
        <v>221116</v>
      </c>
      <c r="C595" t="s">
        <v>1805</v>
      </c>
      <c r="D595" t="s">
        <v>1806</v>
      </c>
      <c r="E595"/>
      <c r="F595" s="15">
        <v>10</v>
      </c>
      <c r="G595" t="s">
        <v>367</v>
      </c>
      <c r="H595" t="s">
        <v>367</v>
      </c>
      <c r="I595" t="s">
        <v>74</v>
      </c>
      <c r="J595" t="s">
        <v>36</v>
      </c>
      <c r="K595" t="s">
        <v>75</v>
      </c>
      <c r="L595" t="s">
        <v>6747</v>
      </c>
      <c r="M595" t="s">
        <v>6748</v>
      </c>
      <c r="N595" t="s">
        <v>6749</v>
      </c>
      <c r="O595">
        <f>VLOOKUP(B595,HIS退!B:F,5,FALSE)</f>
        <v>-10</v>
      </c>
      <c r="P595" t="str">
        <f t="shared" si="18"/>
        <v/>
      </c>
      <c r="Q595" s="40">
        <f>VLOOKUP(L595,银行退!C:D,2,FALSE)</f>
        <v>10</v>
      </c>
      <c r="R595" t="str">
        <f t="shared" si="19"/>
        <v/>
      </c>
      <c r="S595" t="str">
        <f>VLOOKUP(L595,银行退!C:Q,15,FALSE)</f>
        <v>S</v>
      </c>
      <c r="T595" s="40" t="e">
        <f>VLOOKUP(L595,银行退!C:W,21,FALSE)</f>
        <v>#N/A</v>
      </c>
      <c r="U595" s="53">
        <v>42901.486446759256</v>
      </c>
      <c r="V595" t="e">
        <f>VLOOKUP(B595,HIS解!E:G,3,FALSE)</f>
        <v>#N/A</v>
      </c>
    </row>
    <row r="596" spans="1:22" ht="14.25" hidden="1">
      <c r="A596" s="53">
        <v>42901.48978009259</v>
      </c>
      <c r="B596">
        <v>221257</v>
      </c>
      <c r="C596" t="s">
        <v>1808</v>
      </c>
      <c r="D596" t="s">
        <v>1809</v>
      </c>
      <c r="E596"/>
      <c r="F596" s="15">
        <v>935</v>
      </c>
      <c r="G596" t="s">
        <v>367</v>
      </c>
      <c r="H596" t="s">
        <v>367</v>
      </c>
      <c r="I596" t="s">
        <v>74</v>
      </c>
      <c r="J596" t="s">
        <v>36</v>
      </c>
      <c r="K596" t="s">
        <v>75</v>
      </c>
      <c r="L596" t="s">
        <v>6750</v>
      </c>
      <c r="M596" t="s">
        <v>6751</v>
      </c>
      <c r="N596" t="s">
        <v>6752</v>
      </c>
      <c r="O596">
        <f>VLOOKUP(B596,HIS退!B:F,5,FALSE)</f>
        <v>-935</v>
      </c>
      <c r="P596" t="str">
        <f t="shared" si="18"/>
        <v/>
      </c>
      <c r="Q596" s="40">
        <f>VLOOKUP(L596,银行退!C:D,2,FALSE)</f>
        <v>935</v>
      </c>
      <c r="R596" t="str">
        <f t="shared" si="19"/>
        <v/>
      </c>
      <c r="S596" t="str">
        <f>VLOOKUP(L596,银行退!C:Q,15,FALSE)</f>
        <v>S</v>
      </c>
      <c r="T596" s="40" t="e">
        <f>VLOOKUP(L596,银行退!C:W,21,FALSE)</f>
        <v>#N/A</v>
      </c>
      <c r="U596" s="53">
        <v>42901.48978009259</v>
      </c>
      <c r="V596" t="e">
        <f>VLOOKUP(B596,HIS解!E:G,3,FALSE)</f>
        <v>#N/A</v>
      </c>
    </row>
    <row r="597" spans="1:22" ht="14.25" hidden="1">
      <c r="A597" s="53">
        <v>42901.508356481485</v>
      </c>
      <c r="B597">
        <v>221773</v>
      </c>
      <c r="C597" t="s">
        <v>1811</v>
      </c>
      <c r="D597" t="s">
        <v>1812</v>
      </c>
      <c r="E597"/>
      <c r="F597" s="15">
        <v>125</v>
      </c>
      <c r="G597" t="s">
        <v>367</v>
      </c>
      <c r="H597" t="s">
        <v>367</v>
      </c>
      <c r="I597" t="s">
        <v>74</v>
      </c>
      <c r="J597" t="s">
        <v>36</v>
      </c>
      <c r="K597" t="s">
        <v>75</v>
      </c>
      <c r="L597" t="s">
        <v>6753</v>
      </c>
      <c r="M597" t="s">
        <v>6754</v>
      </c>
      <c r="N597" t="s">
        <v>6755</v>
      </c>
      <c r="O597">
        <f>VLOOKUP(B597,HIS退!B:F,5,FALSE)</f>
        <v>-125</v>
      </c>
      <c r="P597" t="str">
        <f t="shared" si="18"/>
        <v/>
      </c>
      <c r="Q597" s="40">
        <f>VLOOKUP(L597,银行退!C:D,2,FALSE)</f>
        <v>125</v>
      </c>
      <c r="R597" t="str">
        <f t="shared" si="19"/>
        <v/>
      </c>
      <c r="S597" t="str">
        <f>VLOOKUP(L597,银行退!C:Q,15,FALSE)</f>
        <v>S</v>
      </c>
      <c r="T597" s="40" t="e">
        <f>VLOOKUP(L597,银行退!C:W,21,FALSE)</f>
        <v>#N/A</v>
      </c>
      <c r="U597" s="53">
        <v>42901.508356481485</v>
      </c>
      <c r="V597" t="e">
        <f>VLOOKUP(B597,HIS解!E:G,3,FALSE)</f>
        <v>#N/A</v>
      </c>
    </row>
    <row r="598" spans="1:22" ht="14.25" hidden="1">
      <c r="A598" s="53">
        <v>42901.509548611109</v>
      </c>
      <c r="B598">
        <v>221794</v>
      </c>
      <c r="C598" t="s">
        <v>6756</v>
      </c>
      <c r="D598" t="s">
        <v>1814</v>
      </c>
      <c r="E598"/>
      <c r="F598" s="15">
        <v>6</v>
      </c>
      <c r="G598" t="s">
        <v>367</v>
      </c>
      <c r="H598" t="s">
        <v>367</v>
      </c>
      <c r="I598" t="s">
        <v>174</v>
      </c>
      <c r="J598" t="s">
        <v>73</v>
      </c>
      <c r="K598" t="s">
        <v>75</v>
      </c>
      <c r="L598" t="s">
        <v>6757</v>
      </c>
      <c r="M598" t="s">
        <v>6758</v>
      </c>
      <c r="N598" t="s">
        <v>4948</v>
      </c>
      <c r="O598">
        <f>VLOOKUP(B598,HIS退!B:F,5,FALSE)</f>
        <v>-6</v>
      </c>
      <c r="P598" t="str">
        <f t="shared" si="18"/>
        <v/>
      </c>
      <c r="Q598" s="40">
        <f>VLOOKUP(L598,银行退!C:D,2,FALSE)</f>
        <v>6</v>
      </c>
      <c r="R598" t="str">
        <f t="shared" si="19"/>
        <v/>
      </c>
      <c r="S598" t="str">
        <f>VLOOKUP(L598,银行退!C:Q,15,FALSE)</f>
        <v>B</v>
      </c>
      <c r="T598" s="40" t="str">
        <f>VLOOKUP(L598,银行退!C:W,21,FALSE)</f>
        <v>20170615</v>
      </c>
      <c r="U598" s="53">
        <v>42901.509548611109</v>
      </c>
      <c r="V598">
        <f>VLOOKUP(B598,HIS解!E:G,3,FALSE)</f>
        <v>6</v>
      </c>
    </row>
    <row r="599" spans="1:22" ht="14.25" hidden="1">
      <c r="A599" s="53">
        <v>42901.513344907406</v>
      </c>
      <c r="B599">
        <v>221853</v>
      </c>
      <c r="C599" t="s">
        <v>1816</v>
      </c>
      <c r="D599" t="s">
        <v>840</v>
      </c>
      <c r="E599"/>
      <c r="F599" s="15">
        <v>589</v>
      </c>
      <c r="G599" t="s">
        <v>367</v>
      </c>
      <c r="H599" t="s">
        <v>367</v>
      </c>
      <c r="I599" t="s">
        <v>74</v>
      </c>
      <c r="J599" t="s">
        <v>36</v>
      </c>
      <c r="K599" t="s">
        <v>75</v>
      </c>
      <c r="L599" t="s">
        <v>6759</v>
      </c>
      <c r="M599" t="s">
        <v>6760</v>
      </c>
      <c r="N599" t="s">
        <v>6761</v>
      </c>
      <c r="O599">
        <f>VLOOKUP(B599,HIS退!B:F,5,FALSE)</f>
        <v>-589</v>
      </c>
      <c r="P599" t="str">
        <f t="shared" si="18"/>
        <v/>
      </c>
      <c r="Q599" s="40">
        <f>VLOOKUP(L599,银行退!C:D,2,FALSE)</f>
        <v>589</v>
      </c>
      <c r="R599" t="str">
        <f t="shared" si="19"/>
        <v/>
      </c>
      <c r="S599" t="str">
        <f>VLOOKUP(L599,银行退!C:Q,15,FALSE)</f>
        <v>S</v>
      </c>
      <c r="T599" s="40" t="e">
        <f>VLOOKUP(L599,银行退!C:W,21,FALSE)</f>
        <v>#N/A</v>
      </c>
      <c r="U599" s="53">
        <v>42901.513344907406</v>
      </c>
      <c r="V599" t="e">
        <f>VLOOKUP(B599,HIS解!E:G,3,FALSE)</f>
        <v>#N/A</v>
      </c>
    </row>
    <row r="600" spans="1:22" ht="14.25" hidden="1">
      <c r="A600" s="53">
        <v>42901.514305555553</v>
      </c>
      <c r="B600">
        <v>221869</v>
      </c>
      <c r="C600" t="s">
        <v>1817</v>
      </c>
      <c r="D600" t="s">
        <v>1818</v>
      </c>
      <c r="E600"/>
      <c r="F600" s="15">
        <v>500</v>
      </c>
      <c r="G600" t="s">
        <v>42</v>
      </c>
      <c r="H600" t="s">
        <v>367</v>
      </c>
      <c r="I600" t="s">
        <v>74</v>
      </c>
      <c r="J600" t="s">
        <v>36</v>
      </c>
      <c r="K600" t="s">
        <v>75</v>
      </c>
      <c r="L600" t="s">
        <v>6762</v>
      </c>
      <c r="M600" t="s">
        <v>6763</v>
      </c>
      <c r="N600" t="s">
        <v>6764</v>
      </c>
      <c r="O600">
        <f>VLOOKUP(B600,HIS退!B:F,5,FALSE)</f>
        <v>-500</v>
      </c>
      <c r="P600" t="str">
        <f t="shared" si="18"/>
        <v/>
      </c>
      <c r="Q600" s="40">
        <f>VLOOKUP(L600,银行退!C:D,2,FALSE)</f>
        <v>500</v>
      </c>
      <c r="R600" t="str">
        <f t="shared" si="19"/>
        <v/>
      </c>
      <c r="S600" t="str">
        <f>VLOOKUP(L600,银行退!C:Q,15,FALSE)</f>
        <v>S</v>
      </c>
      <c r="T600" s="40" t="e">
        <f>VLOOKUP(L600,银行退!C:W,21,FALSE)</f>
        <v>#N/A</v>
      </c>
      <c r="U600" s="53">
        <v>42901.514305555553</v>
      </c>
      <c r="V600" t="e">
        <f>VLOOKUP(B600,HIS解!E:G,3,FALSE)</f>
        <v>#N/A</v>
      </c>
    </row>
    <row r="601" spans="1:22" ht="14.25" hidden="1">
      <c r="A601" s="53">
        <v>42901.520729166667</v>
      </c>
      <c r="B601">
        <v>221973</v>
      </c>
      <c r="C601" t="s">
        <v>6765</v>
      </c>
      <c r="D601" t="s">
        <v>1820</v>
      </c>
      <c r="E601"/>
      <c r="F601" s="15">
        <v>4000</v>
      </c>
      <c r="G601" t="s">
        <v>367</v>
      </c>
      <c r="H601" t="s">
        <v>367</v>
      </c>
      <c r="I601" t="s">
        <v>174</v>
      </c>
      <c r="J601" t="s">
        <v>73</v>
      </c>
      <c r="K601" t="s">
        <v>75</v>
      </c>
      <c r="L601" t="s">
        <v>6766</v>
      </c>
      <c r="M601" t="s">
        <v>6767</v>
      </c>
      <c r="N601" t="s">
        <v>4949</v>
      </c>
      <c r="O601">
        <f>VLOOKUP(B601,HIS退!B:F,5,FALSE)</f>
        <v>-4000</v>
      </c>
      <c r="P601" t="str">
        <f t="shared" si="18"/>
        <v/>
      </c>
      <c r="Q601" s="40">
        <f>VLOOKUP(L601,银行退!C:D,2,FALSE)</f>
        <v>4000</v>
      </c>
      <c r="R601" t="str">
        <f t="shared" si="19"/>
        <v/>
      </c>
      <c r="S601" t="str">
        <f>VLOOKUP(L601,银行退!C:Q,15,FALSE)</f>
        <v>B</v>
      </c>
      <c r="T601" s="40" t="str">
        <f>VLOOKUP(L601,银行退!C:W,21,FALSE)</f>
        <v>20170615</v>
      </c>
      <c r="U601" s="53">
        <v>42901.520729166667</v>
      </c>
      <c r="V601">
        <f>VLOOKUP(B601,HIS解!E:G,3,FALSE)</f>
        <v>4000</v>
      </c>
    </row>
    <row r="602" spans="1:22" ht="14.25" hidden="1">
      <c r="A602" s="53">
        <v>42901.522488425922</v>
      </c>
      <c r="B602">
        <v>221985</v>
      </c>
      <c r="C602" t="s">
        <v>1822</v>
      </c>
      <c r="D602" t="s">
        <v>1823</v>
      </c>
      <c r="E602"/>
      <c r="F602" s="15">
        <v>277</v>
      </c>
      <c r="G602" t="s">
        <v>367</v>
      </c>
      <c r="H602" t="s">
        <v>367</v>
      </c>
      <c r="I602" t="s">
        <v>74</v>
      </c>
      <c r="J602" t="s">
        <v>36</v>
      </c>
      <c r="K602" t="s">
        <v>75</v>
      </c>
      <c r="L602" t="s">
        <v>6768</v>
      </c>
      <c r="M602" t="s">
        <v>6769</v>
      </c>
      <c r="N602" t="s">
        <v>6770</v>
      </c>
      <c r="O602">
        <f>VLOOKUP(B602,HIS退!B:F,5,FALSE)</f>
        <v>-277</v>
      </c>
      <c r="P602" t="str">
        <f t="shared" si="18"/>
        <v/>
      </c>
      <c r="Q602" s="40">
        <f>VLOOKUP(L602,银行退!C:D,2,FALSE)</f>
        <v>277</v>
      </c>
      <c r="R602" t="str">
        <f t="shared" si="19"/>
        <v/>
      </c>
      <c r="S602" t="str">
        <f>VLOOKUP(L602,银行退!C:Q,15,FALSE)</f>
        <v>S</v>
      </c>
      <c r="T602" s="40" t="e">
        <f>VLOOKUP(L602,银行退!C:W,21,FALSE)</f>
        <v>#N/A</v>
      </c>
      <c r="U602" s="53">
        <v>42901.522488425922</v>
      </c>
      <c r="V602" t="e">
        <f>VLOOKUP(B602,HIS解!E:G,3,FALSE)</f>
        <v>#N/A</v>
      </c>
    </row>
    <row r="603" spans="1:22" ht="14.25" hidden="1">
      <c r="A603" s="53">
        <v>42901.524907407409</v>
      </c>
      <c r="B603">
        <v>222010</v>
      </c>
      <c r="C603" t="s">
        <v>6771</v>
      </c>
      <c r="D603" t="s">
        <v>1825</v>
      </c>
      <c r="E603"/>
      <c r="F603" s="15">
        <v>210</v>
      </c>
      <c r="G603" t="s">
        <v>367</v>
      </c>
      <c r="H603" t="s">
        <v>367</v>
      </c>
      <c r="I603" t="s">
        <v>174</v>
      </c>
      <c r="J603" t="s">
        <v>73</v>
      </c>
      <c r="K603" t="s">
        <v>75</v>
      </c>
      <c r="L603" t="s">
        <v>6772</v>
      </c>
      <c r="M603" t="s">
        <v>6773</v>
      </c>
      <c r="N603" t="s">
        <v>4950</v>
      </c>
      <c r="O603">
        <f>VLOOKUP(B603,HIS退!B:F,5,FALSE)</f>
        <v>-210</v>
      </c>
      <c r="P603" t="str">
        <f t="shared" si="18"/>
        <v/>
      </c>
      <c r="Q603" s="40">
        <f>VLOOKUP(L603,银行退!C:D,2,FALSE)</f>
        <v>210</v>
      </c>
      <c r="R603" t="str">
        <f t="shared" si="19"/>
        <v/>
      </c>
      <c r="S603" t="str">
        <f>VLOOKUP(L603,银行退!C:Q,15,FALSE)</f>
        <v>B</v>
      </c>
      <c r="T603" s="40" t="str">
        <f>VLOOKUP(L603,银行退!C:W,21,FALSE)</f>
        <v>20170615</v>
      </c>
      <c r="U603" s="53">
        <v>42901.524907407409</v>
      </c>
      <c r="V603">
        <f>VLOOKUP(B603,HIS解!E:G,3,FALSE)</f>
        <v>210</v>
      </c>
    </row>
    <row r="604" spans="1:22" ht="14.25" hidden="1">
      <c r="A604" s="53">
        <v>42901.535879629628</v>
      </c>
      <c r="B604">
        <v>222088</v>
      </c>
      <c r="C604" t="s">
        <v>1827</v>
      </c>
      <c r="D604" t="s">
        <v>1828</v>
      </c>
      <c r="E604"/>
      <c r="F604" s="15">
        <v>500</v>
      </c>
      <c r="G604" t="s">
        <v>367</v>
      </c>
      <c r="H604" t="s">
        <v>367</v>
      </c>
      <c r="I604" t="s">
        <v>74</v>
      </c>
      <c r="J604" t="s">
        <v>36</v>
      </c>
      <c r="K604" t="s">
        <v>75</v>
      </c>
      <c r="L604" t="s">
        <v>6774</v>
      </c>
      <c r="M604" t="s">
        <v>6775</v>
      </c>
      <c r="N604" t="s">
        <v>6776</v>
      </c>
      <c r="O604">
        <f>VLOOKUP(B604,HIS退!B:F,5,FALSE)</f>
        <v>-500</v>
      </c>
      <c r="P604" t="str">
        <f t="shared" si="18"/>
        <v/>
      </c>
      <c r="Q604" s="40">
        <f>VLOOKUP(L604,银行退!C:D,2,FALSE)</f>
        <v>500</v>
      </c>
      <c r="R604" t="str">
        <f t="shared" si="19"/>
        <v/>
      </c>
      <c r="S604" t="str">
        <f>VLOOKUP(L604,银行退!C:Q,15,FALSE)</f>
        <v>S</v>
      </c>
      <c r="T604" s="40" t="e">
        <f>VLOOKUP(L604,银行退!C:W,21,FALSE)</f>
        <v>#N/A</v>
      </c>
      <c r="U604" s="53">
        <v>42901.535879629628</v>
      </c>
      <c r="V604" t="e">
        <f>VLOOKUP(B604,HIS解!E:G,3,FALSE)</f>
        <v>#N/A</v>
      </c>
    </row>
    <row r="605" spans="1:22" ht="14.25" hidden="1">
      <c r="A605" s="53">
        <v>42901.537777777776</v>
      </c>
      <c r="B605">
        <v>222105</v>
      </c>
      <c r="C605" t="s">
        <v>1830</v>
      </c>
      <c r="D605" t="s">
        <v>1831</v>
      </c>
      <c r="E605"/>
      <c r="F605" s="15">
        <v>100</v>
      </c>
      <c r="G605" t="s">
        <v>367</v>
      </c>
      <c r="H605" t="s">
        <v>367</v>
      </c>
      <c r="I605" t="s">
        <v>74</v>
      </c>
      <c r="J605" t="s">
        <v>36</v>
      </c>
      <c r="K605" t="s">
        <v>75</v>
      </c>
      <c r="L605" t="s">
        <v>6777</v>
      </c>
      <c r="M605" t="s">
        <v>6778</v>
      </c>
      <c r="N605" t="s">
        <v>6779</v>
      </c>
      <c r="O605">
        <f>VLOOKUP(B605,HIS退!B:F,5,FALSE)</f>
        <v>-100</v>
      </c>
      <c r="P605" t="str">
        <f t="shared" si="18"/>
        <v/>
      </c>
      <c r="Q605" s="40">
        <f>VLOOKUP(L605,银行退!C:D,2,FALSE)</f>
        <v>100</v>
      </c>
      <c r="R605" t="str">
        <f t="shared" si="19"/>
        <v/>
      </c>
      <c r="S605" t="str">
        <f>VLOOKUP(L605,银行退!C:Q,15,FALSE)</f>
        <v>S</v>
      </c>
      <c r="T605" s="40" t="e">
        <f>VLOOKUP(L605,银行退!C:W,21,FALSE)</f>
        <v>#N/A</v>
      </c>
      <c r="U605" s="53">
        <v>42901.537777777776</v>
      </c>
      <c r="V605" t="e">
        <f>VLOOKUP(B605,HIS解!E:G,3,FALSE)</f>
        <v>#N/A</v>
      </c>
    </row>
    <row r="606" spans="1:22" ht="14.25" hidden="1">
      <c r="A606" s="53">
        <v>42901.539247685185</v>
      </c>
      <c r="B606">
        <v>222116</v>
      </c>
      <c r="C606" t="s">
        <v>1833</v>
      </c>
      <c r="D606" t="s">
        <v>1834</v>
      </c>
      <c r="E606"/>
      <c r="F606" s="15">
        <v>500</v>
      </c>
      <c r="G606" t="s">
        <v>367</v>
      </c>
      <c r="H606" t="s">
        <v>367</v>
      </c>
      <c r="I606" t="s">
        <v>74</v>
      </c>
      <c r="J606" t="s">
        <v>36</v>
      </c>
      <c r="K606" t="s">
        <v>75</v>
      </c>
      <c r="L606" t="s">
        <v>6780</v>
      </c>
      <c r="M606" t="s">
        <v>6781</v>
      </c>
      <c r="N606" t="s">
        <v>390</v>
      </c>
      <c r="O606">
        <f>VLOOKUP(B606,HIS退!B:F,5,FALSE)</f>
        <v>-500</v>
      </c>
      <c r="P606" t="str">
        <f t="shared" si="18"/>
        <v/>
      </c>
      <c r="Q606" s="40">
        <f>VLOOKUP(L606,银行退!C:D,2,FALSE)</f>
        <v>500</v>
      </c>
      <c r="R606" t="str">
        <f t="shared" si="19"/>
        <v/>
      </c>
      <c r="S606" t="str">
        <f>VLOOKUP(L606,银行退!C:Q,15,FALSE)</f>
        <v>S</v>
      </c>
      <c r="T606" s="40" t="e">
        <f>VLOOKUP(L606,银行退!C:W,21,FALSE)</f>
        <v>#N/A</v>
      </c>
      <c r="U606" s="53">
        <v>42901.539247685185</v>
      </c>
      <c r="V606" t="e">
        <f>VLOOKUP(B606,HIS解!E:G,3,FALSE)</f>
        <v>#N/A</v>
      </c>
    </row>
    <row r="607" spans="1:22" ht="14.25" hidden="1">
      <c r="A607" s="53">
        <v>42901.542233796295</v>
      </c>
      <c r="B607">
        <v>222157</v>
      </c>
      <c r="C607" t="s">
        <v>1836</v>
      </c>
      <c r="D607" t="s">
        <v>1837</v>
      </c>
      <c r="E607"/>
      <c r="F607" s="15">
        <v>800</v>
      </c>
      <c r="G607" t="s">
        <v>367</v>
      </c>
      <c r="H607" t="s">
        <v>367</v>
      </c>
      <c r="I607" t="s">
        <v>74</v>
      </c>
      <c r="J607" t="s">
        <v>36</v>
      </c>
      <c r="K607" t="s">
        <v>75</v>
      </c>
      <c r="L607" t="s">
        <v>6782</v>
      </c>
      <c r="M607" t="s">
        <v>6783</v>
      </c>
      <c r="N607" t="s">
        <v>6784</v>
      </c>
      <c r="O607">
        <f>VLOOKUP(B607,HIS退!B:F,5,FALSE)</f>
        <v>-800</v>
      </c>
      <c r="P607" t="str">
        <f t="shared" si="18"/>
        <v/>
      </c>
      <c r="Q607" s="40">
        <f>VLOOKUP(L607,银行退!C:D,2,FALSE)</f>
        <v>800</v>
      </c>
      <c r="R607" t="str">
        <f t="shared" si="19"/>
        <v/>
      </c>
      <c r="S607" t="str">
        <f>VLOOKUP(L607,银行退!C:Q,15,FALSE)</f>
        <v>S</v>
      </c>
      <c r="T607" s="40" t="e">
        <f>VLOOKUP(L607,银行退!C:W,21,FALSE)</f>
        <v>#N/A</v>
      </c>
      <c r="U607" s="53">
        <v>42901.542233796295</v>
      </c>
      <c r="V607" t="e">
        <f>VLOOKUP(B607,HIS解!E:G,3,FALSE)</f>
        <v>#N/A</v>
      </c>
    </row>
    <row r="608" spans="1:22" ht="14.25" hidden="1">
      <c r="A608" s="53">
        <v>42901.543564814812</v>
      </c>
      <c r="B608">
        <v>222170</v>
      </c>
      <c r="C608" t="s">
        <v>1839</v>
      </c>
      <c r="D608" t="s">
        <v>1840</v>
      </c>
      <c r="E608"/>
      <c r="F608" s="15">
        <v>13</v>
      </c>
      <c r="G608" t="s">
        <v>367</v>
      </c>
      <c r="H608" t="s">
        <v>367</v>
      </c>
      <c r="I608" t="s">
        <v>74</v>
      </c>
      <c r="J608" t="s">
        <v>36</v>
      </c>
      <c r="K608" t="s">
        <v>75</v>
      </c>
      <c r="L608" t="s">
        <v>6785</v>
      </c>
      <c r="M608" t="s">
        <v>6786</v>
      </c>
      <c r="N608" t="s">
        <v>6787</v>
      </c>
      <c r="O608">
        <f>VLOOKUP(B608,HIS退!B:F,5,FALSE)</f>
        <v>-13</v>
      </c>
      <c r="P608" t="str">
        <f t="shared" si="18"/>
        <v/>
      </c>
      <c r="Q608" s="40">
        <f>VLOOKUP(L608,银行退!C:D,2,FALSE)</f>
        <v>13</v>
      </c>
      <c r="R608" t="str">
        <f t="shared" si="19"/>
        <v/>
      </c>
      <c r="S608" t="str">
        <f>VLOOKUP(L608,银行退!C:Q,15,FALSE)</f>
        <v>S</v>
      </c>
      <c r="T608" s="40" t="e">
        <f>VLOOKUP(L608,银行退!C:W,21,FALSE)</f>
        <v>#N/A</v>
      </c>
      <c r="U608" s="53">
        <v>42901.543564814812</v>
      </c>
      <c r="V608" t="e">
        <f>VLOOKUP(B608,HIS解!E:G,3,FALSE)</f>
        <v>#N/A</v>
      </c>
    </row>
    <row r="609" spans="1:22" ht="14.25" hidden="1">
      <c r="A609" s="53">
        <v>42901.547511574077</v>
      </c>
      <c r="B609">
        <v>222201</v>
      </c>
      <c r="C609" t="s">
        <v>6788</v>
      </c>
      <c r="D609" t="s">
        <v>1842</v>
      </c>
      <c r="E609"/>
      <c r="F609" s="15">
        <v>116</v>
      </c>
      <c r="G609" t="s">
        <v>367</v>
      </c>
      <c r="H609" t="s">
        <v>367</v>
      </c>
      <c r="I609" t="s">
        <v>174</v>
      </c>
      <c r="J609" t="s">
        <v>73</v>
      </c>
      <c r="K609" t="s">
        <v>75</v>
      </c>
      <c r="L609" t="s">
        <v>6789</v>
      </c>
      <c r="M609" t="s">
        <v>6790</v>
      </c>
      <c r="N609" t="s">
        <v>4951</v>
      </c>
      <c r="O609">
        <f>VLOOKUP(B609,HIS退!B:F,5,FALSE)</f>
        <v>-116</v>
      </c>
      <c r="P609" t="str">
        <f t="shared" si="18"/>
        <v/>
      </c>
      <c r="Q609" s="40">
        <f>VLOOKUP(L609,银行退!C:D,2,FALSE)</f>
        <v>116</v>
      </c>
      <c r="R609" t="str">
        <f t="shared" si="19"/>
        <v/>
      </c>
      <c r="S609" t="str">
        <f>VLOOKUP(L609,银行退!C:Q,15,FALSE)</f>
        <v>B</v>
      </c>
      <c r="T609" s="40" t="str">
        <f>VLOOKUP(L609,银行退!C:W,21,FALSE)</f>
        <v>20170615</v>
      </c>
      <c r="U609" s="53">
        <v>42901.547511574077</v>
      </c>
      <c r="V609">
        <f>VLOOKUP(B609,HIS解!E:G,3,FALSE)</f>
        <v>116</v>
      </c>
    </row>
    <row r="610" spans="1:22" ht="14.25" hidden="1">
      <c r="A610" s="53">
        <v>42901.557708333334</v>
      </c>
      <c r="B610">
        <v>222305</v>
      </c>
      <c r="C610" t="s">
        <v>1844</v>
      </c>
      <c r="D610" t="s">
        <v>1845</v>
      </c>
      <c r="E610"/>
      <c r="F610" s="15">
        <v>107</v>
      </c>
      <c r="G610" t="s">
        <v>367</v>
      </c>
      <c r="H610" t="s">
        <v>367</v>
      </c>
      <c r="I610" t="s">
        <v>74</v>
      </c>
      <c r="J610" t="s">
        <v>36</v>
      </c>
      <c r="K610" t="s">
        <v>75</v>
      </c>
      <c r="L610" t="s">
        <v>6791</v>
      </c>
      <c r="M610" t="s">
        <v>6792</v>
      </c>
      <c r="N610" t="s">
        <v>6793</v>
      </c>
      <c r="O610">
        <f>VLOOKUP(B610,HIS退!B:F,5,FALSE)</f>
        <v>-107</v>
      </c>
      <c r="P610" t="str">
        <f t="shared" si="18"/>
        <v/>
      </c>
      <c r="Q610" s="40">
        <f>VLOOKUP(L610,银行退!C:D,2,FALSE)</f>
        <v>107</v>
      </c>
      <c r="R610" t="str">
        <f t="shared" si="19"/>
        <v/>
      </c>
      <c r="S610" t="str">
        <f>VLOOKUP(L610,银行退!C:Q,15,FALSE)</f>
        <v>S</v>
      </c>
      <c r="T610" s="40" t="e">
        <f>VLOOKUP(L610,银行退!C:W,21,FALSE)</f>
        <v>#N/A</v>
      </c>
      <c r="U610" s="53">
        <v>42901.557708333334</v>
      </c>
      <c r="V610" t="e">
        <f>VLOOKUP(B610,HIS解!E:G,3,FALSE)</f>
        <v>#N/A</v>
      </c>
    </row>
    <row r="611" spans="1:22" ht="14.25" hidden="1">
      <c r="A611" s="53">
        <v>42901.568749999999</v>
      </c>
      <c r="B611">
        <v>222428</v>
      </c>
      <c r="C611" t="s">
        <v>1847</v>
      </c>
      <c r="D611" t="s">
        <v>1848</v>
      </c>
      <c r="E611"/>
      <c r="F611" s="15">
        <v>4755</v>
      </c>
      <c r="G611" t="s">
        <v>367</v>
      </c>
      <c r="H611" t="s">
        <v>367</v>
      </c>
      <c r="I611" t="s">
        <v>74</v>
      </c>
      <c r="J611" t="s">
        <v>36</v>
      </c>
      <c r="K611" t="s">
        <v>75</v>
      </c>
      <c r="L611" t="s">
        <v>6794</v>
      </c>
      <c r="M611" t="s">
        <v>6795</v>
      </c>
      <c r="N611" t="s">
        <v>6796</v>
      </c>
      <c r="O611">
        <f>VLOOKUP(B611,HIS退!B:F,5,FALSE)</f>
        <v>-4755</v>
      </c>
      <c r="P611" t="str">
        <f t="shared" si="18"/>
        <v/>
      </c>
      <c r="Q611" s="40">
        <f>VLOOKUP(L611,银行退!C:D,2,FALSE)</f>
        <v>4755</v>
      </c>
      <c r="R611" t="str">
        <f t="shared" si="19"/>
        <v/>
      </c>
      <c r="S611" t="str">
        <f>VLOOKUP(L611,银行退!C:Q,15,FALSE)</f>
        <v>S</v>
      </c>
      <c r="T611" s="40" t="e">
        <f>VLOOKUP(L611,银行退!C:W,21,FALSE)</f>
        <v>#N/A</v>
      </c>
      <c r="U611" s="53">
        <v>42901.568749999999</v>
      </c>
      <c r="V611" t="e">
        <f>VLOOKUP(B611,HIS解!E:G,3,FALSE)</f>
        <v>#N/A</v>
      </c>
    </row>
    <row r="612" spans="1:22" ht="14.25" hidden="1">
      <c r="A612" s="53">
        <v>42901.569768518515</v>
      </c>
      <c r="B612">
        <v>222442</v>
      </c>
      <c r="C612" t="s">
        <v>1850</v>
      </c>
      <c r="D612" t="s">
        <v>1851</v>
      </c>
      <c r="E612"/>
      <c r="F612" s="15">
        <v>4996</v>
      </c>
      <c r="G612" t="s">
        <v>367</v>
      </c>
      <c r="H612" t="s">
        <v>367</v>
      </c>
      <c r="I612" t="s">
        <v>74</v>
      </c>
      <c r="J612" t="s">
        <v>36</v>
      </c>
      <c r="K612" t="s">
        <v>75</v>
      </c>
      <c r="L612" t="s">
        <v>6797</v>
      </c>
      <c r="M612" t="s">
        <v>6798</v>
      </c>
      <c r="N612" t="s">
        <v>6799</v>
      </c>
      <c r="O612">
        <f>VLOOKUP(B612,HIS退!B:F,5,FALSE)</f>
        <v>-4996</v>
      </c>
      <c r="P612" t="str">
        <f t="shared" si="18"/>
        <v/>
      </c>
      <c r="Q612" s="40">
        <f>VLOOKUP(L612,银行退!C:D,2,FALSE)</f>
        <v>4996</v>
      </c>
      <c r="R612" t="str">
        <f t="shared" si="19"/>
        <v/>
      </c>
      <c r="S612" t="str">
        <f>VLOOKUP(L612,银行退!C:Q,15,FALSE)</f>
        <v>S</v>
      </c>
      <c r="T612" s="40" t="e">
        <f>VLOOKUP(L612,银行退!C:W,21,FALSE)</f>
        <v>#N/A</v>
      </c>
      <c r="U612" s="53">
        <v>42901.569768518515</v>
      </c>
      <c r="V612" t="e">
        <f>VLOOKUP(B612,HIS解!E:G,3,FALSE)</f>
        <v>#N/A</v>
      </c>
    </row>
    <row r="613" spans="1:22" ht="14.25" hidden="1">
      <c r="A613" s="53">
        <v>42901.5940625</v>
      </c>
      <c r="B613">
        <v>223118</v>
      </c>
      <c r="C613" t="s">
        <v>1853</v>
      </c>
      <c r="D613" t="s">
        <v>1665</v>
      </c>
      <c r="E613"/>
      <c r="F613" s="15">
        <v>3000</v>
      </c>
      <c r="G613" t="s">
        <v>367</v>
      </c>
      <c r="H613" t="s">
        <v>367</v>
      </c>
      <c r="I613" t="s">
        <v>74</v>
      </c>
      <c r="J613" t="s">
        <v>36</v>
      </c>
      <c r="K613" t="s">
        <v>75</v>
      </c>
      <c r="L613" t="s">
        <v>6800</v>
      </c>
      <c r="M613" t="s">
        <v>6801</v>
      </c>
      <c r="N613" t="s">
        <v>6675</v>
      </c>
      <c r="O613">
        <f>VLOOKUP(B613,HIS退!B:F,5,FALSE)</f>
        <v>-3000</v>
      </c>
      <c r="P613" t="str">
        <f t="shared" si="18"/>
        <v/>
      </c>
      <c r="Q613" s="40">
        <f>VLOOKUP(L613,银行退!C:D,2,FALSE)</f>
        <v>3000</v>
      </c>
      <c r="R613" t="str">
        <f t="shared" si="19"/>
        <v/>
      </c>
      <c r="S613" t="str">
        <f>VLOOKUP(L613,银行退!C:Q,15,FALSE)</f>
        <v>S</v>
      </c>
      <c r="T613" s="40" t="e">
        <f>VLOOKUP(L613,银行退!C:W,21,FALSE)</f>
        <v>#N/A</v>
      </c>
      <c r="U613" s="53">
        <v>42901.5940625</v>
      </c>
      <c r="V613" t="e">
        <f>VLOOKUP(B613,HIS解!E:G,3,FALSE)</f>
        <v>#N/A</v>
      </c>
    </row>
    <row r="614" spans="1:22" ht="14.25" hidden="1">
      <c r="A614" s="53">
        <v>42901.601006944446</v>
      </c>
      <c r="B614">
        <v>223477</v>
      </c>
      <c r="C614" t="s">
        <v>1854</v>
      </c>
      <c r="D614" t="s">
        <v>1855</v>
      </c>
      <c r="E614"/>
      <c r="F614" s="15">
        <v>500</v>
      </c>
      <c r="G614" t="s">
        <v>367</v>
      </c>
      <c r="H614" t="s">
        <v>367</v>
      </c>
      <c r="I614" t="s">
        <v>74</v>
      </c>
      <c r="J614" t="s">
        <v>36</v>
      </c>
      <c r="K614" t="s">
        <v>75</v>
      </c>
      <c r="L614" t="s">
        <v>6802</v>
      </c>
      <c r="M614" t="s">
        <v>6803</v>
      </c>
      <c r="N614" t="s">
        <v>6804</v>
      </c>
      <c r="O614">
        <f>VLOOKUP(B614,HIS退!B:F,5,FALSE)</f>
        <v>-500</v>
      </c>
      <c r="P614" t="str">
        <f t="shared" si="18"/>
        <v/>
      </c>
      <c r="Q614" s="40">
        <f>VLOOKUP(L614,银行退!C:D,2,FALSE)</f>
        <v>500</v>
      </c>
      <c r="R614" t="str">
        <f t="shared" si="19"/>
        <v/>
      </c>
      <c r="S614" t="str">
        <f>VLOOKUP(L614,银行退!C:Q,15,FALSE)</f>
        <v>S</v>
      </c>
      <c r="T614" s="40" t="e">
        <f>VLOOKUP(L614,银行退!C:W,21,FALSE)</f>
        <v>#N/A</v>
      </c>
      <c r="U614" s="53">
        <v>42901.601006944446</v>
      </c>
      <c r="V614" t="e">
        <f>VLOOKUP(B614,HIS解!E:G,3,FALSE)</f>
        <v>#N/A</v>
      </c>
    </row>
    <row r="615" spans="1:22" ht="14.25" hidden="1">
      <c r="A615" s="53">
        <v>42901.606759259259</v>
      </c>
      <c r="B615">
        <v>223765</v>
      </c>
      <c r="C615" t="s">
        <v>1857</v>
      </c>
      <c r="D615" t="s">
        <v>1858</v>
      </c>
      <c r="E615"/>
      <c r="F615" s="15">
        <v>400</v>
      </c>
      <c r="G615" t="s">
        <v>367</v>
      </c>
      <c r="H615" t="s">
        <v>367</v>
      </c>
      <c r="I615" t="s">
        <v>74</v>
      </c>
      <c r="J615" t="s">
        <v>36</v>
      </c>
      <c r="K615" t="s">
        <v>75</v>
      </c>
      <c r="L615" t="s">
        <v>6805</v>
      </c>
      <c r="M615" t="s">
        <v>6806</v>
      </c>
      <c r="N615" t="s">
        <v>6807</v>
      </c>
      <c r="O615">
        <f>VLOOKUP(B615,HIS退!B:F,5,FALSE)</f>
        <v>-400</v>
      </c>
      <c r="P615" t="str">
        <f t="shared" si="18"/>
        <v/>
      </c>
      <c r="Q615" s="40">
        <f>VLOOKUP(L615,银行退!C:D,2,FALSE)</f>
        <v>400</v>
      </c>
      <c r="R615" t="str">
        <f t="shared" si="19"/>
        <v/>
      </c>
      <c r="S615" t="str">
        <f>VLOOKUP(L615,银行退!C:Q,15,FALSE)</f>
        <v>S</v>
      </c>
      <c r="T615" s="40" t="e">
        <f>VLOOKUP(L615,银行退!C:W,21,FALSE)</f>
        <v>#N/A</v>
      </c>
      <c r="U615" s="53">
        <v>42901.606759259259</v>
      </c>
      <c r="V615" t="e">
        <f>VLOOKUP(B615,HIS解!E:G,3,FALSE)</f>
        <v>#N/A</v>
      </c>
    </row>
    <row r="616" spans="1:22" ht="14.25" hidden="1">
      <c r="A616" s="53">
        <v>42901.607210648152</v>
      </c>
      <c r="B616">
        <v>223802</v>
      </c>
      <c r="C616" t="s">
        <v>1860</v>
      </c>
      <c r="D616" t="s">
        <v>1858</v>
      </c>
      <c r="E616"/>
      <c r="F616" s="15">
        <v>1098</v>
      </c>
      <c r="G616" t="s">
        <v>367</v>
      </c>
      <c r="H616" t="s">
        <v>367</v>
      </c>
      <c r="I616" t="s">
        <v>74</v>
      </c>
      <c r="J616" t="s">
        <v>36</v>
      </c>
      <c r="K616" t="s">
        <v>75</v>
      </c>
      <c r="L616" t="s">
        <v>6808</v>
      </c>
      <c r="M616" t="s">
        <v>6809</v>
      </c>
      <c r="N616" t="s">
        <v>6807</v>
      </c>
      <c r="O616">
        <f>VLOOKUP(B616,HIS退!B:F,5,FALSE)</f>
        <v>-1098</v>
      </c>
      <c r="P616" t="str">
        <f t="shared" si="18"/>
        <v/>
      </c>
      <c r="Q616" s="40">
        <f>VLOOKUP(L616,银行退!C:D,2,FALSE)</f>
        <v>1098</v>
      </c>
      <c r="R616" t="str">
        <f t="shared" si="19"/>
        <v/>
      </c>
      <c r="S616" t="str">
        <f>VLOOKUP(L616,银行退!C:Q,15,FALSE)</f>
        <v>S</v>
      </c>
      <c r="T616" s="40" t="e">
        <f>VLOOKUP(L616,银行退!C:W,21,FALSE)</f>
        <v>#N/A</v>
      </c>
      <c r="U616" s="53">
        <v>42901.607210648152</v>
      </c>
      <c r="V616" t="e">
        <f>VLOOKUP(B616,HIS解!E:G,3,FALSE)</f>
        <v>#N/A</v>
      </c>
    </row>
    <row r="617" spans="1:22" ht="14.25" hidden="1">
      <c r="A617" s="53">
        <v>42901.627071759256</v>
      </c>
      <c r="B617">
        <v>225090</v>
      </c>
      <c r="C617" t="s">
        <v>1861</v>
      </c>
      <c r="D617" t="s">
        <v>1862</v>
      </c>
      <c r="E617"/>
      <c r="F617" s="15">
        <v>500</v>
      </c>
      <c r="G617" t="s">
        <v>367</v>
      </c>
      <c r="H617" t="s">
        <v>367</v>
      </c>
      <c r="I617" t="s">
        <v>74</v>
      </c>
      <c r="J617" t="s">
        <v>36</v>
      </c>
      <c r="K617" t="s">
        <v>75</v>
      </c>
      <c r="L617" t="s">
        <v>6810</v>
      </c>
      <c r="M617" t="s">
        <v>6811</v>
      </c>
      <c r="N617" t="s">
        <v>6812</v>
      </c>
      <c r="O617">
        <f>VLOOKUP(B617,HIS退!B:F,5,FALSE)</f>
        <v>-500</v>
      </c>
      <c r="P617" t="str">
        <f t="shared" si="18"/>
        <v/>
      </c>
      <c r="Q617" s="40">
        <f>VLOOKUP(L617,银行退!C:D,2,FALSE)</f>
        <v>500</v>
      </c>
      <c r="R617" t="str">
        <f t="shared" si="19"/>
        <v/>
      </c>
      <c r="S617" t="str">
        <f>VLOOKUP(L617,银行退!C:Q,15,FALSE)</f>
        <v>S</v>
      </c>
      <c r="T617" s="40" t="e">
        <f>VLOOKUP(L617,银行退!C:W,21,FALSE)</f>
        <v>#N/A</v>
      </c>
      <c r="U617" s="53">
        <v>42901.627071759256</v>
      </c>
      <c r="V617" t="e">
        <f>VLOOKUP(B617,HIS解!E:G,3,FALSE)</f>
        <v>#N/A</v>
      </c>
    </row>
    <row r="618" spans="1:22" ht="14.25" hidden="1">
      <c r="A618" s="53">
        <v>42901.632662037038</v>
      </c>
      <c r="B618">
        <v>225445</v>
      </c>
      <c r="C618" t="s">
        <v>1864</v>
      </c>
      <c r="D618" t="s">
        <v>1865</v>
      </c>
      <c r="E618"/>
      <c r="F618" s="15">
        <v>700</v>
      </c>
      <c r="G618" t="s">
        <v>367</v>
      </c>
      <c r="H618" t="s">
        <v>367</v>
      </c>
      <c r="I618" t="s">
        <v>74</v>
      </c>
      <c r="J618" t="s">
        <v>36</v>
      </c>
      <c r="K618" t="s">
        <v>75</v>
      </c>
      <c r="L618" t="s">
        <v>6813</v>
      </c>
      <c r="M618" t="s">
        <v>6814</v>
      </c>
      <c r="N618" t="s">
        <v>6815</v>
      </c>
      <c r="O618">
        <f>VLOOKUP(B618,HIS退!B:F,5,FALSE)</f>
        <v>-700</v>
      </c>
      <c r="P618" t="str">
        <f t="shared" si="18"/>
        <v/>
      </c>
      <c r="Q618" s="40">
        <f>VLOOKUP(L618,银行退!C:D,2,FALSE)</f>
        <v>700</v>
      </c>
      <c r="R618" t="str">
        <f t="shared" si="19"/>
        <v/>
      </c>
      <c r="S618" t="str">
        <f>VLOOKUP(L618,银行退!C:Q,15,FALSE)</f>
        <v>S</v>
      </c>
      <c r="T618" s="40" t="e">
        <f>VLOOKUP(L618,银行退!C:W,21,FALSE)</f>
        <v>#N/A</v>
      </c>
      <c r="U618" s="53">
        <v>42901.632662037038</v>
      </c>
      <c r="V618" t="e">
        <f>VLOOKUP(B618,HIS解!E:G,3,FALSE)</f>
        <v>#N/A</v>
      </c>
    </row>
    <row r="619" spans="1:22" ht="14.25" hidden="1">
      <c r="A619" s="53">
        <v>42901.636689814812</v>
      </c>
      <c r="B619">
        <v>225682</v>
      </c>
      <c r="C619" t="s">
        <v>1867</v>
      </c>
      <c r="D619" t="s">
        <v>1868</v>
      </c>
      <c r="E619"/>
      <c r="F619" s="15">
        <v>100</v>
      </c>
      <c r="G619" t="s">
        <v>367</v>
      </c>
      <c r="H619" t="s">
        <v>367</v>
      </c>
      <c r="I619" t="s">
        <v>74</v>
      </c>
      <c r="J619" t="s">
        <v>36</v>
      </c>
      <c r="K619" t="s">
        <v>75</v>
      </c>
      <c r="L619" t="s">
        <v>6816</v>
      </c>
      <c r="M619" t="s">
        <v>6817</v>
      </c>
      <c r="N619" t="s">
        <v>6818</v>
      </c>
      <c r="O619">
        <f>VLOOKUP(B619,HIS退!B:F,5,FALSE)</f>
        <v>-100</v>
      </c>
      <c r="P619" t="str">
        <f t="shared" si="18"/>
        <v/>
      </c>
      <c r="Q619" s="40">
        <f>VLOOKUP(L619,银行退!C:D,2,FALSE)</f>
        <v>100</v>
      </c>
      <c r="R619" t="str">
        <f t="shared" si="19"/>
        <v/>
      </c>
      <c r="S619" t="str">
        <f>VLOOKUP(L619,银行退!C:Q,15,FALSE)</f>
        <v>S</v>
      </c>
      <c r="T619" s="40" t="e">
        <f>VLOOKUP(L619,银行退!C:W,21,FALSE)</f>
        <v>#N/A</v>
      </c>
      <c r="U619" s="53">
        <v>42901.636689814812</v>
      </c>
      <c r="V619" t="e">
        <f>VLOOKUP(B619,HIS解!E:G,3,FALSE)</f>
        <v>#N/A</v>
      </c>
    </row>
    <row r="620" spans="1:22" ht="14.25" hidden="1">
      <c r="A620" s="53">
        <v>42901.638194444444</v>
      </c>
      <c r="B620">
        <v>225766</v>
      </c>
      <c r="C620" t="s">
        <v>1870</v>
      </c>
      <c r="D620" t="s">
        <v>1871</v>
      </c>
      <c r="E620"/>
      <c r="F620" s="15">
        <v>650</v>
      </c>
      <c r="G620" t="s">
        <v>367</v>
      </c>
      <c r="H620" t="s">
        <v>367</v>
      </c>
      <c r="I620" t="s">
        <v>74</v>
      </c>
      <c r="J620" t="s">
        <v>36</v>
      </c>
      <c r="K620" t="s">
        <v>75</v>
      </c>
      <c r="L620" t="s">
        <v>6819</v>
      </c>
      <c r="M620" t="s">
        <v>6820</v>
      </c>
      <c r="N620" t="s">
        <v>6821</v>
      </c>
      <c r="O620">
        <f>VLOOKUP(B620,HIS退!B:F,5,FALSE)</f>
        <v>-650</v>
      </c>
      <c r="P620" t="str">
        <f t="shared" si="18"/>
        <v/>
      </c>
      <c r="Q620" s="40">
        <f>VLOOKUP(L620,银行退!C:D,2,FALSE)</f>
        <v>650</v>
      </c>
      <c r="R620" t="str">
        <f t="shared" si="19"/>
        <v/>
      </c>
      <c r="S620" t="str">
        <f>VLOOKUP(L620,银行退!C:Q,15,FALSE)</f>
        <v>S</v>
      </c>
      <c r="T620" s="40" t="e">
        <f>VLOOKUP(L620,银行退!C:W,21,FALSE)</f>
        <v>#N/A</v>
      </c>
      <c r="U620" s="53">
        <v>42901.638194444444</v>
      </c>
      <c r="V620" t="e">
        <f>VLOOKUP(B620,HIS解!E:G,3,FALSE)</f>
        <v>#N/A</v>
      </c>
    </row>
    <row r="621" spans="1:22" ht="14.25" hidden="1">
      <c r="A621" s="53">
        <v>42901.639675925922</v>
      </c>
      <c r="B621">
        <v>225880</v>
      </c>
      <c r="C621" t="s">
        <v>1873</v>
      </c>
      <c r="D621" t="s">
        <v>1874</v>
      </c>
      <c r="E621"/>
      <c r="F621" s="15">
        <v>349</v>
      </c>
      <c r="G621" t="s">
        <v>367</v>
      </c>
      <c r="H621" t="s">
        <v>367</v>
      </c>
      <c r="I621" t="s">
        <v>74</v>
      </c>
      <c r="J621" t="s">
        <v>36</v>
      </c>
      <c r="K621" t="s">
        <v>75</v>
      </c>
      <c r="L621" t="s">
        <v>6822</v>
      </c>
      <c r="M621" t="s">
        <v>6823</v>
      </c>
      <c r="N621" t="s">
        <v>6824</v>
      </c>
      <c r="O621">
        <f>VLOOKUP(B621,HIS退!B:F,5,FALSE)</f>
        <v>-349</v>
      </c>
      <c r="P621" t="str">
        <f t="shared" si="18"/>
        <v/>
      </c>
      <c r="Q621" s="40">
        <f>VLOOKUP(L621,银行退!C:D,2,FALSE)</f>
        <v>349</v>
      </c>
      <c r="R621" t="str">
        <f t="shared" si="19"/>
        <v/>
      </c>
      <c r="S621" t="str">
        <f>VLOOKUP(L621,银行退!C:Q,15,FALSE)</f>
        <v>S</v>
      </c>
      <c r="T621" s="40" t="e">
        <f>VLOOKUP(L621,银行退!C:W,21,FALSE)</f>
        <v>#N/A</v>
      </c>
      <c r="U621" s="53">
        <v>42901.639675925922</v>
      </c>
      <c r="V621" t="e">
        <f>VLOOKUP(B621,HIS解!E:G,3,FALSE)</f>
        <v>#N/A</v>
      </c>
    </row>
    <row r="622" spans="1:22" ht="14.25" hidden="1">
      <c r="A622" s="53">
        <v>42901.641435185185</v>
      </c>
      <c r="B622">
        <v>225997</v>
      </c>
      <c r="C622" t="s">
        <v>1876</v>
      </c>
      <c r="D622" t="s">
        <v>1877</v>
      </c>
      <c r="E622"/>
      <c r="F622" s="15">
        <v>400</v>
      </c>
      <c r="G622" t="s">
        <v>367</v>
      </c>
      <c r="H622" t="s">
        <v>367</v>
      </c>
      <c r="I622" t="s">
        <v>74</v>
      </c>
      <c r="J622" t="s">
        <v>36</v>
      </c>
      <c r="K622" t="s">
        <v>75</v>
      </c>
      <c r="L622" t="s">
        <v>6825</v>
      </c>
      <c r="M622" t="s">
        <v>6826</v>
      </c>
      <c r="N622" t="s">
        <v>6827</v>
      </c>
      <c r="O622">
        <f>VLOOKUP(B622,HIS退!B:F,5,FALSE)</f>
        <v>-400</v>
      </c>
      <c r="P622" t="str">
        <f t="shared" si="18"/>
        <v/>
      </c>
      <c r="Q622" s="40">
        <f>VLOOKUP(L622,银行退!C:D,2,FALSE)</f>
        <v>400</v>
      </c>
      <c r="R622" t="str">
        <f t="shared" si="19"/>
        <v/>
      </c>
      <c r="S622" t="str">
        <f>VLOOKUP(L622,银行退!C:Q,15,FALSE)</f>
        <v>S</v>
      </c>
      <c r="T622" s="40" t="e">
        <f>VLOOKUP(L622,银行退!C:W,21,FALSE)</f>
        <v>#N/A</v>
      </c>
      <c r="U622" s="53">
        <v>42901.641435185185</v>
      </c>
      <c r="V622" t="e">
        <f>VLOOKUP(B622,HIS解!E:G,3,FALSE)</f>
        <v>#N/A</v>
      </c>
    </row>
    <row r="623" spans="1:22" ht="14.25" hidden="1">
      <c r="A623" s="53">
        <v>42901.641539351855</v>
      </c>
      <c r="B623">
        <v>226003</v>
      </c>
      <c r="C623" t="s">
        <v>1879</v>
      </c>
      <c r="D623" t="s">
        <v>1818</v>
      </c>
      <c r="E623"/>
      <c r="F623" s="15">
        <v>500</v>
      </c>
      <c r="G623" t="s">
        <v>367</v>
      </c>
      <c r="H623" t="s">
        <v>367</v>
      </c>
      <c r="I623" t="s">
        <v>74</v>
      </c>
      <c r="J623" t="s">
        <v>36</v>
      </c>
      <c r="K623" t="s">
        <v>75</v>
      </c>
      <c r="L623" t="s">
        <v>6828</v>
      </c>
      <c r="M623" t="s">
        <v>6829</v>
      </c>
      <c r="N623" t="s">
        <v>6764</v>
      </c>
      <c r="O623">
        <f>VLOOKUP(B623,HIS退!B:F,5,FALSE)</f>
        <v>-500</v>
      </c>
      <c r="P623" t="str">
        <f t="shared" si="18"/>
        <v/>
      </c>
      <c r="Q623" s="40">
        <f>VLOOKUP(L623,银行退!C:D,2,FALSE)</f>
        <v>500</v>
      </c>
      <c r="R623" t="str">
        <f t="shared" si="19"/>
        <v/>
      </c>
      <c r="S623" t="str">
        <f>VLOOKUP(L623,银行退!C:Q,15,FALSE)</f>
        <v>S</v>
      </c>
      <c r="T623" s="40" t="e">
        <f>VLOOKUP(L623,银行退!C:W,21,FALSE)</f>
        <v>#N/A</v>
      </c>
      <c r="U623" s="53">
        <v>42901.641539351855</v>
      </c>
      <c r="V623" t="e">
        <f>VLOOKUP(B623,HIS解!E:G,3,FALSE)</f>
        <v>#N/A</v>
      </c>
    </row>
    <row r="624" spans="1:22" ht="14.25" hidden="1">
      <c r="A624" s="53">
        <v>42901.643819444442</v>
      </c>
      <c r="B624">
        <v>226115</v>
      </c>
      <c r="C624" t="s">
        <v>1880</v>
      </c>
      <c r="D624" t="s">
        <v>1881</v>
      </c>
      <c r="E624"/>
      <c r="F624" s="15">
        <v>500</v>
      </c>
      <c r="G624" t="s">
        <v>367</v>
      </c>
      <c r="H624" t="s">
        <v>367</v>
      </c>
      <c r="I624" t="s">
        <v>74</v>
      </c>
      <c r="J624" t="s">
        <v>36</v>
      </c>
      <c r="K624" t="s">
        <v>75</v>
      </c>
      <c r="L624" t="s">
        <v>6830</v>
      </c>
      <c r="M624" t="s">
        <v>6831</v>
      </c>
      <c r="N624" t="s">
        <v>6832</v>
      </c>
      <c r="O624">
        <f>VLOOKUP(B624,HIS退!B:F,5,FALSE)</f>
        <v>-500</v>
      </c>
      <c r="P624" t="str">
        <f t="shared" si="18"/>
        <v/>
      </c>
      <c r="Q624" s="40">
        <f>VLOOKUP(L624,银行退!C:D,2,FALSE)</f>
        <v>500</v>
      </c>
      <c r="R624" t="str">
        <f t="shared" si="19"/>
        <v/>
      </c>
      <c r="S624" t="str">
        <f>VLOOKUP(L624,银行退!C:Q,15,FALSE)</f>
        <v>S</v>
      </c>
      <c r="T624" s="40" t="e">
        <f>VLOOKUP(L624,银行退!C:W,21,FALSE)</f>
        <v>#N/A</v>
      </c>
      <c r="U624" s="53">
        <v>42901.643819444442</v>
      </c>
      <c r="V624" t="e">
        <f>VLOOKUP(B624,HIS解!E:G,3,FALSE)</f>
        <v>#N/A</v>
      </c>
    </row>
    <row r="625" spans="1:22" ht="14.25" hidden="1">
      <c r="A625" s="53">
        <v>42901.648900462962</v>
      </c>
      <c r="B625">
        <v>226399</v>
      </c>
      <c r="C625" t="s">
        <v>1883</v>
      </c>
      <c r="D625" t="s">
        <v>1884</v>
      </c>
      <c r="E625"/>
      <c r="F625" s="15">
        <v>288</v>
      </c>
      <c r="G625" t="s">
        <v>367</v>
      </c>
      <c r="H625" t="s">
        <v>367</v>
      </c>
      <c r="I625" t="s">
        <v>74</v>
      </c>
      <c r="J625" t="s">
        <v>36</v>
      </c>
      <c r="K625" t="s">
        <v>75</v>
      </c>
      <c r="L625" t="s">
        <v>6833</v>
      </c>
      <c r="M625" t="s">
        <v>6834</v>
      </c>
      <c r="N625" t="s">
        <v>6835</v>
      </c>
      <c r="O625">
        <f>VLOOKUP(B625,HIS退!B:F,5,FALSE)</f>
        <v>-288</v>
      </c>
      <c r="P625" t="str">
        <f t="shared" si="18"/>
        <v/>
      </c>
      <c r="Q625" s="40">
        <f>VLOOKUP(L625,银行退!C:D,2,FALSE)</f>
        <v>288</v>
      </c>
      <c r="R625" t="str">
        <f t="shared" si="19"/>
        <v/>
      </c>
      <c r="S625" t="str">
        <f>VLOOKUP(L625,银行退!C:Q,15,FALSE)</f>
        <v>S</v>
      </c>
      <c r="T625" s="40" t="e">
        <f>VLOOKUP(L625,银行退!C:W,21,FALSE)</f>
        <v>#N/A</v>
      </c>
      <c r="U625" s="53">
        <v>42901.648900462962</v>
      </c>
      <c r="V625" t="e">
        <f>VLOOKUP(B625,HIS解!E:G,3,FALSE)</f>
        <v>#N/A</v>
      </c>
    </row>
    <row r="626" spans="1:22" ht="14.25" hidden="1">
      <c r="A626" s="53">
        <v>42901.651180555556</v>
      </c>
      <c r="B626">
        <v>226531</v>
      </c>
      <c r="C626" t="s">
        <v>6836</v>
      </c>
      <c r="D626" t="s">
        <v>1886</v>
      </c>
      <c r="E626"/>
      <c r="F626" s="15">
        <v>1824</v>
      </c>
      <c r="G626" t="s">
        <v>367</v>
      </c>
      <c r="H626" t="s">
        <v>367</v>
      </c>
      <c r="I626" t="s">
        <v>174</v>
      </c>
      <c r="J626" t="s">
        <v>73</v>
      </c>
      <c r="K626" t="s">
        <v>75</v>
      </c>
      <c r="L626" t="s">
        <v>6837</v>
      </c>
      <c r="M626" t="s">
        <v>6838</v>
      </c>
      <c r="N626" t="s">
        <v>4952</v>
      </c>
      <c r="O626">
        <f>VLOOKUP(B626,HIS退!B:F,5,FALSE)</f>
        <v>-1824</v>
      </c>
      <c r="P626" t="str">
        <f t="shared" si="18"/>
        <v/>
      </c>
      <c r="Q626" s="40">
        <f>VLOOKUP(L626,银行退!C:D,2,FALSE)</f>
        <v>1824</v>
      </c>
      <c r="R626" t="str">
        <f t="shared" si="19"/>
        <v/>
      </c>
      <c r="S626" t="str">
        <f>VLOOKUP(L626,银行退!C:Q,15,FALSE)</f>
        <v>B</v>
      </c>
      <c r="T626" s="40" t="str">
        <f>VLOOKUP(L626,银行退!C:W,21,FALSE)</f>
        <v>20170615</v>
      </c>
      <c r="U626" s="53">
        <v>42901.651180555556</v>
      </c>
      <c r="V626">
        <f>VLOOKUP(B626,HIS解!E:G,3,FALSE)</f>
        <v>1824</v>
      </c>
    </row>
    <row r="627" spans="1:22" ht="14.25" hidden="1">
      <c r="A627" s="53">
        <v>42901.651539351849</v>
      </c>
      <c r="B627">
        <v>226552</v>
      </c>
      <c r="C627" t="s">
        <v>1888</v>
      </c>
      <c r="D627" t="s">
        <v>1889</v>
      </c>
      <c r="E627"/>
      <c r="F627" s="15">
        <v>12</v>
      </c>
      <c r="G627" t="s">
        <v>367</v>
      </c>
      <c r="H627" t="s">
        <v>367</v>
      </c>
      <c r="I627" t="s">
        <v>74</v>
      </c>
      <c r="J627" t="s">
        <v>36</v>
      </c>
      <c r="K627" t="s">
        <v>75</v>
      </c>
      <c r="L627" t="s">
        <v>6839</v>
      </c>
      <c r="M627" t="s">
        <v>6840</v>
      </c>
      <c r="N627" t="s">
        <v>6841</v>
      </c>
      <c r="O627">
        <f>VLOOKUP(B627,HIS退!B:F,5,FALSE)</f>
        <v>-12</v>
      </c>
      <c r="P627" t="str">
        <f t="shared" si="18"/>
        <v/>
      </c>
      <c r="Q627" s="40">
        <f>VLOOKUP(L627,银行退!C:D,2,FALSE)</f>
        <v>12</v>
      </c>
      <c r="R627" t="str">
        <f t="shared" si="19"/>
        <v/>
      </c>
      <c r="S627" t="str">
        <f>VLOOKUP(L627,银行退!C:Q,15,FALSE)</f>
        <v>S</v>
      </c>
      <c r="T627" s="40" t="e">
        <f>VLOOKUP(L627,银行退!C:W,21,FALSE)</f>
        <v>#N/A</v>
      </c>
      <c r="U627" s="53">
        <v>42901.651539351849</v>
      </c>
      <c r="V627" t="e">
        <f>VLOOKUP(B627,HIS解!E:G,3,FALSE)</f>
        <v>#N/A</v>
      </c>
    </row>
    <row r="628" spans="1:22" ht="14.25" hidden="1">
      <c r="A628" s="53">
        <v>42901.652002314811</v>
      </c>
      <c r="B628">
        <v>226579</v>
      </c>
      <c r="C628" t="s">
        <v>6842</v>
      </c>
      <c r="D628" t="s">
        <v>1891</v>
      </c>
      <c r="E628"/>
      <c r="F628" s="15">
        <v>732</v>
      </c>
      <c r="G628" t="s">
        <v>367</v>
      </c>
      <c r="H628" t="s">
        <v>367</v>
      </c>
      <c r="I628" t="s">
        <v>174</v>
      </c>
      <c r="J628" t="s">
        <v>73</v>
      </c>
      <c r="K628" t="s">
        <v>75</v>
      </c>
      <c r="L628" t="s">
        <v>6843</v>
      </c>
      <c r="M628" t="s">
        <v>6844</v>
      </c>
      <c r="N628" t="s">
        <v>4952</v>
      </c>
      <c r="O628">
        <f>VLOOKUP(B628,HIS退!B:F,5,FALSE)</f>
        <v>-732</v>
      </c>
      <c r="P628" t="str">
        <f t="shared" si="18"/>
        <v/>
      </c>
      <c r="Q628" s="40">
        <f>VLOOKUP(L628,银行退!C:D,2,FALSE)</f>
        <v>732</v>
      </c>
      <c r="R628" t="str">
        <f t="shared" si="19"/>
        <v/>
      </c>
      <c r="S628" t="str">
        <f>VLOOKUP(L628,银行退!C:Q,15,FALSE)</f>
        <v>B</v>
      </c>
      <c r="T628" s="40" t="str">
        <f>VLOOKUP(L628,银行退!C:W,21,FALSE)</f>
        <v>20170615</v>
      </c>
      <c r="U628" s="53">
        <v>42901.652002314811</v>
      </c>
      <c r="V628">
        <f>VLOOKUP(B628,HIS解!E:G,3,FALSE)</f>
        <v>732</v>
      </c>
    </row>
    <row r="629" spans="1:22" ht="14.25" hidden="1">
      <c r="A629" s="53">
        <v>42901.652268518519</v>
      </c>
      <c r="B629">
        <v>226600</v>
      </c>
      <c r="C629" t="s">
        <v>6845</v>
      </c>
      <c r="D629" t="s">
        <v>1893</v>
      </c>
      <c r="E629"/>
      <c r="F629" s="15">
        <v>217</v>
      </c>
      <c r="G629" t="s">
        <v>367</v>
      </c>
      <c r="H629" t="s">
        <v>367</v>
      </c>
      <c r="I629" t="s">
        <v>174</v>
      </c>
      <c r="J629" t="s">
        <v>98</v>
      </c>
      <c r="K629" t="s">
        <v>75</v>
      </c>
      <c r="L629" t="s">
        <v>6846</v>
      </c>
      <c r="M629" t="s">
        <v>6847</v>
      </c>
      <c r="N629" t="s">
        <v>5034</v>
      </c>
      <c r="O629">
        <f>VLOOKUP(B629,HIS退!B:F,5,FALSE)</f>
        <v>-217</v>
      </c>
      <c r="P629" t="str">
        <f t="shared" si="18"/>
        <v/>
      </c>
      <c r="Q629" s="40">
        <f>VLOOKUP(L629,银行退!C:D,2,FALSE)</f>
        <v>217</v>
      </c>
      <c r="R629" t="str">
        <f t="shared" si="19"/>
        <v/>
      </c>
      <c r="S629" t="str">
        <f>VLOOKUP(L629,银行退!C:Q,15,FALSE)</f>
        <v>B</v>
      </c>
      <c r="T629" s="40" t="str">
        <f>VLOOKUP(L629,银行退!C:W,21,FALSE)</f>
        <v>20170616</v>
      </c>
      <c r="U629" s="53">
        <v>42901.652268518519</v>
      </c>
      <c r="V629">
        <f>VLOOKUP(B629,HIS解!E:G,3,FALSE)</f>
        <v>217</v>
      </c>
    </row>
    <row r="630" spans="1:22" ht="14.25" hidden="1">
      <c r="A630" s="53">
        <v>42901.653912037036</v>
      </c>
      <c r="B630">
        <v>226714</v>
      </c>
      <c r="C630" t="s">
        <v>1895</v>
      </c>
      <c r="D630" t="s">
        <v>1896</v>
      </c>
      <c r="E630"/>
      <c r="F630" s="15">
        <v>4000</v>
      </c>
      <c r="G630" t="s">
        <v>367</v>
      </c>
      <c r="H630" t="s">
        <v>367</v>
      </c>
      <c r="I630" t="s">
        <v>74</v>
      </c>
      <c r="J630" t="s">
        <v>36</v>
      </c>
      <c r="K630" t="s">
        <v>75</v>
      </c>
      <c r="L630" t="s">
        <v>6848</v>
      </c>
      <c r="M630" t="s">
        <v>6849</v>
      </c>
      <c r="N630" t="s">
        <v>6850</v>
      </c>
      <c r="O630">
        <f>VLOOKUP(B630,HIS退!B:F,5,FALSE)</f>
        <v>-4000</v>
      </c>
      <c r="P630" t="str">
        <f t="shared" si="18"/>
        <v/>
      </c>
      <c r="Q630" s="40">
        <f>VLOOKUP(L630,银行退!C:D,2,FALSE)</f>
        <v>4000</v>
      </c>
      <c r="R630" t="str">
        <f t="shared" si="19"/>
        <v/>
      </c>
      <c r="S630" t="str">
        <f>VLOOKUP(L630,银行退!C:Q,15,FALSE)</f>
        <v>S</v>
      </c>
      <c r="T630" s="40" t="e">
        <f>VLOOKUP(L630,银行退!C:W,21,FALSE)</f>
        <v>#N/A</v>
      </c>
      <c r="U630" s="53">
        <v>42901.653912037036</v>
      </c>
      <c r="V630" t="e">
        <f>VLOOKUP(B630,HIS解!E:G,3,FALSE)</f>
        <v>#N/A</v>
      </c>
    </row>
    <row r="631" spans="1:22" ht="14.25" hidden="1">
      <c r="A631" s="53">
        <v>42901.654594907406</v>
      </c>
      <c r="B631">
        <v>226750</v>
      </c>
      <c r="C631" t="s">
        <v>1898</v>
      </c>
      <c r="D631" t="s">
        <v>1899</v>
      </c>
      <c r="E631"/>
      <c r="F631" s="15">
        <v>575</v>
      </c>
      <c r="G631" t="s">
        <v>367</v>
      </c>
      <c r="H631" t="s">
        <v>367</v>
      </c>
      <c r="I631" t="s">
        <v>74</v>
      </c>
      <c r="J631" t="s">
        <v>36</v>
      </c>
      <c r="K631" t="s">
        <v>75</v>
      </c>
      <c r="L631" t="s">
        <v>6851</v>
      </c>
      <c r="M631" t="s">
        <v>6852</v>
      </c>
      <c r="N631" t="s">
        <v>6853</v>
      </c>
      <c r="O631">
        <f>VLOOKUP(B631,HIS退!B:F,5,FALSE)</f>
        <v>-575</v>
      </c>
      <c r="P631" t="str">
        <f t="shared" si="18"/>
        <v/>
      </c>
      <c r="Q631" s="40">
        <f>VLOOKUP(L631,银行退!C:D,2,FALSE)</f>
        <v>575</v>
      </c>
      <c r="R631" t="str">
        <f t="shared" si="19"/>
        <v/>
      </c>
      <c r="S631" t="str">
        <f>VLOOKUP(L631,银行退!C:Q,15,FALSE)</f>
        <v>S</v>
      </c>
      <c r="T631" s="40" t="e">
        <f>VLOOKUP(L631,银行退!C:W,21,FALSE)</f>
        <v>#N/A</v>
      </c>
      <c r="U631" s="53">
        <v>42901.654594907406</v>
      </c>
      <c r="V631" t="e">
        <f>VLOOKUP(B631,HIS解!E:G,3,FALSE)</f>
        <v>#N/A</v>
      </c>
    </row>
    <row r="632" spans="1:22" ht="14.25" hidden="1">
      <c r="A632" s="53">
        <v>42901.657187500001</v>
      </c>
      <c r="B632">
        <v>226925</v>
      </c>
      <c r="C632" t="s">
        <v>1901</v>
      </c>
      <c r="D632" t="s">
        <v>1902</v>
      </c>
      <c r="E632"/>
      <c r="F632" s="15">
        <v>300</v>
      </c>
      <c r="G632" t="s">
        <v>367</v>
      </c>
      <c r="H632" t="s">
        <v>367</v>
      </c>
      <c r="I632" t="s">
        <v>74</v>
      </c>
      <c r="J632" t="s">
        <v>36</v>
      </c>
      <c r="K632" t="s">
        <v>75</v>
      </c>
      <c r="L632" t="s">
        <v>6854</v>
      </c>
      <c r="M632" t="s">
        <v>6855</v>
      </c>
      <c r="N632" t="s">
        <v>6856</v>
      </c>
      <c r="O632">
        <f>VLOOKUP(B632,HIS退!B:F,5,FALSE)</f>
        <v>-300</v>
      </c>
      <c r="P632" t="str">
        <f t="shared" si="18"/>
        <v/>
      </c>
      <c r="Q632" s="40">
        <f>VLOOKUP(L632,银行退!C:D,2,FALSE)</f>
        <v>300</v>
      </c>
      <c r="R632" t="str">
        <f t="shared" si="19"/>
        <v/>
      </c>
      <c r="S632" t="str">
        <f>VLOOKUP(L632,银行退!C:Q,15,FALSE)</f>
        <v>S</v>
      </c>
      <c r="T632" s="40" t="e">
        <f>VLOOKUP(L632,银行退!C:W,21,FALSE)</f>
        <v>#N/A</v>
      </c>
      <c r="U632" s="53">
        <v>42901.657187500001</v>
      </c>
      <c r="V632" t="e">
        <f>VLOOKUP(B632,HIS解!E:G,3,FALSE)</f>
        <v>#N/A</v>
      </c>
    </row>
    <row r="633" spans="1:22" ht="14.25" hidden="1">
      <c r="A633" s="53">
        <v>42901.66300925926</v>
      </c>
      <c r="B633">
        <v>227214</v>
      </c>
      <c r="C633" t="s">
        <v>1904</v>
      </c>
      <c r="D633" t="s">
        <v>1905</v>
      </c>
      <c r="E633"/>
      <c r="F633" s="15">
        <v>76</v>
      </c>
      <c r="G633" t="s">
        <v>367</v>
      </c>
      <c r="H633" t="s">
        <v>367</v>
      </c>
      <c r="I633" t="s">
        <v>74</v>
      </c>
      <c r="J633" t="s">
        <v>36</v>
      </c>
      <c r="K633" t="s">
        <v>75</v>
      </c>
      <c r="L633" t="s">
        <v>6857</v>
      </c>
      <c r="M633" t="s">
        <v>6858</v>
      </c>
      <c r="N633" t="s">
        <v>6859</v>
      </c>
      <c r="O633">
        <f>VLOOKUP(B633,HIS退!B:F,5,FALSE)</f>
        <v>-76</v>
      </c>
      <c r="P633" t="str">
        <f t="shared" si="18"/>
        <v/>
      </c>
      <c r="Q633" s="40">
        <f>VLOOKUP(L633,银行退!C:D,2,FALSE)</f>
        <v>76</v>
      </c>
      <c r="R633" t="str">
        <f t="shared" si="19"/>
        <v/>
      </c>
      <c r="S633" t="str">
        <f>VLOOKUP(L633,银行退!C:Q,15,FALSE)</f>
        <v>S</v>
      </c>
      <c r="T633" s="40" t="e">
        <f>VLOOKUP(L633,银行退!C:W,21,FALSE)</f>
        <v>#N/A</v>
      </c>
      <c r="U633" s="53">
        <v>42901.66300925926</v>
      </c>
      <c r="V633" t="e">
        <f>VLOOKUP(B633,HIS解!E:G,3,FALSE)</f>
        <v>#N/A</v>
      </c>
    </row>
    <row r="634" spans="1:22" ht="14.25" hidden="1">
      <c r="A634" s="53">
        <v>42901.664270833331</v>
      </c>
      <c r="B634">
        <v>227257</v>
      </c>
      <c r="C634" t="s">
        <v>1907</v>
      </c>
      <c r="D634" t="s">
        <v>1908</v>
      </c>
      <c r="E634"/>
      <c r="F634" s="15">
        <v>200</v>
      </c>
      <c r="G634" t="s">
        <v>367</v>
      </c>
      <c r="H634" t="s">
        <v>367</v>
      </c>
      <c r="I634" t="s">
        <v>74</v>
      </c>
      <c r="J634" t="s">
        <v>36</v>
      </c>
      <c r="K634" t="s">
        <v>75</v>
      </c>
      <c r="L634" t="s">
        <v>6860</v>
      </c>
      <c r="M634" t="s">
        <v>6861</v>
      </c>
      <c r="N634" t="s">
        <v>6862</v>
      </c>
      <c r="O634">
        <f>VLOOKUP(B634,HIS退!B:F,5,FALSE)</f>
        <v>-200</v>
      </c>
      <c r="P634" t="str">
        <f t="shared" si="18"/>
        <v/>
      </c>
      <c r="Q634" s="40">
        <f>VLOOKUP(L634,银行退!C:D,2,FALSE)</f>
        <v>200</v>
      </c>
      <c r="R634" t="str">
        <f t="shared" si="19"/>
        <v/>
      </c>
      <c r="S634" t="str">
        <f>VLOOKUP(L634,银行退!C:Q,15,FALSE)</f>
        <v>S</v>
      </c>
      <c r="T634" s="40" t="e">
        <f>VLOOKUP(L634,银行退!C:W,21,FALSE)</f>
        <v>#N/A</v>
      </c>
      <c r="U634" s="53">
        <v>42901.664270833331</v>
      </c>
      <c r="V634" t="e">
        <f>VLOOKUP(B634,HIS解!E:G,3,FALSE)</f>
        <v>#N/A</v>
      </c>
    </row>
    <row r="635" spans="1:22" ht="14.25" hidden="1">
      <c r="A635" s="53">
        <v>42901.664907407408</v>
      </c>
      <c r="B635">
        <v>227309</v>
      </c>
      <c r="C635" t="s">
        <v>1910</v>
      </c>
      <c r="D635" t="s">
        <v>1911</v>
      </c>
      <c r="E635"/>
      <c r="F635" s="15">
        <v>4000</v>
      </c>
      <c r="G635" t="s">
        <v>367</v>
      </c>
      <c r="H635" t="s">
        <v>367</v>
      </c>
      <c r="I635" t="s">
        <v>74</v>
      </c>
      <c r="J635" t="s">
        <v>36</v>
      </c>
      <c r="K635" t="s">
        <v>75</v>
      </c>
      <c r="L635" t="s">
        <v>6863</v>
      </c>
      <c r="M635" t="s">
        <v>6864</v>
      </c>
      <c r="N635" t="s">
        <v>6865</v>
      </c>
      <c r="O635">
        <f>VLOOKUP(B635,HIS退!B:F,5,FALSE)</f>
        <v>-4000</v>
      </c>
      <c r="P635" t="str">
        <f t="shared" si="18"/>
        <v/>
      </c>
      <c r="Q635" s="40">
        <f>VLOOKUP(L635,银行退!C:D,2,FALSE)</f>
        <v>4000</v>
      </c>
      <c r="R635" t="str">
        <f t="shared" si="19"/>
        <v/>
      </c>
      <c r="S635" t="str">
        <f>VLOOKUP(L635,银行退!C:Q,15,FALSE)</f>
        <v>S</v>
      </c>
      <c r="T635" s="40" t="e">
        <f>VLOOKUP(L635,银行退!C:W,21,FALSE)</f>
        <v>#N/A</v>
      </c>
      <c r="U635" s="53">
        <v>42901.664907407408</v>
      </c>
      <c r="V635" t="e">
        <f>VLOOKUP(B635,HIS解!E:G,3,FALSE)</f>
        <v>#N/A</v>
      </c>
    </row>
    <row r="636" spans="1:22" ht="14.25" hidden="1">
      <c r="A636" s="53">
        <v>42901.67083333333</v>
      </c>
      <c r="B636">
        <v>227561</v>
      </c>
      <c r="C636" t="s">
        <v>1913</v>
      </c>
      <c r="D636" t="s">
        <v>1914</v>
      </c>
      <c r="E636"/>
      <c r="F636" s="15">
        <v>181</v>
      </c>
      <c r="G636" t="s">
        <v>367</v>
      </c>
      <c r="H636" t="s">
        <v>367</v>
      </c>
      <c r="I636" t="s">
        <v>74</v>
      </c>
      <c r="J636" t="s">
        <v>36</v>
      </c>
      <c r="K636" t="s">
        <v>75</v>
      </c>
      <c r="L636" t="s">
        <v>6866</v>
      </c>
      <c r="M636" t="s">
        <v>6867</v>
      </c>
      <c r="N636" t="s">
        <v>6868</v>
      </c>
      <c r="O636">
        <f>VLOOKUP(B636,HIS退!B:F,5,FALSE)</f>
        <v>-181</v>
      </c>
      <c r="P636" t="str">
        <f t="shared" si="18"/>
        <v/>
      </c>
      <c r="Q636" s="40">
        <f>VLOOKUP(L636,银行退!C:D,2,FALSE)</f>
        <v>181</v>
      </c>
      <c r="R636" t="str">
        <f t="shared" si="19"/>
        <v/>
      </c>
      <c r="S636" t="str">
        <f>VLOOKUP(L636,银行退!C:Q,15,FALSE)</f>
        <v>S</v>
      </c>
      <c r="T636" s="40" t="e">
        <f>VLOOKUP(L636,银行退!C:W,21,FALSE)</f>
        <v>#N/A</v>
      </c>
      <c r="U636" s="53">
        <v>42901.67083333333</v>
      </c>
      <c r="V636" t="e">
        <f>VLOOKUP(B636,HIS解!E:G,3,FALSE)</f>
        <v>#N/A</v>
      </c>
    </row>
    <row r="637" spans="1:22" ht="14.25" hidden="1">
      <c r="A637" s="53">
        <v>42901.671759259261</v>
      </c>
      <c r="B637">
        <v>227620</v>
      </c>
      <c r="C637" t="s">
        <v>1916</v>
      </c>
      <c r="D637" t="s">
        <v>1917</v>
      </c>
      <c r="E637"/>
      <c r="F637" s="15">
        <v>500</v>
      </c>
      <c r="G637" t="s">
        <v>367</v>
      </c>
      <c r="H637" t="s">
        <v>367</v>
      </c>
      <c r="I637" t="s">
        <v>74</v>
      </c>
      <c r="J637" t="s">
        <v>36</v>
      </c>
      <c r="K637" t="s">
        <v>75</v>
      </c>
      <c r="L637" t="s">
        <v>6869</v>
      </c>
      <c r="M637" t="s">
        <v>6870</v>
      </c>
      <c r="N637" t="s">
        <v>6871</v>
      </c>
      <c r="O637">
        <f>VLOOKUP(B637,HIS退!B:F,5,FALSE)</f>
        <v>-500</v>
      </c>
      <c r="P637" t="str">
        <f t="shared" si="18"/>
        <v/>
      </c>
      <c r="Q637" s="40">
        <f>VLOOKUP(L637,银行退!C:D,2,FALSE)</f>
        <v>500</v>
      </c>
      <c r="R637" t="str">
        <f t="shared" si="19"/>
        <v/>
      </c>
      <c r="S637" t="str">
        <f>VLOOKUP(L637,银行退!C:Q,15,FALSE)</f>
        <v>S</v>
      </c>
      <c r="T637" s="40" t="e">
        <f>VLOOKUP(L637,银行退!C:W,21,FALSE)</f>
        <v>#N/A</v>
      </c>
      <c r="U637" s="53">
        <v>42901.671759259261</v>
      </c>
      <c r="V637" t="e">
        <f>VLOOKUP(B637,HIS解!E:G,3,FALSE)</f>
        <v>#N/A</v>
      </c>
    </row>
    <row r="638" spans="1:22" ht="14.25" hidden="1">
      <c r="A638" s="53">
        <v>42901.672465277778</v>
      </c>
      <c r="B638">
        <v>227660</v>
      </c>
      <c r="C638" t="s">
        <v>1919</v>
      </c>
      <c r="D638" t="s">
        <v>1920</v>
      </c>
      <c r="E638"/>
      <c r="F638" s="15">
        <v>390</v>
      </c>
      <c r="G638" t="s">
        <v>367</v>
      </c>
      <c r="H638" t="s">
        <v>367</v>
      </c>
      <c r="I638" t="s">
        <v>74</v>
      </c>
      <c r="J638" t="s">
        <v>36</v>
      </c>
      <c r="K638" t="s">
        <v>75</v>
      </c>
      <c r="L638" t="s">
        <v>6872</v>
      </c>
      <c r="M638" t="s">
        <v>6873</v>
      </c>
      <c r="N638" t="s">
        <v>6874</v>
      </c>
      <c r="O638">
        <f>VLOOKUP(B638,HIS退!B:F,5,FALSE)</f>
        <v>-390</v>
      </c>
      <c r="P638" t="str">
        <f t="shared" si="18"/>
        <v/>
      </c>
      <c r="Q638" s="40">
        <f>VLOOKUP(L638,银行退!C:D,2,FALSE)</f>
        <v>390</v>
      </c>
      <c r="R638" t="str">
        <f t="shared" si="19"/>
        <v/>
      </c>
      <c r="S638" t="str">
        <f>VLOOKUP(L638,银行退!C:Q,15,FALSE)</f>
        <v>S</v>
      </c>
      <c r="T638" s="40" t="e">
        <f>VLOOKUP(L638,银行退!C:W,21,FALSE)</f>
        <v>#N/A</v>
      </c>
      <c r="U638" s="53">
        <v>42901.672465277778</v>
      </c>
      <c r="V638" t="e">
        <f>VLOOKUP(B638,HIS解!E:G,3,FALSE)</f>
        <v>#N/A</v>
      </c>
    </row>
    <row r="639" spans="1:22" ht="14.25" hidden="1">
      <c r="A639" s="53">
        <v>42901.675671296296</v>
      </c>
      <c r="B639">
        <v>227825</v>
      </c>
      <c r="C639" t="s">
        <v>6875</v>
      </c>
      <c r="D639" t="s">
        <v>1922</v>
      </c>
      <c r="E639"/>
      <c r="F639" s="15">
        <v>480</v>
      </c>
      <c r="G639" t="s">
        <v>367</v>
      </c>
      <c r="H639" t="s">
        <v>367</v>
      </c>
      <c r="I639" t="s">
        <v>174</v>
      </c>
      <c r="J639" t="s">
        <v>73</v>
      </c>
      <c r="K639" t="s">
        <v>75</v>
      </c>
      <c r="L639" t="s">
        <v>6876</v>
      </c>
      <c r="M639" t="s">
        <v>6877</v>
      </c>
      <c r="N639" t="s">
        <v>4953</v>
      </c>
      <c r="O639">
        <f>VLOOKUP(B639,HIS退!B:F,5,FALSE)</f>
        <v>-480</v>
      </c>
      <c r="P639" t="str">
        <f t="shared" si="18"/>
        <v/>
      </c>
      <c r="Q639" s="40">
        <f>VLOOKUP(L639,银行退!C:D,2,FALSE)</f>
        <v>480</v>
      </c>
      <c r="R639" t="str">
        <f t="shared" si="19"/>
        <v/>
      </c>
      <c r="S639" t="str">
        <f>VLOOKUP(L639,银行退!C:Q,15,FALSE)</f>
        <v>B</v>
      </c>
      <c r="T639" s="40" t="str">
        <f>VLOOKUP(L639,银行退!C:W,21,FALSE)</f>
        <v>20170615</v>
      </c>
      <c r="U639" s="53">
        <v>42901.675671296296</v>
      </c>
      <c r="V639">
        <f>VLOOKUP(B639,HIS解!E:G,3,FALSE)</f>
        <v>480</v>
      </c>
    </row>
    <row r="640" spans="1:22" s="21" customFormat="1" ht="14.25" hidden="1">
      <c r="A640" s="58">
        <v>42901.676354166666</v>
      </c>
      <c r="B640" s="21">
        <v>227860</v>
      </c>
      <c r="C640" s="21" t="s">
        <v>1924</v>
      </c>
      <c r="D640" s="21" t="s">
        <v>1925</v>
      </c>
      <c r="F640" s="59">
        <v>1550</v>
      </c>
      <c r="G640" s="21" t="s">
        <v>367</v>
      </c>
      <c r="H640" s="21" t="s">
        <v>367</v>
      </c>
      <c r="I640" s="21" t="s">
        <v>74</v>
      </c>
      <c r="J640" s="21" t="s">
        <v>36</v>
      </c>
      <c r="K640" s="21" t="s">
        <v>75</v>
      </c>
      <c r="L640" s="21" t="s">
        <v>6878</v>
      </c>
      <c r="M640" s="21" t="s">
        <v>6879</v>
      </c>
      <c r="N640" s="21" t="s">
        <v>6880</v>
      </c>
      <c r="O640" s="21">
        <f>VLOOKUP(B640,HIS退!B:F,5,FALSE)</f>
        <v>-1550</v>
      </c>
      <c r="P640" s="21" t="str">
        <f t="shared" si="18"/>
        <v/>
      </c>
      <c r="Q640" s="60">
        <f>VLOOKUP(L640,银行退!C:D,2,FALSE)</f>
        <v>1550</v>
      </c>
      <c r="R640" s="21" t="str">
        <f t="shared" si="19"/>
        <v/>
      </c>
      <c r="S640" s="21" t="str">
        <f>VLOOKUP(L640,银行退!C:Q,15,FALSE)</f>
        <v>S</v>
      </c>
      <c r="T640" s="60" t="str">
        <f>VLOOKUP(L640,银行退!C:W,21,FALSE)</f>
        <v>20170616</v>
      </c>
      <c r="U640" s="58">
        <v>42901.676354166666</v>
      </c>
      <c r="V640" s="21" t="e">
        <f>VLOOKUP(B640,HIS解!E:G,3,FALSE)</f>
        <v>#N/A</v>
      </c>
    </row>
    <row r="641" spans="1:22" ht="14.25" hidden="1">
      <c r="A641" s="53">
        <v>42901.677986111114</v>
      </c>
      <c r="B641">
        <v>227937</v>
      </c>
      <c r="C641" t="s">
        <v>1927</v>
      </c>
      <c r="D641" t="s">
        <v>1928</v>
      </c>
      <c r="E641"/>
      <c r="F641" s="15">
        <v>26</v>
      </c>
      <c r="G641" t="s">
        <v>367</v>
      </c>
      <c r="H641" t="s">
        <v>367</v>
      </c>
      <c r="I641" t="s">
        <v>74</v>
      </c>
      <c r="J641" t="s">
        <v>36</v>
      </c>
      <c r="K641" t="s">
        <v>75</v>
      </c>
      <c r="L641" t="s">
        <v>6881</v>
      </c>
      <c r="M641" t="s">
        <v>6882</v>
      </c>
      <c r="N641" t="s">
        <v>6883</v>
      </c>
      <c r="O641">
        <f>VLOOKUP(B641,HIS退!B:F,5,FALSE)</f>
        <v>-26</v>
      </c>
      <c r="P641" t="str">
        <f t="shared" si="18"/>
        <v/>
      </c>
      <c r="Q641" s="40">
        <f>VLOOKUP(L641,银行退!C:D,2,FALSE)</f>
        <v>26</v>
      </c>
      <c r="R641" t="str">
        <f t="shared" si="19"/>
        <v/>
      </c>
      <c r="S641" t="str">
        <f>VLOOKUP(L641,银行退!C:Q,15,FALSE)</f>
        <v>S</v>
      </c>
      <c r="T641" s="40" t="e">
        <f>VLOOKUP(L641,银行退!C:W,21,FALSE)</f>
        <v>#N/A</v>
      </c>
      <c r="U641" s="53">
        <v>42901.677986111114</v>
      </c>
      <c r="V641" t="e">
        <f>VLOOKUP(B641,HIS解!E:G,3,FALSE)</f>
        <v>#N/A</v>
      </c>
    </row>
    <row r="642" spans="1:22" ht="14.25" hidden="1">
      <c r="A642" s="53">
        <v>42901.682303240741</v>
      </c>
      <c r="B642">
        <v>228188</v>
      </c>
      <c r="C642" t="s">
        <v>1930</v>
      </c>
      <c r="D642" t="s">
        <v>1931</v>
      </c>
      <c r="E642"/>
      <c r="F642" s="15">
        <v>235</v>
      </c>
      <c r="G642" t="s">
        <v>367</v>
      </c>
      <c r="H642" t="s">
        <v>367</v>
      </c>
      <c r="I642" t="s">
        <v>74</v>
      </c>
      <c r="J642" t="s">
        <v>36</v>
      </c>
      <c r="K642" t="s">
        <v>75</v>
      </c>
      <c r="L642" t="s">
        <v>6884</v>
      </c>
      <c r="M642" t="s">
        <v>6885</v>
      </c>
      <c r="N642" t="s">
        <v>6886</v>
      </c>
      <c r="O642">
        <f>VLOOKUP(B642,HIS退!B:F,5,FALSE)</f>
        <v>-235</v>
      </c>
      <c r="P642" t="str">
        <f t="shared" ref="P642:P705" si="20">IF(O642=F642*-1,"",1)</f>
        <v/>
      </c>
      <c r="Q642" s="40">
        <f>VLOOKUP(L642,银行退!C:D,2,FALSE)</f>
        <v>235</v>
      </c>
      <c r="R642" t="str">
        <f t="shared" si="19"/>
        <v/>
      </c>
      <c r="S642" t="str">
        <f>VLOOKUP(L642,银行退!C:Q,15,FALSE)</f>
        <v>S</v>
      </c>
      <c r="T642" s="40" t="e">
        <f>VLOOKUP(L642,银行退!C:W,21,FALSE)</f>
        <v>#N/A</v>
      </c>
      <c r="U642" s="53">
        <v>42901.682303240741</v>
      </c>
      <c r="V642" t="e">
        <f>VLOOKUP(B642,HIS解!E:G,3,FALSE)</f>
        <v>#N/A</v>
      </c>
    </row>
    <row r="643" spans="1:22" ht="14.25" hidden="1">
      <c r="A643" s="53">
        <v>42901.689027777778</v>
      </c>
      <c r="B643">
        <v>228522</v>
      </c>
      <c r="C643" t="s">
        <v>1933</v>
      </c>
      <c r="D643" t="s">
        <v>1934</v>
      </c>
      <c r="E643"/>
      <c r="F643" s="15">
        <v>27</v>
      </c>
      <c r="G643" t="s">
        <v>367</v>
      </c>
      <c r="H643" t="s">
        <v>367</v>
      </c>
      <c r="I643" t="s">
        <v>74</v>
      </c>
      <c r="J643" t="s">
        <v>36</v>
      </c>
      <c r="K643" t="s">
        <v>75</v>
      </c>
      <c r="L643" t="s">
        <v>6887</v>
      </c>
      <c r="M643" t="s">
        <v>6888</v>
      </c>
      <c r="N643" t="s">
        <v>6889</v>
      </c>
      <c r="O643">
        <f>VLOOKUP(B643,HIS退!B:F,5,FALSE)</f>
        <v>-27</v>
      </c>
      <c r="P643" t="str">
        <f t="shared" si="20"/>
        <v/>
      </c>
      <c r="Q643" s="40">
        <f>VLOOKUP(L643,银行退!C:D,2,FALSE)</f>
        <v>27</v>
      </c>
      <c r="R643" t="str">
        <f t="shared" si="19"/>
        <v/>
      </c>
      <c r="S643" t="str">
        <f>VLOOKUP(L643,银行退!C:Q,15,FALSE)</f>
        <v>S</v>
      </c>
      <c r="T643" s="40" t="e">
        <f>VLOOKUP(L643,银行退!C:W,21,FALSE)</f>
        <v>#N/A</v>
      </c>
      <c r="U643" s="53">
        <v>42901.689027777778</v>
      </c>
      <c r="V643" t="e">
        <f>VLOOKUP(B643,HIS解!E:G,3,FALSE)</f>
        <v>#N/A</v>
      </c>
    </row>
    <row r="644" spans="1:22" ht="14.25" hidden="1">
      <c r="A644" s="53">
        <v>42901.689375000002</v>
      </c>
      <c r="B644">
        <v>228533</v>
      </c>
      <c r="C644" t="s">
        <v>1936</v>
      </c>
      <c r="D644" t="s">
        <v>1937</v>
      </c>
      <c r="E644"/>
      <c r="F644" s="15">
        <v>77</v>
      </c>
      <c r="G644" t="s">
        <v>367</v>
      </c>
      <c r="H644" t="s">
        <v>367</v>
      </c>
      <c r="I644" t="s">
        <v>74</v>
      </c>
      <c r="J644" t="s">
        <v>36</v>
      </c>
      <c r="K644" t="s">
        <v>75</v>
      </c>
      <c r="L644" t="s">
        <v>6890</v>
      </c>
      <c r="M644" t="s">
        <v>6891</v>
      </c>
      <c r="N644" t="s">
        <v>6892</v>
      </c>
      <c r="O644">
        <f>VLOOKUP(B644,HIS退!B:F,5,FALSE)</f>
        <v>-77</v>
      </c>
      <c r="P644" t="str">
        <f t="shared" si="20"/>
        <v/>
      </c>
      <c r="Q644" s="40">
        <f>VLOOKUP(L644,银行退!C:D,2,FALSE)</f>
        <v>77</v>
      </c>
      <c r="R644" t="str">
        <f t="shared" ref="R644:R707" si="21">IF(Q644=F644,"",1)</f>
        <v/>
      </c>
      <c r="S644" t="str">
        <f>VLOOKUP(L644,银行退!C:Q,15,FALSE)</f>
        <v>S</v>
      </c>
      <c r="T644" s="40" t="e">
        <f>VLOOKUP(L644,银行退!C:W,21,FALSE)</f>
        <v>#N/A</v>
      </c>
      <c r="U644" s="53">
        <v>42901.689375000002</v>
      </c>
      <c r="V644" t="e">
        <f>VLOOKUP(B644,HIS解!E:G,3,FALSE)</f>
        <v>#N/A</v>
      </c>
    </row>
    <row r="645" spans="1:22" ht="14.25" hidden="1">
      <c r="A645" s="53">
        <v>42901.691307870373</v>
      </c>
      <c r="B645">
        <v>228627</v>
      </c>
      <c r="C645" t="s">
        <v>6893</v>
      </c>
      <c r="D645" t="s">
        <v>1939</v>
      </c>
      <c r="E645"/>
      <c r="F645" s="15">
        <v>402</v>
      </c>
      <c r="G645" t="s">
        <v>367</v>
      </c>
      <c r="H645" t="s">
        <v>367</v>
      </c>
      <c r="I645" t="s">
        <v>174</v>
      </c>
      <c r="J645" t="s">
        <v>98</v>
      </c>
      <c r="K645" t="s">
        <v>75</v>
      </c>
      <c r="L645" t="s">
        <v>6894</v>
      </c>
      <c r="M645" t="s">
        <v>6895</v>
      </c>
      <c r="N645" t="s">
        <v>5035</v>
      </c>
      <c r="O645">
        <f>VLOOKUP(B645,HIS退!B:F,5,FALSE)</f>
        <v>-402</v>
      </c>
      <c r="P645" t="str">
        <f t="shared" si="20"/>
        <v/>
      </c>
      <c r="Q645" s="40">
        <f>VLOOKUP(L645,银行退!C:D,2,FALSE)</f>
        <v>402</v>
      </c>
      <c r="R645" t="str">
        <f t="shared" si="21"/>
        <v/>
      </c>
      <c r="S645" t="str">
        <f>VLOOKUP(L645,银行退!C:Q,15,FALSE)</f>
        <v>B</v>
      </c>
      <c r="T645" s="40" t="str">
        <f>VLOOKUP(L645,银行退!C:W,21,FALSE)</f>
        <v>20170616</v>
      </c>
      <c r="U645" s="53">
        <v>42901.691307870373</v>
      </c>
      <c r="V645">
        <f>VLOOKUP(B645,HIS解!E:G,3,FALSE)</f>
        <v>402</v>
      </c>
    </row>
    <row r="646" spans="1:22" ht="14.25" hidden="1">
      <c r="A646" s="53">
        <v>42901.693831018521</v>
      </c>
      <c r="B646">
        <v>228731</v>
      </c>
      <c r="C646" t="s">
        <v>1941</v>
      </c>
      <c r="D646" t="s">
        <v>1942</v>
      </c>
      <c r="E646"/>
      <c r="F646" s="15">
        <v>147</v>
      </c>
      <c r="G646" t="s">
        <v>367</v>
      </c>
      <c r="H646" t="s">
        <v>367</v>
      </c>
      <c r="I646" t="s">
        <v>74</v>
      </c>
      <c r="J646" t="s">
        <v>36</v>
      </c>
      <c r="K646" t="s">
        <v>75</v>
      </c>
      <c r="L646" t="s">
        <v>6896</v>
      </c>
      <c r="M646" t="s">
        <v>6897</v>
      </c>
      <c r="N646" t="s">
        <v>6898</v>
      </c>
      <c r="O646">
        <f>VLOOKUP(B646,HIS退!B:F,5,FALSE)</f>
        <v>-147</v>
      </c>
      <c r="P646" t="str">
        <f t="shared" si="20"/>
        <v/>
      </c>
      <c r="Q646" s="40">
        <f>VLOOKUP(L646,银行退!C:D,2,FALSE)</f>
        <v>147</v>
      </c>
      <c r="R646" t="str">
        <f t="shared" si="21"/>
        <v/>
      </c>
      <c r="S646" t="str">
        <f>VLOOKUP(L646,银行退!C:Q,15,FALSE)</f>
        <v>S</v>
      </c>
      <c r="T646" s="40" t="e">
        <f>VLOOKUP(L646,银行退!C:W,21,FALSE)</f>
        <v>#N/A</v>
      </c>
      <c r="U646" s="53">
        <v>42901.693831018521</v>
      </c>
      <c r="V646" t="e">
        <f>VLOOKUP(B646,HIS解!E:G,3,FALSE)</f>
        <v>#N/A</v>
      </c>
    </row>
    <row r="647" spans="1:22" ht="14.25" hidden="1">
      <c r="A647" s="53">
        <v>42901.700624999998</v>
      </c>
      <c r="B647">
        <v>229038</v>
      </c>
      <c r="C647" t="s">
        <v>1944</v>
      </c>
      <c r="D647" t="s">
        <v>1945</v>
      </c>
      <c r="E647"/>
      <c r="F647" s="15">
        <v>716</v>
      </c>
      <c r="G647" t="s">
        <v>367</v>
      </c>
      <c r="H647" t="s">
        <v>367</v>
      </c>
      <c r="I647" t="s">
        <v>74</v>
      </c>
      <c r="J647" t="s">
        <v>36</v>
      </c>
      <c r="K647" t="s">
        <v>75</v>
      </c>
      <c r="L647" t="s">
        <v>6899</v>
      </c>
      <c r="M647" t="s">
        <v>6900</v>
      </c>
      <c r="N647" t="s">
        <v>6901</v>
      </c>
      <c r="O647">
        <f>VLOOKUP(B647,HIS退!B:F,5,FALSE)</f>
        <v>-716</v>
      </c>
      <c r="P647" t="str">
        <f t="shared" si="20"/>
        <v/>
      </c>
      <c r="Q647" s="40">
        <f>VLOOKUP(L647,银行退!C:D,2,FALSE)</f>
        <v>716</v>
      </c>
      <c r="R647" t="str">
        <f t="shared" si="21"/>
        <v/>
      </c>
      <c r="S647" t="str">
        <f>VLOOKUP(L647,银行退!C:Q,15,FALSE)</f>
        <v>S</v>
      </c>
      <c r="T647" s="40" t="e">
        <f>VLOOKUP(L647,银行退!C:W,21,FALSE)</f>
        <v>#N/A</v>
      </c>
      <c r="U647" s="53">
        <v>42901.700624999998</v>
      </c>
      <c r="V647" t="e">
        <f>VLOOKUP(B647,HIS解!E:G,3,FALSE)</f>
        <v>#N/A</v>
      </c>
    </row>
    <row r="648" spans="1:22" ht="14.25" hidden="1">
      <c r="A648" s="53">
        <v>42901.70140046296</v>
      </c>
      <c r="B648">
        <v>229063</v>
      </c>
      <c r="C648" t="s">
        <v>1947</v>
      </c>
      <c r="D648" t="s">
        <v>1948</v>
      </c>
      <c r="E648"/>
      <c r="F648" s="15">
        <v>432</v>
      </c>
      <c r="G648" t="s">
        <v>367</v>
      </c>
      <c r="H648" t="s">
        <v>367</v>
      </c>
      <c r="I648" t="s">
        <v>74</v>
      </c>
      <c r="J648" t="s">
        <v>36</v>
      </c>
      <c r="K648" t="s">
        <v>75</v>
      </c>
      <c r="L648" t="s">
        <v>6902</v>
      </c>
      <c r="M648" t="s">
        <v>6903</v>
      </c>
      <c r="N648" t="s">
        <v>6904</v>
      </c>
      <c r="O648">
        <f>VLOOKUP(B648,HIS退!B:F,5,FALSE)</f>
        <v>-432</v>
      </c>
      <c r="P648" t="str">
        <f t="shared" si="20"/>
        <v/>
      </c>
      <c r="Q648" s="40">
        <f>VLOOKUP(L648,银行退!C:D,2,FALSE)</f>
        <v>432</v>
      </c>
      <c r="R648" t="str">
        <f t="shared" si="21"/>
        <v/>
      </c>
      <c r="S648" t="str">
        <f>VLOOKUP(L648,银行退!C:Q,15,FALSE)</f>
        <v>S</v>
      </c>
      <c r="T648" s="40" t="e">
        <f>VLOOKUP(L648,银行退!C:W,21,FALSE)</f>
        <v>#N/A</v>
      </c>
      <c r="U648" s="53">
        <v>42901.70140046296</v>
      </c>
      <c r="V648" t="e">
        <f>VLOOKUP(B648,HIS解!E:G,3,FALSE)</f>
        <v>#N/A</v>
      </c>
    </row>
    <row r="649" spans="1:22" ht="14.25" hidden="1">
      <c r="A649" s="53">
        <v>42901.702002314814</v>
      </c>
      <c r="B649">
        <v>229088</v>
      </c>
      <c r="C649" t="s">
        <v>1950</v>
      </c>
      <c r="D649" t="s">
        <v>1951</v>
      </c>
      <c r="E649"/>
      <c r="F649" s="15">
        <v>331</v>
      </c>
      <c r="G649" t="s">
        <v>367</v>
      </c>
      <c r="H649" t="s">
        <v>367</v>
      </c>
      <c r="I649" t="s">
        <v>74</v>
      </c>
      <c r="J649" t="s">
        <v>36</v>
      </c>
      <c r="K649" t="s">
        <v>75</v>
      </c>
      <c r="L649" t="s">
        <v>6905</v>
      </c>
      <c r="M649" t="s">
        <v>6906</v>
      </c>
      <c r="N649" t="s">
        <v>6907</v>
      </c>
      <c r="O649">
        <f>VLOOKUP(B649,HIS退!B:F,5,FALSE)</f>
        <v>-331</v>
      </c>
      <c r="P649" t="str">
        <f t="shared" si="20"/>
        <v/>
      </c>
      <c r="Q649" s="40">
        <f>VLOOKUP(L649,银行退!C:D,2,FALSE)</f>
        <v>331</v>
      </c>
      <c r="R649" t="str">
        <f t="shared" si="21"/>
        <v/>
      </c>
      <c r="S649" t="str">
        <f>VLOOKUP(L649,银行退!C:Q,15,FALSE)</f>
        <v>S</v>
      </c>
      <c r="T649" s="40" t="e">
        <f>VLOOKUP(L649,银行退!C:W,21,FALSE)</f>
        <v>#N/A</v>
      </c>
      <c r="U649" s="53">
        <v>42901.702002314814</v>
      </c>
      <c r="V649" t="e">
        <f>VLOOKUP(B649,HIS解!E:G,3,FALSE)</f>
        <v>#N/A</v>
      </c>
    </row>
    <row r="650" spans="1:22" ht="14.25" hidden="1">
      <c r="A650" s="53">
        <v>42901.707280092596</v>
      </c>
      <c r="B650">
        <v>229284</v>
      </c>
      <c r="C650" t="s">
        <v>6908</v>
      </c>
      <c r="D650" t="s">
        <v>1953</v>
      </c>
      <c r="E650"/>
      <c r="F650" s="15">
        <v>160</v>
      </c>
      <c r="G650" t="s">
        <v>367</v>
      </c>
      <c r="H650" t="s">
        <v>367</v>
      </c>
      <c r="I650" t="s">
        <v>174</v>
      </c>
      <c r="J650" t="s">
        <v>73</v>
      </c>
      <c r="K650" t="s">
        <v>75</v>
      </c>
      <c r="L650" t="s">
        <v>6909</v>
      </c>
      <c r="M650" t="s">
        <v>6910</v>
      </c>
      <c r="N650" t="s">
        <v>4941</v>
      </c>
      <c r="O650">
        <f>VLOOKUP(B650,HIS退!B:F,5,FALSE)</f>
        <v>-160</v>
      </c>
      <c r="P650" t="str">
        <f t="shared" si="20"/>
        <v/>
      </c>
      <c r="Q650" s="40">
        <f>VLOOKUP(L650,银行退!C:D,2,FALSE)</f>
        <v>160</v>
      </c>
      <c r="R650" t="str">
        <f t="shared" si="21"/>
        <v/>
      </c>
      <c r="S650" t="str">
        <f>VLOOKUP(L650,银行退!C:Q,15,FALSE)</f>
        <v>B</v>
      </c>
      <c r="T650" s="40" t="str">
        <f>VLOOKUP(L650,银行退!C:W,21,FALSE)</f>
        <v>20170615</v>
      </c>
      <c r="U650" s="53">
        <v>42901.707280092596</v>
      </c>
      <c r="V650">
        <f>VLOOKUP(B650,HIS解!E:G,3,FALSE)</f>
        <v>160</v>
      </c>
    </row>
    <row r="651" spans="1:22" ht="14.25" hidden="1">
      <c r="A651" s="53">
        <v>42901.710127314815</v>
      </c>
      <c r="B651">
        <v>229385</v>
      </c>
      <c r="C651" t="s">
        <v>1955</v>
      </c>
      <c r="D651" t="s">
        <v>1956</v>
      </c>
      <c r="E651"/>
      <c r="F651" s="15">
        <v>8025</v>
      </c>
      <c r="G651" t="s">
        <v>367</v>
      </c>
      <c r="H651" t="s">
        <v>367</v>
      </c>
      <c r="I651" t="s">
        <v>74</v>
      </c>
      <c r="J651" t="s">
        <v>36</v>
      </c>
      <c r="K651" t="s">
        <v>75</v>
      </c>
      <c r="L651" t="s">
        <v>6911</v>
      </c>
      <c r="M651" t="s">
        <v>6912</v>
      </c>
      <c r="N651" t="s">
        <v>6913</v>
      </c>
      <c r="O651">
        <f>VLOOKUP(B651,HIS退!B:F,5,FALSE)</f>
        <v>-8025</v>
      </c>
      <c r="P651" t="str">
        <f t="shared" si="20"/>
        <v/>
      </c>
      <c r="Q651" s="40">
        <f>VLOOKUP(L651,银行退!C:D,2,FALSE)</f>
        <v>8025</v>
      </c>
      <c r="R651" t="str">
        <f t="shared" si="21"/>
        <v/>
      </c>
      <c r="S651" t="str">
        <f>VLOOKUP(L651,银行退!C:Q,15,FALSE)</f>
        <v>S</v>
      </c>
      <c r="T651" s="40" t="e">
        <f>VLOOKUP(L651,银行退!C:W,21,FALSE)</f>
        <v>#N/A</v>
      </c>
      <c r="U651" s="53">
        <v>42901.710127314815</v>
      </c>
      <c r="V651" t="e">
        <f>VLOOKUP(B651,HIS解!E:G,3,FALSE)</f>
        <v>#N/A</v>
      </c>
    </row>
    <row r="652" spans="1:22" ht="14.25" hidden="1">
      <c r="A652" s="53">
        <v>42901.714629629627</v>
      </c>
      <c r="B652">
        <v>229515</v>
      </c>
      <c r="C652" t="s">
        <v>1958</v>
      </c>
      <c r="D652" t="s">
        <v>1959</v>
      </c>
      <c r="E652"/>
      <c r="F652" s="15">
        <v>500</v>
      </c>
      <c r="G652" t="s">
        <v>367</v>
      </c>
      <c r="H652" t="s">
        <v>367</v>
      </c>
      <c r="I652" t="s">
        <v>74</v>
      </c>
      <c r="J652" t="s">
        <v>36</v>
      </c>
      <c r="K652" t="s">
        <v>75</v>
      </c>
      <c r="L652" t="s">
        <v>6914</v>
      </c>
      <c r="M652" t="s">
        <v>6915</v>
      </c>
      <c r="N652" t="s">
        <v>6916</v>
      </c>
      <c r="O652">
        <f>VLOOKUP(B652,HIS退!B:F,5,FALSE)</f>
        <v>-500</v>
      </c>
      <c r="P652" t="str">
        <f t="shared" si="20"/>
        <v/>
      </c>
      <c r="Q652" s="40">
        <f>VLOOKUP(L652,银行退!C:D,2,FALSE)</f>
        <v>500</v>
      </c>
      <c r="R652" t="str">
        <f t="shared" si="21"/>
        <v/>
      </c>
      <c r="S652" t="str">
        <f>VLOOKUP(L652,银行退!C:Q,15,FALSE)</f>
        <v>S</v>
      </c>
      <c r="T652" s="40" t="e">
        <f>VLOOKUP(L652,银行退!C:W,21,FALSE)</f>
        <v>#N/A</v>
      </c>
      <c r="U652" s="53">
        <v>42901.714629629627</v>
      </c>
      <c r="V652" t="e">
        <f>VLOOKUP(B652,HIS解!E:G,3,FALSE)</f>
        <v>#N/A</v>
      </c>
    </row>
    <row r="653" spans="1:22" ht="14.25" hidden="1">
      <c r="A653" s="53">
        <v>42901.715648148151</v>
      </c>
      <c r="B653">
        <v>229545</v>
      </c>
      <c r="C653" t="s">
        <v>1961</v>
      </c>
      <c r="D653" t="s">
        <v>1962</v>
      </c>
      <c r="E653"/>
      <c r="F653" s="15">
        <v>66</v>
      </c>
      <c r="G653" t="s">
        <v>42</v>
      </c>
      <c r="H653" t="s">
        <v>367</v>
      </c>
      <c r="I653" t="s">
        <v>74</v>
      </c>
      <c r="J653" t="s">
        <v>36</v>
      </c>
      <c r="K653" t="s">
        <v>75</v>
      </c>
      <c r="L653" t="s">
        <v>6917</v>
      </c>
      <c r="M653" t="s">
        <v>6918</v>
      </c>
      <c r="N653" t="s">
        <v>6919</v>
      </c>
      <c r="O653">
        <f>VLOOKUP(B653,HIS退!B:F,5,FALSE)</f>
        <v>-66</v>
      </c>
      <c r="P653" t="str">
        <f t="shared" si="20"/>
        <v/>
      </c>
      <c r="Q653" s="40">
        <f>VLOOKUP(L653,银行退!C:D,2,FALSE)</f>
        <v>66</v>
      </c>
      <c r="R653" t="str">
        <f t="shared" si="21"/>
        <v/>
      </c>
      <c r="S653" t="str">
        <f>VLOOKUP(L653,银行退!C:Q,15,FALSE)</f>
        <v>S</v>
      </c>
      <c r="T653" s="40" t="e">
        <f>VLOOKUP(L653,银行退!C:W,21,FALSE)</f>
        <v>#N/A</v>
      </c>
      <c r="U653" s="53">
        <v>42901.715648148151</v>
      </c>
      <c r="V653" t="e">
        <f>VLOOKUP(B653,HIS解!E:G,3,FALSE)</f>
        <v>#N/A</v>
      </c>
    </row>
    <row r="654" spans="1:22" ht="14.25" hidden="1">
      <c r="A654" s="53">
        <v>42901.72216435185</v>
      </c>
      <c r="B654">
        <v>229713</v>
      </c>
      <c r="C654" t="s">
        <v>1964</v>
      </c>
      <c r="D654" t="s">
        <v>1965</v>
      </c>
      <c r="E654"/>
      <c r="F654" s="15">
        <v>222</v>
      </c>
      <c r="G654" t="s">
        <v>367</v>
      </c>
      <c r="H654" t="s">
        <v>367</v>
      </c>
      <c r="I654" t="s">
        <v>74</v>
      </c>
      <c r="J654" t="s">
        <v>36</v>
      </c>
      <c r="K654" t="s">
        <v>75</v>
      </c>
      <c r="L654" t="s">
        <v>6920</v>
      </c>
      <c r="M654" t="s">
        <v>6921</v>
      </c>
      <c r="N654" t="s">
        <v>6922</v>
      </c>
      <c r="O654">
        <f>VLOOKUP(B654,HIS退!B:F,5,FALSE)</f>
        <v>-222</v>
      </c>
      <c r="P654" t="str">
        <f t="shared" si="20"/>
        <v/>
      </c>
      <c r="Q654" s="40">
        <f>VLOOKUP(L654,银行退!C:D,2,FALSE)</f>
        <v>222</v>
      </c>
      <c r="R654" t="str">
        <f t="shared" si="21"/>
        <v/>
      </c>
      <c r="S654" t="str">
        <f>VLOOKUP(L654,银行退!C:Q,15,FALSE)</f>
        <v>S</v>
      </c>
      <c r="T654" s="40" t="e">
        <f>VLOOKUP(L654,银行退!C:W,21,FALSE)</f>
        <v>#N/A</v>
      </c>
      <c r="U654" s="53">
        <v>42901.72216435185</v>
      </c>
      <c r="V654" t="e">
        <f>VLOOKUP(B654,HIS解!E:G,3,FALSE)</f>
        <v>#N/A</v>
      </c>
    </row>
    <row r="655" spans="1:22" ht="14.25" hidden="1">
      <c r="A655" s="53">
        <v>42901.726851851854</v>
      </c>
      <c r="B655">
        <v>229836</v>
      </c>
      <c r="C655" t="s">
        <v>1967</v>
      </c>
      <c r="D655" t="s">
        <v>1968</v>
      </c>
      <c r="E655"/>
      <c r="F655" s="15">
        <v>270</v>
      </c>
      <c r="G655" t="s">
        <v>42</v>
      </c>
      <c r="H655" t="s">
        <v>367</v>
      </c>
      <c r="I655" t="s">
        <v>74</v>
      </c>
      <c r="J655" t="s">
        <v>36</v>
      </c>
      <c r="K655" t="s">
        <v>75</v>
      </c>
      <c r="L655" t="s">
        <v>6923</v>
      </c>
      <c r="M655" t="s">
        <v>6924</v>
      </c>
      <c r="N655" t="s">
        <v>6925</v>
      </c>
      <c r="O655">
        <f>VLOOKUP(B655,HIS退!B:F,5,FALSE)</f>
        <v>-270</v>
      </c>
      <c r="P655" t="str">
        <f t="shared" si="20"/>
        <v/>
      </c>
      <c r="Q655" s="40">
        <f>VLOOKUP(L655,银行退!C:D,2,FALSE)</f>
        <v>270</v>
      </c>
      <c r="R655" t="str">
        <f t="shared" si="21"/>
        <v/>
      </c>
      <c r="S655" t="str">
        <f>VLOOKUP(L655,银行退!C:Q,15,FALSE)</f>
        <v>S</v>
      </c>
      <c r="T655" s="40" t="e">
        <f>VLOOKUP(L655,银行退!C:W,21,FALSE)</f>
        <v>#N/A</v>
      </c>
      <c r="U655" s="53">
        <v>42901.726851851854</v>
      </c>
      <c r="V655" t="e">
        <f>VLOOKUP(B655,HIS解!E:G,3,FALSE)</f>
        <v>#N/A</v>
      </c>
    </row>
    <row r="656" spans="1:22" ht="14.25" hidden="1">
      <c r="A656" s="53">
        <v>42901.742291666669</v>
      </c>
      <c r="B656">
        <v>230120</v>
      </c>
      <c r="C656" t="s">
        <v>1970</v>
      </c>
      <c r="D656" t="s">
        <v>1971</v>
      </c>
      <c r="E656"/>
      <c r="F656" s="15">
        <v>410</v>
      </c>
      <c r="G656" t="s">
        <v>42</v>
      </c>
      <c r="H656" t="s">
        <v>367</v>
      </c>
      <c r="I656" t="s">
        <v>74</v>
      </c>
      <c r="J656" t="s">
        <v>36</v>
      </c>
      <c r="K656" t="s">
        <v>75</v>
      </c>
      <c r="L656" t="s">
        <v>6926</v>
      </c>
      <c r="M656" t="s">
        <v>6927</v>
      </c>
      <c r="N656" t="s">
        <v>6928</v>
      </c>
      <c r="O656">
        <f>VLOOKUP(B656,HIS退!B:F,5,FALSE)</f>
        <v>-410</v>
      </c>
      <c r="P656" t="str">
        <f t="shared" si="20"/>
        <v/>
      </c>
      <c r="Q656" s="40">
        <f>VLOOKUP(L656,银行退!C:D,2,FALSE)</f>
        <v>410</v>
      </c>
      <c r="R656" t="str">
        <f t="shared" si="21"/>
        <v/>
      </c>
      <c r="S656" t="str">
        <f>VLOOKUP(L656,银行退!C:Q,15,FALSE)</f>
        <v>S</v>
      </c>
      <c r="T656" s="40" t="e">
        <f>VLOOKUP(L656,银行退!C:W,21,FALSE)</f>
        <v>#N/A</v>
      </c>
      <c r="U656" s="53">
        <v>42901.742291666669</v>
      </c>
      <c r="V656" t="e">
        <f>VLOOKUP(B656,HIS解!E:G,3,FALSE)</f>
        <v>#N/A</v>
      </c>
    </row>
    <row r="657" spans="1:22" ht="14.25" hidden="1">
      <c r="A657" s="53">
        <v>42901.753067129626</v>
      </c>
      <c r="B657">
        <v>230236</v>
      </c>
      <c r="C657" t="s">
        <v>1973</v>
      </c>
      <c r="D657" t="s">
        <v>1974</v>
      </c>
      <c r="E657"/>
      <c r="F657" s="15">
        <v>901</v>
      </c>
      <c r="G657" t="s">
        <v>367</v>
      </c>
      <c r="H657" t="s">
        <v>367</v>
      </c>
      <c r="I657" t="s">
        <v>74</v>
      </c>
      <c r="J657" t="s">
        <v>36</v>
      </c>
      <c r="K657" t="s">
        <v>75</v>
      </c>
      <c r="L657" t="s">
        <v>6929</v>
      </c>
      <c r="M657" t="s">
        <v>6930</v>
      </c>
      <c r="N657" t="s">
        <v>6931</v>
      </c>
      <c r="O657">
        <f>VLOOKUP(B657,HIS退!B:F,5,FALSE)</f>
        <v>-901</v>
      </c>
      <c r="P657" t="str">
        <f t="shared" si="20"/>
        <v/>
      </c>
      <c r="Q657" s="40">
        <f>VLOOKUP(L657,银行退!C:D,2,FALSE)</f>
        <v>901</v>
      </c>
      <c r="R657" t="str">
        <f t="shared" si="21"/>
        <v/>
      </c>
      <c r="S657" t="str">
        <f>VLOOKUP(L657,银行退!C:Q,15,FALSE)</f>
        <v>S</v>
      </c>
      <c r="T657" s="40" t="e">
        <f>VLOOKUP(L657,银行退!C:W,21,FALSE)</f>
        <v>#N/A</v>
      </c>
      <c r="U657" s="53">
        <v>42901.753067129626</v>
      </c>
      <c r="V657" t="e">
        <f>VLOOKUP(B657,HIS解!E:G,3,FALSE)</f>
        <v>#N/A</v>
      </c>
    </row>
    <row r="658" spans="1:22" ht="14.25" hidden="1">
      <c r="A658" s="53">
        <v>42901.799641203703</v>
      </c>
      <c r="B658">
        <v>230448</v>
      </c>
      <c r="C658" t="s">
        <v>1976</v>
      </c>
      <c r="D658" t="s">
        <v>1977</v>
      </c>
      <c r="E658"/>
      <c r="F658" s="15">
        <v>667</v>
      </c>
      <c r="G658" t="s">
        <v>367</v>
      </c>
      <c r="H658" t="s">
        <v>367</v>
      </c>
      <c r="I658" t="s">
        <v>74</v>
      </c>
      <c r="J658" t="s">
        <v>36</v>
      </c>
      <c r="K658" t="s">
        <v>75</v>
      </c>
      <c r="L658" t="s">
        <v>6932</v>
      </c>
      <c r="M658" t="s">
        <v>6933</v>
      </c>
      <c r="N658" t="s">
        <v>6934</v>
      </c>
      <c r="O658">
        <f>VLOOKUP(B658,HIS退!B:F,5,FALSE)</f>
        <v>-667</v>
      </c>
      <c r="P658" t="str">
        <f t="shared" si="20"/>
        <v/>
      </c>
      <c r="Q658" s="40">
        <f>VLOOKUP(L658,银行退!C:D,2,FALSE)</f>
        <v>667</v>
      </c>
      <c r="R658" t="str">
        <f t="shared" si="21"/>
        <v/>
      </c>
      <c r="S658" t="str">
        <f>VLOOKUP(L658,银行退!C:Q,15,FALSE)</f>
        <v>S</v>
      </c>
      <c r="T658" s="40" t="e">
        <f>VLOOKUP(L658,银行退!C:W,21,FALSE)</f>
        <v>#N/A</v>
      </c>
      <c r="U658" s="53">
        <v>42901.799641203703</v>
      </c>
      <c r="V658" t="e">
        <f>VLOOKUP(B658,HIS解!E:G,3,FALSE)</f>
        <v>#N/A</v>
      </c>
    </row>
    <row r="659" spans="1:22" ht="14.25" hidden="1">
      <c r="A659" s="53">
        <v>42901.844131944446</v>
      </c>
      <c r="B659">
        <v>230570</v>
      </c>
      <c r="C659" t="s">
        <v>1979</v>
      </c>
      <c r="D659" t="s">
        <v>826</v>
      </c>
      <c r="E659"/>
      <c r="F659" s="15">
        <v>292</v>
      </c>
      <c r="G659" t="s">
        <v>367</v>
      </c>
      <c r="H659" t="s">
        <v>367</v>
      </c>
      <c r="I659" t="s">
        <v>74</v>
      </c>
      <c r="J659" t="s">
        <v>36</v>
      </c>
      <c r="K659" t="s">
        <v>75</v>
      </c>
      <c r="L659" t="s">
        <v>6935</v>
      </c>
      <c r="M659" t="s">
        <v>6936</v>
      </c>
      <c r="N659" t="s">
        <v>4898</v>
      </c>
      <c r="O659">
        <f>VLOOKUP(B659,HIS退!B:F,5,FALSE)</f>
        <v>-292</v>
      </c>
      <c r="P659" t="str">
        <f t="shared" si="20"/>
        <v/>
      </c>
      <c r="Q659" s="40">
        <f>VLOOKUP(L659,银行退!C:D,2,FALSE)</f>
        <v>292</v>
      </c>
      <c r="R659" t="str">
        <f t="shared" si="21"/>
        <v/>
      </c>
      <c r="S659" t="str">
        <f>VLOOKUP(L659,银行退!C:Q,15,FALSE)</f>
        <v>S</v>
      </c>
      <c r="T659" s="40" t="e">
        <f>VLOOKUP(L659,银行退!C:W,21,FALSE)</f>
        <v>#N/A</v>
      </c>
      <c r="U659" s="53">
        <v>42901.844131944446</v>
      </c>
      <c r="V659" t="e">
        <f>VLOOKUP(B659,HIS解!E:G,3,FALSE)</f>
        <v>#N/A</v>
      </c>
    </row>
    <row r="660" spans="1:22" ht="14.25" hidden="1">
      <c r="A660" s="53">
        <v>42901.886319444442</v>
      </c>
      <c r="B660">
        <v>230687</v>
      </c>
      <c r="C660" t="s">
        <v>6937</v>
      </c>
      <c r="D660" t="s">
        <v>1980</v>
      </c>
      <c r="E660"/>
      <c r="F660" s="15">
        <v>93</v>
      </c>
      <c r="G660" t="s">
        <v>367</v>
      </c>
      <c r="H660" t="s">
        <v>367</v>
      </c>
      <c r="I660" t="s">
        <v>174</v>
      </c>
      <c r="J660" t="s">
        <v>98</v>
      </c>
      <c r="K660" t="s">
        <v>75</v>
      </c>
      <c r="L660" t="s">
        <v>6938</v>
      </c>
      <c r="M660" t="s">
        <v>6939</v>
      </c>
      <c r="N660" t="s">
        <v>5036</v>
      </c>
      <c r="O660">
        <f>VLOOKUP(B660,HIS退!B:F,5,FALSE)</f>
        <v>-93</v>
      </c>
      <c r="P660" t="str">
        <f t="shared" si="20"/>
        <v/>
      </c>
      <c r="Q660" s="40">
        <f>VLOOKUP(L660,银行退!C:D,2,FALSE)</f>
        <v>93</v>
      </c>
      <c r="R660" t="str">
        <f t="shared" si="21"/>
        <v/>
      </c>
      <c r="S660" t="str">
        <f>VLOOKUP(L660,银行退!C:Q,15,FALSE)</f>
        <v>B</v>
      </c>
      <c r="T660" s="40" t="str">
        <f>VLOOKUP(L660,银行退!C:W,21,FALSE)</f>
        <v>20170616</v>
      </c>
      <c r="U660" s="53">
        <v>42901.886319444442</v>
      </c>
      <c r="V660">
        <f>VLOOKUP(B660,HIS解!E:G,3,FALSE)</f>
        <v>93</v>
      </c>
    </row>
    <row r="661" spans="1:22" ht="14.25" hidden="1">
      <c r="A661" s="53">
        <v>42901.978761574072</v>
      </c>
      <c r="B661">
        <v>230865</v>
      </c>
      <c r="C661" t="s">
        <v>1982</v>
      </c>
      <c r="D661" t="s">
        <v>1983</v>
      </c>
      <c r="E661"/>
      <c r="F661" s="15">
        <v>500</v>
      </c>
      <c r="G661" t="s">
        <v>367</v>
      </c>
      <c r="H661" t="s">
        <v>367</v>
      </c>
      <c r="I661" t="s">
        <v>74</v>
      </c>
      <c r="J661" t="s">
        <v>36</v>
      </c>
      <c r="K661" t="s">
        <v>75</v>
      </c>
      <c r="L661" t="s">
        <v>6940</v>
      </c>
      <c r="M661" t="s">
        <v>6941</v>
      </c>
      <c r="N661" t="s">
        <v>6942</v>
      </c>
      <c r="O661">
        <f>VLOOKUP(B661,HIS退!B:F,5,FALSE)</f>
        <v>-500</v>
      </c>
      <c r="P661" t="str">
        <f t="shared" si="20"/>
        <v/>
      </c>
      <c r="Q661" s="40">
        <f>VLOOKUP(L661,银行退!C:D,2,FALSE)</f>
        <v>500</v>
      </c>
      <c r="R661" t="str">
        <f t="shared" si="21"/>
        <v/>
      </c>
      <c r="S661" t="str">
        <f>VLOOKUP(L661,银行退!C:Q,15,FALSE)</f>
        <v>S</v>
      </c>
      <c r="T661" s="40" t="e">
        <f>VLOOKUP(L661,银行退!C:W,21,FALSE)</f>
        <v>#N/A</v>
      </c>
      <c r="U661" s="53">
        <v>42901.978761574072</v>
      </c>
      <c r="V661" t="e">
        <f>VLOOKUP(B661,HIS解!E:G,3,FALSE)</f>
        <v>#N/A</v>
      </c>
    </row>
    <row r="662" spans="1:22" ht="14.25" hidden="1">
      <c r="A662" s="53">
        <v>42902.288483796299</v>
      </c>
      <c r="B662">
        <v>231140</v>
      </c>
      <c r="C662" t="s">
        <v>1985</v>
      </c>
      <c r="D662" t="s">
        <v>1986</v>
      </c>
      <c r="E662"/>
      <c r="F662" s="15">
        <v>500</v>
      </c>
      <c r="G662" t="s">
        <v>367</v>
      </c>
      <c r="H662" t="s">
        <v>367</v>
      </c>
      <c r="I662" t="s">
        <v>74</v>
      </c>
      <c r="J662" t="s">
        <v>36</v>
      </c>
      <c r="K662" t="s">
        <v>75</v>
      </c>
      <c r="L662" t="s">
        <v>6943</v>
      </c>
      <c r="M662" t="s">
        <v>6944</v>
      </c>
      <c r="N662" t="s">
        <v>6945</v>
      </c>
      <c r="O662">
        <f>VLOOKUP(B662,HIS退!B:F,5,FALSE)</f>
        <v>-500</v>
      </c>
      <c r="P662" t="str">
        <f t="shared" si="20"/>
        <v/>
      </c>
      <c r="Q662" s="40">
        <f>VLOOKUP(L662,银行退!C:D,2,FALSE)</f>
        <v>500</v>
      </c>
      <c r="R662" t="str">
        <f t="shared" si="21"/>
        <v/>
      </c>
      <c r="S662" t="str">
        <f>VLOOKUP(L662,银行退!C:Q,15,FALSE)</f>
        <v>S</v>
      </c>
      <c r="T662" s="40" t="e">
        <f>VLOOKUP(L662,银行退!C:W,21,FALSE)</f>
        <v>#N/A</v>
      </c>
      <c r="U662" s="53">
        <v>42902.288483796299</v>
      </c>
      <c r="V662" t="e">
        <f>VLOOKUP(B662,HIS解!E:G,3,FALSE)</f>
        <v>#N/A</v>
      </c>
    </row>
    <row r="663" spans="1:22" ht="14.25" hidden="1">
      <c r="A663" s="53">
        <v>42902.290347222224</v>
      </c>
      <c r="B663">
        <v>231148</v>
      </c>
      <c r="C663" t="s">
        <v>1988</v>
      </c>
      <c r="D663" t="s">
        <v>1986</v>
      </c>
      <c r="E663"/>
      <c r="F663" s="15">
        <v>2</v>
      </c>
      <c r="G663" t="s">
        <v>367</v>
      </c>
      <c r="H663" t="s">
        <v>367</v>
      </c>
      <c r="I663" t="s">
        <v>74</v>
      </c>
      <c r="J663" t="s">
        <v>36</v>
      </c>
      <c r="K663" t="s">
        <v>75</v>
      </c>
      <c r="L663" t="s">
        <v>6946</v>
      </c>
      <c r="M663" t="s">
        <v>6947</v>
      </c>
      <c r="N663" t="s">
        <v>6948</v>
      </c>
      <c r="O663">
        <f>VLOOKUP(B663,HIS退!B:F,5,FALSE)</f>
        <v>-2</v>
      </c>
      <c r="P663" t="str">
        <f t="shared" si="20"/>
        <v/>
      </c>
      <c r="Q663" s="40">
        <f>VLOOKUP(L663,银行退!C:D,2,FALSE)</f>
        <v>2</v>
      </c>
      <c r="R663" t="str">
        <f t="shared" si="21"/>
        <v/>
      </c>
      <c r="S663" t="str">
        <f>VLOOKUP(L663,银行退!C:Q,15,FALSE)</f>
        <v>S</v>
      </c>
      <c r="T663" s="40" t="e">
        <f>VLOOKUP(L663,银行退!C:W,21,FALSE)</f>
        <v>#N/A</v>
      </c>
      <c r="U663" s="53">
        <v>42902.290347222224</v>
      </c>
      <c r="V663" t="e">
        <f>VLOOKUP(B663,HIS解!E:G,3,FALSE)</f>
        <v>#N/A</v>
      </c>
    </row>
    <row r="664" spans="1:22" ht="14.25" hidden="1">
      <c r="A664" s="53">
        <v>42902.37263888889</v>
      </c>
      <c r="B664">
        <v>234433</v>
      </c>
      <c r="C664" t="s">
        <v>1989</v>
      </c>
      <c r="D664" t="s">
        <v>1990</v>
      </c>
      <c r="E664"/>
      <c r="F664" s="15">
        <v>265</v>
      </c>
      <c r="G664" t="s">
        <v>367</v>
      </c>
      <c r="H664" t="s">
        <v>367</v>
      </c>
      <c r="I664" t="s">
        <v>74</v>
      </c>
      <c r="J664" t="s">
        <v>36</v>
      </c>
      <c r="K664" t="s">
        <v>75</v>
      </c>
      <c r="L664" t="s">
        <v>6949</v>
      </c>
      <c r="M664" t="s">
        <v>6950</v>
      </c>
      <c r="N664" t="s">
        <v>6951</v>
      </c>
      <c r="O664">
        <f>VLOOKUP(B664,HIS退!B:F,5,FALSE)</f>
        <v>-265</v>
      </c>
      <c r="P664" t="str">
        <f t="shared" si="20"/>
        <v/>
      </c>
      <c r="Q664" s="40">
        <f>VLOOKUP(L664,银行退!C:D,2,FALSE)</f>
        <v>265</v>
      </c>
      <c r="R664" t="str">
        <f t="shared" si="21"/>
        <v/>
      </c>
      <c r="S664" t="str">
        <f>VLOOKUP(L664,银行退!C:Q,15,FALSE)</f>
        <v>S</v>
      </c>
      <c r="T664" s="40" t="e">
        <f>VLOOKUP(L664,银行退!C:W,21,FALSE)</f>
        <v>#N/A</v>
      </c>
      <c r="U664" s="53">
        <v>42902.37263888889</v>
      </c>
      <c r="V664" t="e">
        <f>VLOOKUP(B664,HIS解!E:G,3,FALSE)</f>
        <v>#N/A</v>
      </c>
    </row>
    <row r="665" spans="1:22" ht="14.25" hidden="1">
      <c r="A665" s="53">
        <v>42902.381828703707</v>
      </c>
      <c r="B665">
        <v>235199</v>
      </c>
      <c r="C665" t="s">
        <v>6952</v>
      </c>
      <c r="D665" t="s">
        <v>1992</v>
      </c>
      <c r="E665"/>
      <c r="F665" s="15">
        <v>500</v>
      </c>
      <c r="G665" t="s">
        <v>367</v>
      </c>
      <c r="H665" t="s">
        <v>367</v>
      </c>
      <c r="I665" t="s">
        <v>174</v>
      </c>
      <c r="J665" t="s">
        <v>73</v>
      </c>
      <c r="K665" t="s">
        <v>75</v>
      </c>
      <c r="L665" t="s">
        <v>6953</v>
      </c>
      <c r="M665" t="s">
        <v>6954</v>
      </c>
      <c r="N665" t="s">
        <v>4954</v>
      </c>
      <c r="O665">
        <f>VLOOKUP(B665,HIS退!B:F,5,FALSE)</f>
        <v>-500</v>
      </c>
      <c r="P665" t="str">
        <f t="shared" si="20"/>
        <v/>
      </c>
      <c r="Q665" s="40">
        <f>VLOOKUP(L665,银行退!C:D,2,FALSE)</f>
        <v>500</v>
      </c>
      <c r="R665" t="str">
        <f t="shared" si="21"/>
        <v/>
      </c>
      <c r="S665" t="str">
        <f>VLOOKUP(L665,银行退!C:Q,15,FALSE)</f>
        <v>B</v>
      </c>
      <c r="T665" s="40" t="str">
        <f>VLOOKUP(L665,银行退!C:W,21,FALSE)</f>
        <v>20170616</v>
      </c>
      <c r="U665" s="53">
        <v>42902.381828703707</v>
      </c>
      <c r="V665">
        <f>VLOOKUP(B665,HIS解!E:G,3,FALSE)</f>
        <v>500</v>
      </c>
    </row>
    <row r="666" spans="1:22" ht="14.25" hidden="1">
      <c r="A666" s="53">
        <v>42902.395891203705</v>
      </c>
      <c r="B666">
        <v>236335</v>
      </c>
      <c r="C666" t="s">
        <v>1994</v>
      </c>
      <c r="D666" t="s">
        <v>1781</v>
      </c>
      <c r="E666"/>
      <c r="F666" s="15">
        <v>800</v>
      </c>
      <c r="G666" t="s">
        <v>42</v>
      </c>
      <c r="H666" t="s">
        <v>367</v>
      </c>
      <c r="I666" t="s">
        <v>74</v>
      </c>
      <c r="J666" t="s">
        <v>36</v>
      </c>
      <c r="K666" t="s">
        <v>75</v>
      </c>
      <c r="L666" t="s">
        <v>6955</v>
      </c>
      <c r="M666" t="s">
        <v>6956</v>
      </c>
      <c r="N666" t="s">
        <v>6720</v>
      </c>
      <c r="O666">
        <f>VLOOKUP(B666,HIS退!B:F,5,FALSE)</f>
        <v>-800</v>
      </c>
      <c r="P666" t="str">
        <f t="shared" si="20"/>
        <v/>
      </c>
      <c r="Q666" s="40">
        <f>VLOOKUP(L666,银行退!C:D,2,FALSE)</f>
        <v>800</v>
      </c>
      <c r="R666" t="str">
        <f t="shared" si="21"/>
        <v/>
      </c>
      <c r="S666" t="str">
        <f>VLOOKUP(L666,银行退!C:Q,15,FALSE)</f>
        <v>S</v>
      </c>
      <c r="T666" s="40" t="e">
        <f>VLOOKUP(L666,银行退!C:W,21,FALSE)</f>
        <v>#N/A</v>
      </c>
      <c r="U666" s="53">
        <v>42902.395891203705</v>
      </c>
      <c r="V666" t="e">
        <f>VLOOKUP(B666,HIS解!E:G,3,FALSE)</f>
        <v>#N/A</v>
      </c>
    </row>
    <row r="667" spans="1:22" ht="14.25" hidden="1">
      <c r="A667" s="53">
        <v>42902.404756944445</v>
      </c>
      <c r="B667">
        <v>237097</v>
      </c>
      <c r="C667" t="s">
        <v>1995</v>
      </c>
      <c r="D667" t="s">
        <v>1996</v>
      </c>
      <c r="E667"/>
      <c r="F667" s="15">
        <v>500</v>
      </c>
      <c r="G667" t="s">
        <v>367</v>
      </c>
      <c r="H667" t="s">
        <v>367</v>
      </c>
      <c r="I667" t="s">
        <v>74</v>
      </c>
      <c r="J667" t="s">
        <v>36</v>
      </c>
      <c r="K667" t="s">
        <v>75</v>
      </c>
      <c r="L667" t="s">
        <v>6957</v>
      </c>
      <c r="M667" t="s">
        <v>6958</v>
      </c>
      <c r="N667" t="s">
        <v>6959</v>
      </c>
      <c r="O667">
        <f>VLOOKUP(B667,HIS退!B:F,5,FALSE)</f>
        <v>-500</v>
      </c>
      <c r="P667" t="str">
        <f t="shared" si="20"/>
        <v/>
      </c>
      <c r="Q667" s="40">
        <f>VLOOKUP(L667,银行退!C:D,2,FALSE)</f>
        <v>500</v>
      </c>
      <c r="R667" t="str">
        <f t="shared" si="21"/>
        <v/>
      </c>
      <c r="S667" t="str">
        <f>VLOOKUP(L667,银行退!C:Q,15,FALSE)</f>
        <v>S</v>
      </c>
      <c r="T667" s="40" t="e">
        <f>VLOOKUP(L667,银行退!C:W,21,FALSE)</f>
        <v>#N/A</v>
      </c>
      <c r="U667" s="53">
        <v>42902.404756944445</v>
      </c>
      <c r="V667" t="e">
        <f>VLOOKUP(B667,HIS解!E:G,3,FALSE)</f>
        <v>#N/A</v>
      </c>
    </row>
    <row r="668" spans="1:22" ht="14.25" hidden="1">
      <c r="A668" s="53">
        <v>42902.404976851853</v>
      </c>
      <c r="B668">
        <v>237108</v>
      </c>
      <c r="C668" t="s">
        <v>1998</v>
      </c>
      <c r="D668" t="s">
        <v>1996</v>
      </c>
      <c r="E668"/>
      <c r="F668" s="15">
        <v>100</v>
      </c>
      <c r="G668" t="s">
        <v>367</v>
      </c>
      <c r="H668" t="s">
        <v>367</v>
      </c>
      <c r="I668" t="s">
        <v>74</v>
      </c>
      <c r="J668" t="s">
        <v>36</v>
      </c>
      <c r="K668" t="s">
        <v>75</v>
      </c>
      <c r="L668" t="s">
        <v>6960</v>
      </c>
      <c r="M668" t="s">
        <v>6961</v>
      </c>
      <c r="N668" t="s">
        <v>6959</v>
      </c>
      <c r="O668">
        <f>VLOOKUP(B668,HIS退!B:F,5,FALSE)</f>
        <v>-100</v>
      </c>
      <c r="P668" t="str">
        <f t="shared" si="20"/>
        <v/>
      </c>
      <c r="Q668" s="40">
        <f>VLOOKUP(L668,银行退!C:D,2,FALSE)</f>
        <v>100</v>
      </c>
      <c r="R668" t="str">
        <f t="shared" si="21"/>
        <v/>
      </c>
      <c r="S668" t="str">
        <f>VLOOKUP(L668,银行退!C:Q,15,FALSE)</f>
        <v>S</v>
      </c>
      <c r="T668" s="40" t="e">
        <f>VLOOKUP(L668,银行退!C:W,21,FALSE)</f>
        <v>#N/A</v>
      </c>
      <c r="U668" s="53">
        <v>42902.404976851853</v>
      </c>
      <c r="V668" t="e">
        <f>VLOOKUP(B668,HIS解!E:G,3,FALSE)</f>
        <v>#N/A</v>
      </c>
    </row>
    <row r="669" spans="1:22" ht="14.25" hidden="1">
      <c r="A669" s="53">
        <v>42902.405243055553</v>
      </c>
      <c r="B669">
        <v>237134</v>
      </c>
      <c r="C669" t="s">
        <v>1999</v>
      </c>
      <c r="D669" t="s">
        <v>1996</v>
      </c>
      <c r="E669"/>
      <c r="F669" s="15">
        <v>400</v>
      </c>
      <c r="G669" t="s">
        <v>367</v>
      </c>
      <c r="H669" t="s">
        <v>367</v>
      </c>
      <c r="I669" t="s">
        <v>74</v>
      </c>
      <c r="J669" t="s">
        <v>36</v>
      </c>
      <c r="K669" t="s">
        <v>75</v>
      </c>
      <c r="L669" t="s">
        <v>6962</v>
      </c>
      <c r="M669" t="s">
        <v>6963</v>
      </c>
      <c r="N669" t="s">
        <v>6964</v>
      </c>
      <c r="O669">
        <f>VLOOKUP(B669,HIS退!B:F,5,FALSE)</f>
        <v>-400</v>
      </c>
      <c r="P669" t="str">
        <f t="shared" si="20"/>
        <v/>
      </c>
      <c r="Q669" s="40">
        <f>VLOOKUP(L669,银行退!C:D,2,FALSE)</f>
        <v>400</v>
      </c>
      <c r="R669" t="str">
        <f t="shared" si="21"/>
        <v/>
      </c>
      <c r="S669" t="str">
        <f>VLOOKUP(L669,银行退!C:Q,15,FALSE)</f>
        <v>S</v>
      </c>
      <c r="T669" s="40" t="e">
        <f>VLOOKUP(L669,银行退!C:W,21,FALSE)</f>
        <v>#N/A</v>
      </c>
      <c r="U669" s="53">
        <v>42902.405243055553</v>
      </c>
      <c r="V669" t="e">
        <f>VLOOKUP(B669,HIS解!E:G,3,FALSE)</f>
        <v>#N/A</v>
      </c>
    </row>
    <row r="670" spans="1:22" ht="14.25" hidden="1">
      <c r="A670" s="53">
        <v>42902.414768518516</v>
      </c>
      <c r="B670">
        <v>237815</v>
      </c>
      <c r="C670" t="s">
        <v>2000</v>
      </c>
      <c r="D670" t="s">
        <v>2001</v>
      </c>
      <c r="E670"/>
      <c r="F670" s="15">
        <v>600</v>
      </c>
      <c r="G670" t="s">
        <v>367</v>
      </c>
      <c r="H670" t="s">
        <v>367</v>
      </c>
      <c r="I670" t="s">
        <v>74</v>
      </c>
      <c r="J670" t="s">
        <v>36</v>
      </c>
      <c r="K670" t="s">
        <v>75</v>
      </c>
      <c r="L670" t="s">
        <v>6965</v>
      </c>
      <c r="M670" t="s">
        <v>6966</v>
      </c>
      <c r="N670" t="s">
        <v>6967</v>
      </c>
      <c r="O670">
        <f>VLOOKUP(B670,HIS退!B:F,5,FALSE)</f>
        <v>-600</v>
      </c>
      <c r="P670" t="str">
        <f t="shared" si="20"/>
        <v/>
      </c>
      <c r="Q670" s="40">
        <f>VLOOKUP(L670,银行退!C:D,2,FALSE)</f>
        <v>600</v>
      </c>
      <c r="R670" t="str">
        <f t="shared" si="21"/>
        <v/>
      </c>
      <c r="S670" t="str">
        <f>VLOOKUP(L670,银行退!C:Q,15,FALSE)</f>
        <v>S</v>
      </c>
      <c r="T670" s="40" t="e">
        <f>VLOOKUP(L670,银行退!C:W,21,FALSE)</f>
        <v>#N/A</v>
      </c>
      <c r="U670" s="53">
        <v>42902.414768518516</v>
      </c>
      <c r="V670" t="e">
        <f>VLOOKUP(B670,HIS解!E:G,3,FALSE)</f>
        <v>#N/A</v>
      </c>
    </row>
    <row r="671" spans="1:22" ht="14.25" hidden="1">
      <c r="A671" s="53">
        <v>42902.422650462962</v>
      </c>
      <c r="B671">
        <v>238477</v>
      </c>
      <c r="C671" t="s">
        <v>2003</v>
      </c>
      <c r="D671" t="s">
        <v>1983</v>
      </c>
      <c r="E671"/>
      <c r="F671" s="15">
        <v>114</v>
      </c>
      <c r="G671" t="s">
        <v>367</v>
      </c>
      <c r="H671" t="s">
        <v>367</v>
      </c>
      <c r="I671" t="s">
        <v>74</v>
      </c>
      <c r="J671" t="s">
        <v>36</v>
      </c>
      <c r="K671" t="s">
        <v>75</v>
      </c>
      <c r="L671" t="s">
        <v>6968</v>
      </c>
      <c r="M671" t="s">
        <v>6969</v>
      </c>
      <c r="N671" t="s">
        <v>6942</v>
      </c>
      <c r="O671">
        <f>VLOOKUP(B671,HIS退!B:F,5,FALSE)</f>
        <v>-114</v>
      </c>
      <c r="P671" t="str">
        <f t="shared" si="20"/>
        <v/>
      </c>
      <c r="Q671" s="40">
        <f>VLOOKUP(L671,银行退!C:D,2,FALSE)</f>
        <v>114</v>
      </c>
      <c r="R671" t="str">
        <f t="shared" si="21"/>
        <v/>
      </c>
      <c r="S671" t="str">
        <f>VLOOKUP(L671,银行退!C:Q,15,FALSE)</f>
        <v>S</v>
      </c>
      <c r="T671" s="40" t="e">
        <f>VLOOKUP(L671,银行退!C:W,21,FALSE)</f>
        <v>#N/A</v>
      </c>
      <c r="U671" s="53">
        <v>42902.422650462962</v>
      </c>
      <c r="V671" t="e">
        <f>VLOOKUP(B671,HIS解!E:G,3,FALSE)</f>
        <v>#N/A</v>
      </c>
    </row>
    <row r="672" spans="1:22" ht="14.25" hidden="1">
      <c r="A672" s="53">
        <v>42902.426736111112</v>
      </c>
      <c r="B672">
        <v>238826</v>
      </c>
      <c r="C672" t="s">
        <v>2004</v>
      </c>
      <c r="D672" t="s">
        <v>2005</v>
      </c>
      <c r="E672"/>
      <c r="F672" s="15">
        <v>700</v>
      </c>
      <c r="G672" t="s">
        <v>367</v>
      </c>
      <c r="H672" t="s">
        <v>367</v>
      </c>
      <c r="I672" t="s">
        <v>74</v>
      </c>
      <c r="J672" t="s">
        <v>36</v>
      </c>
      <c r="K672" t="s">
        <v>75</v>
      </c>
      <c r="L672" t="s">
        <v>6970</v>
      </c>
      <c r="M672" t="s">
        <v>6971</v>
      </c>
      <c r="N672" t="s">
        <v>6972</v>
      </c>
      <c r="O672">
        <f>VLOOKUP(B672,HIS退!B:F,5,FALSE)</f>
        <v>-700</v>
      </c>
      <c r="P672" t="str">
        <f t="shared" si="20"/>
        <v/>
      </c>
      <c r="Q672" s="40">
        <f>VLOOKUP(L672,银行退!C:D,2,FALSE)</f>
        <v>700</v>
      </c>
      <c r="R672" t="str">
        <f t="shared" si="21"/>
        <v/>
      </c>
      <c r="S672" t="str">
        <f>VLOOKUP(L672,银行退!C:Q,15,FALSE)</f>
        <v>S</v>
      </c>
      <c r="T672" s="40" t="e">
        <f>VLOOKUP(L672,银行退!C:W,21,FALSE)</f>
        <v>#N/A</v>
      </c>
      <c r="U672" s="53">
        <v>42902.426736111112</v>
      </c>
      <c r="V672" t="e">
        <f>VLOOKUP(B672,HIS解!E:G,3,FALSE)</f>
        <v>#N/A</v>
      </c>
    </row>
    <row r="673" spans="1:22" ht="14.25" hidden="1">
      <c r="A673" s="53">
        <v>42902.434837962966</v>
      </c>
      <c r="B673">
        <v>239380</v>
      </c>
      <c r="C673" t="s">
        <v>2007</v>
      </c>
      <c r="D673" t="s">
        <v>2008</v>
      </c>
      <c r="E673"/>
      <c r="F673" s="15">
        <v>70</v>
      </c>
      <c r="G673" t="s">
        <v>367</v>
      </c>
      <c r="H673" t="s">
        <v>367</v>
      </c>
      <c r="I673" t="s">
        <v>74</v>
      </c>
      <c r="J673" t="s">
        <v>36</v>
      </c>
      <c r="K673" t="s">
        <v>75</v>
      </c>
      <c r="L673" t="s">
        <v>6973</v>
      </c>
      <c r="M673" t="s">
        <v>6974</v>
      </c>
      <c r="N673" t="s">
        <v>6975</v>
      </c>
      <c r="O673">
        <f>VLOOKUP(B673,HIS退!B:F,5,FALSE)</f>
        <v>-70</v>
      </c>
      <c r="P673" t="str">
        <f t="shared" si="20"/>
        <v/>
      </c>
      <c r="Q673" s="40">
        <f>VLOOKUP(L673,银行退!C:D,2,FALSE)</f>
        <v>70</v>
      </c>
      <c r="R673" t="str">
        <f t="shared" si="21"/>
        <v/>
      </c>
      <c r="S673" t="str">
        <f>VLOOKUP(L673,银行退!C:Q,15,FALSE)</f>
        <v>S</v>
      </c>
      <c r="T673" s="40" t="e">
        <f>VLOOKUP(L673,银行退!C:W,21,FALSE)</f>
        <v>#N/A</v>
      </c>
      <c r="U673" s="53">
        <v>42902.434837962966</v>
      </c>
      <c r="V673" t="e">
        <f>VLOOKUP(B673,HIS解!E:G,3,FALSE)</f>
        <v>#N/A</v>
      </c>
    </row>
    <row r="674" spans="1:22" ht="14.25" hidden="1">
      <c r="A674" s="53">
        <v>42902.438252314816</v>
      </c>
      <c r="B674">
        <v>239666</v>
      </c>
      <c r="C674" t="s">
        <v>2010</v>
      </c>
      <c r="D674" t="s">
        <v>2011</v>
      </c>
      <c r="E674"/>
      <c r="F674" s="15">
        <v>284</v>
      </c>
      <c r="G674" t="s">
        <v>367</v>
      </c>
      <c r="H674" t="s">
        <v>367</v>
      </c>
      <c r="I674" t="s">
        <v>74</v>
      </c>
      <c r="J674" t="s">
        <v>36</v>
      </c>
      <c r="K674" t="s">
        <v>75</v>
      </c>
      <c r="L674" t="s">
        <v>6976</v>
      </c>
      <c r="M674" t="s">
        <v>6977</v>
      </c>
      <c r="N674" t="s">
        <v>6978</v>
      </c>
      <c r="O674">
        <f>VLOOKUP(B674,HIS退!B:F,5,FALSE)</f>
        <v>-284</v>
      </c>
      <c r="P674" t="str">
        <f t="shared" si="20"/>
        <v/>
      </c>
      <c r="Q674" s="40">
        <f>VLOOKUP(L674,银行退!C:D,2,FALSE)</f>
        <v>284</v>
      </c>
      <c r="R674" t="str">
        <f t="shared" si="21"/>
        <v/>
      </c>
      <c r="S674" t="str">
        <f>VLOOKUP(L674,银行退!C:Q,15,FALSE)</f>
        <v>S</v>
      </c>
      <c r="T674" s="40" t="e">
        <f>VLOOKUP(L674,银行退!C:W,21,FALSE)</f>
        <v>#N/A</v>
      </c>
      <c r="U674" s="53">
        <v>42902.438252314816</v>
      </c>
      <c r="V674" t="e">
        <f>VLOOKUP(B674,HIS解!E:G,3,FALSE)</f>
        <v>#N/A</v>
      </c>
    </row>
    <row r="675" spans="1:22" ht="14.25" hidden="1">
      <c r="A675" s="53">
        <v>42902.443113425928</v>
      </c>
      <c r="B675">
        <v>239993</v>
      </c>
      <c r="C675" t="s">
        <v>2013</v>
      </c>
      <c r="D675" t="s">
        <v>115</v>
      </c>
      <c r="E675"/>
      <c r="F675" s="15">
        <v>800</v>
      </c>
      <c r="G675" t="s">
        <v>367</v>
      </c>
      <c r="H675" t="s">
        <v>367</v>
      </c>
      <c r="I675" t="s">
        <v>74</v>
      </c>
      <c r="J675" t="s">
        <v>36</v>
      </c>
      <c r="K675" t="s">
        <v>75</v>
      </c>
      <c r="L675" t="s">
        <v>6979</v>
      </c>
      <c r="M675" t="s">
        <v>6980</v>
      </c>
      <c r="N675" t="s">
        <v>156</v>
      </c>
      <c r="O675">
        <f>VLOOKUP(B675,HIS退!B:F,5,FALSE)</f>
        <v>-800</v>
      </c>
      <c r="P675" t="str">
        <f t="shared" si="20"/>
        <v/>
      </c>
      <c r="Q675" s="40">
        <f>VLOOKUP(L675,银行退!C:D,2,FALSE)</f>
        <v>800</v>
      </c>
      <c r="R675" t="str">
        <f t="shared" si="21"/>
        <v/>
      </c>
      <c r="S675" t="str">
        <f>VLOOKUP(L675,银行退!C:Q,15,FALSE)</f>
        <v>S</v>
      </c>
      <c r="T675" s="40" t="e">
        <f>VLOOKUP(L675,银行退!C:W,21,FALSE)</f>
        <v>#N/A</v>
      </c>
      <c r="U675" s="53">
        <v>42902.443113425928</v>
      </c>
      <c r="V675" t="e">
        <f>VLOOKUP(B675,HIS解!E:G,3,FALSE)</f>
        <v>#N/A</v>
      </c>
    </row>
    <row r="676" spans="1:22" ht="14.25" hidden="1">
      <c r="A676" s="53">
        <v>42902.449317129627</v>
      </c>
      <c r="B676">
        <v>240395</v>
      </c>
      <c r="C676" t="s">
        <v>6981</v>
      </c>
      <c r="D676" t="s">
        <v>2014</v>
      </c>
      <c r="E676"/>
      <c r="F676" s="15">
        <v>13</v>
      </c>
      <c r="G676" t="s">
        <v>367</v>
      </c>
      <c r="H676" t="s">
        <v>367</v>
      </c>
      <c r="I676" t="s">
        <v>174</v>
      </c>
      <c r="J676" t="s">
        <v>73</v>
      </c>
      <c r="K676" t="s">
        <v>75</v>
      </c>
      <c r="L676" t="s">
        <v>6982</v>
      </c>
      <c r="M676" t="s">
        <v>6983</v>
      </c>
      <c r="N676" t="s">
        <v>4955</v>
      </c>
      <c r="O676">
        <f>VLOOKUP(B676,HIS退!B:F,5,FALSE)</f>
        <v>-13</v>
      </c>
      <c r="P676" t="str">
        <f t="shared" si="20"/>
        <v/>
      </c>
      <c r="Q676" s="40">
        <f>VLOOKUP(L676,银行退!C:D,2,FALSE)</f>
        <v>13</v>
      </c>
      <c r="R676" t="str">
        <f t="shared" si="21"/>
        <v/>
      </c>
      <c r="S676" t="str">
        <f>VLOOKUP(L676,银行退!C:Q,15,FALSE)</f>
        <v>B</v>
      </c>
      <c r="T676" s="40" t="str">
        <f>VLOOKUP(L676,银行退!C:W,21,FALSE)</f>
        <v>20170616</v>
      </c>
      <c r="U676" s="53">
        <v>42902.449317129627</v>
      </c>
      <c r="V676">
        <f>VLOOKUP(B676,HIS解!E:G,3,FALSE)</f>
        <v>13</v>
      </c>
    </row>
    <row r="677" spans="1:22" ht="14.25" hidden="1">
      <c r="A677" s="53">
        <v>42902.45008101852</v>
      </c>
      <c r="B677">
        <v>240443</v>
      </c>
      <c r="C677" t="s">
        <v>2016</v>
      </c>
      <c r="D677" t="s">
        <v>1886</v>
      </c>
      <c r="E677"/>
      <c r="F677" s="15">
        <v>1824</v>
      </c>
      <c r="G677" t="s">
        <v>367</v>
      </c>
      <c r="H677" t="s">
        <v>367</v>
      </c>
      <c r="I677" t="s">
        <v>74</v>
      </c>
      <c r="J677" t="s">
        <v>36</v>
      </c>
      <c r="K677" t="s">
        <v>75</v>
      </c>
      <c r="L677" t="s">
        <v>6984</v>
      </c>
      <c r="M677" t="s">
        <v>6985</v>
      </c>
      <c r="N677" t="s">
        <v>4952</v>
      </c>
      <c r="O677">
        <f>VLOOKUP(B677,HIS退!B:F,5,FALSE)</f>
        <v>-1824</v>
      </c>
      <c r="P677" t="str">
        <f t="shared" si="20"/>
        <v/>
      </c>
      <c r="Q677" s="40">
        <f>VLOOKUP(L677,银行退!C:D,2,FALSE)</f>
        <v>1824</v>
      </c>
      <c r="R677" t="str">
        <f t="shared" si="21"/>
        <v/>
      </c>
      <c r="S677" t="str">
        <f>VLOOKUP(L677,银行退!C:Q,15,FALSE)</f>
        <v>S</v>
      </c>
      <c r="T677" s="40">
        <f>VLOOKUP(L677,银行退!C:W,21,FALSE)</f>
        <v>0</v>
      </c>
      <c r="U677" s="53">
        <v>42902.45008101852</v>
      </c>
      <c r="V677" t="e">
        <f>VLOOKUP(B677,HIS解!E:G,3,FALSE)</f>
        <v>#N/A</v>
      </c>
    </row>
    <row r="678" spans="1:22" ht="14.25" hidden="1">
      <c r="A678" s="53">
        <v>42902.450509259259</v>
      </c>
      <c r="B678">
        <v>240468</v>
      </c>
      <c r="C678" t="s">
        <v>2017</v>
      </c>
      <c r="D678" t="s">
        <v>1891</v>
      </c>
      <c r="E678"/>
      <c r="F678" s="15">
        <v>732</v>
      </c>
      <c r="G678" t="s">
        <v>367</v>
      </c>
      <c r="H678" t="s">
        <v>367</v>
      </c>
      <c r="I678" t="s">
        <v>74</v>
      </c>
      <c r="J678" t="s">
        <v>36</v>
      </c>
      <c r="K678" t="s">
        <v>75</v>
      </c>
      <c r="L678" t="s">
        <v>6986</v>
      </c>
      <c r="M678" t="s">
        <v>6987</v>
      </c>
      <c r="N678" t="s">
        <v>4952</v>
      </c>
      <c r="O678">
        <f>VLOOKUP(B678,HIS退!B:F,5,FALSE)</f>
        <v>-732</v>
      </c>
      <c r="P678" t="str">
        <f t="shared" si="20"/>
        <v/>
      </c>
      <c r="Q678" s="40">
        <f>VLOOKUP(L678,银行退!C:D,2,FALSE)</f>
        <v>732</v>
      </c>
      <c r="R678" t="str">
        <f t="shared" si="21"/>
        <v/>
      </c>
      <c r="S678" t="str">
        <f>VLOOKUP(L678,银行退!C:Q,15,FALSE)</f>
        <v>S</v>
      </c>
      <c r="T678" s="40">
        <f>VLOOKUP(L678,银行退!C:W,21,FALSE)</f>
        <v>0</v>
      </c>
      <c r="U678" s="53">
        <v>42902.450509259259</v>
      </c>
      <c r="V678" t="e">
        <f>VLOOKUP(B678,HIS解!E:G,3,FALSE)</f>
        <v>#N/A</v>
      </c>
    </row>
    <row r="679" spans="1:22" ht="14.25" hidden="1">
      <c r="A679" s="53">
        <v>42902.453356481485</v>
      </c>
      <c r="B679">
        <v>240610</v>
      </c>
      <c r="C679" t="s">
        <v>6988</v>
      </c>
      <c r="D679" t="s">
        <v>2018</v>
      </c>
      <c r="E679"/>
      <c r="F679" s="15">
        <v>797</v>
      </c>
      <c r="G679" t="s">
        <v>367</v>
      </c>
      <c r="H679" t="s">
        <v>367</v>
      </c>
      <c r="I679" t="s">
        <v>174</v>
      </c>
      <c r="J679" t="s">
        <v>73</v>
      </c>
      <c r="K679" t="s">
        <v>75</v>
      </c>
      <c r="L679" t="s">
        <v>6989</v>
      </c>
      <c r="M679" t="s">
        <v>6990</v>
      </c>
      <c r="N679" t="s">
        <v>4956</v>
      </c>
      <c r="O679">
        <f>VLOOKUP(B679,HIS退!B:F,5,FALSE)</f>
        <v>-797</v>
      </c>
      <c r="P679" t="str">
        <f t="shared" si="20"/>
        <v/>
      </c>
      <c r="Q679" s="40">
        <f>VLOOKUP(L679,银行退!C:D,2,FALSE)</f>
        <v>797</v>
      </c>
      <c r="R679" t="str">
        <f t="shared" si="21"/>
        <v/>
      </c>
      <c r="S679" t="str">
        <f>VLOOKUP(L679,银行退!C:Q,15,FALSE)</f>
        <v>B</v>
      </c>
      <c r="T679" s="40" t="str">
        <f>VLOOKUP(L679,银行退!C:W,21,FALSE)</f>
        <v>20170616</v>
      </c>
      <c r="U679" s="53">
        <v>42902.453356481485</v>
      </c>
      <c r="V679">
        <f>VLOOKUP(B679,HIS解!E:G,3,FALSE)</f>
        <v>797</v>
      </c>
    </row>
    <row r="680" spans="1:22" ht="14.25" hidden="1">
      <c r="A680" s="53">
        <v>42902.456284722219</v>
      </c>
      <c r="B680">
        <v>240791</v>
      </c>
      <c r="C680" t="s">
        <v>2020</v>
      </c>
      <c r="D680" t="s">
        <v>2021</v>
      </c>
      <c r="E680"/>
      <c r="F680" s="15">
        <v>200</v>
      </c>
      <c r="G680" t="s">
        <v>367</v>
      </c>
      <c r="H680" t="s">
        <v>367</v>
      </c>
      <c r="I680" t="s">
        <v>74</v>
      </c>
      <c r="J680" t="s">
        <v>36</v>
      </c>
      <c r="K680" t="s">
        <v>75</v>
      </c>
      <c r="L680" t="s">
        <v>6991</v>
      </c>
      <c r="M680" t="s">
        <v>6992</v>
      </c>
      <c r="N680" t="s">
        <v>6993</v>
      </c>
      <c r="O680">
        <f>VLOOKUP(B680,HIS退!B:F,5,FALSE)</f>
        <v>-200</v>
      </c>
      <c r="P680" t="str">
        <f t="shared" si="20"/>
        <v/>
      </c>
      <c r="Q680" s="40">
        <f>VLOOKUP(L680,银行退!C:D,2,FALSE)</f>
        <v>200</v>
      </c>
      <c r="R680" t="str">
        <f t="shared" si="21"/>
        <v/>
      </c>
      <c r="S680" t="str">
        <f>VLOOKUP(L680,银行退!C:Q,15,FALSE)</f>
        <v>S</v>
      </c>
      <c r="T680" s="40" t="e">
        <f>VLOOKUP(L680,银行退!C:W,21,FALSE)</f>
        <v>#N/A</v>
      </c>
      <c r="U680" s="53">
        <v>42902.456284722219</v>
      </c>
      <c r="V680" t="e">
        <f>VLOOKUP(B680,HIS解!E:G,3,FALSE)</f>
        <v>#N/A</v>
      </c>
    </row>
    <row r="681" spans="1:22" ht="14.25" hidden="1">
      <c r="A681" s="53">
        <v>42902.457037037035</v>
      </c>
      <c r="B681">
        <v>240842</v>
      </c>
      <c r="C681" t="s">
        <v>2023</v>
      </c>
      <c r="D681" t="s">
        <v>2024</v>
      </c>
      <c r="E681"/>
      <c r="F681" s="15">
        <v>7</v>
      </c>
      <c r="G681" t="s">
        <v>367</v>
      </c>
      <c r="H681" t="s">
        <v>367</v>
      </c>
      <c r="I681" t="s">
        <v>74</v>
      </c>
      <c r="J681" t="s">
        <v>36</v>
      </c>
      <c r="K681" t="s">
        <v>75</v>
      </c>
      <c r="L681" t="s">
        <v>6994</v>
      </c>
      <c r="M681" t="s">
        <v>6995</v>
      </c>
      <c r="N681" t="s">
        <v>6996</v>
      </c>
      <c r="O681">
        <f>VLOOKUP(B681,HIS退!B:F,5,FALSE)</f>
        <v>-7</v>
      </c>
      <c r="P681" t="str">
        <f t="shared" si="20"/>
        <v/>
      </c>
      <c r="Q681" s="40">
        <f>VLOOKUP(L681,银行退!C:D,2,FALSE)</f>
        <v>7</v>
      </c>
      <c r="R681" t="str">
        <f t="shared" si="21"/>
        <v/>
      </c>
      <c r="S681" t="str">
        <f>VLOOKUP(L681,银行退!C:Q,15,FALSE)</f>
        <v>S</v>
      </c>
      <c r="T681" s="40" t="e">
        <f>VLOOKUP(L681,银行退!C:W,21,FALSE)</f>
        <v>#N/A</v>
      </c>
      <c r="U681" s="53">
        <v>42902.457037037035</v>
      </c>
      <c r="V681" t="e">
        <f>VLOOKUP(B681,HIS解!E:G,3,FALSE)</f>
        <v>#N/A</v>
      </c>
    </row>
    <row r="682" spans="1:22" ht="14.25" hidden="1">
      <c r="A682" s="53">
        <v>42902.461516203701</v>
      </c>
      <c r="B682">
        <v>241146</v>
      </c>
      <c r="C682" t="s">
        <v>2026</v>
      </c>
      <c r="D682" t="s">
        <v>2027</v>
      </c>
      <c r="E682"/>
      <c r="F682" s="15">
        <v>1100</v>
      </c>
      <c r="G682" t="s">
        <v>367</v>
      </c>
      <c r="H682" t="s">
        <v>367</v>
      </c>
      <c r="I682" t="s">
        <v>74</v>
      </c>
      <c r="J682" t="s">
        <v>36</v>
      </c>
      <c r="K682" t="s">
        <v>75</v>
      </c>
      <c r="L682" t="s">
        <v>6997</v>
      </c>
      <c r="M682" t="s">
        <v>6998</v>
      </c>
      <c r="N682" t="s">
        <v>6999</v>
      </c>
      <c r="O682">
        <f>VLOOKUP(B682,HIS退!B:F,5,FALSE)</f>
        <v>-1100</v>
      </c>
      <c r="P682" t="str">
        <f t="shared" si="20"/>
        <v/>
      </c>
      <c r="Q682" s="40">
        <f>VLOOKUP(L682,银行退!C:D,2,FALSE)</f>
        <v>1100</v>
      </c>
      <c r="R682" t="str">
        <f t="shared" si="21"/>
        <v/>
      </c>
      <c r="S682" t="str">
        <f>VLOOKUP(L682,银行退!C:Q,15,FALSE)</f>
        <v>S</v>
      </c>
      <c r="T682" s="40" t="e">
        <f>VLOOKUP(L682,银行退!C:W,21,FALSE)</f>
        <v>#N/A</v>
      </c>
      <c r="U682" s="53">
        <v>42902.461516203701</v>
      </c>
      <c r="V682" t="e">
        <f>VLOOKUP(B682,HIS解!E:G,3,FALSE)</f>
        <v>#N/A</v>
      </c>
    </row>
    <row r="683" spans="1:22" ht="14.25" hidden="1">
      <c r="A683" s="53">
        <v>42902.464224537034</v>
      </c>
      <c r="B683">
        <v>241336</v>
      </c>
      <c r="C683" t="s">
        <v>2029</v>
      </c>
      <c r="D683" t="s">
        <v>2030</v>
      </c>
      <c r="E683"/>
      <c r="F683" s="15">
        <v>500</v>
      </c>
      <c r="G683" t="s">
        <v>367</v>
      </c>
      <c r="H683" t="s">
        <v>367</v>
      </c>
      <c r="I683" t="s">
        <v>74</v>
      </c>
      <c r="J683" t="s">
        <v>36</v>
      </c>
      <c r="K683" t="s">
        <v>75</v>
      </c>
      <c r="L683" t="s">
        <v>7000</v>
      </c>
      <c r="M683" t="s">
        <v>7001</v>
      </c>
      <c r="N683" t="s">
        <v>85</v>
      </c>
      <c r="O683">
        <f>VLOOKUP(B683,HIS退!B:F,5,FALSE)</f>
        <v>-500</v>
      </c>
      <c r="P683" t="str">
        <f t="shared" si="20"/>
        <v/>
      </c>
      <c r="Q683" s="40">
        <f>VLOOKUP(L683,银行退!C:D,2,FALSE)</f>
        <v>500</v>
      </c>
      <c r="R683" t="str">
        <f t="shared" si="21"/>
        <v/>
      </c>
      <c r="S683" t="str">
        <f>VLOOKUP(L683,银行退!C:Q,15,FALSE)</f>
        <v>S</v>
      </c>
      <c r="T683" s="40" t="e">
        <f>VLOOKUP(L683,银行退!C:W,21,FALSE)</f>
        <v>#N/A</v>
      </c>
      <c r="U683" s="53">
        <v>42902.464224537034</v>
      </c>
      <c r="V683" t="e">
        <f>VLOOKUP(B683,HIS解!E:G,3,FALSE)</f>
        <v>#N/A</v>
      </c>
    </row>
    <row r="684" spans="1:22" ht="14.25" hidden="1">
      <c r="A684" s="53">
        <v>42902.465115740742</v>
      </c>
      <c r="B684">
        <v>241386</v>
      </c>
      <c r="C684" t="s">
        <v>2032</v>
      </c>
      <c r="D684" t="s">
        <v>2033</v>
      </c>
      <c r="E684"/>
      <c r="F684" s="15">
        <v>600</v>
      </c>
      <c r="G684" t="s">
        <v>367</v>
      </c>
      <c r="H684" t="s">
        <v>367</v>
      </c>
      <c r="I684" t="s">
        <v>74</v>
      </c>
      <c r="J684" t="s">
        <v>36</v>
      </c>
      <c r="K684" t="s">
        <v>75</v>
      </c>
      <c r="L684" t="s">
        <v>7002</v>
      </c>
      <c r="M684" t="s">
        <v>7003</v>
      </c>
      <c r="N684" t="s">
        <v>7004</v>
      </c>
      <c r="O684">
        <f>VLOOKUP(B684,HIS退!B:F,5,FALSE)</f>
        <v>-600</v>
      </c>
      <c r="P684" t="str">
        <f t="shared" si="20"/>
        <v/>
      </c>
      <c r="Q684" s="40">
        <f>VLOOKUP(L684,银行退!C:D,2,FALSE)</f>
        <v>600</v>
      </c>
      <c r="R684" t="str">
        <f t="shared" si="21"/>
        <v/>
      </c>
      <c r="S684" t="str">
        <f>VLOOKUP(L684,银行退!C:Q,15,FALSE)</f>
        <v>S</v>
      </c>
      <c r="T684" s="40" t="e">
        <f>VLOOKUP(L684,银行退!C:W,21,FALSE)</f>
        <v>#N/A</v>
      </c>
      <c r="U684" s="53">
        <v>42902.465115740742</v>
      </c>
      <c r="V684" t="e">
        <f>VLOOKUP(B684,HIS解!E:G,3,FALSE)</f>
        <v>#N/A</v>
      </c>
    </row>
    <row r="685" spans="1:22" ht="14.25" hidden="1">
      <c r="A685" s="53">
        <v>42902.470254629632</v>
      </c>
      <c r="B685">
        <v>241691</v>
      </c>
      <c r="C685" t="s">
        <v>2035</v>
      </c>
      <c r="D685" t="s">
        <v>2036</v>
      </c>
      <c r="E685"/>
      <c r="F685" s="15">
        <v>16</v>
      </c>
      <c r="G685" t="s">
        <v>367</v>
      </c>
      <c r="H685" t="s">
        <v>367</v>
      </c>
      <c r="I685" t="s">
        <v>74</v>
      </c>
      <c r="J685" t="s">
        <v>36</v>
      </c>
      <c r="K685" t="s">
        <v>75</v>
      </c>
      <c r="L685" t="s">
        <v>7005</v>
      </c>
      <c r="M685" t="s">
        <v>7006</v>
      </c>
      <c r="N685" t="s">
        <v>7007</v>
      </c>
      <c r="O685">
        <f>VLOOKUP(B685,HIS退!B:F,5,FALSE)</f>
        <v>-16</v>
      </c>
      <c r="P685" t="str">
        <f t="shared" si="20"/>
        <v/>
      </c>
      <c r="Q685" s="40">
        <f>VLOOKUP(L685,银行退!C:D,2,FALSE)</f>
        <v>16</v>
      </c>
      <c r="R685" t="str">
        <f t="shared" si="21"/>
        <v/>
      </c>
      <c r="S685" t="str">
        <f>VLOOKUP(L685,银行退!C:Q,15,FALSE)</f>
        <v>S</v>
      </c>
      <c r="T685" s="40" t="e">
        <f>VLOOKUP(L685,银行退!C:W,21,FALSE)</f>
        <v>#N/A</v>
      </c>
      <c r="U685" s="53">
        <v>42902.470254629632</v>
      </c>
      <c r="V685" t="e">
        <f>VLOOKUP(B685,HIS解!E:G,3,FALSE)</f>
        <v>#N/A</v>
      </c>
    </row>
    <row r="686" spans="1:22" ht="14.25" hidden="1">
      <c r="A686" s="53">
        <v>42902.484247685185</v>
      </c>
      <c r="B686">
        <v>242425</v>
      </c>
      <c r="C686" t="s">
        <v>2038</v>
      </c>
      <c r="D686" t="s">
        <v>176</v>
      </c>
      <c r="E686"/>
      <c r="F686" s="15">
        <v>2600</v>
      </c>
      <c r="G686" t="s">
        <v>367</v>
      </c>
      <c r="H686" t="s">
        <v>367</v>
      </c>
      <c r="I686" t="s">
        <v>74</v>
      </c>
      <c r="J686" t="s">
        <v>36</v>
      </c>
      <c r="K686" t="s">
        <v>75</v>
      </c>
      <c r="L686" t="s">
        <v>7008</v>
      </c>
      <c r="M686" t="s">
        <v>7009</v>
      </c>
      <c r="N686" t="s">
        <v>7010</v>
      </c>
      <c r="O686">
        <f>VLOOKUP(B686,HIS退!B:F,5,FALSE)</f>
        <v>-2600</v>
      </c>
      <c r="P686" t="str">
        <f t="shared" si="20"/>
        <v/>
      </c>
      <c r="Q686" s="40">
        <f>VLOOKUP(L686,银行退!C:D,2,FALSE)</f>
        <v>2600</v>
      </c>
      <c r="R686" t="str">
        <f t="shared" si="21"/>
        <v/>
      </c>
      <c r="S686" t="str">
        <f>VLOOKUP(L686,银行退!C:Q,15,FALSE)</f>
        <v>S</v>
      </c>
      <c r="T686" s="40" t="e">
        <f>VLOOKUP(L686,银行退!C:W,21,FALSE)</f>
        <v>#N/A</v>
      </c>
      <c r="U686" s="53">
        <v>42902.484247685185</v>
      </c>
      <c r="V686" t="e">
        <f>VLOOKUP(B686,HIS解!E:G,3,FALSE)</f>
        <v>#N/A</v>
      </c>
    </row>
    <row r="687" spans="1:22" ht="14.25" hidden="1">
      <c r="A687" s="53">
        <v>42902.485023148147</v>
      </c>
      <c r="B687">
        <v>242445</v>
      </c>
      <c r="C687" t="s">
        <v>2039</v>
      </c>
      <c r="D687" t="s">
        <v>2040</v>
      </c>
      <c r="E687"/>
      <c r="F687" s="15">
        <v>500</v>
      </c>
      <c r="G687" t="s">
        <v>367</v>
      </c>
      <c r="H687" t="s">
        <v>367</v>
      </c>
      <c r="I687" t="s">
        <v>74</v>
      </c>
      <c r="J687" t="s">
        <v>36</v>
      </c>
      <c r="K687" t="s">
        <v>75</v>
      </c>
      <c r="L687" t="s">
        <v>7011</v>
      </c>
      <c r="M687" t="s">
        <v>7012</v>
      </c>
      <c r="N687" t="s">
        <v>7013</v>
      </c>
      <c r="O687">
        <f>VLOOKUP(B687,HIS退!B:F,5,FALSE)</f>
        <v>-500</v>
      </c>
      <c r="P687" t="str">
        <f t="shared" si="20"/>
        <v/>
      </c>
      <c r="Q687" s="40">
        <f>VLOOKUP(L687,银行退!C:D,2,FALSE)</f>
        <v>500</v>
      </c>
      <c r="R687" t="str">
        <f t="shared" si="21"/>
        <v/>
      </c>
      <c r="S687" t="str">
        <f>VLOOKUP(L687,银行退!C:Q,15,FALSE)</f>
        <v>S</v>
      </c>
      <c r="T687" s="40" t="e">
        <f>VLOOKUP(L687,银行退!C:W,21,FALSE)</f>
        <v>#N/A</v>
      </c>
      <c r="U687" s="53">
        <v>42902.485023148147</v>
      </c>
      <c r="V687" t="e">
        <f>VLOOKUP(B687,HIS解!E:G,3,FALSE)</f>
        <v>#N/A</v>
      </c>
    </row>
    <row r="688" spans="1:22" ht="14.25" hidden="1">
      <c r="A688" s="53">
        <v>42902.485983796294</v>
      </c>
      <c r="B688">
        <v>242489</v>
      </c>
      <c r="C688" t="s">
        <v>2042</v>
      </c>
      <c r="D688" t="s">
        <v>2043</v>
      </c>
      <c r="E688"/>
      <c r="F688" s="15">
        <v>500</v>
      </c>
      <c r="G688" t="s">
        <v>367</v>
      </c>
      <c r="H688" t="s">
        <v>367</v>
      </c>
      <c r="I688" t="s">
        <v>74</v>
      </c>
      <c r="J688" t="s">
        <v>36</v>
      </c>
      <c r="K688" t="s">
        <v>75</v>
      </c>
      <c r="L688" t="s">
        <v>7014</v>
      </c>
      <c r="M688" t="s">
        <v>7015</v>
      </c>
      <c r="N688" t="s">
        <v>7016</v>
      </c>
      <c r="O688">
        <f>VLOOKUP(B688,HIS退!B:F,5,FALSE)</f>
        <v>-500</v>
      </c>
      <c r="P688" t="str">
        <f t="shared" si="20"/>
        <v/>
      </c>
      <c r="Q688" s="40">
        <f>VLOOKUP(L688,银行退!C:D,2,FALSE)</f>
        <v>500</v>
      </c>
      <c r="R688" t="str">
        <f t="shared" si="21"/>
        <v/>
      </c>
      <c r="S688" t="str">
        <f>VLOOKUP(L688,银行退!C:Q,15,FALSE)</f>
        <v>S</v>
      </c>
      <c r="T688" s="40" t="e">
        <f>VLOOKUP(L688,银行退!C:W,21,FALSE)</f>
        <v>#N/A</v>
      </c>
      <c r="U688" s="53">
        <v>42902.485983796294</v>
      </c>
      <c r="V688" t="e">
        <f>VLOOKUP(B688,HIS解!E:G,3,FALSE)</f>
        <v>#N/A</v>
      </c>
    </row>
    <row r="689" spans="1:22" ht="14.25" hidden="1">
      <c r="A689" s="53">
        <v>42902.49386574074</v>
      </c>
      <c r="B689">
        <v>242822</v>
      </c>
      <c r="C689" t="s">
        <v>7017</v>
      </c>
      <c r="D689" t="s">
        <v>2045</v>
      </c>
      <c r="E689"/>
      <c r="F689" s="15">
        <v>609</v>
      </c>
      <c r="G689" t="s">
        <v>367</v>
      </c>
      <c r="H689" t="s">
        <v>367</v>
      </c>
      <c r="I689" t="s">
        <v>174</v>
      </c>
      <c r="J689" t="s">
        <v>73</v>
      </c>
      <c r="K689" t="s">
        <v>75</v>
      </c>
      <c r="L689" t="s">
        <v>7018</v>
      </c>
      <c r="M689" t="s">
        <v>7019</v>
      </c>
      <c r="N689" t="s">
        <v>4957</v>
      </c>
      <c r="O689">
        <f>VLOOKUP(B689,HIS退!B:F,5,FALSE)</f>
        <v>-609</v>
      </c>
      <c r="P689" t="str">
        <f t="shared" si="20"/>
        <v/>
      </c>
      <c r="Q689" s="40">
        <f>VLOOKUP(L689,银行退!C:D,2,FALSE)</f>
        <v>609</v>
      </c>
      <c r="R689" t="str">
        <f t="shared" si="21"/>
        <v/>
      </c>
      <c r="S689" t="str">
        <f>VLOOKUP(L689,银行退!C:Q,15,FALSE)</f>
        <v>B</v>
      </c>
      <c r="T689" s="40" t="str">
        <f>VLOOKUP(L689,银行退!C:W,21,FALSE)</f>
        <v>20170616</v>
      </c>
      <c r="U689" s="53">
        <v>42902.49386574074</v>
      </c>
      <c r="V689">
        <f>VLOOKUP(B689,HIS解!E:G,3,FALSE)</f>
        <v>609</v>
      </c>
    </row>
    <row r="690" spans="1:22" ht="14.25" hidden="1">
      <c r="A690" s="53">
        <v>42902.49728009259</v>
      </c>
      <c r="B690">
        <v>242922</v>
      </c>
      <c r="C690" t="s">
        <v>2047</v>
      </c>
      <c r="D690" t="s">
        <v>2048</v>
      </c>
      <c r="E690"/>
      <c r="F690" s="15">
        <v>187</v>
      </c>
      <c r="G690" t="s">
        <v>367</v>
      </c>
      <c r="H690" t="s">
        <v>367</v>
      </c>
      <c r="I690" t="s">
        <v>74</v>
      </c>
      <c r="J690" t="s">
        <v>36</v>
      </c>
      <c r="K690" t="s">
        <v>75</v>
      </c>
      <c r="L690" t="s">
        <v>7020</v>
      </c>
      <c r="M690" t="s">
        <v>7021</v>
      </c>
      <c r="N690" t="s">
        <v>7022</v>
      </c>
      <c r="O690">
        <f>VLOOKUP(B690,HIS退!B:F,5,FALSE)</f>
        <v>-187</v>
      </c>
      <c r="P690" t="str">
        <f t="shared" si="20"/>
        <v/>
      </c>
      <c r="Q690" s="40">
        <f>VLOOKUP(L690,银行退!C:D,2,FALSE)</f>
        <v>187</v>
      </c>
      <c r="R690" t="str">
        <f t="shared" si="21"/>
        <v/>
      </c>
      <c r="S690" t="str">
        <f>VLOOKUP(L690,银行退!C:Q,15,FALSE)</f>
        <v>S</v>
      </c>
      <c r="T690" s="40" t="e">
        <f>VLOOKUP(L690,银行退!C:W,21,FALSE)</f>
        <v>#N/A</v>
      </c>
      <c r="U690" s="53">
        <v>42902.49728009259</v>
      </c>
      <c r="V690" t="e">
        <f>VLOOKUP(B690,HIS解!E:G,3,FALSE)</f>
        <v>#N/A</v>
      </c>
    </row>
    <row r="691" spans="1:22" ht="14.25" hidden="1">
      <c r="A691" s="53">
        <v>42902.498067129629</v>
      </c>
      <c r="B691">
        <v>242957</v>
      </c>
      <c r="C691" t="s">
        <v>7023</v>
      </c>
      <c r="D691" t="s">
        <v>2050</v>
      </c>
      <c r="E691"/>
      <c r="F691" s="15">
        <v>1000</v>
      </c>
      <c r="G691" t="s">
        <v>367</v>
      </c>
      <c r="H691" t="s">
        <v>367</v>
      </c>
      <c r="I691" t="s">
        <v>174</v>
      </c>
      <c r="J691" t="s">
        <v>73</v>
      </c>
      <c r="K691" t="s">
        <v>75</v>
      </c>
      <c r="L691" t="s">
        <v>7024</v>
      </c>
      <c r="M691" t="s">
        <v>7025</v>
      </c>
      <c r="N691" t="s">
        <v>4958</v>
      </c>
      <c r="O691">
        <f>VLOOKUP(B691,HIS退!B:F,5,FALSE)</f>
        <v>-1000</v>
      </c>
      <c r="P691" t="str">
        <f t="shared" si="20"/>
        <v/>
      </c>
      <c r="Q691" s="40">
        <f>VLOOKUP(L691,银行退!C:D,2,FALSE)</f>
        <v>1000</v>
      </c>
      <c r="R691" t="str">
        <f t="shared" si="21"/>
        <v/>
      </c>
      <c r="S691" t="str">
        <f>VLOOKUP(L691,银行退!C:Q,15,FALSE)</f>
        <v>B</v>
      </c>
      <c r="T691" s="40" t="str">
        <f>VLOOKUP(L691,银行退!C:W,21,FALSE)</f>
        <v>20170616</v>
      </c>
      <c r="U691" s="53">
        <v>42902.498067129629</v>
      </c>
      <c r="V691">
        <f>VLOOKUP(B691,HIS解!E:G,3,FALSE)</f>
        <v>1000</v>
      </c>
    </row>
    <row r="692" spans="1:22" ht="14.25" hidden="1">
      <c r="A692" s="53">
        <v>42902.504027777781</v>
      </c>
      <c r="B692">
        <v>243130</v>
      </c>
      <c r="C692" t="s">
        <v>2052</v>
      </c>
      <c r="D692" t="s">
        <v>2053</v>
      </c>
      <c r="E692"/>
      <c r="F692" s="15">
        <v>260</v>
      </c>
      <c r="G692" t="s">
        <v>367</v>
      </c>
      <c r="H692" t="s">
        <v>367</v>
      </c>
      <c r="I692" t="s">
        <v>74</v>
      </c>
      <c r="J692" t="s">
        <v>36</v>
      </c>
      <c r="K692" t="s">
        <v>75</v>
      </c>
      <c r="L692" t="s">
        <v>7026</v>
      </c>
      <c r="M692" t="s">
        <v>7027</v>
      </c>
      <c r="N692" t="s">
        <v>7028</v>
      </c>
      <c r="O692">
        <f>VLOOKUP(B692,HIS退!B:F,5,FALSE)</f>
        <v>-260</v>
      </c>
      <c r="P692" t="str">
        <f t="shared" si="20"/>
        <v/>
      </c>
      <c r="Q692" s="40">
        <f>VLOOKUP(L692,银行退!C:D,2,FALSE)</f>
        <v>260</v>
      </c>
      <c r="R692" t="str">
        <f t="shared" si="21"/>
        <v/>
      </c>
      <c r="S692" t="str">
        <f>VLOOKUP(L692,银行退!C:Q,15,FALSE)</f>
        <v>S</v>
      </c>
      <c r="T692" s="40" t="e">
        <f>VLOOKUP(L692,银行退!C:W,21,FALSE)</f>
        <v>#N/A</v>
      </c>
      <c r="U692" s="53">
        <v>42902.504027777781</v>
      </c>
      <c r="V692" t="e">
        <f>VLOOKUP(B692,HIS解!E:G,3,FALSE)</f>
        <v>#N/A</v>
      </c>
    </row>
    <row r="693" spans="1:22" ht="14.25" hidden="1">
      <c r="A693" s="53">
        <v>42902.506296296298</v>
      </c>
      <c r="B693">
        <v>243172</v>
      </c>
      <c r="C693" t="s">
        <v>2055</v>
      </c>
      <c r="D693" t="s">
        <v>2056</v>
      </c>
      <c r="E693"/>
      <c r="F693" s="15">
        <v>1279</v>
      </c>
      <c r="G693" t="s">
        <v>367</v>
      </c>
      <c r="H693" t="s">
        <v>367</v>
      </c>
      <c r="I693" t="s">
        <v>74</v>
      </c>
      <c r="J693" t="s">
        <v>36</v>
      </c>
      <c r="K693" t="s">
        <v>75</v>
      </c>
      <c r="L693" t="s">
        <v>7029</v>
      </c>
      <c r="M693" t="s">
        <v>7030</v>
      </c>
      <c r="N693" t="s">
        <v>7031</v>
      </c>
      <c r="O693">
        <f>VLOOKUP(B693,HIS退!B:F,5,FALSE)</f>
        <v>-1279</v>
      </c>
      <c r="P693" t="str">
        <f t="shared" si="20"/>
        <v/>
      </c>
      <c r="Q693" s="40">
        <f>VLOOKUP(L693,银行退!C:D,2,FALSE)</f>
        <v>1279</v>
      </c>
      <c r="R693" t="str">
        <f t="shared" si="21"/>
        <v/>
      </c>
      <c r="S693" t="str">
        <f>VLOOKUP(L693,银行退!C:Q,15,FALSE)</f>
        <v>S</v>
      </c>
      <c r="T693" s="40" t="e">
        <f>VLOOKUP(L693,银行退!C:W,21,FALSE)</f>
        <v>#N/A</v>
      </c>
      <c r="U693" s="53">
        <v>42902.506296296298</v>
      </c>
      <c r="V693" t="e">
        <f>VLOOKUP(B693,HIS解!E:G,3,FALSE)</f>
        <v>#N/A</v>
      </c>
    </row>
    <row r="694" spans="1:22" ht="14.25" hidden="1">
      <c r="A694" s="53">
        <v>42902.506886574076</v>
      </c>
      <c r="B694">
        <v>243179</v>
      </c>
      <c r="C694" t="s">
        <v>2058</v>
      </c>
      <c r="D694" t="s">
        <v>2059</v>
      </c>
      <c r="E694"/>
      <c r="F694" s="15">
        <v>1996</v>
      </c>
      <c r="G694" t="s">
        <v>367</v>
      </c>
      <c r="H694" t="s">
        <v>367</v>
      </c>
      <c r="I694" t="s">
        <v>74</v>
      </c>
      <c r="J694" t="s">
        <v>36</v>
      </c>
      <c r="K694" t="s">
        <v>75</v>
      </c>
      <c r="L694" t="s">
        <v>7032</v>
      </c>
      <c r="M694" t="s">
        <v>7033</v>
      </c>
      <c r="N694" t="s">
        <v>7031</v>
      </c>
      <c r="O694">
        <f>VLOOKUP(B694,HIS退!B:F,5,FALSE)</f>
        <v>-1996</v>
      </c>
      <c r="P694" t="str">
        <f t="shared" si="20"/>
        <v/>
      </c>
      <c r="Q694" s="40">
        <f>VLOOKUP(L694,银行退!C:D,2,FALSE)</f>
        <v>1996</v>
      </c>
      <c r="R694" t="str">
        <f t="shared" si="21"/>
        <v/>
      </c>
      <c r="S694" t="str">
        <f>VLOOKUP(L694,银行退!C:Q,15,FALSE)</f>
        <v>S</v>
      </c>
      <c r="T694" s="40" t="e">
        <f>VLOOKUP(L694,银行退!C:W,21,FALSE)</f>
        <v>#N/A</v>
      </c>
      <c r="U694" s="53">
        <v>42902.506886574076</v>
      </c>
      <c r="V694" t="e">
        <f>VLOOKUP(B694,HIS解!E:G,3,FALSE)</f>
        <v>#N/A</v>
      </c>
    </row>
    <row r="695" spans="1:22" ht="14.25" hidden="1">
      <c r="A695" s="53">
        <v>42902.511689814812</v>
      </c>
      <c r="B695">
        <v>243248</v>
      </c>
      <c r="C695" t="s">
        <v>2061</v>
      </c>
      <c r="D695" t="s">
        <v>2062</v>
      </c>
      <c r="E695"/>
      <c r="F695" s="15">
        <v>500</v>
      </c>
      <c r="G695" t="s">
        <v>367</v>
      </c>
      <c r="H695" t="s">
        <v>367</v>
      </c>
      <c r="I695" t="s">
        <v>74</v>
      </c>
      <c r="J695" t="s">
        <v>36</v>
      </c>
      <c r="K695" t="s">
        <v>75</v>
      </c>
      <c r="L695" t="s">
        <v>7034</v>
      </c>
      <c r="M695" t="s">
        <v>7035</v>
      </c>
      <c r="N695" t="s">
        <v>7036</v>
      </c>
      <c r="O695">
        <f>VLOOKUP(B695,HIS退!B:F,5,FALSE)</f>
        <v>-500</v>
      </c>
      <c r="P695" t="str">
        <f t="shared" si="20"/>
        <v/>
      </c>
      <c r="Q695" s="40">
        <f>VLOOKUP(L695,银行退!C:D,2,FALSE)</f>
        <v>500</v>
      </c>
      <c r="R695" t="str">
        <f t="shared" si="21"/>
        <v/>
      </c>
      <c r="S695" t="str">
        <f>VLOOKUP(L695,银行退!C:Q,15,FALSE)</f>
        <v>S</v>
      </c>
      <c r="T695" s="40" t="e">
        <f>VLOOKUP(L695,银行退!C:W,21,FALSE)</f>
        <v>#N/A</v>
      </c>
      <c r="U695" s="53">
        <v>42902.511689814812</v>
      </c>
      <c r="V695" t="e">
        <f>VLOOKUP(B695,HIS解!E:G,3,FALSE)</f>
        <v>#N/A</v>
      </c>
    </row>
    <row r="696" spans="1:22" ht="14.25" hidden="1">
      <c r="A696" s="53">
        <v>42902.514780092592</v>
      </c>
      <c r="B696">
        <v>243299</v>
      </c>
      <c r="C696" t="s">
        <v>7037</v>
      </c>
      <c r="D696" t="s">
        <v>2064</v>
      </c>
      <c r="E696"/>
      <c r="F696" s="15">
        <v>244</v>
      </c>
      <c r="G696" t="s">
        <v>367</v>
      </c>
      <c r="H696" t="s">
        <v>367</v>
      </c>
      <c r="I696" t="s">
        <v>174</v>
      </c>
      <c r="J696" t="s">
        <v>73</v>
      </c>
      <c r="K696" t="s">
        <v>75</v>
      </c>
      <c r="L696" t="s">
        <v>7038</v>
      </c>
      <c r="M696" t="s">
        <v>7039</v>
      </c>
      <c r="N696" t="s">
        <v>4959</v>
      </c>
      <c r="O696">
        <f>VLOOKUP(B696,HIS退!B:F,5,FALSE)</f>
        <v>-244</v>
      </c>
      <c r="P696" t="str">
        <f t="shared" si="20"/>
        <v/>
      </c>
      <c r="Q696" s="40">
        <f>VLOOKUP(L696,银行退!C:D,2,FALSE)</f>
        <v>244</v>
      </c>
      <c r="R696" t="str">
        <f t="shared" si="21"/>
        <v/>
      </c>
      <c r="S696" t="str">
        <f>VLOOKUP(L696,银行退!C:Q,15,FALSE)</f>
        <v>B</v>
      </c>
      <c r="T696" s="40" t="str">
        <f>VLOOKUP(L696,银行退!C:W,21,FALSE)</f>
        <v>20170616</v>
      </c>
      <c r="U696" s="53">
        <v>42902.514780092592</v>
      </c>
      <c r="V696">
        <f>VLOOKUP(B696,HIS解!E:G,3,FALSE)</f>
        <v>244</v>
      </c>
    </row>
    <row r="697" spans="1:22" ht="14.25" hidden="1">
      <c r="A697" s="53">
        <v>42902.514814814815</v>
      </c>
      <c r="B697">
        <v>243300</v>
      </c>
      <c r="C697" t="s">
        <v>7040</v>
      </c>
      <c r="D697" t="s">
        <v>308</v>
      </c>
      <c r="E697"/>
      <c r="F697" s="15">
        <v>671</v>
      </c>
      <c r="G697" t="s">
        <v>367</v>
      </c>
      <c r="H697" t="s">
        <v>367</v>
      </c>
      <c r="I697" t="s">
        <v>174</v>
      </c>
      <c r="J697" t="s">
        <v>73</v>
      </c>
      <c r="K697" t="s">
        <v>75</v>
      </c>
      <c r="L697" t="s">
        <v>7041</v>
      </c>
      <c r="M697" t="s">
        <v>7042</v>
      </c>
      <c r="N697" t="s">
        <v>370</v>
      </c>
      <c r="O697">
        <f>VLOOKUP(B697,HIS退!B:F,5,FALSE)</f>
        <v>-671</v>
      </c>
      <c r="P697" t="str">
        <f t="shared" si="20"/>
        <v/>
      </c>
      <c r="Q697" s="40">
        <f>VLOOKUP(L697,银行退!C:D,2,FALSE)</f>
        <v>671</v>
      </c>
      <c r="R697" t="str">
        <f t="shared" si="21"/>
        <v/>
      </c>
      <c r="S697" t="str">
        <f>VLOOKUP(L697,银行退!C:Q,15,FALSE)</f>
        <v>B</v>
      </c>
      <c r="T697" s="40" t="str">
        <f>VLOOKUP(L697,银行退!C:W,21,FALSE)</f>
        <v>20170616</v>
      </c>
      <c r="U697" s="53">
        <v>42902.514814814815</v>
      </c>
      <c r="V697">
        <f>VLOOKUP(B697,HIS解!E:G,3,FALSE)</f>
        <v>671</v>
      </c>
    </row>
    <row r="698" spans="1:22" ht="14.25" hidden="1">
      <c r="A698" s="53">
        <v>42902.517337962963</v>
      </c>
      <c r="B698">
        <v>243335</v>
      </c>
      <c r="C698" t="s">
        <v>2066</v>
      </c>
      <c r="D698" t="s">
        <v>2067</v>
      </c>
      <c r="E698"/>
      <c r="F698" s="15">
        <v>2490</v>
      </c>
      <c r="G698" t="s">
        <v>367</v>
      </c>
      <c r="H698" t="s">
        <v>367</v>
      </c>
      <c r="I698" t="s">
        <v>74</v>
      </c>
      <c r="J698" t="s">
        <v>36</v>
      </c>
      <c r="K698" t="s">
        <v>75</v>
      </c>
      <c r="L698" t="s">
        <v>7043</v>
      </c>
      <c r="M698" t="s">
        <v>7044</v>
      </c>
      <c r="N698" t="s">
        <v>7045</v>
      </c>
      <c r="O698">
        <f>VLOOKUP(B698,HIS退!B:F,5,FALSE)</f>
        <v>-2490</v>
      </c>
      <c r="P698" t="str">
        <f t="shared" si="20"/>
        <v/>
      </c>
      <c r="Q698" s="40">
        <f>VLOOKUP(L698,银行退!C:D,2,FALSE)</f>
        <v>2490</v>
      </c>
      <c r="R698" t="str">
        <f t="shared" si="21"/>
        <v/>
      </c>
      <c r="S698" t="str">
        <f>VLOOKUP(L698,银行退!C:Q,15,FALSE)</f>
        <v>S</v>
      </c>
      <c r="T698" s="40" t="e">
        <f>VLOOKUP(L698,银行退!C:W,21,FALSE)</f>
        <v>#N/A</v>
      </c>
      <c r="U698" s="53">
        <v>42902.517337962963</v>
      </c>
      <c r="V698" t="e">
        <f>VLOOKUP(B698,HIS解!E:G,3,FALSE)</f>
        <v>#N/A</v>
      </c>
    </row>
    <row r="699" spans="1:22" ht="14.25" hidden="1">
      <c r="A699" s="53">
        <v>42902.529270833336</v>
      </c>
      <c r="B699">
        <v>243427</v>
      </c>
      <c r="C699" t="s">
        <v>2069</v>
      </c>
      <c r="D699" t="s">
        <v>2070</v>
      </c>
      <c r="E699"/>
      <c r="F699" s="15">
        <v>10</v>
      </c>
      <c r="G699" t="s">
        <v>367</v>
      </c>
      <c r="H699" t="s">
        <v>367</v>
      </c>
      <c r="I699" t="s">
        <v>74</v>
      </c>
      <c r="J699" t="s">
        <v>36</v>
      </c>
      <c r="K699" t="s">
        <v>75</v>
      </c>
      <c r="L699" t="s">
        <v>7046</v>
      </c>
      <c r="M699" t="s">
        <v>7047</v>
      </c>
      <c r="N699" t="s">
        <v>7048</v>
      </c>
      <c r="O699">
        <f>VLOOKUP(B699,HIS退!B:F,5,FALSE)</f>
        <v>-10</v>
      </c>
      <c r="P699" t="str">
        <f t="shared" si="20"/>
        <v/>
      </c>
      <c r="Q699" s="40">
        <f>VLOOKUP(L699,银行退!C:D,2,FALSE)</f>
        <v>10</v>
      </c>
      <c r="R699" t="str">
        <f t="shared" si="21"/>
        <v/>
      </c>
      <c r="S699" t="str">
        <f>VLOOKUP(L699,银行退!C:Q,15,FALSE)</f>
        <v>S</v>
      </c>
      <c r="T699" s="40" t="e">
        <f>VLOOKUP(L699,银行退!C:W,21,FALSE)</f>
        <v>#N/A</v>
      </c>
      <c r="U699" s="53">
        <v>42902.529270833336</v>
      </c>
      <c r="V699" t="e">
        <f>VLOOKUP(B699,HIS解!E:G,3,FALSE)</f>
        <v>#N/A</v>
      </c>
    </row>
    <row r="700" spans="1:22" ht="14.25" hidden="1">
      <c r="A700" s="53">
        <v>42902.532337962963</v>
      </c>
      <c r="B700">
        <v>243455</v>
      </c>
      <c r="C700" t="s">
        <v>2072</v>
      </c>
      <c r="D700" t="s">
        <v>2073</v>
      </c>
      <c r="E700"/>
      <c r="F700" s="15">
        <v>900</v>
      </c>
      <c r="G700" t="s">
        <v>367</v>
      </c>
      <c r="H700" t="s">
        <v>367</v>
      </c>
      <c r="I700" t="s">
        <v>74</v>
      </c>
      <c r="J700" t="s">
        <v>36</v>
      </c>
      <c r="K700" t="s">
        <v>75</v>
      </c>
      <c r="L700" t="s">
        <v>7049</v>
      </c>
      <c r="M700" t="s">
        <v>7050</v>
      </c>
      <c r="N700" t="s">
        <v>7051</v>
      </c>
      <c r="O700">
        <f>VLOOKUP(B700,HIS退!B:F,5,FALSE)</f>
        <v>-900</v>
      </c>
      <c r="P700" t="str">
        <f t="shared" si="20"/>
        <v/>
      </c>
      <c r="Q700" s="40">
        <f>VLOOKUP(L700,银行退!C:D,2,FALSE)</f>
        <v>900</v>
      </c>
      <c r="R700" t="str">
        <f t="shared" si="21"/>
        <v/>
      </c>
      <c r="S700" t="str">
        <f>VLOOKUP(L700,银行退!C:Q,15,FALSE)</f>
        <v>S</v>
      </c>
      <c r="T700" s="40" t="e">
        <f>VLOOKUP(L700,银行退!C:W,21,FALSE)</f>
        <v>#N/A</v>
      </c>
      <c r="U700" s="53">
        <v>42902.532337962963</v>
      </c>
      <c r="V700" t="e">
        <f>VLOOKUP(B700,HIS解!E:G,3,FALSE)</f>
        <v>#N/A</v>
      </c>
    </row>
    <row r="701" spans="1:22" ht="14.25" hidden="1">
      <c r="A701" s="53">
        <v>42902.543645833335</v>
      </c>
      <c r="B701">
        <v>243521</v>
      </c>
      <c r="C701" t="s">
        <v>2075</v>
      </c>
      <c r="D701" t="s">
        <v>2076</v>
      </c>
      <c r="E701"/>
      <c r="F701" s="15">
        <v>490</v>
      </c>
      <c r="G701" t="s">
        <v>367</v>
      </c>
      <c r="H701" t="s">
        <v>367</v>
      </c>
      <c r="I701" t="s">
        <v>74</v>
      </c>
      <c r="J701" t="s">
        <v>36</v>
      </c>
      <c r="K701" t="s">
        <v>75</v>
      </c>
      <c r="L701" t="s">
        <v>7052</v>
      </c>
      <c r="M701" t="s">
        <v>7053</v>
      </c>
      <c r="N701" t="s">
        <v>7054</v>
      </c>
      <c r="O701">
        <f>VLOOKUP(B701,HIS退!B:F,5,FALSE)</f>
        <v>-490</v>
      </c>
      <c r="P701" t="str">
        <f t="shared" si="20"/>
        <v/>
      </c>
      <c r="Q701" s="40">
        <f>VLOOKUP(L701,银行退!C:D,2,FALSE)</f>
        <v>490</v>
      </c>
      <c r="R701" t="str">
        <f t="shared" si="21"/>
        <v/>
      </c>
      <c r="S701" t="str">
        <f>VLOOKUP(L701,银行退!C:Q,15,FALSE)</f>
        <v>S</v>
      </c>
      <c r="T701" s="40" t="e">
        <f>VLOOKUP(L701,银行退!C:W,21,FALSE)</f>
        <v>#N/A</v>
      </c>
      <c r="U701" s="53">
        <v>42902.543645833335</v>
      </c>
      <c r="V701" t="e">
        <f>VLOOKUP(B701,HIS解!E:G,3,FALSE)</f>
        <v>#N/A</v>
      </c>
    </row>
    <row r="702" spans="1:22" ht="14.25" hidden="1">
      <c r="A702" s="53">
        <v>42902.54378472222</v>
      </c>
      <c r="B702">
        <v>243524</v>
      </c>
      <c r="C702" t="s">
        <v>2077</v>
      </c>
      <c r="D702" t="s">
        <v>2078</v>
      </c>
      <c r="E702"/>
      <c r="F702" s="15">
        <v>226</v>
      </c>
      <c r="G702" t="s">
        <v>367</v>
      </c>
      <c r="H702" t="s">
        <v>367</v>
      </c>
      <c r="I702" t="s">
        <v>74</v>
      </c>
      <c r="J702" t="s">
        <v>36</v>
      </c>
      <c r="K702" t="s">
        <v>75</v>
      </c>
      <c r="L702" t="s">
        <v>7055</v>
      </c>
      <c r="M702" t="s">
        <v>7056</v>
      </c>
      <c r="N702" t="s">
        <v>7057</v>
      </c>
      <c r="O702">
        <f>VLOOKUP(B702,HIS退!B:F,5,FALSE)</f>
        <v>-226</v>
      </c>
      <c r="P702" t="str">
        <f t="shared" si="20"/>
        <v/>
      </c>
      <c r="Q702" s="40">
        <f>VLOOKUP(L702,银行退!C:D,2,FALSE)</f>
        <v>226</v>
      </c>
      <c r="R702" t="str">
        <f t="shared" si="21"/>
        <v/>
      </c>
      <c r="S702" t="str">
        <f>VLOOKUP(L702,银行退!C:Q,15,FALSE)</f>
        <v>S</v>
      </c>
      <c r="T702" s="40" t="e">
        <f>VLOOKUP(L702,银行退!C:W,21,FALSE)</f>
        <v>#N/A</v>
      </c>
      <c r="U702" s="53">
        <v>42902.54378472222</v>
      </c>
      <c r="V702" t="e">
        <f>VLOOKUP(B702,HIS解!E:G,3,FALSE)</f>
        <v>#N/A</v>
      </c>
    </row>
    <row r="703" spans="1:22" ht="14.25" hidden="1">
      <c r="A703" s="53">
        <v>42902.557708333334</v>
      </c>
      <c r="B703">
        <v>243634</v>
      </c>
      <c r="C703" t="s">
        <v>7058</v>
      </c>
      <c r="D703" t="s">
        <v>122</v>
      </c>
      <c r="E703"/>
      <c r="F703" s="15">
        <v>992</v>
      </c>
      <c r="G703" t="s">
        <v>367</v>
      </c>
      <c r="H703" t="s">
        <v>367</v>
      </c>
      <c r="I703" t="s">
        <v>174</v>
      </c>
      <c r="J703" t="s">
        <v>73</v>
      </c>
      <c r="K703" t="s">
        <v>75</v>
      </c>
      <c r="L703" t="s">
        <v>7059</v>
      </c>
      <c r="M703" t="s">
        <v>7060</v>
      </c>
      <c r="N703" t="s">
        <v>159</v>
      </c>
      <c r="O703">
        <f>VLOOKUP(B703,HIS退!B:F,5,FALSE)</f>
        <v>-992</v>
      </c>
      <c r="P703" t="str">
        <f t="shared" si="20"/>
        <v/>
      </c>
      <c r="Q703" s="40">
        <f>VLOOKUP(L703,银行退!C:D,2,FALSE)</f>
        <v>992</v>
      </c>
      <c r="R703" t="str">
        <f t="shared" si="21"/>
        <v/>
      </c>
      <c r="S703" t="str">
        <f>VLOOKUP(L703,银行退!C:Q,15,FALSE)</f>
        <v>B</v>
      </c>
      <c r="T703" s="40" t="str">
        <f>VLOOKUP(L703,银行退!C:W,21,FALSE)</f>
        <v>20170616</v>
      </c>
      <c r="U703" s="53">
        <v>42902.557708333334</v>
      </c>
      <c r="V703">
        <f>VLOOKUP(B703,HIS解!E:G,3,FALSE)</f>
        <v>992</v>
      </c>
    </row>
    <row r="704" spans="1:22" ht="14.25" hidden="1">
      <c r="A704" s="53">
        <v>42902.558622685188</v>
      </c>
      <c r="B704">
        <v>243642</v>
      </c>
      <c r="C704" t="s">
        <v>2080</v>
      </c>
      <c r="D704" t="s">
        <v>2081</v>
      </c>
      <c r="E704"/>
      <c r="F704" s="15">
        <v>500</v>
      </c>
      <c r="G704" t="s">
        <v>367</v>
      </c>
      <c r="H704" t="s">
        <v>367</v>
      </c>
      <c r="I704" t="s">
        <v>74</v>
      </c>
      <c r="J704" t="s">
        <v>36</v>
      </c>
      <c r="K704" t="s">
        <v>75</v>
      </c>
      <c r="L704" t="s">
        <v>7061</v>
      </c>
      <c r="M704" t="s">
        <v>7062</v>
      </c>
      <c r="N704" t="s">
        <v>7063</v>
      </c>
      <c r="O704">
        <f>VLOOKUP(B704,HIS退!B:F,5,FALSE)</f>
        <v>-500</v>
      </c>
      <c r="P704" t="str">
        <f t="shared" si="20"/>
        <v/>
      </c>
      <c r="Q704" s="40">
        <f>VLOOKUP(L704,银行退!C:D,2,FALSE)</f>
        <v>500</v>
      </c>
      <c r="R704" t="str">
        <f t="shared" si="21"/>
        <v/>
      </c>
      <c r="S704" t="str">
        <f>VLOOKUP(L704,银行退!C:Q,15,FALSE)</f>
        <v>S</v>
      </c>
      <c r="T704" s="40" t="e">
        <f>VLOOKUP(L704,银行退!C:W,21,FALSE)</f>
        <v>#N/A</v>
      </c>
      <c r="U704" s="53">
        <v>42902.558622685188</v>
      </c>
      <c r="V704" t="e">
        <f>VLOOKUP(B704,HIS解!E:G,3,FALSE)</f>
        <v>#N/A</v>
      </c>
    </row>
    <row r="705" spans="1:22" ht="14.25" hidden="1">
      <c r="A705" s="53">
        <v>42902.569479166668</v>
      </c>
      <c r="B705">
        <v>243754</v>
      </c>
      <c r="C705" t="s">
        <v>2083</v>
      </c>
      <c r="D705" t="s">
        <v>2084</v>
      </c>
      <c r="E705"/>
      <c r="F705" s="15">
        <v>500</v>
      </c>
      <c r="G705" t="s">
        <v>367</v>
      </c>
      <c r="H705" t="s">
        <v>367</v>
      </c>
      <c r="I705" t="s">
        <v>74</v>
      </c>
      <c r="J705" t="s">
        <v>36</v>
      </c>
      <c r="K705" t="s">
        <v>75</v>
      </c>
      <c r="L705" t="s">
        <v>7064</v>
      </c>
      <c r="M705" t="s">
        <v>7065</v>
      </c>
      <c r="N705" t="s">
        <v>7066</v>
      </c>
      <c r="O705">
        <f>VLOOKUP(B705,HIS退!B:F,5,FALSE)</f>
        <v>-500</v>
      </c>
      <c r="P705" t="str">
        <f t="shared" si="20"/>
        <v/>
      </c>
      <c r="Q705" s="40">
        <f>VLOOKUP(L705,银行退!C:D,2,FALSE)</f>
        <v>500</v>
      </c>
      <c r="R705" t="str">
        <f t="shared" si="21"/>
        <v/>
      </c>
      <c r="S705" t="str">
        <f>VLOOKUP(L705,银行退!C:Q,15,FALSE)</f>
        <v>S</v>
      </c>
      <c r="T705" s="40" t="e">
        <f>VLOOKUP(L705,银行退!C:W,21,FALSE)</f>
        <v>#N/A</v>
      </c>
      <c r="U705" s="53">
        <v>42902.569479166668</v>
      </c>
      <c r="V705" t="e">
        <f>VLOOKUP(B705,HIS解!E:G,3,FALSE)</f>
        <v>#N/A</v>
      </c>
    </row>
    <row r="706" spans="1:22" ht="14.25" hidden="1">
      <c r="A706" s="53">
        <v>42902.583182870374</v>
      </c>
      <c r="B706">
        <v>243969</v>
      </c>
      <c r="C706" t="s">
        <v>2086</v>
      </c>
      <c r="D706" t="s">
        <v>2087</v>
      </c>
      <c r="E706"/>
      <c r="F706" s="15">
        <v>1160</v>
      </c>
      <c r="G706" t="s">
        <v>367</v>
      </c>
      <c r="H706" t="s">
        <v>367</v>
      </c>
      <c r="I706" t="s">
        <v>74</v>
      </c>
      <c r="J706" t="s">
        <v>36</v>
      </c>
      <c r="K706" t="s">
        <v>75</v>
      </c>
      <c r="L706" t="s">
        <v>7067</v>
      </c>
      <c r="M706" t="s">
        <v>7068</v>
      </c>
      <c r="N706" t="s">
        <v>7069</v>
      </c>
      <c r="O706">
        <f>VLOOKUP(B706,HIS退!B:F,5,FALSE)</f>
        <v>-1160</v>
      </c>
      <c r="P706" t="str">
        <f t="shared" ref="P706:P769" si="22">IF(O706=F706*-1,"",1)</f>
        <v/>
      </c>
      <c r="Q706" s="40">
        <f>VLOOKUP(L706,银行退!C:D,2,FALSE)</f>
        <v>1160</v>
      </c>
      <c r="R706" t="str">
        <f t="shared" si="21"/>
        <v/>
      </c>
      <c r="S706" t="str">
        <f>VLOOKUP(L706,银行退!C:Q,15,FALSE)</f>
        <v>S</v>
      </c>
      <c r="T706" s="40" t="e">
        <f>VLOOKUP(L706,银行退!C:W,21,FALSE)</f>
        <v>#N/A</v>
      </c>
      <c r="U706" s="53">
        <v>42902.583182870374</v>
      </c>
      <c r="V706" t="e">
        <f>VLOOKUP(B706,HIS解!E:G,3,FALSE)</f>
        <v>#N/A</v>
      </c>
    </row>
    <row r="707" spans="1:22" ht="14.25" hidden="1">
      <c r="A707" s="53">
        <v>42902.583703703705</v>
      </c>
      <c r="B707">
        <v>243973</v>
      </c>
      <c r="C707" t="s">
        <v>2089</v>
      </c>
      <c r="D707" t="s">
        <v>2090</v>
      </c>
      <c r="E707"/>
      <c r="F707" s="15">
        <v>980</v>
      </c>
      <c r="G707" t="s">
        <v>367</v>
      </c>
      <c r="H707" t="s">
        <v>367</v>
      </c>
      <c r="I707" t="s">
        <v>74</v>
      </c>
      <c r="J707" t="s">
        <v>36</v>
      </c>
      <c r="K707" t="s">
        <v>75</v>
      </c>
      <c r="L707" t="s">
        <v>7070</v>
      </c>
      <c r="M707" t="s">
        <v>7071</v>
      </c>
      <c r="N707" t="s">
        <v>7069</v>
      </c>
      <c r="O707">
        <f>VLOOKUP(B707,HIS退!B:F,5,FALSE)</f>
        <v>-980</v>
      </c>
      <c r="P707" t="str">
        <f t="shared" si="22"/>
        <v/>
      </c>
      <c r="Q707" s="40">
        <f>VLOOKUP(L707,银行退!C:D,2,FALSE)</f>
        <v>980</v>
      </c>
      <c r="R707" t="str">
        <f t="shared" si="21"/>
        <v/>
      </c>
      <c r="S707" t="str">
        <f>VLOOKUP(L707,银行退!C:Q,15,FALSE)</f>
        <v>S</v>
      </c>
      <c r="T707" s="40" t="e">
        <f>VLOOKUP(L707,银行退!C:W,21,FALSE)</f>
        <v>#N/A</v>
      </c>
      <c r="U707" s="53">
        <v>42902.583703703705</v>
      </c>
      <c r="V707" t="e">
        <f>VLOOKUP(B707,HIS解!E:G,3,FALSE)</f>
        <v>#N/A</v>
      </c>
    </row>
    <row r="708" spans="1:22" ht="14.25" hidden="1">
      <c r="A708" s="53">
        <v>42902.58452546296</v>
      </c>
      <c r="B708">
        <v>243977</v>
      </c>
      <c r="C708" t="s">
        <v>2092</v>
      </c>
      <c r="D708" t="s">
        <v>2093</v>
      </c>
      <c r="E708"/>
      <c r="F708" s="15">
        <v>550</v>
      </c>
      <c r="G708" t="s">
        <v>367</v>
      </c>
      <c r="H708" t="s">
        <v>367</v>
      </c>
      <c r="I708" t="s">
        <v>74</v>
      </c>
      <c r="J708" t="s">
        <v>36</v>
      </c>
      <c r="K708" t="s">
        <v>75</v>
      </c>
      <c r="L708" t="s">
        <v>7072</v>
      </c>
      <c r="M708" t="s">
        <v>7073</v>
      </c>
      <c r="N708" t="s">
        <v>7074</v>
      </c>
      <c r="O708">
        <f>VLOOKUP(B708,HIS退!B:F,5,FALSE)</f>
        <v>-550</v>
      </c>
      <c r="P708" t="str">
        <f t="shared" si="22"/>
        <v/>
      </c>
      <c r="Q708" s="40">
        <f>VLOOKUP(L708,银行退!C:D,2,FALSE)</f>
        <v>550</v>
      </c>
      <c r="R708" t="str">
        <f t="shared" ref="R708:R771" si="23">IF(Q708=F708,"",1)</f>
        <v/>
      </c>
      <c r="S708" t="str">
        <f>VLOOKUP(L708,银行退!C:Q,15,FALSE)</f>
        <v>S</v>
      </c>
      <c r="T708" s="40" t="e">
        <f>VLOOKUP(L708,银行退!C:W,21,FALSE)</f>
        <v>#N/A</v>
      </c>
      <c r="U708" s="53">
        <v>42902.58452546296</v>
      </c>
      <c r="V708" t="e">
        <f>VLOOKUP(B708,HIS解!E:G,3,FALSE)</f>
        <v>#N/A</v>
      </c>
    </row>
    <row r="709" spans="1:22" ht="14.25" hidden="1">
      <c r="A709" s="53">
        <v>42902.605810185189</v>
      </c>
      <c r="B709">
        <v>244906</v>
      </c>
      <c r="C709" t="s">
        <v>7075</v>
      </c>
      <c r="D709" t="s">
        <v>2095</v>
      </c>
      <c r="E709"/>
      <c r="F709" s="15">
        <v>50</v>
      </c>
      <c r="G709" t="s">
        <v>367</v>
      </c>
      <c r="H709" t="s">
        <v>367</v>
      </c>
      <c r="I709" t="s">
        <v>174</v>
      </c>
      <c r="J709" t="s">
        <v>73</v>
      </c>
      <c r="K709" t="s">
        <v>75</v>
      </c>
      <c r="L709" t="s">
        <v>7076</v>
      </c>
      <c r="M709" t="s">
        <v>7077</v>
      </c>
      <c r="N709" t="s">
        <v>4960</v>
      </c>
      <c r="O709">
        <f>VLOOKUP(B709,HIS退!B:F,5,FALSE)</f>
        <v>-50</v>
      </c>
      <c r="P709" t="str">
        <f t="shared" si="22"/>
        <v/>
      </c>
      <c r="Q709" s="40">
        <f>VLOOKUP(L709,银行退!C:D,2,FALSE)</f>
        <v>50</v>
      </c>
      <c r="R709" t="str">
        <f t="shared" si="23"/>
        <v/>
      </c>
      <c r="S709" t="str">
        <f>VLOOKUP(L709,银行退!C:Q,15,FALSE)</f>
        <v>B</v>
      </c>
      <c r="T709" s="40" t="str">
        <f>VLOOKUP(L709,银行退!C:W,21,FALSE)</f>
        <v>20170616</v>
      </c>
      <c r="U709" s="53">
        <v>42902.605810185189</v>
      </c>
      <c r="V709">
        <f>VLOOKUP(B709,HIS解!E:G,3,FALSE)</f>
        <v>50</v>
      </c>
    </row>
    <row r="710" spans="1:22" ht="14.25" hidden="1">
      <c r="A710" s="53">
        <v>42902.612523148149</v>
      </c>
      <c r="B710">
        <v>245279</v>
      </c>
      <c r="C710" t="s">
        <v>2097</v>
      </c>
      <c r="D710" t="s">
        <v>2098</v>
      </c>
      <c r="E710"/>
      <c r="F710" s="15">
        <v>1500</v>
      </c>
      <c r="G710" t="s">
        <v>367</v>
      </c>
      <c r="H710" t="s">
        <v>367</v>
      </c>
      <c r="I710" t="s">
        <v>74</v>
      </c>
      <c r="J710" t="s">
        <v>36</v>
      </c>
      <c r="K710" t="s">
        <v>75</v>
      </c>
      <c r="L710" t="s">
        <v>7078</v>
      </c>
      <c r="M710" t="s">
        <v>7079</v>
      </c>
      <c r="N710" t="s">
        <v>7080</v>
      </c>
      <c r="O710">
        <f>VLOOKUP(B710,HIS退!B:F,5,FALSE)</f>
        <v>-1500</v>
      </c>
      <c r="P710" t="str">
        <f t="shared" si="22"/>
        <v/>
      </c>
      <c r="Q710" s="40">
        <f>VLOOKUP(L710,银行退!C:D,2,FALSE)</f>
        <v>1500</v>
      </c>
      <c r="R710" t="str">
        <f t="shared" si="23"/>
        <v/>
      </c>
      <c r="S710" t="str">
        <f>VLOOKUP(L710,银行退!C:Q,15,FALSE)</f>
        <v>S</v>
      </c>
      <c r="T710" s="40" t="e">
        <f>VLOOKUP(L710,银行退!C:W,21,FALSE)</f>
        <v>#N/A</v>
      </c>
      <c r="U710" s="53">
        <v>42902.612523148149</v>
      </c>
      <c r="V710" t="e">
        <f>VLOOKUP(B710,HIS解!E:G,3,FALSE)</f>
        <v>#N/A</v>
      </c>
    </row>
    <row r="711" spans="1:22" ht="14.25" hidden="1">
      <c r="A711" s="53">
        <v>42902.614479166667</v>
      </c>
      <c r="B711">
        <v>245378</v>
      </c>
      <c r="C711" t="s">
        <v>2100</v>
      </c>
      <c r="D711" t="s">
        <v>2101</v>
      </c>
      <c r="E711"/>
      <c r="F711" s="15">
        <v>3100</v>
      </c>
      <c r="G711" t="s">
        <v>367</v>
      </c>
      <c r="H711" t="s">
        <v>367</v>
      </c>
      <c r="I711" t="s">
        <v>74</v>
      </c>
      <c r="J711" t="s">
        <v>36</v>
      </c>
      <c r="K711" t="s">
        <v>75</v>
      </c>
      <c r="L711" t="s">
        <v>7081</v>
      </c>
      <c r="M711" t="s">
        <v>7082</v>
      </c>
      <c r="N711" t="s">
        <v>7083</v>
      </c>
      <c r="O711">
        <f>VLOOKUP(B711,HIS退!B:F,5,FALSE)</f>
        <v>-3100</v>
      </c>
      <c r="P711" t="str">
        <f t="shared" si="22"/>
        <v/>
      </c>
      <c r="Q711" s="40">
        <f>VLOOKUP(L711,银行退!C:D,2,FALSE)</f>
        <v>3100</v>
      </c>
      <c r="R711" t="str">
        <f t="shared" si="23"/>
        <v/>
      </c>
      <c r="S711" t="str">
        <f>VLOOKUP(L711,银行退!C:Q,15,FALSE)</f>
        <v>S</v>
      </c>
      <c r="T711" s="40" t="e">
        <f>VLOOKUP(L711,银行退!C:W,21,FALSE)</f>
        <v>#N/A</v>
      </c>
      <c r="U711" s="53">
        <v>42902.614479166667</v>
      </c>
      <c r="V711" t="e">
        <f>VLOOKUP(B711,HIS解!E:G,3,FALSE)</f>
        <v>#N/A</v>
      </c>
    </row>
    <row r="712" spans="1:22" ht="14.25" hidden="1">
      <c r="A712" s="53">
        <v>42902.620462962965</v>
      </c>
      <c r="B712">
        <v>245725</v>
      </c>
      <c r="C712" t="s">
        <v>2103</v>
      </c>
      <c r="D712" t="s">
        <v>2104</v>
      </c>
      <c r="E712"/>
      <c r="F712" s="15">
        <v>92</v>
      </c>
      <c r="G712" t="s">
        <v>367</v>
      </c>
      <c r="H712" t="s">
        <v>367</v>
      </c>
      <c r="I712" t="s">
        <v>74</v>
      </c>
      <c r="J712" t="s">
        <v>36</v>
      </c>
      <c r="K712" t="s">
        <v>75</v>
      </c>
      <c r="L712" t="s">
        <v>7084</v>
      </c>
      <c r="M712" t="s">
        <v>7085</v>
      </c>
      <c r="N712" t="s">
        <v>7086</v>
      </c>
      <c r="O712">
        <f>VLOOKUP(B712,HIS退!B:F,5,FALSE)</f>
        <v>-92</v>
      </c>
      <c r="P712" t="str">
        <f t="shared" si="22"/>
        <v/>
      </c>
      <c r="Q712" s="40">
        <f>VLOOKUP(L712,银行退!C:D,2,FALSE)</f>
        <v>92</v>
      </c>
      <c r="R712" t="str">
        <f t="shared" si="23"/>
        <v/>
      </c>
      <c r="S712" t="str">
        <f>VLOOKUP(L712,银行退!C:Q,15,FALSE)</f>
        <v>S</v>
      </c>
      <c r="T712" s="40" t="e">
        <f>VLOOKUP(L712,银行退!C:W,21,FALSE)</f>
        <v>#N/A</v>
      </c>
      <c r="U712" s="53">
        <v>42902.620462962965</v>
      </c>
      <c r="V712" t="e">
        <f>VLOOKUP(B712,HIS解!E:G,3,FALSE)</f>
        <v>#N/A</v>
      </c>
    </row>
    <row r="713" spans="1:22" ht="14.25" hidden="1">
      <c r="A713" s="53">
        <v>42902.622303240743</v>
      </c>
      <c r="B713">
        <v>245828</v>
      </c>
      <c r="C713" t="s">
        <v>7087</v>
      </c>
      <c r="D713" t="s">
        <v>2106</v>
      </c>
      <c r="E713"/>
      <c r="F713" s="15">
        <v>59</v>
      </c>
      <c r="G713" t="s">
        <v>367</v>
      </c>
      <c r="H713" t="s">
        <v>367</v>
      </c>
      <c r="I713" t="s">
        <v>174</v>
      </c>
      <c r="J713" t="s">
        <v>73</v>
      </c>
      <c r="K713" t="s">
        <v>75</v>
      </c>
      <c r="L713" t="s">
        <v>7088</v>
      </c>
      <c r="M713" t="s">
        <v>7089</v>
      </c>
      <c r="N713" t="s">
        <v>4961</v>
      </c>
      <c r="O713">
        <f>VLOOKUP(B713,HIS退!B:F,5,FALSE)</f>
        <v>-59</v>
      </c>
      <c r="P713" t="str">
        <f t="shared" si="22"/>
        <v/>
      </c>
      <c r="Q713" s="40">
        <f>VLOOKUP(L713,银行退!C:D,2,FALSE)</f>
        <v>59</v>
      </c>
      <c r="R713" t="str">
        <f t="shared" si="23"/>
        <v/>
      </c>
      <c r="S713" t="str">
        <f>VLOOKUP(L713,银行退!C:Q,15,FALSE)</f>
        <v>B</v>
      </c>
      <c r="T713" s="40" t="str">
        <f>VLOOKUP(L713,银行退!C:W,21,FALSE)</f>
        <v>20170616</v>
      </c>
      <c r="U713" s="53">
        <v>42902.622303240743</v>
      </c>
      <c r="V713">
        <f>VLOOKUP(B713,HIS解!E:G,3,FALSE)</f>
        <v>59</v>
      </c>
    </row>
    <row r="714" spans="1:22" ht="14.25" hidden="1">
      <c r="A714" s="53">
        <v>42902.622939814813</v>
      </c>
      <c r="B714">
        <v>245871</v>
      </c>
      <c r="C714" t="s">
        <v>2108</v>
      </c>
      <c r="D714" t="s">
        <v>2109</v>
      </c>
      <c r="E714"/>
      <c r="F714" s="15">
        <v>1058</v>
      </c>
      <c r="G714" t="s">
        <v>367</v>
      </c>
      <c r="H714" t="s">
        <v>367</v>
      </c>
      <c r="I714" t="s">
        <v>74</v>
      </c>
      <c r="J714" t="s">
        <v>36</v>
      </c>
      <c r="K714" t="s">
        <v>75</v>
      </c>
      <c r="L714" t="s">
        <v>7090</v>
      </c>
      <c r="M714" t="s">
        <v>7091</v>
      </c>
      <c r="N714" t="s">
        <v>7092</v>
      </c>
      <c r="O714">
        <f>VLOOKUP(B714,HIS退!B:F,5,FALSE)</f>
        <v>-1058</v>
      </c>
      <c r="P714" t="str">
        <f t="shared" si="22"/>
        <v/>
      </c>
      <c r="Q714" s="40">
        <f>VLOOKUP(L714,银行退!C:D,2,FALSE)</f>
        <v>1058</v>
      </c>
      <c r="R714" t="str">
        <f t="shared" si="23"/>
        <v/>
      </c>
      <c r="S714" t="str">
        <f>VLOOKUP(L714,银行退!C:Q,15,FALSE)</f>
        <v>S</v>
      </c>
      <c r="T714" s="40" t="e">
        <f>VLOOKUP(L714,银行退!C:W,21,FALSE)</f>
        <v>#N/A</v>
      </c>
      <c r="U714" s="53">
        <v>42902.622939814813</v>
      </c>
      <c r="V714" t="e">
        <f>VLOOKUP(B714,HIS解!E:G,3,FALSE)</f>
        <v>#N/A</v>
      </c>
    </row>
    <row r="715" spans="1:22" ht="14.25" hidden="1">
      <c r="A715" s="53">
        <v>42902.624328703707</v>
      </c>
      <c r="B715">
        <v>245927</v>
      </c>
      <c r="C715" t="s">
        <v>2111</v>
      </c>
      <c r="D715" t="s">
        <v>2112</v>
      </c>
      <c r="E715"/>
      <c r="F715" s="15">
        <v>200</v>
      </c>
      <c r="G715" t="s">
        <v>367</v>
      </c>
      <c r="H715" t="s">
        <v>367</v>
      </c>
      <c r="I715" t="s">
        <v>74</v>
      </c>
      <c r="J715" t="s">
        <v>36</v>
      </c>
      <c r="K715" t="s">
        <v>75</v>
      </c>
      <c r="L715" t="s">
        <v>7093</v>
      </c>
      <c r="M715" t="s">
        <v>7094</v>
      </c>
      <c r="N715" t="s">
        <v>7095</v>
      </c>
      <c r="O715">
        <f>VLOOKUP(B715,HIS退!B:F,5,FALSE)</f>
        <v>-200</v>
      </c>
      <c r="P715" t="str">
        <f t="shared" si="22"/>
        <v/>
      </c>
      <c r="Q715" s="40">
        <f>VLOOKUP(L715,银行退!C:D,2,FALSE)</f>
        <v>200</v>
      </c>
      <c r="R715" t="str">
        <f t="shared" si="23"/>
        <v/>
      </c>
      <c r="S715" t="str">
        <f>VLOOKUP(L715,银行退!C:Q,15,FALSE)</f>
        <v>S</v>
      </c>
      <c r="T715" s="40" t="e">
        <f>VLOOKUP(L715,银行退!C:W,21,FALSE)</f>
        <v>#N/A</v>
      </c>
      <c r="U715" s="53">
        <v>42902.624328703707</v>
      </c>
      <c r="V715" t="e">
        <f>VLOOKUP(B715,HIS解!E:G,3,FALSE)</f>
        <v>#N/A</v>
      </c>
    </row>
    <row r="716" spans="1:22" ht="14.25" hidden="1">
      <c r="A716" s="53">
        <v>42902.625567129631</v>
      </c>
      <c r="B716">
        <v>246021</v>
      </c>
      <c r="C716" t="s">
        <v>7096</v>
      </c>
      <c r="D716" t="s">
        <v>2114</v>
      </c>
      <c r="E716"/>
      <c r="F716" s="15">
        <v>479</v>
      </c>
      <c r="G716" t="s">
        <v>42</v>
      </c>
      <c r="H716" t="s">
        <v>367</v>
      </c>
      <c r="I716" t="s">
        <v>174</v>
      </c>
      <c r="J716" t="s">
        <v>73</v>
      </c>
      <c r="K716" t="s">
        <v>75</v>
      </c>
      <c r="L716" t="s">
        <v>7097</v>
      </c>
      <c r="M716" t="s">
        <v>7098</v>
      </c>
      <c r="N716" t="s">
        <v>4962</v>
      </c>
      <c r="O716">
        <f>VLOOKUP(B716,HIS退!B:F,5,FALSE)</f>
        <v>-479</v>
      </c>
      <c r="P716" t="str">
        <f t="shared" si="22"/>
        <v/>
      </c>
      <c r="Q716" s="40">
        <f>VLOOKUP(L716,银行退!C:D,2,FALSE)</f>
        <v>479</v>
      </c>
      <c r="R716" t="str">
        <f t="shared" si="23"/>
        <v/>
      </c>
      <c r="S716" t="str">
        <f>VLOOKUP(L716,银行退!C:Q,15,FALSE)</f>
        <v>B</v>
      </c>
      <c r="T716" s="40" t="str">
        <f>VLOOKUP(L716,银行退!C:W,21,FALSE)</f>
        <v>20170616</v>
      </c>
      <c r="U716" s="53">
        <v>42902.625567129631</v>
      </c>
      <c r="V716">
        <f>VLOOKUP(B716,HIS解!E:G,3,FALSE)</f>
        <v>479</v>
      </c>
    </row>
    <row r="717" spans="1:22" ht="14.25" hidden="1">
      <c r="A717" s="53">
        <v>42902.63616898148</v>
      </c>
      <c r="B717">
        <v>246568</v>
      </c>
      <c r="C717" t="s">
        <v>7099</v>
      </c>
      <c r="D717" t="s">
        <v>2116</v>
      </c>
      <c r="E717"/>
      <c r="F717" s="15">
        <v>52</v>
      </c>
      <c r="G717" t="s">
        <v>367</v>
      </c>
      <c r="H717" t="s">
        <v>367</v>
      </c>
      <c r="I717" t="s">
        <v>174</v>
      </c>
      <c r="J717" t="s">
        <v>73</v>
      </c>
      <c r="K717" t="s">
        <v>75</v>
      </c>
      <c r="L717" t="s">
        <v>7100</v>
      </c>
      <c r="M717" t="s">
        <v>7101</v>
      </c>
      <c r="N717" t="s">
        <v>4963</v>
      </c>
      <c r="O717">
        <f>VLOOKUP(B717,HIS退!B:F,5,FALSE)</f>
        <v>-52</v>
      </c>
      <c r="P717" t="str">
        <f t="shared" si="22"/>
        <v/>
      </c>
      <c r="Q717" s="40">
        <f>VLOOKUP(L717,银行退!C:D,2,FALSE)</f>
        <v>52</v>
      </c>
      <c r="R717" t="str">
        <f t="shared" si="23"/>
        <v/>
      </c>
      <c r="S717" t="str">
        <f>VLOOKUP(L717,银行退!C:Q,15,FALSE)</f>
        <v>B</v>
      </c>
      <c r="T717" s="40" t="str">
        <f>VLOOKUP(L717,银行退!C:W,21,FALSE)</f>
        <v>20170616</v>
      </c>
      <c r="U717" s="53">
        <v>42902.63616898148</v>
      </c>
      <c r="V717">
        <f>VLOOKUP(B717,HIS解!E:G,3,FALSE)</f>
        <v>52</v>
      </c>
    </row>
    <row r="718" spans="1:22" ht="14.25" hidden="1">
      <c r="A718" s="53">
        <v>42902.637071759258</v>
      </c>
      <c r="B718">
        <v>246622</v>
      </c>
      <c r="C718" t="s">
        <v>2118</v>
      </c>
      <c r="D718" t="s">
        <v>2119</v>
      </c>
      <c r="E718"/>
      <c r="F718" s="15">
        <v>2000</v>
      </c>
      <c r="G718" t="s">
        <v>367</v>
      </c>
      <c r="H718" t="s">
        <v>367</v>
      </c>
      <c r="I718" t="s">
        <v>74</v>
      </c>
      <c r="J718" t="s">
        <v>36</v>
      </c>
      <c r="K718" t="s">
        <v>75</v>
      </c>
      <c r="L718" t="s">
        <v>7102</v>
      </c>
      <c r="M718" t="s">
        <v>7103</v>
      </c>
      <c r="N718" t="s">
        <v>7104</v>
      </c>
      <c r="O718">
        <f>VLOOKUP(B718,HIS退!B:F,5,FALSE)</f>
        <v>-2000</v>
      </c>
      <c r="P718" t="str">
        <f t="shared" si="22"/>
        <v/>
      </c>
      <c r="Q718" s="40">
        <f>VLOOKUP(L718,银行退!C:D,2,FALSE)</f>
        <v>2000</v>
      </c>
      <c r="R718" t="str">
        <f t="shared" si="23"/>
        <v/>
      </c>
      <c r="S718" t="str">
        <f>VLOOKUP(L718,银行退!C:Q,15,FALSE)</f>
        <v>S</v>
      </c>
      <c r="T718" s="40" t="e">
        <f>VLOOKUP(L718,银行退!C:W,21,FALSE)</f>
        <v>#N/A</v>
      </c>
      <c r="U718" s="53">
        <v>42902.637071759258</v>
      </c>
      <c r="V718" t="e">
        <f>VLOOKUP(B718,HIS解!E:G,3,FALSE)</f>
        <v>#N/A</v>
      </c>
    </row>
    <row r="719" spans="1:22" ht="14.25" hidden="1">
      <c r="A719" s="53">
        <v>42902.639328703706</v>
      </c>
      <c r="B719">
        <v>246732</v>
      </c>
      <c r="C719" t="s">
        <v>2121</v>
      </c>
      <c r="D719" t="s">
        <v>2122</v>
      </c>
      <c r="E719"/>
      <c r="F719" s="15">
        <v>200</v>
      </c>
      <c r="G719" t="s">
        <v>367</v>
      </c>
      <c r="H719" t="s">
        <v>367</v>
      </c>
      <c r="I719" t="s">
        <v>74</v>
      </c>
      <c r="J719" t="s">
        <v>36</v>
      </c>
      <c r="K719" t="s">
        <v>75</v>
      </c>
      <c r="L719" t="s">
        <v>7105</v>
      </c>
      <c r="M719" t="s">
        <v>7106</v>
      </c>
      <c r="N719" t="s">
        <v>7107</v>
      </c>
      <c r="O719">
        <f>VLOOKUP(B719,HIS退!B:F,5,FALSE)</f>
        <v>-200</v>
      </c>
      <c r="P719" t="str">
        <f t="shared" si="22"/>
        <v/>
      </c>
      <c r="Q719" s="40">
        <f>VLOOKUP(L719,银行退!C:D,2,FALSE)</f>
        <v>200</v>
      </c>
      <c r="R719" t="str">
        <f t="shared" si="23"/>
        <v/>
      </c>
      <c r="S719" t="str">
        <f>VLOOKUP(L719,银行退!C:Q,15,FALSE)</f>
        <v>S</v>
      </c>
      <c r="T719" s="40" t="e">
        <f>VLOOKUP(L719,银行退!C:W,21,FALSE)</f>
        <v>#N/A</v>
      </c>
      <c r="U719" s="53">
        <v>42902.639328703706</v>
      </c>
      <c r="V719" t="e">
        <f>VLOOKUP(B719,HIS解!E:G,3,FALSE)</f>
        <v>#N/A</v>
      </c>
    </row>
    <row r="720" spans="1:22" ht="14.25" hidden="1">
      <c r="A720" s="53">
        <v>42902.639710648145</v>
      </c>
      <c r="B720">
        <v>246755</v>
      </c>
      <c r="C720" t="s">
        <v>2124</v>
      </c>
      <c r="D720" t="s">
        <v>2125</v>
      </c>
      <c r="E720"/>
      <c r="F720" s="15">
        <v>134</v>
      </c>
      <c r="G720" t="s">
        <v>367</v>
      </c>
      <c r="H720" t="s">
        <v>367</v>
      </c>
      <c r="I720" t="s">
        <v>74</v>
      </c>
      <c r="J720" t="s">
        <v>36</v>
      </c>
      <c r="K720" t="s">
        <v>75</v>
      </c>
      <c r="L720" t="s">
        <v>7108</v>
      </c>
      <c r="M720" t="s">
        <v>7109</v>
      </c>
      <c r="N720" t="s">
        <v>7110</v>
      </c>
      <c r="O720">
        <f>VLOOKUP(B720,HIS退!B:F,5,FALSE)</f>
        <v>-134</v>
      </c>
      <c r="P720" t="str">
        <f t="shared" si="22"/>
        <v/>
      </c>
      <c r="Q720" s="40">
        <f>VLOOKUP(L720,银行退!C:D,2,FALSE)</f>
        <v>134</v>
      </c>
      <c r="R720" t="str">
        <f t="shared" si="23"/>
        <v/>
      </c>
      <c r="S720" t="str">
        <f>VLOOKUP(L720,银行退!C:Q,15,FALSE)</f>
        <v>S</v>
      </c>
      <c r="T720" s="40" t="e">
        <f>VLOOKUP(L720,银行退!C:W,21,FALSE)</f>
        <v>#N/A</v>
      </c>
      <c r="U720" s="53">
        <v>42902.639710648145</v>
      </c>
      <c r="V720" t="e">
        <f>VLOOKUP(B720,HIS解!E:G,3,FALSE)</f>
        <v>#N/A</v>
      </c>
    </row>
    <row r="721" spans="1:22" ht="14.25" hidden="1">
      <c r="A721" s="53">
        <v>42902.644849537035</v>
      </c>
      <c r="B721">
        <v>247056</v>
      </c>
      <c r="C721" t="s">
        <v>2127</v>
      </c>
      <c r="D721" t="s">
        <v>2128</v>
      </c>
      <c r="E721"/>
      <c r="F721" s="15">
        <v>283</v>
      </c>
      <c r="G721" t="s">
        <v>367</v>
      </c>
      <c r="H721" t="s">
        <v>367</v>
      </c>
      <c r="I721" t="s">
        <v>74</v>
      </c>
      <c r="J721" t="s">
        <v>36</v>
      </c>
      <c r="K721" t="s">
        <v>75</v>
      </c>
      <c r="L721" t="s">
        <v>7111</v>
      </c>
      <c r="M721" t="s">
        <v>7112</v>
      </c>
      <c r="N721" t="s">
        <v>7113</v>
      </c>
      <c r="O721">
        <f>VLOOKUP(B721,HIS退!B:F,5,FALSE)</f>
        <v>-283</v>
      </c>
      <c r="P721" t="str">
        <f t="shared" si="22"/>
        <v/>
      </c>
      <c r="Q721" s="40">
        <f>VLOOKUP(L721,银行退!C:D,2,FALSE)</f>
        <v>283</v>
      </c>
      <c r="R721" t="str">
        <f t="shared" si="23"/>
        <v/>
      </c>
      <c r="S721" t="str">
        <f>VLOOKUP(L721,银行退!C:Q,15,FALSE)</f>
        <v>S</v>
      </c>
      <c r="T721" s="40" t="e">
        <f>VLOOKUP(L721,银行退!C:W,21,FALSE)</f>
        <v>#N/A</v>
      </c>
      <c r="U721" s="53">
        <v>42902.644849537035</v>
      </c>
      <c r="V721" t="e">
        <f>VLOOKUP(B721,HIS解!E:G,3,FALSE)</f>
        <v>#N/A</v>
      </c>
    </row>
    <row r="722" spans="1:22" ht="14.25" hidden="1">
      <c r="A722" s="53">
        <v>42902.64503472222</v>
      </c>
      <c r="B722">
        <v>247064</v>
      </c>
      <c r="C722" t="s">
        <v>2130</v>
      </c>
      <c r="D722" t="s">
        <v>2131</v>
      </c>
      <c r="E722"/>
      <c r="F722" s="15">
        <v>4696</v>
      </c>
      <c r="G722" t="s">
        <v>367</v>
      </c>
      <c r="H722" t="s">
        <v>367</v>
      </c>
      <c r="I722" t="s">
        <v>74</v>
      </c>
      <c r="J722" t="s">
        <v>36</v>
      </c>
      <c r="K722" t="s">
        <v>75</v>
      </c>
      <c r="L722" t="s">
        <v>7114</v>
      </c>
      <c r="M722" t="s">
        <v>7115</v>
      </c>
      <c r="N722" t="s">
        <v>7116</v>
      </c>
      <c r="O722">
        <f>VLOOKUP(B722,HIS退!B:F,5,FALSE)</f>
        <v>-4696</v>
      </c>
      <c r="P722" t="str">
        <f t="shared" si="22"/>
        <v/>
      </c>
      <c r="Q722" s="40">
        <f>VLOOKUP(L722,银行退!C:D,2,FALSE)</f>
        <v>4696</v>
      </c>
      <c r="R722" t="str">
        <f t="shared" si="23"/>
        <v/>
      </c>
      <c r="S722" t="str">
        <f>VLOOKUP(L722,银行退!C:Q,15,FALSE)</f>
        <v>S</v>
      </c>
      <c r="T722" s="40" t="e">
        <f>VLOOKUP(L722,银行退!C:W,21,FALSE)</f>
        <v>#N/A</v>
      </c>
      <c r="U722" s="53">
        <v>42902.64503472222</v>
      </c>
      <c r="V722" t="e">
        <f>VLOOKUP(B722,HIS解!E:G,3,FALSE)</f>
        <v>#N/A</v>
      </c>
    </row>
    <row r="723" spans="1:22" ht="14.25" hidden="1">
      <c r="A723" s="53">
        <v>42902.648761574077</v>
      </c>
      <c r="B723">
        <v>247255</v>
      </c>
      <c r="C723" t="s">
        <v>2133</v>
      </c>
      <c r="D723" t="s">
        <v>2134</v>
      </c>
      <c r="E723"/>
      <c r="F723" s="15">
        <v>210</v>
      </c>
      <c r="G723" t="s">
        <v>367</v>
      </c>
      <c r="H723" t="s">
        <v>367</v>
      </c>
      <c r="I723" t="s">
        <v>74</v>
      </c>
      <c r="J723" t="s">
        <v>36</v>
      </c>
      <c r="K723" t="s">
        <v>75</v>
      </c>
      <c r="L723" t="s">
        <v>7117</v>
      </c>
      <c r="M723" t="s">
        <v>7118</v>
      </c>
      <c r="N723" t="s">
        <v>7119</v>
      </c>
      <c r="O723">
        <f>VLOOKUP(B723,HIS退!B:F,5,FALSE)</f>
        <v>-210</v>
      </c>
      <c r="P723" t="str">
        <f t="shared" si="22"/>
        <v/>
      </c>
      <c r="Q723" s="40">
        <f>VLOOKUP(L723,银行退!C:D,2,FALSE)</f>
        <v>210</v>
      </c>
      <c r="R723" t="str">
        <f t="shared" si="23"/>
        <v/>
      </c>
      <c r="S723" t="str">
        <f>VLOOKUP(L723,银行退!C:Q,15,FALSE)</f>
        <v>S</v>
      </c>
      <c r="T723" s="40" t="e">
        <f>VLOOKUP(L723,银行退!C:W,21,FALSE)</f>
        <v>#N/A</v>
      </c>
      <c r="U723" s="53">
        <v>42902.648761574077</v>
      </c>
      <c r="V723" t="e">
        <f>VLOOKUP(B723,HIS解!E:G,3,FALSE)</f>
        <v>#N/A</v>
      </c>
    </row>
    <row r="724" spans="1:22" ht="14.25" hidden="1">
      <c r="A724" s="53">
        <v>42902.649189814816</v>
      </c>
      <c r="B724">
        <v>247289</v>
      </c>
      <c r="C724" t="s">
        <v>2136</v>
      </c>
      <c r="D724" t="s">
        <v>2134</v>
      </c>
      <c r="E724"/>
      <c r="F724" s="15">
        <v>304</v>
      </c>
      <c r="G724" t="s">
        <v>367</v>
      </c>
      <c r="H724" t="s">
        <v>367</v>
      </c>
      <c r="I724" t="s">
        <v>74</v>
      </c>
      <c r="J724" t="s">
        <v>36</v>
      </c>
      <c r="K724" t="s">
        <v>75</v>
      </c>
      <c r="L724" t="s">
        <v>7120</v>
      </c>
      <c r="M724" t="s">
        <v>7121</v>
      </c>
      <c r="N724" t="s">
        <v>7119</v>
      </c>
      <c r="O724">
        <f>VLOOKUP(B724,HIS退!B:F,5,FALSE)</f>
        <v>-304</v>
      </c>
      <c r="P724" t="str">
        <f t="shared" si="22"/>
        <v/>
      </c>
      <c r="Q724" s="40">
        <f>VLOOKUP(L724,银行退!C:D,2,FALSE)</f>
        <v>304</v>
      </c>
      <c r="R724" t="str">
        <f t="shared" si="23"/>
        <v/>
      </c>
      <c r="S724" t="str">
        <f>VLOOKUP(L724,银行退!C:Q,15,FALSE)</f>
        <v>S</v>
      </c>
      <c r="T724" s="40" t="e">
        <f>VLOOKUP(L724,银行退!C:W,21,FALSE)</f>
        <v>#N/A</v>
      </c>
      <c r="U724" s="53">
        <v>42902.649189814816</v>
      </c>
      <c r="V724" t="e">
        <f>VLOOKUP(B724,HIS解!E:G,3,FALSE)</f>
        <v>#N/A</v>
      </c>
    </row>
    <row r="725" spans="1:22" ht="14.25" hidden="1">
      <c r="A725" s="53">
        <v>42902.651331018518</v>
      </c>
      <c r="B725">
        <v>247403</v>
      </c>
      <c r="C725" t="s">
        <v>2137</v>
      </c>
      <c r="D725" t="s">
        <v>2138</v>
      </c>
      <c r="E725"/>
      <c r="F725" s="15">
        <v>62</v>
      </c>
      <c r="G725" t="s">
        <v>367</v>
      </c>
      <c r="H725" t="s">
        <v>367</v>
      </c>
      <c r="I725" t="s">
        <v>74</v>
      </c>
      <c r="J725" t="s">
        <v>36</v>
      </c>
      <c r="K725" t="s">
        <v>75</v>
      </c>
      <c r="L725" t="s">
        <v>7122</v>
      </c>
      <c r="M725" t="s">
        <v>7123</v>
      </c>
      <c r="N725" t="s">
        <v>7124</v>
      </c>
      <c r="O725">
        <f>VLOOKUP(B725,HIS退!B:F,5,FALSE)</f>
        <v>-62</v>
      </c>
      <c r="P725" t="str">
        <f t="shared" si="22"/>
        <v/>
      </c>
      <c r="Q725" s="40">
        <f>VLOOKUP(L725,银行退!C:D,2,FALSE)</f>
        <v>62</v>
      </c>
      <c r="R725" t="str">
        <f t="shared" si="23"/>
        <v/>
      </c>
      <c r="S725" t="str">
        <f>VLOOKUP(L725,银行退!C:Q,15,FALSE)</f>
        <v>S</v>
      </c>
      <c r="T725" s="40" t="e">
        <f>VLOOKUP(L725,银行退!C:W,21,FALSE)</f>
        <v>#N/A</v>
      </c>
      <c r="U725" s="53">
        <v>42902.651331018518</v>
      </c>
      <c r="V725" t="e">
        <f>VLOOKUP(B725,HIS解!E:G,3,FALSE)</f>
        <v>#N/A</v>
      </c>
    </row>
    <row r="726" spans="1:22" ht="14.25" hidden="1">
      <c r="A726" s="53">
        <v>42902.653310185182</v>
      </c>
      <c r="B726">
        <v>247508</v>
      </c>
      <c r="C726" t="s">
        <v>2140</v>
      </c>
      <c r="D726" t="s">
        <v>2141</v>
      </c>
      <c r="E726"/>
      <c r="F726" s="15">
        <v>9</v>
      </c>
      <c r="G726" t="s">
        <v>367</v>
      </c>
      <c r="H726" t="s">
        <v>367</v>
      </c>
      <c r="I726" t="s">
        <v>74</v>
      </c>
      <c r="J726" t="s">
        <v>36</v>
      </c>
      <c r="K726" t="s">
        <v>75</v>
      </c>
      <c r="L726" t="s">
        <v>7125</v>
      </c>
      <c r="M726" t="s">
        <v>7126</v>
      </c>
      <c r="N726" t="s">
        <v>7127</v>
      </c>
      <c r="O726">
        <f>VLOOKUP(B726,HIS退!B:F,5,FALSE)</f>
        <v>-9</v>
      </c>
      <c r="P726" t="str">
        <f t="shared" si="22"/>
        <v/>
      </c>
      <c r="Q726" s="40">
        <f>VLOOKUP(L726,银行退!C:D,2,FALSE)</f>
        <v>9</v>
      </c>
      <c r="R726" t="str">
        <f t="shared" si="23"/>
        <v/>
      </c>
      <c r="S726" t="str">
        <f>VLOOKUP(L726,银行退!C:Q,15,FALSE)</f>
        <v>S</v>
      </c>
      <c r="T726" s="40" t="e">
        <f>VLOOKUP(L726,银行退!C:W,21,FALSE)</f>
        <v>#N/A</v>
      </c>
      <c r="U726" s="53">
        <v>42902.653310185182</v>
      </c>
      <c r="V726" t="e">
        <f>VLOOKUP(B726,HIS解!E:G,3,FALSE)</f>
        <v>#N/A</v>
      </c>
    </row>
    <row r="727" spans="1:22" ht="14.25" hidden="1">
      <c r="A727" s="53">
        <v>42902.654467592591</v>
      </c>
      <c r="B727">
        <v>247542</v>
      </c>
      <c r="C727" t="s">
        <v>2143</v>
      </c>
      <c r="D727" t="s">
        <v>2144</v>
      </c>
      <c r="E727"/>
      <c r="F727" s="15">
        <v>300</v>
      </c>
      <c r="G727" t="s">
        <v>42</v>
      </c>
      <c r="H727" t="s">
        <v>367</v>
      </c>
      <c r="I727" t="s">
        <v>74</v>
      </c>
      <c r="J727" t="s">
        <v>36</v>
      </c>
      <c r="K727" t="s">
        <v>75</v>
      </c>
      <c r="L727" t="s">
        <v>7128</v>
      </c>
      <c r="M727" t="s">
        <v>7129</v>
      </c>
      <c r="N727" t="s">
        <v>7130</v>
      </c>
      <c r="O727">
        <f>VLOOKUP(B727,HIS退!B:F,5,FALSE)</f>
        <v>-300</v>
      </c>
      <c r="P727" t="str">
        <f t="shared" si="22"/>
        <v/>
      </c>
      <c r="Q727" s="40">
        <f>VLOOKUP(L727,银行退!C:D,2,FALSE)</f>
        <v>300</v>
      </c>
      <c r="R727" t="str">
        <f t="shared" si="23"/>
        <v/>
      </c>
      <c r="S727" t="str">
        <f>VLOOKUP(L727,银行退!C:Q,15,FALSE)</f>
        <v>S</v>
      </c>
      <c r="T727" s="40" t="e">
        <f>VLOOKUP(L727,银行退!C:W,21,FALSE)</f>
        <v>#N/A</v>
      </c>
      <c r="U727" s="53">
        <v>42902.654467592591</v>
      </c>
      <c r="V727" t="e">
        <f>VLOOKUP(B727,HIS解!E:G,3,FALSE)</f>
        <v>#N/A</v>
      </c>
    </row>
    <row r="728" spans="1:22" ht="14.25" hidden="1">
      <c r="A728" s="53">
        <v>42902.666493055556</v>
      </c>
      <c r="B728">
        <v>248178</v>
      </c>
      <c r="C728" t="s">
        <v>2145</v>
      </c>
      <c r="D728" t="s">
        <v>2146</v>
      </c>
      <c r="E728"/>
      <c r="F728" s="15">
        <v>2648</v>
      </c>
      <c r="G728" t="s">
        <v>367</v>
      </c>
      <c r="H728" t="s">
        <v>367</v>
      </c>
      <c r="I728" t="s">
        <v>74</v>
      </c>
      <c r="J728" t="s">
        <v>36</v>
      </c>
      <c r="K728" t="s">
        <v>75</v>
      </c>
      <c r="L728" t="s">
        <v>7131</v>
      </c>
      <c r="M728" t="s">
        <v>7132</v>
      </c>
      <c r="N728" t="s">
        <v>7133</v>
      </c>
      <c r="O728">
        <f>VLOOKUP(B728,HIS退!B:F,5,FALSE)</f>
        <v>-2648</v>
      </c>
      <c r="P728" t="str">
        <f t="shared" si="22"/>
        <v/>
      </c>
      <c r="Q728" s="40">
        <f>VLOOKUP(L728,银行退!C:D,2,FALSE)</f>
        <v>2648</v>
      </c>
      <c r="R728" t="str">
        <f t="shared" si="23"/>
        <v/>
      </c>
      <c r="S728" t="str">
        <f>VLOOKUP(L728,银行退!C:Q,15,FALSE)</f>
        <v>S</v>
      </c>
      <c r="T728" s="40" t="e">
        <f>VLOOKUP(L728,银行退!C:W,21,FALSE)</f>
        <v>#N/A</v>
      </c>
      <c r="U728" s="53">
        <v>42902.666493055556</v>
      </c>
      <c r="V728" t="e">
        <f>VLOOKUP(B728,HIS解!E:G,3,FALSE)</f>
        <v>#N/A</v>
      </c>
    </row>
    <row r="729" spans="1:22" ht="14.25" hidden="1">
      <c r="A729" s="53">
        <v>42902.678356481483</v>
      </c>
      <c r="B729">
        <v>248733</v>
      </c>
      <c r="C729" t="s">
        <v>2148</v>
      </c>
      <c r="D729" t="s">
        <v>2149</v>
      </c>
      <c r="E729"/>
      <c r="F729" s="15">
        <v>100</v>
      </c>
      <c r="G729" t="s">
        <v>367</v>
      </c>
      <c r="H729" t="s">
        <v>367</v>
      </c>
      <c r="I729" t="s">
        <v>74</v>
      </c>
      <c r="J729" t="s">
        <v>36</v>
      </c>
      <c r="K729" t="s">
        <v>75</v>
      </c>
      <c r="L729" t="s">
        <v>7134</v>
      </c>
      <c r="M729" t="s">
        <v>7135</v>
      </c>
      <c r="N729" t="s">
        <v>7136</v>
      </c>
      <c r="O729">
        <f>VLOOKUP(B729,HIS退!B:F,5,FALSE)</f>
        <v>-100</v>
      </c>
      <c r="P729" t="str">
        <f t="shared" si="22"/>
        <v/>
      </c>
      <c r="Q729" s="40">
        <f>VLOOKUP(L729,银行退!C:D,2,FALSE)</f>
        <v>100</v>
      </c>
      <c r="R729" t="str">
        <f t="shared" si="23"/>
        <v/>
      </c>
      <c r="S729" t="str">
        <f>VLOOKUP(L729,银行退!C:Q,15,FALSE)</f>
        <v>S</v>
      </c>
      <c r="T729" s="40" t="e">
        <f>VLOOKUP(L729,银行退!C:W,21,FALSE)</f>
        <v>#N/A</v>
      </c>
      <c r="U729" s="53">
        <v>42902.678356481483</v>
      </c>
      <c r="V729" t="e">
        <f>VLOOKUP(B729,HIS解!E:G,3,FALSE)</f>
        <v>#N/A</v>
      </c>
    </row>
    <row r="730" spans="1:22" ht="14.25" hidden="1">
      <c r="A730" s="53">
        <v>42902.679340277777</v>
      </c>
      <c r="B730">
        <v>248784</v>
      </c>
      <c r="C730" t="s">
        <v>2151</v>
      </c>
      <c r="D730" t="s">
        <v>1444</v>
      </c>
      <c r="E730"/>
      <c r="F730" s="15">
        <v>7</v>
      </c>
      <c r="G730" t="s">
        <v>42</v>
      </c>
      <c r="H730" t="s">
        <v>367</v>
      </c>
      <c r="I730" t="s">
        <v>74</v>
      </c>
      <c r="J730" t="s">
        <v>36</v>
      </c>
      <c r="K730" t="s">
        <v>75</v>
      </c>
      <c r="L730" t="s">
        <v>7137</v>
      </c>
      <c r="M730" t="s">
        <v>7138</v>
      </c>
      <c r="N730" t="s">
        <v>6350</v>
      </c>
      <c r="O730">
        <f>VLOOKUP(B730,HIS退!B:F,5,FALSE)</f>
        <v>-7</v>
      </c>
      <c r="P730" t="str">
        <f t="shared" si="22"/>
        <v/>
      </c>
      <c r="Q730" s="40">
        <f>VLOOKUP(L730,银行退!C:D,2,FALSE)</f>
        <v>7</v>
      </c>
      <c r="R730" t="str">
        <f t="shared" si="23"/>
        <v/>
      </c>
      <c r="S730" t="str">
        <f>VLOOKUP(L730,银行退!C:Q,15,FALSE)</f>
        <v>S</v>
      </c>
      <c r="T730" s="40" t="e">
        <f>VLOOKUP(L730,银行退!C:W,21,FALSE)</f>
        <v>#N/A</v>
      </c>
      <c r="U730" s="53">
        <v>42902.679340277777</v>
      </c>
      <c r="V730" t="e">
        <f>VLOOKUP(B730,HIS解!E:G,3,FALSE)</f>
        <v>#N/A</v>
      </c>
    </row>
    <row r="731" spans="1:22" ht="14.25" hidden="1">
      <c r="A731" s="53">
        <v>42902.682164351849</v>
      </c>
      <c r="B731">
        <v>248941</v>
      </c>
      <c r="C731" t="s">
        <v>2152</v>
      </c>
      <c r="D731" t="s">
        <v>2153</v>
      </c>
      <c r="E731"/>
      <c r="F731" s="15">
        <v>132</v>
      </c>
      <c r="G731" t="s">
        <v>367</v>
      </c>
      <c r="H731" t="s">
        <v>367</v>
      </c>
      <c r="I731" t="s">
        <v>74</v>
      </c>
      <c r="J731" t="s">
        <v>36</v>
      </c>
      <c r="K731" t="s">
        <v>75</v>
      </c>
      <c r="L731" t="s">
        <v>7139</v>
      </c>
      <c r="M731" t="s">
        <v>7140</v>
      </c>
      <c r="N731" t="s">
        <v>7141</v>
      </c>
      <c r="O731">
        <f>VLOOKUP(B731,HIS退!B:F,5,FALSE)</f>
        <v>-132</v>
      </c>
      <c r="P731" t="str">
        <f t="shared" si="22"/>
        <v/>
      </c>
      <c r="Q731" s="40">
        <f>VLOOKUP(L731,银行退!C:D,2,FALSE)</f>
        <v>132</v>
      </c>
      <c r="R731" t="str">
        <f t="shared" si="23"/>
        <v/>
      </c>
      <c r="S731" t="str">
        <f>VLOOKUP(L731,银行退!C:Q,15,FALSE)</f>
        <v>S</v>
      </c>
      <c r="T731" s="40" t="e">
        <f>VLOOKUP(L731,银行退!C:W,21,FALSE)</f>
        <v>#N/A</v>
      </c>
      <c r="U731" s="53">
        <v>42902.682164351849</v>
      </c>
      <c r="V731" t="e">
        <f>VLOOKUP(B731,HIS解!E:G,3,FALSE)</f>
        <v>#N/A</v>
      </c>
    </row>
    <row r="732" spans="1:22" ht="14.25" hidden="1">
      <c r="A732" s="53">
        <v>42902.68378472222</v>
      </c>
      <c r="B732">
        <v>249032</v>
      </c>
      <c r="C732" t="s">
        <v>2155</v>
      </c>
      <c r="D732" t="s">
        <v>2156</v>
      </c>
      <c r="E732"/>
      <c r="F732" s="15">
        <v>365</v>
      </c>
      <c r="G732" t="s">
        <v>367</v>
      </c>
      <c r="H732" t="s">
        <v>367</v>
      </c>
      <c r="I732" t="s">
        <v>74</v>
      </c>
      <c r="J732" t="s">
        <v>36</v>
      </c>
      <c r="K732" t="s">
        <v>75</v>
      </c>
      <c r="L732" t="s">
        <v>7142</v>
      </c>
      <c r="M732" t="s">
        <v>7143</v>
      </c>
      <c r="N732" t="s">
        <v>387</v>
      </c>
      <c r="O732">
        <f>VLOOKUP(B732,HIS退!B:F,5,FALSE)</f>
        <v>-365</v>
      </c>
      <c r="P732" t="str">
        <f t="shared" si="22"/>
        <v/>
      </c>
      <c r="Q732" s="40">
        <f>VLOOKUP(L732,银行退!C:D,2,FALSE)</f>
        <v>365</v>
      </c>
      <c r="R732" t="str">
        <f t="shared" si="23"/>
        <v/>
      </c>
      <c r="S732" t="str">
        <f>VLOOKUP(L732,银行退!C:Q,15,FALSE)</f>
        <v>S</v>
      </c>
      <c r="T732" s="40" t="e">
        <f>VLOOKUP(L732,银行退!C:W,21,FALSE)</f>
        <v>#N/A</v>
      </c>
      <c r="U732" s="53">
        <v>42902.68378472222</v>
      </c>
      <c r="V732" t="e">
        <f>VLOOKUP(B732,HIS解!E:G,3,FALSE)</f>
        <v>#N/A</v>
      </c>
    </row>
    <row r="733" spans="1:22" ht="14.25" hidden="1">
      <c r="A733" s="53">
        <v>42902.689062500001</v>
      </c>
      <c r="B733">
        <v>249256</v>
      </c>
      <c r="C733" t="s">
        <v>2158</v>
      </c>
      <c r="D733" t="s">
        <v>2159</v>
      </c>
      <c r="E733"/>
      <c r="F733" s="15">
        <v>2228</v>
      </c>
      <c r="G733" t="s">
        <v>367</v>
      </c>
      <c r="H733" t="s">
        <v>367</v>
      </c>
      <c r="I733" t="s">
        <v>74</v>
      </c>
      <c r="J733" t="s">
        <v>36</v>
      </c>
      <c r="K733" t="s">
        <v>75</v>
      </c>
      <c r="L733" t="s">
        <v>7144</v>
      </c>
      <c r="M733" t="s">
        <v>7145</v>
      </c>
      <c r="N733" t="s">
        <v>7146</v>
      </c>
      <c r="O733">
        <f>VLOOKUP(B733,HIS退!B:F,5,FALSE)</f>
        <v>-2228</v>
      </c>
      <c r="P733" t="str">
        <f t="shared" si="22"/>
        <v/>
      </c>
      <c r="Q733" s="40">
        <f>VLOOKUP(L733,银行退!C:D,2,FALSE)</f>
        <v>2228</v>
      </c>
      <c r="R733" t="str">
        <f t="shared" si="23"/>
        <v/>
      </c>
      <c r="S733" t="str">
        <f>VLOOKUP(L733,银行退!C:Q,15,FALSE)</f>
        <v>S</v>
      </c>
      <c r="T733" s="40" t="e">
        <f>VLOOKUP(L733,银行退!C:W,21,FALSE)</f>
        <v>#N/A</v>
      </c>
      <c r="U733" s="53">
        <v>42902.689062500001</v>
      </c>
      <c r="V733" t="e">
        <f>VLOOKUP(B733,HIS解!E:G,3,FALSE)</f>
        <v>#N/A</v>
      </c>
    </row>
    <row r="734" spans="1:22" ht="14.25" hidden="1">
      <c r="A734" s="53">
        <v>42902.691307870373</v>
      </c>
      <c r="B734">
        <v>249325</v>
      </c>
      <c r="C734" t="s">
        <v>7147</v>
      </c>
      <c r="D734" t="s">
        <v>2161</v>
      </c>
      <c r="E734"/>
      <c r="F734" s="15">
        <v>550</v>
      </c>
      <c r="G734" t="s">
        <v>367</v>
      </c>
      <c r="H734" t="s">
        <v>367</v>
      </c>
      <c r="I734" t="s">
        <v>174</v>
      </c>
      <c r="J734" t="s">
        <v>73</v>
      </c>
      <c r="K734" t="s">
        <v>75</v>
      </c>
      <c r="L734" t="s">
        <v>7148</v>
      </c>
      <c r="M734" t="s">
        <v>7149</v>
      </c>
      <c r="N734" t="s">
        <v>274</v>
      </c>
      <c r="O734">
        <f>VLOOKUP(B734,HIS退!B:F,5,FALSE)</f>
        <v>-550</v>
      </c>
      <c r="P734" t="str">
        <f t="shared" si="22"/>
        <v/>
      </c>
      <c r="Q734" s="40">
        <f>VLOOKUP(L734,银行退!C:D,2,FALSE)</f>
        <v>550</v>
      </c>
      <c r="R734" t="str">
        <f t="shared" si="23"/>
        <v/>
      </c>
      <c r="S734" t="str">
        <f>VLOOKUP(L734,银行退!C:Q,15,FALSE)</f>
        <v>B</v>
      </c>
      <c r="T734" s="40" t="str">
        <f>VLOOKUP(L734,银行退!C:W,21,FALSE)</f>
        <v>20170616</v>
      </c>
      <c r="U734" s="53">
        <v>42902.691307870373</v>
      </c>
      <c r="V734">
        <f>VLOOKUP(B734,HIS解!E:G,3,FALSE)</f>
        <v>550</v>
      </c>
    </row>
    <row r="735" spans="1:22" ht="14.25" hidden="1">
      <c r="A735" s="53">
        <v>42902.692546296297</v>
      </c>
      <c r="B735">
        <v>249367</v>
      </c>
      <c r="C735" t="s">
        <v>2163</v>
      </c>
      <c r="D735" t="s">
        <v>2164</v>
      </c>
      <c r="E735"/>
      <c r="F735" s="15">
        <v>550</v>
      </c>
      <c r="G735" t="s">
        <v>367</v>
      </c>
      <c r="H735" t="s">
        <v>367</v>
      </c>
      <c r="I735" t="s">
        <v>74</v>
      </c>
      <c r="J735" t="s">
        <v>36</v>
      </c>
      <c r="K735" t="s">
        <v>75</v>
      </c>
      <c r="L735" t="s">
        <v>7150</v>
      </c>
      <c r="M735" t="s">
        <v>7151</v>
      </c>
      <c r="N735" t="s">
        <v>7152</v>
      </c>
      <c r="O735">
        <f>VLOOKUP(B735,HIS退!B:F,5,FALSE)</f>
        <v>-550</v>
      </c>
      <c r="P735" t="str">
        <f t="shared" si="22"/>
        <v/>
      </c>
      <c r="Q735" s="40">
        <f>VLOOKUP(L735,银行退!C:D,2,FALSE)</f>
        <v>550</v>
      </c>
      <c r="R735" t="str">
        <f t="shared" si="23"/>
        <v/>
      </c>
      <c r="S735" t="str">
        <f>VLOOKUP(L735,银行退!C:Q,15,FALSE)</f>
        <v>S</v>
      </c>
      <c r="T735" s="40" t="e">
        <f>VLOOKUP(L735,银行退!C:W,21,FALSE)</f>
        <v>#N/A</v>
      </c>
      <c r="U735" s="53">
        <v>42902.692546296297</v>
      </c>
      <c r="V735" t="e">
        <f>VLOOKUP(B735,HIS解!E:G,3,FALSE)</f>
        <v>#N/A</v>
      </c>
    </row>
    <row r="736" spans="1:22" ht="14.25" hidden="1">
      <c r="A736" s="53">
        <v>42902.695694444446</v>
      </c>
      <c r="B736">
        <v>249467</v>
      </c>
      <c r="C736" t="s">
        <v>2166</v>
      </c>
      <c r="D736" t="s">
        <v>2167</v>
      </c>
      <c r="E736"/>
      <c r="F736" s="15">
        <v>700</v>
      </c>
      <c r="G736" t="s">
        <v>367</v>
      </c>
      <c r="H736" t="s">
        <v>367</v>
      </c>
      <c r="I736" t="s">
        <v>74</v>
      </c>
      <c r="J736" t="s">
        <v>36</v>
      </c>
      <c r="K736" t="s">
        <v>75</v>
      </c>
      <c r="L736" t="s">
        <v>7153</v>
      </c>
      <c r="M736" t="s">
        <v>7154</v>
      </c>
      <c r="N736" t="s">
        <v>7155</v>
      </c>
      <c r="O736">
        <f>VLOOKUP(B736,HIS退!B:F,5,FALSE)</f>
        <v>-700</v>
      </c>
      <c r="P736" t="str">
        <f t="shared" si="22"/>
        <v/>
      </c>
      <c r="Q736" s="40">
        <f>VLOOKUP(L736,银行退!C:D,2,FALSE)</f>
        <v>700</v>
      </c>
      <c r="R736" t="str">
        <f t="shared" si="23"/>
        <v/>
      </c>
      <c r="S736" t="str">
        <f>VLOOKUP(L736,银行退!C:Q,15,FALSE)</f>
        <v>S</v>
      </c>
      <c r="T736" s="40" t="e">
        <f>VLOOKUP(L736,银行退!C:W,21,FALSE)</f>
        <v>#N/A</v>
      </c>
      <c r="U736" s="53">
        <v>42902.695694444446</v>
      </c>
      <c r="V736" t="e">
        <f>VLOOKUP(B736,HIS解!E:G,3,FALSE)</f>
        <v>#N/A</v>
      </c>
    </row>
    <row r="737" spans="1:22" ht="14.25" hidden="1">
      <c r="A737" s="53">
        <v>42902.696875000001</v>
      </c>
      <c r="B737">
        <v>249518</v>
      </c>
      <c r="C737" t="s">
        <v>2169</v>
      </c>
      <c r="D737" t="s">
        <v>2170</v>
      </c>
      <c r="E737"/>
      <c r="F737" s="15">
        <v>94</v>
      </c>
      <c r="G737" t="s">
        <v>367</v>
      </c>
      <c r="H737" t="s">
        <v>367</v>
      </c>
      <c r="I737" t="s">
        <v>74</v>
      </c>
      <c r="J737" t="s">
        <v>36</v>
      </c>
      <c r="K737" t="s">
        <v>75</v>
      </c>
      <c r="L737" t="s">
        <v>7156</v>
      </c>
      <c r="M737" t="s">
        <v>7157</v>
      </c>
      <c r="N737" t="s">
        <v>7158</v>
      </c>
      <c r="O737">
        <f>VLOOKUP(B737,HIS退!B:F,5,FALSE)</f>
        <v>-94</v>
      </c>
      <c r="P737" t="str">
        <f t="shared" si="22"/>
        <v/>
      </c>
      <c r="Q737" s="40">
        <f>VLOOKUP(L737,银行退!C:D,2,FALSE)</f>
        <v>94</v>
      </c>
      <c r="R737" t="str">
        <f t="shared" si="23"/>
        <v/>
      </c>
      <c r="S737" t="str">
        <f>VLOOKUP(L737,银行退!C:Q,15,FALSE)</f>
        <v>S</v>
      </c>
      <c r="T737" s="40" t="e">
        <f>VLOOKUP(L737,银行退!C:W,21,FALSE)</f>
        <v>#N/A</v>
      </c>
      <c r="U737" s="53">
        <v>42902.696875000001</v>
      </c>
      <c r="V737" t="e">
        <f>VLOOKUP(B737,HIS解!E:G,3,FALSE)</f>
        <v>#N/A</v>
      </c>
    </row>
    <row r="738" spans="1:22" ht="14.25" hidden="1">
      <c r="A738" s="53">
        <v>42902.699560185189</v>
      </c>
      <c r="B738">
        <v>249594</v>
      </c>
      <c r="C738" t="s">
        <v>2172</v>
      </c>
      <c r="D738" t="s">
        <v>2146</v>
      </c>
      <c r="E738"/>
      <c r="F738" s="15">
        <v>169</v>
      </c>
      <c r="G738" t="s">
        <v>367</v>
      </c>
      <c r="H738" t="s">
        <v>367</v>
      </c>
      <c r="I738" t="s">
        <v>74</v>
      </c>
      <c r="J738" t="s">
        <v>36</v>
      </c>
      <c r="K738" t="s">
        <v>75</v>
      </c>
      <c r="L738" t="s">
        <v>7159</v>
      </c>
      <c r="M738" t="s">
        <v>7160</v>
      </c>
      <c r="N738" t="s">
        <v>7133</v>
      </c>
      <c r="O738">
        <f>VLOOKUP(B738,HIS退!B:F,5,FALSE)</f>
        <v>-169</v>
      </c>
      <c r="P738" t="str">
        <f t="shared" si="22"/>
        <v/>
      </c>
      <c r="Q738" s="40">
        <f>VLOOKUP(L738,银行退!C:D,2,FALSE)</f>
        <v>169</v>
      </c>
      <c r="R738" t="str">
        <f t="shared" si="23"/>
        <v/>
      </c>
      <c r="S738" t="str">
        <f>VLOOKUP(L738,银行退!C:Q,15,FALSE)</f>
        <v>S</v>
      </c>
      <c r="T738" s="40" t="e">
        <f>VLOOKUP(L738,银行退!C:W,21,FALSE)</f>
        <v>#N/A</v>
      </c>
      <c r="U738" s="53">
        <v>42902.699560185189</v>
      </c>
      <c r="V738" t="e">
        <f>VLOOKUP(B738,HIS解!E:G,3,FALSE)</f>
        <v>#N/A</v>
      </c>
    </row>
    <row r="739" spans="1:22" ht="14.25" hidden="1">
      <c r="A739" s="53">
        <v>42902.699884259258</v>
      </c>
      <c r="B739">
        <v>249604</v>
      </c>
      <c r="C739" t="s">
        <v>2173</v>
      </c>
      <c r="D739" t="s">
        <v>2174</v>
      </c>
      <c r="E739"/>
      <c r="F739" s="15">
        <v>4303</v>
      </c>
      <c r="G739" t="s">
        <v>367</v>
      </c>
      <c r="H739" t="s">
        <v>367</v>
      </c>
      <c r="I739" t="s">
        <v>74</v>
      </c>
      <c r="J739" t="s">
        <v>36</v>
      </c>
      <c r="K739" t="s">
        <v>75</v>
      </c>
      <c r="L739" t="s">
        <v>7161</v>
      </c>
      <c r="M739" t="s">
        <v>7162</v>
      </c>
      <c r="N739" t="s">
        <v>7163</v>
      </c>
      <c r="O739">
        <f>VLOOKUP(B739,HIS退!B:F,5,FALSE)</f>
        <v>-4303</v>
      </c>
      <c r="P739" t="str">
        <f t="shared" si="22"/>
        <v/>
      </c>
      <c r="Q739" s="40">
        <f>VLOOKUP(L739,银行退!C:D,2,FALSE)</f>
        <v>4303</v>
      </c>
      <c r="R739" t="str">
        <f t="shared" si="23"/>
        <v/>
      </c>
      <c r="S739" t="str">
        <f>VLOOKUP(L739,银行退!C:Q,15,FALSE)</f>
        <v>S</v>
      </c>
      <c r="T739" s="40" t="e">
        <f>VLOOKUP(L739,银行退!C:W,21,FALSE)</f>
        <v>#N/A</v>
      </c>
      <c r="U739" s="53">
        <v>42902.699884259258</v>
      </c>
      <c r="V739" t="e">
        <f>VLOOKUP(B739,HIS解!E:G,3,FALSE)</f>
        <v>#N/A</v>
      </c>
    </row>
    <row r="740" spans="1:22" ht="14.25" hidden="1">
      <c r="A740" s="53">
        <v>42902.700983796298</v>
      </c>
      <c r="B740">
        <v>249652</v>
      </c>
      <c r="C740" t="s">
        <v>2176</v>
      </c>
      <c r="D740" t="s">
        <v>2177</v>
      </c>
      <c r="E740"/>
      <c r="F740" s="15">
        <v>97</v>
      </c>
      <c r="G740" t="s">
        <v>367</v>
      </c>
      <c r="H740" t="s">
        <v>367</v>
      </c>
      <c r="I740" t="s">
        <v>74</v>
      </c>
      <c r="J740" t="s">
        <v>36</v>
      </c>
      <c r="K740" t="s">
        <v>75</v>
      </c>
      <c r="L740" t="s">
        <v>7164</v>
      </c>
      <c r="M740" t="s">
        <v>7165</v>
      </c>
      <c r="N740" t="s">
        <v>150</v>
      </c>
      <c r="O740">
        <f>VLOOKUP(B740,HIS退!B:F,5,FALSE)</f>
        <v>-97</v>
      </c>
      <c r="P740" t="str">
        <f t="shared" si="22"/>
        <v/>
      </c>
      <c r="Q740" s="40">
        <f>VLOOKUP(L740,银行退!C:D,2,FALSE)</f>
        <v>97</v>
      </c>
      <c r="R740" t="str">
        <f t="shared" si="23"/>
        <v/>
      </c>
      <c r="S740" t="str">
        <f>VLOOKUP(L740,银行退!C:Q,15,FALSE)</f>
        <v>S</v>
      </c>
      <c r="T740" s="40" t="e">
        <f>VLOOKUP(L740,银行退!C:W,21,FALSE)</f>
        <v>#N/A</v>
      </c>
      <c r="U740" s="53">
        <v>42902.700983796298</v>
      </c>
      <c r="V740" t="e">
        <f>VLOOKUP(B740,HIS解!E:G,3,FALSE)</f>
        <v>#N/A</v>
      </c>
    </row>
    <row r="741" spans="1:22" ht="14.25" hidden="1">
      <c r="A741" s="53">
        <v>42902.703287037039</v>
      </c>
      <c r="B741">
        <v>249724</v>
      </c>
      <c r="C741" t="s">
        <v>2179</v>
      </c>
      <c r="D741" t="s">
        <v>2180</v>
      </c>
      <c r="E741"/>
      <c r="F741" s="15">
        <v>300</v>
      </c>
      <c r="G741" t="s">
        <v>367</v>
      </c>
      <c r="H741" t="s">
        <v>367</v>
      </c>
      <c r="I741" t="s">
        <v>74</v>
      </c>
      <c r="J741" t="s">
        <v>36</v>
      </c>
      <c r="K741" t="s">
        <v>75</v>
      </c>
      <c r="L741" t="s">
        <v>7166</v>
      </c>
      <c r="M741" t="s">
        <v>7167</v>
      </c>
      <c r="N741" t="s">
        <v>7168</v>
      </c>
      <c r="O741">
        <f>VLOOKUP(B741,HIS退!B:F,5,FALSE)</f>
        <v>-300</v>
      </c>
      <c r="P741" t="str">
        <f t="shared" si="22"/>
        <v/>
      </c>
      <c r="Q741" s="40">
        <f>VLOOKUP(L741,银行退!C:D,2,FALSE)</f>
        <v>300</v>
      </c>
      <c r="R741" t="str">
        <f t="shared" si="23"/>
        <v/>
      </c>
      <c r="S741" t="str">
        <f>VLOOKUP(L741,银行退!C:Q,15,FALSE)</f>
        <v>S</v>
      </c>
      <c r="T741" s="40" t="e">
        <f>VLOOKUP(L741,银行退!C:W,21,FALSE)</f>
        <v>#N/A</v>
      </c>
      <c r="U741" s="53">
        <v>42902.703287037039</v>
      </c>
      <c r="V741" t="e">
        <f>VLOOKUP(B741,HIS解!E:G,3,FALSE)</f>
        <v>#N/A</v>
      </c>
    </row>
    <row r="742" spans="1:22" ht="14.25" hidden="1">
      <c r="A742" s="53">
        <v>42902.703321759262</v>
      </c>
      <c r="B742">
        <v>249725</v>
      </c>
      <c r="C742" t="s">
        <v>2182</v>
      </c>
      <c r="D742" t="s">
        <v>238</v>
      </c>
      <c r="E742"/>
      <c r="F742" s="15">
        <v>1200</v>
      </c>
      <c r="G742" t="s">
        <v>367</v>
      </c>
      <c r="H742" t="s">
        <v>367</v>
      </c>
      <c r="I742" t="s">
        <v>74</v>
      </c>
      <c r="J742" t="s">
        <v>36</v>
      </c>
      <c r="K742" t="s">
        <v>75</v>
      </c>
      <c r="L742" t="s">
        <v>7169</v>
      </c>
      <c r="M742" t="s">
        <v>7170</v>
      </c>
      <c r="N742" t="s">
        <v>7171</v>
      </c>
      <c r="O742">
        <f>VLOOKUP(B742,HIS退!B:F,5,FALSE)</f>
        <v>-1200</v>
      </c>
      <c r="P742" t="str">
        <f t="shared" si="22"/>
        <v/>
      </c>
      <c r="Q742" s="40">
        <f>VLOOKUP(L742,银行退!C:D,2,FALSE)</f>
        <v>1200</v>
      </c>
      <c r="R742" t="str">
        <f t="shared" si="23"/>
        <v/>
      </c>
      <c r="S742" t="str">
        <f>VLOOKUP(L742,银行退!C:Q,15,FALSE)</f>
        <v>S</v>
      </c>
      <c r="T742" s="40" t="e">
        <f>VLOOKUP(L742,银行退!C:W,21,FALSE)</f>
        <v>#N/A</v>
      </c>
      <c r="U742" s="53">
        <v>42902.703321759262</v>
      </c>
      <c r="V742" t="e">
        <f>VLOOKUP(B742,HIS解!E:G,3,FALSE)</f>
        <v>#N/A</v>
      </c>
    </row>
    <row r="743" spans="1:22" ht="14.25" hidden="1">
      <c r="A743" s="53">
        <v>42902.705474537041</v>
      </c>
      <c r="B743">
        <v>249787</v>
      </c>
      <c r="C743" t="s">
        <v>2183</v>
      </c>
      <c r="D743" t="s">
        <v>2184</v>
      </c>
      <c r="E743"/>
      <c r="F743" s="15">
        <v>99</v>
      </c>
      <c r="G743" t="s">
        <v>367</v>
      </c>
      <c r="H743" t="s">
        <v>367</v>
      </c>
      <c r="I743" t="s">
        <v>74</v>
      </c>
      <c r="J743" t="s">
        <v>36</v>
      </c>
      <c r="K743" t="s">
        <v>75</v>
      </c>
      <c r="L743" t="s">
        <v>7172</v>
      </c>
      <c r="M743" t="s">
        <v>7173</v>
      </c>
      <c r="N743" t="s">
        <v>7174</v>
      </c>
      <c r="O743">
        <f>VLOOKUP(B743,HIS退!B:F,5,FALSE)</f>
        <v>-99</v>
      </c>
      <c r="P743" t="str">
        <f t="shared" si="22"/>
        <v/>
      </c>
      <c r="Q743" s="40">
        <f>VLOOKUP(L743,银行退!C:D,2,FALSE)</f>
        <v>99</v>
      </c>
      <c r="R743" t="str">
        <f t="shared" si="23"/>
        <v/>
      </c>
      <c r="S743" t="str">
        <f>VLOOKUP(L743,银行退!C:Q,15,FALSE)</f>
        <v>S</v>
      </c>
      <c r="T743" s="40" t="e">
        <f>VLOOKUP(L743,银行退!C:W,21,FALSE)</f>
        <v>#N/A</v>
      </c>
      <c r="U743" s="53">
        <v>42902.705474537041</v>
      </c>
      <c r="V743" t="e">
        <f>VLOOKUP(B743,HIS解!E:G,3,FALSE)</f>
        <v>#N/A</v>
      </c>
    </row>
    <row r="744" spans="1:22" ht="14.25" hidden="1">
      <c r="A744" s="53">
        <v>42902.714756944442</v>
      </c>
      <c r="B744">
        <v>250051</v>
      </c>
      <c r="C744" t="s">
        <v>2186</v>
      </c>
      <c r="D744" t="s">
        <v>2187</v>
      </c>
      <c r="E744"/>
      <c r="F744" s="15">
        <v>57</v>
      </c>
      <c r="G744" t="s">
        <v>367</v>
      </c>
      <c r="H744" t="s">
        <v>367</v>
      </c>
      <c r="I744" t="s">
        <v>74</v>
      </c>
      <c r="J744" t="s">
        <v>36</v>
      </c>
      <c r="K744" t="s">
        <v>75</v>
      </c>
      <c r="L744" t="s">
        <v>7175</v>
      </c>
      <c r="M744" t="s">
        <v>7176</v>
      </c>
      <c r="N744" t="s">
        <v>7177</v>
      </c>
      <c r="O744">
        <f>VLOOKUP(B744,HIS退!B:F,5,FALSE)</f>
        <v>-57</v>
      </c>
      <c r="P744" t="str">
        <f t="shared" si="22"/>
        <v/>
      </c>
      <c r="Q744" s="40">
        <f>VLOOKUP(L744,银行退!C:D,2,FALSE)</f>
        <v>57</v>
      </c>
      <c r="R744" t="str">
        <f t="shared" si="23"/>
        <v/>
      </c>
      <c r="S744" t="str">
        <f>VLOOKUP(L744,银行退!C:Q,15,FALSE)</f>
        <v>S</v>
      </c>
      <c r="T744" s="40" t="e">
        <f>VLOOKUP(L744,银行退!C:W,21,FALSE)</f>
        <v>#N/A</v>
      </c>
      <c r="U744" s="53">
        <v>42902.714756944442</v>
      </c>
      <c r="V744" t="e">
        <f>VLOOKUP(B744,HIS解!E:G,3,FALSE)</f>
        <v>#N/A</v>
      </c>
    </row>
    <row r="745" spans="1:22" ht="14.25" hidden="1">
      <c r="A745" s="53">
        <v>42902.720717592594</v>
      </c>
      <c r="B745">
        <v>250177</v>
      </c>
      <c r="C745" t="s">
        <v>2188</v>
      </c>
      <c r="D745" t="s">
        <v>2189</v>
      </c>
      <c r="E745"/>
      <c r="F745" s="15">
        <v>756</v>
      </c>
      <c r="G745" t="s">
        <v>367</v>
      </c>
      <c r="H745" t="s">
        <v>367</v>
      </c>
      <c r="I745" t="s">
        <v>74</v>
      </c>
      <c r="J745" t="s">
        <v>36</v>
      </c>
      <c r="K745" t="s">
        <v>75</v>
      </c>
      <c r="L745" t="s">
        <v>7178</v>
      </c>
      <c r="M745" t="s">
        <v>7179</v>
      </c>
      <c r="N745" t="s">
        <v>7180</v>
      </c>
      <c r="O745">
        <f>VLOOKUP(B745,HIS退!B:F,5,FALSE)</f>
        <v>-756</v>
      </c>
      <c r="P745" t="str">
        <f t="shared" si="22"/>
        <v/>
      </c>
      <c r="Q745" s="40">
        <f>VLOOKUP(L745,银行退!C:D,2,FALSE)</f>
        <v>756</v>
      </c>
      <c r="R745" t="str">
        <f t="shared" si="23"/>
        <v/>
      </c>
      <c r="S745" t="str">
        <f>VLOOKUP(L745,银行退!C:Q,15,FALSE)</f>
        <v>S</v>
      </c>
      <c r="T745" s="40" t="e">
        <f>VLOOKUP(L745,银行退!C:W,21,FALSE)</f>
        <v>#N/A</v>
      </c>
      <c r="U745" s="53">
        <v>42902.720717592594</v>
      </c>
      <c r="V745" t="e">
        <f>VLOOKUP(B745,HIS解!E:G,3,FALSE)</f>
        <v>#N/A</v>
      </c>
    </row>
    <row r="746" spans="1:22" ht="14.25" hidden="1">
      <c r="A746" s="53">
        <v>42902.733113425929</v>
      </c>
      <c r="B746">
        <v>250413</v>
      </c>
      <c r="C746" t="s">
        <v>2191</v>
      </c>
      <c r="D746" t="s">
        <v>2192</v>
      </c>
      <c r="E746"/>
      <c r="F746" s="15">
        <v>900</v>
      </c>
      <c r="G746" t="s">
        <v>367</v>
      </c>
      <c r="H746" t="s">
        <v>367</v>
      </c>
      <c r="I746" t="s">
        <v>74</v>
      </c>
      <c r="J746" t="s">
        <v>36</v>
      </c>
      <c r="K746" t="s">
        <v>75</v>
      </c>
      <c r="L746" t="s">
        <v>7181</v>
      </c>
      <c r="M746" t="s">
        <v>7182</v>
      </c>
      <c r="N746" t="s">
        <v>7183</v>
      </c>
      <c r="O746">
        <f>VLOOKUP(B746,HIS退!B:F,5,FALSE)</f>
        <v>-900</v>
      </c>
      <c r="P746" t="str">
        <f t="shared" si="22"/>
        <v/>
      </c>
      <c r="Q746" s="40">
        <f>VLOOKUP(L746,银行退!C:D,2,FALSE)</f>
        <v>900</v>
      </c>
      <c r="R746" t="str">
        <f t="shared" si="23"/>
        <v/>
      </c>
      <c r="S746" t="str">
        <f>VLOOKUP(L746,银行退!C:Q,15,FALSE)</f>
        <v>S</v>
      </c>
      <c r="T746" s="40" t="e">
        <f>VLOOKUP(L746,银行退!C:W,21,FALSE)</f>
        <v>#N/A</v>
      </c>
      <c r="U746" s="53">
        <v>42902.733113425929</v>
      </c>
      <c r="V746" t="e">
        <f>VLOOKUP(B746,HIS解!E:G,3,FALSE)</f>
        <v>#N/A</v>
      </c>
    </row>
    <row r="747" spans="1:22" ht="14.25" hidden="1">
      <c r="A747" s="53">
        <v>42902.745625000003</v>
      </c>
      <c r="B747">
        <v>250556</v>
      </c>
      <c r="C747" t="s">
        <v>7184</v>
      </c>
      <c r="D747" t="s">
        <v>2194</v>
      </c>
      <c r="E747"/>
      <c r="F747" s="15">
        <v>780</v>
      </c>
      <c r="G747" t="s">
        <v>367</v>
      </c>
      <c r="H747" t="s">
        <v>367</v>
      </c>
      <c r="I747" t="s">
        <v>174</v>
      </c>
      <c r="J747" t="s">
        <v>98</v>
      </c>
      <c r="K747" t="s">
        <v>75</v>
      </c>
      <c r="L747" t="s">
        <v>7185</v>
      </c>
      <c r="M747" t="s">
        <v>7186</v>
      </c>
      <c r="N747" t="s">
        <v>5076</v>
      </c>
      <c r="O747">
        <f>VLOOKUP(B747,HIS退!B:F,5,FALSE)</f>
        <v>-780</v>
      </c>
      <c r="P747" t="str">
        <f t="shared" si="22"/>
        <v/>
      </c>
      <c r="Q747" s="40">
        <f>VLOOKUP(L747,银行退!C:D,2,FALSE)</f>
        <v>780</v>
      </c>
      <c r="R747" t="str">
        <f t="shared" si="23"/>
        <v/>
      </c>
      <c r="S747" t="str">
        <f>VLOOKUP(L747,银行退!C:Q,15,FALSE)</f>
        <v>B</v>
      </c>
      <c r="T747" s="40" t="str">
        <f>VLOOKUP(L747,银行退!C:W,21,FALSE)</f>
        <v>20170619</v>
      </c>
      <c r="U747" s="53">
        <v>42902.745625000003</v>
      </c>
      <c r="V747">
        <f>VLOOKUP(B747,HIS解!E:G,3,FALSE)</f>
        <v>780</v>
      </c>
    </row>
    <row r="748" spans="1:22" ht="14.25" hidden="1">
      <c r="A748" s="53">
        <v>42902.757349537038</v>
      </c>
      <c r="B748">
        <v>250596</v>
      </c>
      <c r="C748" t="s">
        <v>2196</v>
      </c>
      <c r="D748" t="s">
        <v>2197</v>
      </c>
      <c r="E748"/>
      <c r="F748" s="15">
        <v>200</v>
      </c>
      <c r="G748" t="s">
        <v>367</v>
      </c>
      <c r="H748" t="s">
        <v>367</v>
      </c>
      <c r="I748" t="s">
        <v>74</v>
      </c>
      <c r="J748" t="s">
        <v>36</v>
      </c>
      <c r="K748" t="s">
        <v>75</v>
      </c>
      <c r="L748" t="s">
        <v>7187</v>
      </c>
      <c r="M748" t="s">
        <v>7188</v>
      </c>
      <c r="N748" t="s">
        <v>7189</v>
      </c>
      <c r="O748">
        <f>VLOOKUP(B748,HIS退!B:F,5,FALSE)</f>
        <v>-200</v>
      </c>
      <c r="P748" t="str">
        <f t="shared" si="22"/>
        <v/>
      </c>
      <c r="Q748" s="40">
        <f>VLOOKUP(L748,银行退!C:D,2,FALSE)</f>
        <v>200</v>
      </c>
      <c r="R748" t="str">
        <f t="shared" si="23"/>
        <v/>
      </c>
      <c r="S748" t="str">
        <f>VLOOKUP(L748,银行退!C:Q,15,FALSE)</f>
        <v>S</v>
      </c>
      <c r="T748" s="40" t="e">
        <f>VLOOKUP(L748,银行退!C:W,21,FALSE)</f>
        <v>#N/A</v>
      </c>
      <c r="U748" s="53">
        <v>42902.757349537038</v>
      </c>
      <c r="V748" t="e">
        <f>VLOOKUP(B748,HIS解!E:G,3,FALSE)</f>
        <v>#N/A</v>
      </c>
    </row>
    <row r="749" spans="1:22" ht="14.25" hidden="1">
      <c r="A749" s="53">
        <v>42902.760185185187</v>
      </c>
      <c r="B749">
        <v>250601</v>
      </c>
      <c r="C749" t="s">
        <v>2199</v>
      </c>
      <c r="D749" t="s">
        <v>2200</v>
      </c>
      <c r="E749"/>
      <c r="F749" s="15">
        <v>261</v>
      </c>
      <c r="G749" t="s">
        <v>367</v>
      </c>
      <c r="H749" t="s">
        <v>367</v>
      </c>
      <c r="I749" t="s">
        <v>74</v>
      </c>
      <c r="J749" t="s">
        <v>36</v>
      </c>
      <c r="K749" t="s">
        <v>75</v>
      </c>
      <c r="L749" t="s">
        <v>7190</v>
      </c>
      <c r="M749" t="s">
        <v>7191</v>
      </c>
      <c r="N749" t="s">
        <v>151</v>
      </c>
      <c r="O749">
        <f>VLOOKUP(B749,HIS退!B:F,5,FALSE)</f>
        <v>-261</v>
      </c>
      <c r="P749" t="str">
        <f t="shared" si="22"/>
        <v/>
      </c>
      <c r="Q749" s="40">
        <f>VLOOKUP(L749,银行退!C:D,2,FALSE)</f>
        <v>261</v>
      </c>
      <c r="R749" t="str">
        <f t="shared" si="23"/>
        <v/>
      </c>
      <c r="S749" t="str">
        <f>VLOOKUP(L749,银行退!C:Q,15,FALSE)</f>
        <v>S</v>
      </c>
      <c r="T749" s="40" t="e">
        <f>VLOOKUP(L749,银行退!C:W,21,FALSE)</f>
        <v>#N/A</v>
      </c>
      <c r="U749" s="53">
        <v>42902.760185185187</v>
      </c>
      <c r="V749" t="e">
        <f>VLOOKUP(B749,HIS解!E:G,3,FALSE)</f>
        <v>#N/A</v>
      </c>
    </row>
    <row r="750" spans="1:22" ht="14.25" hidden="1">
      <c r="A750" s="53">
        <v>42902.771828703706</v>
      </c>
      <c r="B750">
        <v>250642</v>
      </c>
      <c r="C750" t="s">
        <v>2202</v>
      </c>
      <c r="D750" t="s">
        <v>2070</v>
      </c>
      <c r="E750"/>
      <c r="F750" s="15">
        <v>21</v>
      </c>
      <c r="G750" t="s">
        <v>367</v>
      </c>
      <c r="H750" t="s">
        <v>367</v>
      </c>
      <c r="I750" t="s">
        <v>74</v>
      </c>
      <c r="J750" t="s">
        <v>36</v>
      </c>
      <c r="K750" t="s">
        <v>75</v>
      </c>
      <c r="L750" t="s">
        <v>7192</v>
      </c>
      <c r="M750" t="s">
        <v>7193</v>
      </c>
      <c r="N750" t="s">
        <v>7048</v>
      </c>
      <c r="O750">
        <f>VLOOKUP(B750,HIS退!B:F,5,FALSE)</f>
        <v>-21</v>
      </c>
      <c r="P750" t="str">
        <f t="shared" si="22"/>
        <v/>
      </c>
      <c r="Q750" s="40">
        <f>VLOOKUP(L750,银行退!C:D,2,FALSE)</f>
        <v>21</v>
      </c>
      <c r="R750" t="str">
        <f t="shared" si="23"/>
        <v/>
      </c>
      <c r="S750" t="str">
        <f>VLOOKUP(L750,银行退!C:Q,15,FALSE)</f>
        <v>S</v>
      </c>
      <c r="T750" s="40" t="e">
        <f>VLOOKUP(L750,银行退!C:W,21,FALSE)</f>
        <v>#N/A</v>
      </c>
      <c r="U750" s="53">
        <v>42902.771828703706</v>
      </c>
      <c r="V750" t="e">
        <f>VLOOKUP(B750,HIS解!E:G,3,FALSE)</f>
        <v>#N/A</v>
      </c>
    </row>
    <row r="751" spans="1:22" ht="14.25" hidden="1">
      <c r="A751" s="53">
        <v>42902.776180555556</v>
      </c>
      <c r="B751">
        <v>250661</v>
      </c>
      <c r="C751" t="s">
        <v>2203</v>
      </c>
      <c r="D751" t="s">
        <v>1562</v>
      </c>
      <c r="E751"/>
      <c r="F751" s="15">
        <v>25</v>
      </c>
      <c r="G751" t="s">
        <v>367</v>
      </c>
      <c r="H751" t="s">
        <v>367</v>
      </c>
      <c r="I751" t="s">
        <v>74</v>
      </c>
      <c r="J751" t="s">
        <v>36</v>
      </c>
      <c r="K751" t="s">
        <v>75</v>
      </c>
      <c r="L751" t="s">
        <v>7194</v>
      </c>
      <c r="M751" t="s">
        <v>7195</v>
      </c>
      <c r="N751" t="s">
        <v>6482</v>
      </c>
      <c r="O751">
        <f>VLOOKUP(B751,HIS退!B:F,5,FALSE)</f>
        <v>-25</v>
      </c>
      <c r="P751" t="str">
        <f t="shared" si="22"/>
        <v/>
      </c>
      <c r="Q751" s="40">
        <f>VLOOKUP(L751,银行退!C:D,2,FALSE)</f>
        <v>25</v>
      </c>
      <c r="R751" t="str">
        <f t="shared" si="23"/>
        <v/>
      </c>
      <c r="S751" t="str">
        <f>VLOOKUP(L751,银行退!C:Q,15,FALSE)</f>
        <v>S</v>
      </c>
      <c r="T751" s="40" t="e">
        <f>VLOOKUP(L751,银行退!C:W,21,FALSE)</f>
        <v>#N/A</v>
      </c>
      <c r="U751" s="53">
        <v>42902.776180555556</v>
      </c>
      <c r="V751" t="e">
        <f>VLOOKUP(B751,HIS解!E:G,3,FALSE)</f>
        <v>#N/A</v>
      </c>
    </row>
    <row r="752" spans="1:22" ht="14.25" hidden="1">
      <c r="A752" s="53">
        <v>42902.822280092594</v>
      </c>
      <c r="B752">
        <v>250757</v>
      </c>
      <c r="C752" t="s">
        <v>2204</v>
      </c>
      <c r="D752" t="s">
        <v>2205</v>
      </c>
      <c r="E752"/>
      <c r="F752" s="15">
        <v>500</v>
      </c>
      <c r="G752" t="s">
        <v>367</v>
      </c>
      <c r="H752" t="s">
        <v>367</v>
      </c>
      <c r="I752" t="s">
        <v>74</v>
      </c>
      <c r="J752" t="s">
        <v>36</v>
      </c>
      <c r="K752" t="s">
        <v>75</v>
      </c>
      <c r="L752" t="s">
        <v>7196</v>
      </c>
      <c r="M752" t="s">
        <v>7197</v>
      </c>
      <c r="N752" t="s">
        <v>7198</v>
      </c>
      <c r="O752">
        <f>VLOOKUP(B752,HIS退!B:F,5,FALSE)</f>
        <v>-500</v>
      </c>
      <c r="P752" t="str">
        <f t="shared" si="22"/>
        <v/>
      </c>
      <c r="Q752" s="40">
        <f>VLOOKUP(L752,银行退!C:D,2,FALSE)</f>
        <v>500</v>
      </c>
      <c r="R752" t="str">
        <f t="shared" si="23"/>
        <v/>
      </c>
      <c r="S752" t="str">
        <f>VLOOKUP(L752,银行退!C:Q,15,FALSE)</f>
        <v>S</v>
      </c>
      <c r="T752" s="40" t="e">
        <f>VLOOKUP(L752,银行退!C:W,21,FALSE)</f>
        <v>#N/A</v>
      </c>
      <c r="U752" s="53">
        <v>42902.822280092594</v>
      </c>
      <c r="V752" t="e">
        <f>VLOOKUP(B752,HIS解!E:G,3,FALSE)</f>
        <v>#N/A</v>
      </c>
    </row>
    <row r="753" spans="1:22" ht="14.25" hidden="1">
      <c r="A753" s="53">
        <v>42902.839699074073</v>
      </c>
      <c r="B753">
        <v>250791</v>
      </c>
      <c r="C753" t="s">
        <v>2207</v>
      </c>
      <c r="D753" t="s">
        <v>2208</v>
      </c>
      <c r="E753"/>
      <c r="F753" s="15">
        <v>2000</v>
      </c>
      <c r="G753" t="s">
        <v>367</v>
      </c>
      <c r="H753" t="s">
        <v>367</v>
      </c>
      <c r="I753" t="s">
        <v>74</v>
      </c>
      <c r="J753" t="s">
        <v>36</v>
      </c>
      <c r="K753" t="s">
        <v>75</v>
      </c>
      <c r="L753" t="s">
        <v>7199</v>
      </c>
      <c r="M753" t="s">
        <v>7200</v>
      </c>
      <c r="N753" t="s">
        <v>7201</v>
      </c>
      <c r="O753">
        <f>VLOOKUP(B753,HIS退!B:F,5,FALSE)</f>
        <v>-2000</v>
      </c>
      <c r="P753" t="str">
        <f t="shared" si="22"/>
        <v/>
      </c>
      <c r="Q753" s="40">
        <f>VLOOKUP(L753,银行退!C:D,2,FALSE)</f>
        <v>2000</v>
      </c>
      <c r="R753" t="str">
        <f t="shared" si="23"/>
        <v/>
      </c>
      <c r="S753" t="str">
        <f>VLOOKUP(L753,银行退!C:Q,15,FALSE)</f>
        <v>S</v>
      </c>
      <c r="T753" s="40" t="e">
        <f>VLOOKUP(L753,银行退!C:W,21,FALSE)</f>
        <v>#N/A</v>
      </c>
      <c r="U753" s="53">
        <v>42902.839699074073</v>
      </c>
      <c r="V753" t="e">
        <f>VLOOKUP(B753,HIS解!E:G,3,FALSE)</f>
        <v>#N/A</v>
      </c>
    </row>
    <row r="754" spans="1:22" ht="14.25" hidden="1">
      <c r="A754" s="53">
        <v>42902.870208333334</v>
      </c>
      <c r="B754">
        <v>250854</v>
      </c>
      <c r="C754" t="s">
        <v>2210</v>
      </c>
      <c r="D754" t="s">
        <v>1665</v>
      </c>
      <c r="E754"/>
      <c r="F754" s="15">
        <v>3900</v>
      </c>
      <c r="G754" t="s">
        <v>367</v>
      </c>
      <c r="H754" t="s">
        <v>367</v>
      </c>
      <c r="I754" t="s">
        <v>74</v>
      </c>
      <c r="J754" t="s">
        <v>36</v>
      </c>
      <c r="K754" t="s">
        <v>75</v>
      </c>
      <c r="L754" t="s">
        <v>7202</v>
      </c>
      <c r="M754" t="s">
        <v>7203</v>
      </c>
      <c r="N754" t="s">
        <v>7204</v>
      </c>
      <c r="O754">
        <f>VLOOKUP(B754,HIS退!B:F,5,FALSE)</f>
        <v>-3900</v>
      </c>
      <c r="P754" t="str">
        <f t="shared" si="22"/>
        <v/>
      </c>
      <c r="Q754" s="40">
        <f>VLOOKUP(L754,银行退!C:D,2,FALSE)</f>
        <v>3900</v>
      </c>
      <c r="R754" t="str">
        <f t="shared" si="23"/>
        <v/>
      </c>
      <c r="S754" t="str">
        <f>VLOOKUP(L754,银行退!C:Q,15,FALSE)</f>
        <v>S</v>
      </c>
      <c r="T754" s="40" t="e">
        <f>VLOOKUP(L754,银行退!C:W,21,FALSE)</f>
        <v>#N/A</v>
      </c>
      <c r="U754" s="53">
        <v>42902.870208333334</v>
      </c>
      <c r="V754" t="e">
        <f>VLOOKUP(B754,HIS解!E:G,3,FALSE)</f>
        <v>#N/A</v>
      </c>
    </row>
    <row r="755" spans="1:22" ht="14.25" hidden="1">
      <c r="A755" s="53">
        <v>42902.882986111108</v>
      </c>
      <c r="B755">
        <v>250874</v>
      </c>
      <c r="C755" t="s">
        <v>2211</v>
      </c>
      <c r="D755" t="s">
        <v>1598</v>
      </c>
      <c r="E755"/>
      <c r="F755" s="15">
        <v>2600</v>
      </c>
      <c r="G755" t="s">
        <v>367</v>
      </c>
      <c r="H755" t="s">
        <v>367</v>
      </c>
      <c r="I755" t="s">
        <v>74</v>
      </c>
      <c r="J755" t="s">
        <v>36</v>
      </c>
      <c r="K755" t="s">
        <v>75</v>
      </c>
      <c r="L755" t="s">
        <v>7205</v>
      </c>
      <c r="M755" t="s">
        <v>7206</v>
      </c>
      <c r="N755" t="s">
        <v>6675</v>
      </c>
      <c r="O755">
        <f>VLOOKUP(B755,HIS退!B:F,5,FALSE)</f>
        <v>-2600</v>
      </c>
      <c r="P755" t="str">
        <f t="shared" si="22"/>
        <v/>
      </c>
      <c r="Q755" s="40">
        <f>VLOOKUP(L755,银行退!C:D,2,FALSE)</f>
        <v>2600</v>
      </c>
      <c r="R755" t="str">
        <f t="shared" si="23"/>
        <v/>
      </c>
      <c r="S755" t="str">
        <f>VLOOKUP(L755,银行退!C:Q,15,FALSE)</f>
        <v>S</v>
      </c>
      <c r="T755" s="40" t="e">
        <f>VLOOKUP(L755,银行退!C:W,21,FALSE)</f>
        <v>#N/A</v>
      </c>
      <c r="U755" s="53">
        <v>42902.882986111108</v>
      </c>
      <c r="V755" t="e">
        <f>VLOOKUP(B755,HIS解!E:G,3,FALSE)</f>
        <v>#N/A</v>
      </c>
    </row>
    <row r="756" spans="1:22" ht="14.25" hidden="1">
      <c r="A756" s="53">
        <v>42902.963506944441</v>
      </c>
      <c r="B756">
        <v>251059</v>
      </c>
      <c r="C756" t="s">
        <v>2212</v>
      </c>
      <c r="D756" t="s">
        <v>2213</v>
      </c>
      <c r="E756"/>
      <c r="F756" s="15">
        <v>935</v>
      </c>
      <c r="G756" t="s">
        <v>367</v>
      </c>
      <c r="H756" t="s">
        <v>367</v>
      </c>
      <c r="I756" t="s">
        <v>74</v>
      </c>
      <c r="J756" t="s">
        <v>36</v>
      </c>
      <c r="K756" t="s">
        <v>75</v>
      </c>
      <c r="L756" t="s">
        <v>7207</v>
      </c>
      <c r="M756" t="s">
        <v>7208</v>
      </c>
      <c r="N756" t="s">
        <v>7209</v>
      </c>
      <c r="O756">
        <f>VLOOKUP(B756,HIS退!B:F,5,FALSE)</f>
        <v>-935</v>
      </c>
      <c r="P756" t="str">
        <f t="shared" si="22"/>
        <v/>
      </c>
      <c r="Q756" s="40">
        <f>VLOOKUP(L756,银行退!C:D,2,FALSE)</f>
        <v>935</v>
      </c>
      <c r="R756" t="str">
        <f t="shared" si="23"/>
        <v/>
      </c>
      <c r="S756" t="str">
        <f>VLOOKUP(L756,银行退!C:Q,15,FALSE)</f>
        <v>S</v>
      </c>
      <c r="T756" s="40" t="e">
        <f>VLOOKUP(L756,银行退!C:W,21,FALSE)</f>
        <v>#N/A</v>
      </c>
      <c r="U756" s="53">
        <v>42902.963506944441</v>
      </c>
      <c r="V756" t="e">
        <f>VLOOKUP(B756,HIS解!E:G,3,FALSE)</f>
        <v>#N/A</v>
      </c>
    </row>
    <row r="757" spans="1:22" ht="14.25" hidden="1">
      <c r="A757" s="53">
        <v>42903.046238425923</v>
      </c>
      <c r="B757">
        <v>251167</v>
      </c>
      <c r="C757" t="s">
        <v>2215</v>
      </c>
      <c r="D757" t="s">
        <v>2216</v>
      </c>
      <c r="E757"/>
      <c r="F757" s="15">
        <v>500</v>
      </c>
      <c r="G757" t="s">
        <v>367</v>
      </c>
      <c r="H757" t="s">
        <v>367</v>
      </c>
      <c r="I757" t="s">
        <v>74</v>
      </c>
      <c r="J757" t="s">
        <v>36</v>
      </c>
      <c r="K757" t="s">
        <v>75</v>
      </c>
      <c r="L757" t="s">
        <v>7210</v>
      </c>
      <c r="M757" t="s">
        <v>7211</v>
      </c>
      <c r="N757" t="s">
        <v>7212</v>
      </c>
      <c r="O757">
        <f>VLOOKUP(B757,HIS退!B:F,5,FALSE)</f>
        <v>-500</v>
      </c>
      <c r="P757" t="str">
        <f t="shared" si="22"/>
        <v/>
      </c>
      <c r="Q757" s="40">
        <f>VLOOKUP(L757,银行退!C:D,2,FALSE)</f>
        <v>500</v>
      </c>
      <c r="R757" t="str">
        <f t="shared" si="23"/>
        <v/>
      </c>
      <c r="S757" t="str">
        <f>VLOOKUP(L757,银行退!C:Q,15,FALSE)</f>
        <v>S</v>
      </c>
      <c r="T757" s="40" t="e">
        <f>VLOOKUP(L757,银行退!C:W,21,FALSE)</f>
        <v>#N/A</v>
      </c>
      <c r="U757" s="53">
        <v>42903.046238425923</v>
      </c>
      <c r="V757" t="e">
        <f>VLOOKUP(B757,HIS解!E:G,3,FALSE)</f>
        <v>#N/A</v>
      </c>
    </row>
    <row r="758" spans="1:22" ht="14.25" hidden="1">
      <c r="A758" s="53">
        <v>42903.289293981485</v>
      </c>
      <c r="B758">
        <v>251288</v>
      </c>
      <c r="C758" t="s">
        <v>2218</v>
      </c>
      <c r="D758" t="s">
        <v>999</v>
      </c>
      <c r="E758"/>
      <c r="F758" s="15">
        <v>1</v>
      </c>
      <c r="G758" t="s">
        <v>42</v>
      </c>
      <c r="H758" t="s">
        <v>367</v>
      </c>
      <c r="I758" t="s">
        <v>74</v>
      </c>
      <c r="J758" t="s">
        <v>36</v>
      </c>
      <c r="K758" t="s">
        <v>75</v>
      </c>
      <c r="L758" t="s">
        <v>7213</v>
      </c>
      <c r="M758" t="s">
        <v>7214</v>
      </c>
      <c r="N758" t="s">
        <v>4965</v>
      </c>
      <c r="O758">
        <f>VLOOKUP(B758,HIS退!B:F,5,FALSE)</f>
        <v>-1</v>
      </c>
      <c r="P758" t="str">
        <f t="shared" si="22"/>
        <v/>
      </c>
      <c r="Q758" s="40">
        <f>VLOOKUP(L758,银行退!C:D,2,FALSE)</f>
        <v>1</v>
      </c>
      <c r="R758" t="str">
        <f t="shared" si="23"/>
        <v/>
      </c>
      <c r="S758" t="str">
        <f>VLOOKUP(L758,银行退!C:Q,15,FALSE)</f>
        <v>S</v>
      </c>
      <c r="T758" s="40" t="e">
        <f>VLOOKUP(L758,银行退!C:W,21,FALSE)</f>
        <v>#N/A</v>
      </c>
      <c r="U758" s="53">
        <v>42903.289293981485</v>
      </c>
      <c r="V758" t="e">
        <f>VLOOKUP(B758,HIS解!E:G,3,FALSE)</f>
        <v>#N/A</v>
      </c>
    </row>
    <row r="759" spans="1:22" ht="14.25" hidden="1">
      <c r="A759" s="53">
        <v>42903.312604166669</v>
      </c>
      <c r="B759">
        <v>251352</v>
      </c>
      <c r="C759" t="s">
        <v>7215</v>
      </c>
      <c r="D759" t="s">
        <v>2219</v>
      </c>
      <c r="E759"/>
      <c r="F759" s="15">
        <v>1800</v>
      </c>
      <c r="G759" t="s">
        <v>367</v>
      </c>
      <c r="H759" t="s">
        <v>367</v>
      </c>
      <c r="I759" t="s">
        <v>174</v>
      </c>
      <c r="J759" t="s">
        <v>73</v>
      </c>
      <c r="K759" t="s">
        <v>75</v>
      </c>
      <c r="L759" t="s">
        <v>7216</v>
      </c>
      <c r="M759" t="s">
        <v>7217</v>
      </c>
      <c r="N759" t="s">
        <v>4980</v>
      </c>
      <c r="O759">
        <f>VLOOKUP(B759,HIS退!B:F,5,FALSE)</f>
        <v>-1800</v>
      </c>
      <c r="P759" t="str">
        <f t="shared" si="22"/>
        <v/>
      </c>
      <c r="Q759" s="40">
        <f>VLOOKUP(L759,银行退!C:D,2,FALSE)</f>
        <v>1800</v>
      </c>
      <c r="R759" t="str">
        <f t="shared" si="23"/>
        <v/>
      </c>
      <c r="S759" t="str">
        <f>VLOOKUP(L759,银行退!C:Q,15,FALSE)</f>
        <v>B</v>
      </c>
      <c r="T759" s="40" t="str">
        <f>VLOOKUP(L759,银行退!C:W,21,FALSE)</f>
        <v>20170619</v>
      </c>
      <c r="U759" s="53">
        <v>42903.312604166669</v>
      </c>
      <c r="V759">
        <f>VLOOKUP(B759,HIS解!E:G,3,FALSE)</f>
        <v>1800</v>
      </c>
    </row>
    <row r="760" spans="1:22" ht="14.25" hidden="1">
      <c r="A760" s="53">
        <v>42903.316331018519</v>
      </c>
      <c r="B760">
        <v>251387</v>
      </c>
      <c r="C760" t="s">
        <v>2221</v>
      </c>
      <c r="D760" t="s">
        <v>1598</v>
      </c>
      <c r="E760"/>
      <c r="F760" s="15">
        <v>3900</v>
      </c>
      <c r="G760" t="s">
        <v>367</v>
      </c>
      <c r="H760" t="s">
        <v>367</v>
      </c>
      <c r="I760" t="s">
        <v>74</v>
      </c>
      <c r="J760" t="s">
        <v>36</v>
      </c>
      <c r="K760" t="s">
        <v>75</v>
      </c>
      <c r="L760" t="s">
        <v>7218</v>
      </c>
      <c r="M760" t="s">
        <v>7219</v>
      </c>
      <c r="N760" t="s">
        <v>7204</v>
      </c>
      <c r="O760">
        <f>VLOOKUP(B760,HIS退!B:F,5,FALSE)</f>
        <v>-3900</v>
      </c>
      <c r="P760" t="str">
        <f t="shared" si="22"/>
        <v/>
      </c>
      <c r="Q760" s="40">
        <f>VLOOKUP(L760,银行退!C:D,2,FALSE)</f>
        <v>3900</v>
      </c>
      <c r="R760" t="str">
        <f t="shared" si="23"/>
        <v/>
      </c>
      <c r="S760" t="str">
        <f>VLOOKUP(L760,银行退!C:Q,15,FALSE)</f>
        <v>S</v>
      </c>
      <c r="T760" s="40" t="e">
        <f>VLOOKUP(L760,银行退!C:W,21,FALSE)</f>
        <v>#N/A</v>
      </c>
      <c r="U760" s="53">
        <v>42903.316331018519</v>
      </c>
      <c r="V760" t="e">
        <f>VLOOKUP(B760,HIS解!E:G,3,FALSE)</f>
        <v>#N/A</v>
      </c>
    </row>
    <row r="761" spans="1:22" ht="14.25" hidden="1">
      <c r="A761" s="53">
        <v>42903.344953703701</v>
      </c>
      <c r="B761">
        <v>251845</v>
      </c>
      <c r="C761" t="s">
        <v>2222</v>
      </c>
      <c r="D761" t="s">
        <v>2223</v>
      </c>
      <c r="E761"/>
      <c r="F761" s="15">
        <v>192</v>
      </c>
      <c r="G761" t="s">
        <v>367</v>
      </c>
      <c r="H761" t="s">
        <v>367</v>
      </c>
      <c r="I761" t="s">
        <v>74</v>
      </c>
      <c r="J761" t="s">
        <v>36</v>
      </c>
      <c r="K761" t="s">
        <v>75</v>
      </c>
      <c r="L761" t="s">
        <v>7220</v>
      </c>
      <c r="M761" t="s">
        <v>7221</v>
      </c>
      <c r="N761" t="s">
        <v>7222</v>
      </c>
      <c r="O761">
        <f>VLOOKUP(B761,HIS退!B:F,5,FALSE)</f>
        <v>-192</v>
      </c>
      <c r="P761" t="str">
        <f t="shared" si="22"/>
        <v/>
      </c>
      <c r="Q761" s="40">
        <f>VLOOKUP(L761,银行退!C:D,2,FALSE)</f>
        <v>192</v>
      </c>
      <c r="R761" t="str">
        <f t="shared" si="23"/>
        <v/>
      </c>
      <c r="S761" t="str">
        <f>VLOOKUP(L761,银行退!C:Q,15,FALSE)</f>
        <v>S</v>
      </c>
      <c r="T761" s="40" t="e">
        <f>VLOOKUP(L761,银行退!C:W,21,FALSE)</f>
        <v>#N/A</v>
      </c>
      <c r="U761" s="53">
        <v>42903.344953703701</v>
      </c>
      <c r="V761" t="e">
        <f>VLOOKUP(B761,HIS解!E:G,3,FALSE)</f>
        <v>#N/A</v>
      </c>
    </row>
    <row r="762" spans="1:22" ht="14.25" hidden="1">
      <c r="A762" s="53">
        <v>42903.355381944442</v>
      </c>
      <c r="B762">
        <v>252152</v>
      </c>
      <c r="C762" t="s">
        <v>2225</v>
      </c>
      <c r="D762" t="s">
        <v>2226</v>
      </c>
      <c r="E762"/>
      <c r="F762" s="15">
        <v>36</v>
      </c>
      <c r="G762" t="s">
        <v>367</v>
      </c>
      <c r="H762" t="s">
        <v>367</v>
      </c>
      <c r="I762" t="s">
        <v>74</v>
      </c>
      <c r="J762" t="s">
        <v>36</v>
      </c>
      <c r="K762" t="s">
        <v>75</v>
      </c>
      <c r="L762" t="s">
        <v>7223</v>
      </c>
      <c r="M762" t="s">
        <v>7224</v>
      </c>
      <c r="N762" t="s">
        <v>7225</v>
      </c>
      <c r="O762">
        <f>VLOOKUP(B762,HIS退!B:F,5,FALSE)</f>
        <v>-36</v>
      </c>
      <c r="P762" t="str">
        <f t="shared" si="22"/>
        <v/>
      </c>
      <c r="Q762" s="40">
        <f>VLOOKUP(L762,银行退!C:D,2,FALSE)</f>
        <v>36</v>
      </c>
      <c r="R762" t="str">
        <f t="shared" si="23"/>
        <v/>
      </c>
      <c r="S762" t="str">
        <f>VLOOKUP(L762,银行退!C:Q,15,FALSE)</f>
        <v>S</v>
      </c>
      <c r="T762" s="40" t="e">
        <f>VLOOKUP(L762,银行退!C:W,21,FALSE)</f>
        <v>#N/A</v>
      </c>
      <c r="U762" s="53">
        <v>42903.355381944442</v>
      </c>
      <c r="V762" t="e">
        <f>VLOOKUP(B762,HIS解!E:G,3,FALSE)</f>
        <v>#N/A</v>
      </c>
    </row>
    <row r="763" spans="1:22" ht="14.25" hidden="1">
      <c r="A763" s="53">
        <v>42903.355497685188</v>
      </c>
      <c r="B763">
        <v>252163</v>
      </c>
      <c r="C763" t="s">
        <v>2228</v>
      </c>
      <c r="D763" t="s">
        <v>2229</v>
      </c>
      <c r="E763"/>
      <c r="F763" s="15">
        <v>500</v>
      </c>
      <c r="G763" t="s">
        <v>367</v>
      </c>
      <c r="H763" t="s">
        <v>367</v>
      </c>
      <c r="I763" t="s">
        <v>74</v>
      </c>
      <c r="J763" t="s">
        <v>36</v>
      </c>
      <c r="K763" t="s">
        <v>75</v>
      </c>
      <c r="L763" t="s">
        <v>7226</v>
      </c>
      <c r="M763" t="s">
        <v>7227</v>
      </c>
      <c r="N763" t="s">
        <v>5077</v>
      </c>
      <c r="O763">
        <f>VLOOKUP(B763,HIS退!B:F,5,FALSE)</f>
        <v>-500</v>
      </c>
      <c r="P763" t="str">
        <f t="shared" si="22"/>
        <v/>
      </c>
      <c r="Q763" s="40">
        <f>VLOOKUP(L763,银行退!C:D,2,FALSE)</f>
        <v>500</v>
      </c>
      <c r="R763" t="str">
        <f t="shared" si="23"/>
        <v/>
      </c>
      <c r="S763" t="str">
        <f>VLOOKUP(L763,银行退!C:Q,15,FALSE)</f>
        <v>S</v>
      </c>
      <c r="T763" s="40">
        <f>VLOOKUP(L763,银行退!C:W,21,FALSE)</f>
        <v>0</v>
      </c>
      <c r="U763" s="53">
        <v>42903.355497685188</v>
      </c>
      <c r="V763" t="e">
        <f>VLOOKUP(B763,HIS解!E:G,3,FALSE)</f>
        <v>#N/A</v>
      </c>
    </row>
    <row r="764" spans="1:22" ht="14.25" hidden="1">
      <c r="A764" s="53">
        <v>42903.360000000001</v>
      </c>
      <c r="B764">
        <v>252308</v>
      </c>
      <c r="C764" t="s">
        <v>2231</v>
      </c>
      <c r="D764" t="s">
        <v>2232</v>
      </c>
      <c r="E764"/>
      <c r="F764" s="15">
        <v>2000</v>
      </c>
      <c r="G764" t="s">
        <v>367</v>
      </c>
      <c r="H764" t="s">
        <v>367</v>
      </c>
      <c r="I764" t="s">
        <v>74</v>
      </c>
      <c r="J764" t="s">
        <v>36</v>
      </c>
      <c r="K764" t="s">
        <v>75</v>
      </c>
      <c r="L764" t="s">
        <v>7228</v>
      </c>
      <c r="M764" t="s">
        <v>7229</v>
      </c>
      <c r="N764" t="s">
        <v>7230</v>
      </c>
      <c r="O764">
        <f>VLOOKUP(B764,HIS退!B:F,5,FALSE)</f>
        <v>-2000</v>
      </c>
      <c r="P764" t="str">
        <f t="shared" si="22"/>
        <v/>
      </c>
      <c r="Q764" s="40">
        <f>VLOOKUP(L764,银行退!C:D,2,FALSE)</f>
        <v>2000</v>
      </c>
      <c r="R764" t="str">
        <f t="shared" si="23"/>
        <v/>
      </c>
      <c r="S764" t="str">
        <f>VLOOKUP(L764,银行退!C:Q,15,FALSE)</f>
        <v>S</v>
      </c>
      <c r="T764" s="40" t="e">
        <f>VLOOKUP(L764,银行退!C:W,21,FALSE)</f>
        <v>#N/A</v>
      </c>
      <c r="U764" s="53">
        <v>42903.360000000001</v>
      </c>
      <c r="V764" t="e">
        <f>VLOOKUP(B764,HIS解!E:G,3,FALSE)</f>
        <v>#N/A</v>
      </c>
    </row>
    <row r="765" spans="1:22" ht="14.25" hidden="1">
      <c r="A765" s="53">
        <v>42903.369421296295</v>
      </c>
      <c r="B765">
        <v>252643</v>
      </c>
      <c r="C765" t="s">
        <v>2234</v>
      </c>
      <c r="D765" t="s">
        <v>2235</v>
      </c>
      <c r="E765"/>
      <c r="F765" s="15">
        <v>96</v>
      </c>
      <c r="G765" t="s">
        <v>367</v>
      </c>
      <c r="H765" t="s">
        <v>367</v>
      </c>
      <c r="I765" t="s">
        <v>74</v>
      </c>
      <c r="J765" t="s">
        <v>36</v>
      </c>
      <c r="K765" t="s">
        <v>75</v>
      </c>
      <c r="L765" t="s">
        <v>7231</v>
      </c>
      <c r="M765" t="s">
        <v>7232</v>
      </c>
      <c r="N765" t="s">
        <v>7233</v>
      </c>
      <c r="O765">
        <f>VLOOKUP(B765,HIS退!B:F,5,FALSE)</f>
        <v>-96</v>
      </c>
      <c r="P765" t="str">
        <f t="shared" si="22"/>
        <v/>
      </c>
      <c r="Q765" s="40">
        <f>VLOOKUP(L765,银行退!C:D,2,FALSE)</f>
        <v>96</v>
      </c>
      <c r="R765" t="str">
        <f t="shared" si="23"/>
        <v/>
      </c>
      <c r="S765" t="str">
        <f>VLOOKUP(L765,银行退!C:Q,15,FALSE)</f>
        <v>S</v>
      </c>
      <c r="T765" s="40" t="e">
        <f>VLOOKUP(L765,银行退!C:W,21,FALSE)</f>
        <v>#N/A</v>
      </c>
      <c r="U765" s="53">
        <v>42903.369421296295</v>
      </c>
      <c r="V765" t="e">
        <f>VLOOKUP(B765,HIS解!E:G,3,FALSE)</f>
        <v>#N/A</v>
      </c>
    </row>
    <row r="766" spans="1:22" ht="14.25" hidden="1">
      <c r="A766" s="53">
        <v>42903.372337962966</v>
      </c>
      <c r="B766">
        <v>252742</v>
      </c>
      <c r="C766" t="s">
        <v>2237</v>
      </c>
      <c r="D766" t="s">
        <v>2238</v>
      </c>
      <c r="E766"/>
      <c r="F766" s="15">
        <v>276</v>
      </c>
      <c r="G766" t="s">
        <v>367</v>
      </c>
      <c r="H766" t="s">
        <v>367</v>
      </c>
      <c r="I766" t="s">
        <v>74</v>
      </c>
      <c r="J766" t="s">
        <v>36</v>
      </c>
      <c r="K766" t="s">
        <v>75</v>
      </c>
      <c r="L766" t="s">
        <v>7234</v>
      </c>
      <c r="M766" t="s">
        <v>7235</v>
      </c>
      <c r="N766" t="s">
        <v>7236</v>
      </c>
      <c r="O766">
        <f>VLOOKUP(B766,HIS退!B:F,5,FALSE)</f>
        <v>-276</v>
      </c>
      <c r="P766" t="str">
        <f t="shared" si="22"/>
        <v/>
      </c>
      <c r="Q766" s="40">
        <f>VLOOKUP(L766,银行退!C:D,2,FALSE)</f>
        <v>276</v>
      </c>
      <c r="R766" t="str">
        <f t="shared" si="23"/>
        <v/>
      </c>
      <c r="S766" t="str">
        <f>VLOOKUP(L766,银行退!C:Q,15,FALSE)</f>
        <v>S</v>
      </c>
      <c r="T766" s="40" t="e">
        <f>VLOOKUP(L766,银行退!C:W,21,FALSE)</f>
        <v>#N/A</v>
      </c>
      <c r="U766" s="53">
        <v>42903.372337962966</v>
      </c>
      <c r="V766" t="e">
        <f>VLOOKUP(B766,HIS解!E:G,3,FALSE)</f>
        <v>#N/A</v>
      </c>
    </row>
    <row r="767" spans="1:22" ht="14.25" hidden="1">
      <c r="A767" s="53">
        <v>42903.389421296299</v>
      </c>
      <c r="B767">
        <v>253450</v>
      </c>
      <c r="C767" t="s">
        <v>2240</v>
      </c>
      <c r="D767" t="s">
        <v>660</v>
      </c>
      <c r="E767"/>
      <c r="F767" s="15">
        <v>2000</v>
      </c>
      <c r="G767" t="s">
        <v>367</v>
      </c>
      <c r="H767" t="s">
        <v>367</v>
      </c>
      <c r="I767" t="s">
        <v>74</v>
      </c>
      <c r="J767" t="s">
        <v>36</v>
      </c>
      <c r="K767" t="s">
        <v>75</v>
      </c>
      <c r="L767" t="s">
        <v>7237</v>
      </c>
      <c r="M767" t="s">
        <v>7238</v>
      </c>
      <c r="N767" t="s">
        <v>5389</v>
      </c>
      <c r="O767">
        <f>VLOOKUP(B767,HIS退!B:F,5,FALSE)</f>
        <v>-2000</v>
      </c>
      <c r="P767" t="str">
        <f t="shared" si="22"/>
        <v/>
      </c>
      <c r="Q767" s="40">
        <f>VLOOKUP(L767,银行退!C:D,2,FALSE)</f>
        <v>2000</v>
      </c>
      <c r="R767" t="str">
        <f t="shared" si="23"/>
        <v/>
      </c>
      <c r="S767" t="str">
        <f>VLOOKUP(L767,银行退!C:Q,15,FALSE)</f>
        <v>S</v>
      </c>
      <c r="T767" s="40" t="e">
        <f>VLOOKUP(L767,银行退!C:W,21,FALSE)</f>
        <v>#N/A</v>
      </c>
      <c r="U767" s="53">
        <v>42903.389421296299</v>
      </c>
      <c r="V767" t="e">
        <f>VLOOKUP(B767,HIS解!E:G,3,FALSE)</f>
        <v>#N/A</v>
      </c>
    </row>
    <row r="768" spans="1:22" ht="14.25" hidden="1">
      <c r="A768" s="53">
        <v>42903.398020833331</v>
      </c>
      <c r="B768">
        <v>253783</v>
      </c>
      <c r="C768" t="s">
        <v>7239</v>
      </c>
      <c r="D768" t="s">
        <v>2241</v>
      </c>
      <c r="E768"/>
      <c r="F768" s="15">
        <v>500</v>
      </c>
      <c r="G768" t="s">
        <v>367</v>
      </c>
      <c r="H768" t="s">
        <v>367</v>
      </c>
      <c r="I768" t="s">
        <v>174</v>
      </c>
      <c r="J768" t="s">
        <v>98</v>
      </c>
      <c r="K768" t="s">
        <v>75</v>
      </c>
      <c r="L768" t="s">
        <v>7240</v>
      </c>
      <c r="M768" t="s">
        <v>7241</v>
      </c>
      <c r="N768" t="s">
        <v>5077</v>
      </c>
      <c r="O768">
        <f>VLOOKUP(B768,HIS退!B:F,5,FALSE)</f>
        <v>-500</v>
      </c>
      <c r="P768" t="str">
        <f t="shared" si="22"/>
        <v/>
      </c>
      <c r="Q768" s="40">
        <f>VLOOKUP(L768,银行退!C:D,2,FALSE)</f>
        <v>500</v>
      </c>
      <c r="R768" t="str">
        <f t="shared" si="23"/>
        <v/>
      </c>
      <c r="S768" t="str">
        <f>VLOOKUP(L768,银行退!C:Q,15,FALSE)</f>
        <v>B</v>
      </c>
      <c r="T768" s="40" t="str">
        <f>VLOOKUP(L768,银行退!C:W,21,FALSE)</f>
        <v>20170619</v>
      </c>
      <c r="U768" s="53">
        <v>42903.398020833331</v>
      </c>
      <c r="V768">
        <f>VLOOKUP(B768,HIS解!E:G,3,FALSE)</f>
        <v>500</v>
      </c>
    </row>
    <row r="769" spans="1:22" ht="14.25" hidden="1">
      <c r="A769" s="53">
        <v>42903.402256944442</v>
      </c>
      <c r="B769">
        <v>253962</v>
      </c>
      <c r="C769" t="s">
        <v>2243</v>
      </c>
      <c r="D769" t="s">
        <v>2244</v>
      </c>
      <c r="E769"/>
      <c r="F769" s="15">
        <v>832</v>
      </c>
      <c r="G769" t="s">
        <v>367</v>
      </c>
      <c r="H769" t="s">
        <v>367</v>
      </c>
      <c r="I769" t="s">
        <v>74</v>
      </c>
      <c r="J769" t="s">
        <v>36</v>
      </c>
      <c r="K769" t="s">
        <v>75</v>
      </c>
      <c r="L769" t="s">
        <v>7242</v>
      </c>
      <c r="M769" t="s">
        <v>7243</v>
      </c>
      <c r="N769" t="s">
        <v>7244</v>
      </c>
      <c r="O769">
        <f>VLOOKUP(B769,HIS退!B:F,5,FALSE)</f>
        <v>-832</v>
      </c>
      <c r="P769" t="str">
        <f t="shared" si="22"/>
        <v/>
      </c>
      <c r="Q769" s="40">
        <f>VLOOKUP(L769,银行退!C:D,2,FALSE)</f>
        <v>832</v>
      </c>
      <c r="R769" t="str">
        <f t="shared" si="23"/>
        <v/>
      </c>
      <c r="S769" t="str">
        <f>VLOOKUP(L769,银行退!C:Q,15,FALSE)</f>
        <v>S</v>
      </c>
      <c r="T769" s="40" t="e">
        <f>VLOOKUP(L769,银行退!C:W,21,FALSE)</f>
        <v>#N/A</v>
      </c>
      <c r="U769" s="53">
        <v>42903.402256944442</v>
      </c>
      <c r="V769" t="e">
        <f>VLOOKUP(B769,HIS解!E:G,3,FALSE)</f>
        <v>#N/A</v>
      </c>
    </row>
    <row r="770" spans="1:22" ht="14.25" hidden="1">
      <c r="A770" s="53">
        <v>42903.404664351852</v>
      </c>
      <c r="B770">
        <v>254064</v>
      </c>
      <c r="C770" t="s">
        <v>2246</v>
      </c>
      <c r="D770" t="s">
        <v>2247</v>
      </c>
      <c r="E770"/>
      <c r="F770" s="15">
        <v>500</v>
      </c>
      <c r="G770" t="s">
        <v>367</v>
      </c>
      <c r="H770" t="s">
        <v>367</v>
      </c>
      <c r="I770" t="s">
        <v>74</v>
      </c>
      <c r="J770" t="s">
        <v>36</v>
      </c>
      <c r="K770" t="s">
        <v>75</v>
      </c>
      <c r="L770" t="s">
        <v>7245</v>
      </c>
      <c r="M770" t="s">
        <v>7246</v>
      </c>
      <c r="N770" t="s">
        <v>7247</v>
      </c>
      <c r="O770">
        <f>VLOOKUP(B770,HIS退!B:F,5,FALSE)</f>
        <v>-500</v>
      </c>
      <c r="P770" t="str">
        <f t="shared" ref="P770:P833" si="24">IF(O770=F770*-1,"",1)</f>
        <v/>
      </c>
      <c r="Q770" s="40">
        <f>VLOOKUP(L770,银行退!C:D,2,FALSE)</f>
        <v>500</v>
      </c>
      <c r="R770" t="str">
        <f t="shared" si="23"/>
        <v/>
      </c>
      <c r="S770" t="str">
        <f>VLOOKUP(L770,银行退!C:Q,15,FALSE)</f>
        <v>S</v>
      </c>
      <c r="T770" s="40" t="e">
        <f>VLOOKUP(L770,银行退!C:W,21,FALSE)</f>
        <v>#N/A</v>
      </c>
      <c r="U770" s="53">
        <v>42903.404664351852</v>
      </c>
      <c r="V770" t="e">
        <f>VLOOKUP(B770,HIS解!E:G,3,FALSE)</f>
        <v>#N/A</v>
      </c>
    </row>
    <row r="771" spans="1:22" ht="14.25" hidden="1">
      <c r="A771" s="53">
        <v>42903.406678240739</v>
      </c>
      <c r="B771">
        <v>254140</v>
      </c>
      <c r="C771" t="s">
        <v>2249</v>
      </c>
      <c r="D771" t="s">
        <v>2250</v>
      </c>
      <c r="E771"/>
      <c r="F771" s="15">
        <v>794</v>
      </c>
      <c r="G771" t="s">
        <v>367</v>
      </c>
      <c r="H771" t="s">
        <v>367</v>
      </c>
      <c r="I771" t="s">
        <v>74</v>
      </c>
      <c r="J771" t="s">
        <v>36</v>
      </c>
      <c r="K771" t="s">
        <v>75</v>
      </c>
      <c r="L771" t="s">
        <v>7248</v>
      </c>
      <c r="M771" t="s">
        <v>7249</v>
      </c>
      <c r="N771" t="s">
        <v>7250</v>
      </c>
      <c r="O771">
        <f>VLOOKUP(B771,HIS退!B:F,5,FALSE)</f>
        <v>-794</v>
      </c>
      <c r="P771" t="str">
        <f t="shared" si="24"/>
        <v/>
      </c>
      <c r="Q771" s="40">
        <f>VLOOKUP(L771,银行退!C:D,2,FALSE)</f>
        <v>794</v>
      </c>
      <c r="R771" t="str">
        <f t="shared" si="23"/>
        <v/>
      </c>
      <c r="S771" t="str">
        <f>VLOOKUP(L771,银行退!C:Q,15,FALSE)</f>
        <v>S</v>
      </c>
      <c r="T771" s="40" t="e">
        <f>VLOOKUP(L771,银行退!C:W,21,FALSE)</f>
        <v>#N/A</v>
      </c>
      <c r="U771" s="53">
        <v>42903.406678240739</v>
      </c>
      <c r="V771" t="e">
        <f>VLOOKUP(B771,HIS解!E:G,3,FALSE)</f>
        <v>#N/A</v>
      </c>
    </row>
    <row r="772" spans="1:22" ht="14.25" hidden="1">
      <c r="A772" s="53">
        <v>42903.409699074073</v>
      </c>
      <c r="B772">
        <v>254253</v>
      </c>
      <c r="C772" t="s">
        <v>2252</v>
      </c>
      <c r="D772" t="s">
        <v>2253</v>
      </c>
      <c r="E772"/>
      <c r="F772" s="15">
        <v>4000</v>
      </c>
      <c r="G772" t="s">
        <v>367</v>
      </c>
      <c r="H772" t="s">
        <v>367</v>
      </c>
      <c r="I772" t="s">
        <v>74</v>
      </c>
      <c r="J772" t="s">
        <v>36</v>
      </c>
      <c r="K772" t="s">
        <v>75</v>
      </c>
      <c r="L772" t="s">
        <v>7251</v>
      </c>
      <c r="M772" t="s">
        <v>7252</v>
      </c>
      <c r="N772" t="s">
        <v>7253</v>
      </c>
      <c r="O772">
        <f>VLOOKUP(B772,HIS退!B:F,5,FALSE)</f>
        <v>-4000</v>
      </c>
      <c r="P772" t="str">
        <f t="shared" si="24"/>
        <v/>
      </c>
      <c r="Q772" s="40">
        <f>VLOOKUP(L772,银行退!C:D,2,FALSE)</f>
        <v>4000</v>
      </c>
      <c r="R772" t="str">
        <f t="shared" ref="R772:R835" si="25">IF(Q772=F772,"",1)</f>
        <v/>
      </c>
      <c r="S772" t="str">
        <f>VLOOKUP(L772,银行退!C:Q,15,FALSE)</f>
        <v>S</v>
      </c>
      <c r="T772" s="40" t="e">
        <f>VLOOKUP(L772,银行退!C:W,21,FALSE)</f>
        <v>#N/A</v>
      </c>
      <c r="U772" s="53">
        <v>42903.409699074073</v>
      </c>
      <c r="V772" t="e">
        <f>VLOOKUP(B772,HIS解!E:G,3,FALSE)</f>
        <v>#N/A</v>
      </c>
    </row>
    <row r="773" spans="1:22" ht="14.25" hidden="1">
      <c r="A773" s="53">
        <v>42903.41064814815</v>
      </c>
      <c r="B773">
        <v>254281</v>
      </c>
      <c r="C773" t="s">
        <v>7254</v>
      </c>
      <c r="D773" t="s">
        <v>2255</v>
      </c>
      <c r="E773"/>
      <c r="F773" s="15">
        <v>164</v>
      </c>
      <c r="G773" t="s">
        <v>367</v>
      </c>
      <c r="H773" t="s">
        <v>367</v>
      </c>
      <c r="I773" t="s">
        <v>174</v>
      </c>
      <c r="J773" t="s">
        <v>98</v>
      </c>
      <c r="K773" t="s">
        <v>75</v>
      </c>
      <c r="L773" t="s">
        <v>7255</v>
      </c>
      <c r="M773" t="s">
        <v>7256</v>
      </c>
      <c r="N773" t="s">
        <v>5078</v>
      </c>
      <c r="O773">
        <f>VLOOKUP(B773,HIS退!B:F,5,FALSE)</f>
        <v>-164</v>
      </c>
      <c r="P773" t="str">
        <f t="shared" si="24"/>
        <v/>
      </c>
      <c r="Q773" s="40">
        <f>VLOOKUP(L773,银行退!C:D,2,FALSE)</f>
        <v>164</v>
      </c>
      <c r="R773" t="str">
        <f t="shared" si="25"/>
        <v/>
      </c>
      <c r="S773" t="str">
        <f>VLOOKUP(L773,银行退!C:Q,15,FALSE)</f>
        <v>B</v>
      </c>
      <c r="T773" s="40" t="str">
        <f>VLOOKUP(L773,银行退!C:W,21,FALSE)</f>
        <v>20170619</v>
      </c>
      <c r="U773" s="53">
        <v>42903.41064814815</v>
      </c>
      <c r="V773">
        <f>VLOOKUP(B773,HIS解!E:G,3,FALSE)</f>
        <v>164</v>
      </c>
    </row>
    <row r="774" spans="1:22" ht="14.25" hidden="1">
      <c r="A774" s="53">
        <v>42903.416412037041</v>
      </c>
      <c r="B774">
        <v>254543</v>
      </c>
      <c r="C774" t="s">
        <v>2256</v>
      </c>
      <c r="D774" t="s">
        <v>2257</v>
      </c>
      <c r="E774"/>
      <c r="F774" s="15">
        <v>830</v>
      </c>
      <c r="G774" t="s">
        <v>367</v>
      </c>
      <c r="H774" t="s">
        <v>367</v>
      </c>
      <c r="I774" t="s">
        <v>74</v>
      </c>
      <c r="J774" t="s">
        <v>36</v>
      </c>
      <c r="K774" t="s">
        <v>75</v>
      </c>
      <c r="L774" t="s">
        <v>7257</v>
      </c>
      <c r="M774" t="s">
        <v>7258</v>
      </c>
      <c r="N774" t="s">
        <v>7259</v>
      </c>
      <c r="O774">
        <f>VLOOKUP(B774,HIS退!B:F,5,FALSE)</f>
        <v>-830</v>
      </c>
      <c r="P774" t="str">
        <f t="shared" si="24"/>
        <v/>
      </c>
      <c r="Q774" s="40">
        <f>VLOOKUP(L774,银行退!C:D,2,FALSE)</f>
        <v>830</v>
      </c>
      <c r="R774" t="str">
        <f t="shared" si="25"/>
        <v/>
      </c>
      <c r="S774" t="str">
        <f>VLOOKUP(L774,银行退!C:Q,15,FALSE)</f>
        <v>S</v>
      </c>
      <c r="T774" s="40" t="e">
        <f>VLOOKUP(L774,银行退!C:W,21,FALSE)</f>
        <v>#N/A</v>
      </c>
      <c r="U774" s="53">
        <v>42903.416412037041</v>
      </c>
      <c r="V774" t="e">
        <f>VLOOKUP(B774,HIS解!E:G,3,FALSE)</f>
        <v>#N/A</v>
      </c>
    </row>
    <row r="775" spans="1:22" ht="14.25" hidden="1">
      <c r="A775" s="53">
        <v>42903.431458333333</v>
      </c>
      <c r="B775">
        <v>255058</v>
      </c>
      <c r="C775" t="s">
        <v>2259</v>
      </c>
      <c r="D775" t="s">
        <v>109</v>
      </c>
      <c r="E775"/>
      <c r="F775" s="15">
        <v>1200</v>
      </c>
      <c r="G775" t="s">
        <v>367</v>
      </c>
      <c r="H775" t="s">
        <v>367</v>
      </c>
      <c r="I775" t="s">
        <v>74</v>
      </c>
      <c r="J775" t="s">
        <v>36</v>
      </c>
      <c r="K775" t="s">
        <v>75</v>
      </c>
      <c r="L775" t="s">
        <v>7260</v>
      </c>
      <c r="M775" t="s">
        <v>7261</v>
      </c>
      <c r="N775" t="s">
        <v>153</v>
      </c>
      <c r="O775">
        <f>VLOOKUP(B775,HIS退!B:F,5,FALSE)</f>
        <v>-1200</v>
      </c>
      <c r="P775" t="str">
        <f t="shared" si="24"/>
        <v/>
      </c>
      <c r="Q775" s="40">
        <f>VLOOKUP(L775,银行退!C:D,2,FALSE)</f>
        <v>1200</v>
      </c>
      <c r="R775" t="str">
        <f t="shared" si="25"/>
        <v/>
      </c>
      <c r="S775" t="str">
        <f>VLOOKUP(L775,银行退!C:Q,15,FALSE)</f>
        <v>S</v>
      </c>
      <c r="T775" s="40" t="e">
        <f>VLOOKUP(L775,银行退!C:W,21,FALSE)</f>
        <v>#N/A</v>
      </c>
      <c r="U775" s="53">
        <v>42903.431458333333</v>
      </c>
      <c r="V775" t="e">
        <f>VLOOKUP(B775,HIS解!E:G,3,FALSE)</f>
        <v>#N/A</v>
      </c>
    </row>
    <row r="776" spans="1:22" ht="14.25" hidden="1">
      <c r="A776" s="53">
        <v>42903.442106481481</v>
      </c>
      <c r="B776">
        <v>255400</v>
      </c>
      <c r="C776" t="s">
        <v>2260</v>
      </c>
      <c r="D776" t="s">
        <v>2045</v>
      </c>
      <c r="E776"/>
      <c r="F776" s="15">
        <v>609</v>
      </c>
      <c r="G776" t="s">
        <v>367</v>
      </c>
      <c r="H776" t="s">
        <v>367</v>
      </c>
      <c r="I776" t="s">
        <v>74</v>
      </c>
      <c r="J776" t="s">
        <v>36</v>
      </c>
      <c r="K776" t="s">
        <v>75</v>
      </c>
      <c r="L776" t="s">
        <v>7262</v>
      </c>
      <c r="M776" t="s">
        <v>7263</v>
      </c>
      <c r="N776" t="s">
        <v>4957</v>
      </c>
      <c r="O776">
        <f>VLOOKUP(B776,HIS退!B:F,5,FALSE)</f>
        <v>-609</v>
      </c>
      <c r="P776" t="str">
        <f t="shared" si="24"/>
        <v/>
      </c>
      <c r="Q776" s="40">
        <f>VLOOKUP(L776,银行退!C:D,2,FALSE)</f>
        <v>609</v>
      </c>
      <c r="R776" t="str">
        <f t="shared" si="25"/>
        <v/>
      </c>
      <c r="S776" t="str">
        <f>VLOOKUP(L776,银行退!C:Q,15,FALSE)</f>
        <v>S</v>
      </c>
      <c r="T776" s="40">
        <f>VLOOKUP(L776,银行退!C:W,21,FALSE)</f>
        <v>0</v>
      </c>
      <c r="U776" s="53">
        <v>42903.442106481481</v>
      </c>
      <c r="V776" t="e">
        <f>VLOOKUP(B776,HIS解!E:G,3,FALSE)</f>
        <v>#N/A</v>
      </c>
    </row>
    <row r="777" spans="1:22" ht="14.25" hidden="1">
      <c r="A777" s="53">
        <v>42903.456631944442</v>
      </c>
      <c r="B777">
        <v>255899</v>
      </c>
      <c r="C777" t="s">
        <v>7264</v>
      </c>
      <c r="D777" t="s">
        <v>2261</v>
      </c>
      <c r="E777"/>
      <c r="F777" s="15">
        <v>194</v>
      </c>
      <c r="G777" t="s">
        <v>367</v>
      </c>
      <c r="H777" t="s">
        <v>367</v>
      </c>
      <c r="I777" t="s">
        <v>174</v>
      </c>
      <c r="J777" t="s">
        <v>98</v>
      </c>
      <c r="K777" t="s">
        <v>75</v>
      </c>
      <c r="L777" t="s">
        <v>7265</v>
      </c>
      <c r="M777" t="s">
        <v>7266</v>
      </c>
      <c r="N777" t="s">
        <v>5079</v>
      </c>
      <c r="O777">
        <f>VLOOKUP(B777,HIS退!B:F,5,FALSE)</f>
        <v>-194</v>
      </c>
      <c r="P777" t="str">
        <f t="shared" si="24"/>
        <v/>
      </c>
      <c r="Q777" s="40">
        <f>VLOOKUP(L777,银行退!C:D,2,FALSE)</f>
        <v>194</v>
      </c>
      <c r="R777" t="str">
        <f t="shared" si="25"/>
        <v/>
      </c>
      <c r="S777" t="str">
        <f>VLOOKUP(L777,银行退!C:Q,15,FALSE)</f>
        <v>B</v>
      </c>
      <c r="T777" s="40" t="str">
        <f>VLOOKUP(L777,银行退!C:W,21,FALSE)</f>
        <v>20170619</v>
      </c>
      <c r="U777" s="53">
        <v>42903.456631944442</v>
      </c>
      <c r="V777">
        <f>VLOOKUP(B777,HIS解!E:G,3,FALSE)</f>
        <v>194</v>
      </c>
    </row>
    <row r="778" spans="1:22" ht="14.25" hidden="1">
      <c r="A778" s="53">
        <v>42903.457476851851</v>
      </c>
      <c r="B778">
        <v>255916</v>
      </c>
      <c r="C778" t="s">
        <v>2263</v>
      </c>
      <c r="D778" t="s">
        <v>2264</v>
      </c>
      <c r="E778"/>
      <c r="F778" s="15">
        <v>500</v>
      </c>
      <c r="G778" t="s">
        <v>367</v>
      </c>
      <c r="H778" t="s">
        <v>367</v>
      </c>
      <c r="I778" t="s">
        <v>74</v>
      </c>
      <c r="J778" t="s">
        <v>36</v>
      </c>
      <c r="K778" t="s">
        <v>75</v>
      </c>
      <c r="L778" t="s">
        <v>7267</v>
      </c>
      <c r="M778" t="s">
        <v>7268</v>
      </c>
      <c r="N778" t="s">
        <v>7269</v>
      </c>
      <c r="O778">
        <f>VLOOKUP(B778,HIS退!B:F,5,FALSE)</f>
        <v>-500</v>
      </c>
      <c r="P778" t="str">
        <f t="shared" si="24"/>
        <v/>
      </c>
      <c r="Q778" s="40">
        <f>VLOOKUP(L778,银行退!C:D,2,FALSE)</f>
        <v>500</v>
      </c>
      <c r="R778" t="str">
        <f t="shared" si="25"/>
        <v/>
      </c>
      <c r="S778" t="str">
        <f>VLOOKUP(L778,银行退!C:Q,15,FALSE)</f>
        <v>S</v>
      </c>
      <c r="T778" s="40" t="e">
        <f>VLOOKUP(L778,银行退!C:W,21,FALSE)</f>
        <v>#N/A</v>
      </c>
      <c r="U778" s="53">
        <v>42903.457476851851</v>
      </c>
      <c r="V778" t="e">
        <f>VLOOKUP(B778,HIS解!E:G,3,FALSE)</f>
        <v>#N/A</v>
      </c>
    </row>
    <row r="779" spans="1:22" ht="14.25" hidden="1">
      <c r="A779" s="53">
        <v>42903.463217592594</v>
      </c>
      <c r="B779">
        <v>256099</v>
      </c>
      <c r="C779" t="s">
        <v>2266</v>
      </c>
      <c r="D779" t="s">
        <v>2267</v>
      </c>
      <c r="E779"/>
      <c r="F779" s="15">
        <v>396</v>
      </c>
      <c r="G779" t="s">
        <v>367</v>
      </c>
      <c r="H779" t="s">
        <v>367</v>
      </c>
      <c r="I779" t="s">
        <v>74</v>
      </c>
      <c r="J779" t="s">
        <v>36</v>
      </c>
      <c r="K779" t="s">
        <v>75</v>
      </c>
      <c r="L779" t="s">
        <v>7270</v>
      </c>
      <c r="M779" t="s">
        <v>7271</v>
      </c>
      <c r="N779" t="s">
        <v>7272</v>
      </c>
      <c r="O779">
        <f>VLOOKUP(B779,HIS退!B:F,5,FALSE)</f>
        <v>-396</v>
      </c>
      <c r="P779" t="str">
        <f t="shared" si="24"/>
        <v/>
      </c>
      <c r="Q779" s="40">
        <f>VLOOKUP(L779,银行退!C:D,2,FALSE)</f>
        <v>396</v>
      </c>
      <c r="R779" t="str">
        <f t="shared" si="25"/>
        <v/>
      </c>
      <c r="S779" t="str">
        <f>VLOOKUP(L779,银行退!C:Q,15,FALSE)</f>
        <v>S</v>
      </c>
      <c r="T779" s="40" t="e">
        <f>VLOOKUP(L779,银行退!C:W,21,FALSE)</f>
        <v>#N/A</v>
      </c>
      <c r="U779" s="53">
        <v>42903.463217592594</v>
      </c>
      <c r="V779" t="e">
        <f>VLOOKUP(B779,HIS解!E:G,3,FALSE)</f>
        <v>#N/A</v>
      </c>
    </row>
    <row r="780" spans="1:22" ht="14.25" hidden="1">
      <c r="A780" s="53">
        <v>42903.46738425926</v>
      </c>
      <c r="B780">
        <v>256226</v>
      </c>
      <c r="C780" t="s">
        <v>2269</v>
      </c>
      <c r="D780" t="s">
        <v>2270</v>
      </c>
      <c r="E780"/>
      <c r="F780" s="15">
        <v>731</v>
      </c>
      <c r="G780" t="s">
        <v>367</v>
      </c>
      <c r="H780" t="s">
        <v>367</v>
      </c>
      <c r="I780" t="s">
        <v>74</v>
      </c>
      <c r="J780" t="s">
        <v>36</v>
      </c>
      <c r="K780" t="s">
        <v>75</v>
      </c>
      <c r="L780" t="s">
        <v>7273</v>
      </c>
      <c r="M780" t="s">
        <v>7274</v>
      </c>
      <c r="N780" t="s">
        <v>7275</v>
      </c>
      <c r="O780">
        <f>VLOOKUP(B780,HIS退!B:F,5,FALSE)</f>
        <v>-731</v>
      </c>
      <c r="P780" t="str">
        <f t="shared" si="24"/>
        <v/>
      </c>
      <c r="Q780" s="40">
        <f>VLOOKUP(L780,银行退!C:D,2,FALSE)</f>
        <v>731</v>
      </c>
      <c r="R780" t="str">
        <f t="shared" si="25"/>
        <v/>
      </c>
      <c r="S780" t="str">
        <f>VLOOKUP(L780,银行退!C:Q,15,FALSE)</f>
        <v>S</v>
      </c>
      <c r="T780" s="40" t="e">
        <f>VLOOKUP(L780,银行退!C:W,21,FALSE)</f>
        <v>#N/A</v>
      </c>
      <c r="U780" s="53">
        <v>42903.46738425926</v>
      </c>
      <c r="V780" t="e">
        <f>VLOOKUP(B780,HIS解!E:G,3,FALSE)</f>
        <v>#N/A</v>
      </c>
    </row>
    <row r="781" spans="1:22" ht="14.25" hidden="1">
      <c r="A781" s="53">
        <v>42903.468923611108</v>
      </c>
      <c r="B781">
        <v>256256</v>
      </c>
      <c r="C781" t="s">
        <v>2272</v>
      </c>
      <c r="D781" t="s">
        <v>2273</v>
      </c>
      <c r="E781"/>
      <c r="F781" s="15">
        <v>500</v>
      </c>
      <c r="G781" t="s">
        <v>367</v>
      </c>
      <c r="H781" t="s">
        <v>367</v>
      </c>
      <c r="I781" t="s">
        <v>74</v>
      </c>
      <c r="J781" t="s">
        <v>36</v>
      </c>
      <c r="K781" t="s">
        <v>75</v>
      </c>
      <c r="L781" t="s">
        <v>7276</v>
      </c>
      <c r="M781" t="s">
        <v>7277</v>
      </c>
      <c r="N781" t="s">
        <v>7278</v>
      </c>
      <c r="O781">
        <f>VLOOKUP(B781,HIS退!B:F,5,FALSE)</f>
        <v>-500</v>
      </c>
      <c r="P781" t="str">
        <f t="shared" si="24"/>
        <v/>
      </c>
      <c r="Q781" s="40">
        <f>VLOOKUP(L781,银行退!C:D,2,FALSE)</f>
        <v>500</v>
      </c>
      <c r="R781" t="str">
        <f t="shared" si="25"/>
        <v/>
      </c>
      <c r="S781" t="str">
        <f>VLOOKUP(L781,银行退!C:Q,15,FALSE)</f>
        <v>S</v>
      </c>
      <c r="T781" s="40" t="e">
        <f>VLOOKUP(L781,银行退!C:W,21,FALSE)</f>
        <v>#N/A</v>
      </c>
      <c r="U781" s="53">
        <v>42903.468923611108</v>
      </c>
      <c r="V781" t="e">
        <f>VLOOKUP(B781,HIS解!E:G,3,FALSE)</f>
        <v>#N/A</v>
      </c>
    </row>
    <row r="782" spans="1:22" ht="14.25" hidden="1">
      <c r="A782" s="53">
        <v>42903.480439814812</v>
      </c>
      <c r="B782">
        <v>256551</v>
      </c>
      <c r="C782" t="s">
        <v>7279</v>
      </c>
      <c r="D782" t="s">
        <v>2275</v>
      </c>
      <c r="E782"/>
      <c r="F782" s="15">
        <v>300</v>
      </c>
      <c r="G782" t="s">
        <v>367</v>
      </c>
      <c r="H782" t="s">
        <v>367</v>
      </c>
      <c r="I782" t="s">
        <v>174</v>
      </c>
      <c r="J782" t="s">
        <v>98</v>
      </c>
      <c r="K782" t="s">
        <v>75</v>
      </c>
      <c r="L782" t="s">
        <v>7280</v>
      </c>
      <c r="M782" t="s">
        <v>7281</v>
      </c>
      <c r="N782" t="s">
        <v>5080</v>
      </c>
      <c r="O782">
        <f>VLOOKUP(B782,HIS退!B:F,5,FALSE)</f>
        <v>-300</v>
      </c>
      <c r="P782" t="str">
        <f t="shared" si="24"/>
        <v/>
      </c>
      <c r="Q782" s="40">
        <f>VLOOKUP(L782,银行退!C:D,2,FALSE)</f>
        <v>300</v>
      </c>
      <c r="R782" t="str">
        <f t="shared" si="25"/>
        <v/>
      </c>
      <c r="S782" t="str">
        <f>VLOOKUP(L782,银行退!C:Q,15,FALSE)</f>
        <v>B</v>
      </c>
      <c r="T782" s="40" t="str">
        <f>VLOOKUP(L782,银行退!C:W,21,FALSE)</f>
        <v>20170619</v>
      </c>
      <c r="U782" s="53">
        <v>42903.480439814812</v>
      </c>
      <c r="V782">
        <f>VLOOKUP(B782,HIS解!E:G,3,FALSE)</f>
        <v>300</v>
      </c>
    </row>
    <row r="783" spans="1:22" ht="14.25" hidden="1">
      <c r="A783" s="53">
        <v>42903.485625000001</v>
      </c>
      <c r="B783">
        <v>256678</v>
      </c>
      <c r="C783" t="s">
        <v>7282</v>
      </c>
      <c r="D783" t="s">
        <v>2277</v>
      </c>
      <c r="E783"/>
      <c r="F783" s="15">
        <v>107</v>
      </c>
      <c r="G783" t="s">
        <v>367</v>
      </c>
      <c r="H783" t="s">
        <v>367</v>
      </c>
      <c r="I783" t="s">
        <v>174</v>
      </c>
      <c r="J783" t="s">
        <v>98</v>
      </c>
      <c r="K783" t="s">
        <v>75</v>
      </c>
      <c r="L783" t="s">
        <v>7283</v>
      </c>
      <c r="M783" t="s">
        <v>7284</v>
      </c>
      <c r="N783" t="s">
        <v>5081</v>
      </c>
      <c r="O783">
        <f>VLOOKUP(B783,HIS退!B:F,5,FALSE)</f>
        <v>-107</v>
      </c>
      <c r="P783" t="str">
        <f t="shared" si="24"/>
        <v/>
      </c>
      <c r="Q783" s="40">
        <f>VLOOKUP(L783,银行退!C:D,2,FALSE)</f>
        <v>107</v>
      </c>
      <c r="R783" t="str">
        <f t="shared" si="25"/>
        <v/>
      </c>
      <c r="S783" t="str">
        <f>VLOOKUP(L783,银行退!C:Q,15,FALSE)</f>
        <v>B</v>
      </c>
      <c r="T783" s="40" t="str">
        <f>VLOOKUP(L783,银行退!C:W,21,FALSE)</f>
        <v>20170619</v>
      </c>
      <c r="U783" s="53">
        <v>42903.485625000001</v>
      </c>
      <c r="V783">
        <f>VLOOKUP(B783,HIS解!E:G,3,FALSE)</f>
        <v>107</v>
      </c>
    </row>
    <row r="784" spans="1:22" ht="14.25" hidden="1">
      <c r="A784" s="53">
        <v>42903.485902777778</v>
      </c>
      <c r="B784">
        <v>256690</v>
      </c>
      <c r="C784" t="s">
        <v>2279</v>
      </c>
      <c r="D784" t="s">
        <v>2280</v>
      </c>
      <c r="E784"/>
      <c r="F784" s="15">
        <v>3000</v>
      </c>
      <c r="G784" t="s">
        <v>367</v>
      </c>
      <c r="H784" t="s">
        <v>367</v>
      </c>
      <c r="I784" t="s">
        <v>74</v>
      </c>
      <c r="J784" t="s">
        <v>36</v>
      </c>
      <c r="K784" t="s">
        <v>75</v>
      </c>
      <c r="L784" t="s">
        <v>7285</v>
      </c>
      <c r="M784" t="s">
        <v>7286</v>
      </c>
      <c r="N784" t="s">
        <v>384</v>
      </c>
      <c r="O784">
        <f>VLOOKUP(B784,HIS退!B:F,5,FALSE)</f>
        <v>-3000</v>
      </c>
      <c r="P784" t="str">
        <f t="shared" si="24"/>
        <v/>
      </c>
      <c r="Q784" s="40">
        <f>VLOOKUP(L784,银行退!C:D,2,FALSE)</f>
        <v>3000</v>
      </c>
      <c r="R784" t="str">
        <f t="shared" si="25"/>
        <v/>
      </c>
      <c r="S784" t="str">
        <f>VLOOKUP(L784,银行退!C:Q,15,FALSE)</f>
        <v>S</v>
      </c>
      <c r="T784" s="40" t="e">
        <f>VLOOKUP(L784,银行退!C:W,21,FALSE)</f>
        <v>#N/A</v>
      </c>
      <c r="U784" s="53">
        <v>42903.485902777778</v>
      </c>
      <c r="V784" t="e">
        <f>VLOOKUP(B784,HIS解!E:G,3,FALSE)</f>
        <v>#N/A</v>
      </c>
    </row>
    <row r="785" spans="1:22" ht="14.25" hidden="1">
      <c r="A785" s="53">
        <v>42903.486284722225</v>
      </c>
      <c r="B785">
        <v>256697</v>
      </c>
      <c r="C785" t="s">
        <v>2281</v>
      </c>
      <c r="D785" t="s">
        <v>2282</v>
      </c>
      <c r="E785"/>
      <c r="F785" s="15">
        <v>104</v>
      </c>
      <c r="G785" t="s">
        <v>367</v>
      </c>
      <c r="H785" t="s">
        <v>367</v>
      </c>
      <c r="I785" t="s">
        <v>74</v>
      </c>
      <c r="J785" t="s">
        <v>36</v>
      </c>
      <c r="K785" t="s">
        <v>75</v>
      </c>
      <c r="L785" t="s">
        <v>7287</v>
      </c>
      <c r="M785" t="s">
        <v>7288</v>
      </c>
      <c r="N785" t="s">
        <v>7289</v>
      </c>
      <c r="O785">
        <f>VLOOKUP(B785,HIS退!B:F,5,FALSE)</f>
        <v>-104</v>
      </c>
      <c r="P785" t="str">
        <f t="shared" si="24"/>
        <v/>
      </c>
      <c r="Q785" s="40">
        <f>VLOOKUP(L785,银行退!C:D,2,FALSE)</f>
        <v>104</v>
      </c>
      <c r="R785" t="str">
        <f t="shared" si="25"/>
        <v/>
      </c>
      <c r="S785" t="str">
        <f>VLOOKUP(L785,银行退!C:Q,15,FALSE)</f>
        <v>S</v>
      </c>
      <c r="T785" s="40" t="e">
        <f>VLOOKUP(L785,银行退!C:W,21,FALSE)</f>
        <v>#N/A</v>
      </c>
      <c r="U785" s="53">
        <v>42903.486284722225</v>
      </c>
      <c r="V785" t="e">
        <f>VLOOKUP(B785,HIS解!E:G,3,FALSE)</f>
        <v>#N/A</v>
      </c>
    </row>
    <row r="786" spans="1:22" ht="14.25" hidden="1">
      <c r="A786" s="53">
        <v>42903.487430555557</v>
      </c>
      <c r="B786">
        <v>256720</v>
      </c>
      <c r="C786" t="s">
        <v>2284</v>
      </c>
      <c r="D786" t="s">
        <v>2285</v>
      </c>
      <c r="E786"/>
      <c r="F786" s="15">
        <v>800</v>
      </c>
      <c r="G786" t="s">
        <v>367</v>
      </c>
      <c r="H786" t="s">
        <v>367</v>
      </c>
      <c r="I786" t="s">
        <v>74</v>
      </c>
      <c r="J786" t="s">
        <v>36</v>
      </c>
      <c r="K786" t="s">
        <v>75</v>
      </c>
      <c r="L786" t="s">
        <v>7290</v>
      </c>
      <c r="M786" t="s">
        <v>7291</v>
      </c>
      <c r="N786" t="s">
        <v>7292</v>
      </c>
      <c r="O786">
        <f>VLOOKUP(B786,HIS退!B:F,5,FALSE)</f>
        <v>-800</v>
      </c>
      <c r="P786" t="str">
        <f t="shared" si="24"/>
        <v/>
      </c>
      <c r="Q786" s="40">
        <f>VLOOKUP(L786,银行退!C:D,2,FALSE)</f>
        <v>800</v>
      </c>
      <c r="R786" t="str">
        <f t="shared" si="25"/>
        <v/>
      </c>
      <c r="S786" t="str">
        <f>VLOOKUP(L786,银行退!C:Q,15,FALSE)</f>
        <v>S</v>
      </c>
      <c r="T786" s="40" t="e">
        <f>VLOOKUP(L786,银行退!C:W,21,FALSE)</f>
        <v>#N/A</v>
      </c>
      <c r="U786" s="53">
        <v>42903.487430555557</v>
      </c>
      <c r="V786" t="e">
        <f>VLOOKUP(B786,HIS解!E:G,3,FALSE)</f>
        <v>#N/A</v>
      </c>
    </row>
    <row r="787" spans="1:22" ht="14.25" hidden="1">
      <c r="A787" s="53">
        <v>42903.499537037038</v>
      </c>
      <c r="B787">
        <v>256922</v>
      </c>
      <c r="C787" t="s">
        <v>2287</v>
      </c>
      <c r="D787" t="s">
        <v>2288</v>
      </c>
      <c r="E787"/>
      <c r="F787" s="15">
        <v>342</v>
      </c>
      <c r="G787" t="s">
        <v>367</v>
      </c>
      <c r="H787" t="s">
        <v>367</v>
      </c>
      <c r="I787" t="s">
        <v>74</v>
      </c>
      <c r="J787" t="s">
        <v>36</v>
      </c>
      <c r="K787" t="s">
        <v>75</v>
      </c>
      <c r="L787" t="s">
        <v>7293</v>
      </c>
      <c r="M787" t="s">
        <v>7294</v>
      </c>
      <c r="N787" t="s">
        <v>7295</v>
      </c>
      <c r="O787">
        <f>VLOOKUP(B787,HIS退!B:F,5,FALSE)</f>
        <v>-342</v>
      </c>
      <c r="P787" t="str">
        <f t="shared" si="24"/>
        <v/>
      </c>
      <c r="Q787" s="40">
        <f>VLOOKUP(L787,银行退!C:D,2,FALSE)</f>
        <v>342</v>
      </c>
      <c r="R787" t="str">
        <f t="shared" si="25"/>
        <v/>
      </c>
      <c r="S787" t="str">
        <f>VLOOKUP(L787,银行退!C:Q,15,FALSE)</f>
        <v>S</v>
      </c>
      <c r="T787" s="40" t="e">
        <f>VLOOKUP(L787,银行退!C:W,21,FALSE)</f>
        <v>#N/A</v>
      </c>
      <c r="U787" s="53">
        <v>42903.499537037038</v>
      </c>
      <c r="V787" t="e">
        <f>VLOOKUP(B787,HIS解!E:G,3,FALSE)</f>
        <v>#N/A</v>
      </c>
    </row>
    <row r="788" spans="1:22" ht="14.25" hidden="1">
      <c r="A788" s="53">
        <v>42903.507175925923</v>
      </c>
      <c r="B788">
        <v>257022</v>
      </c>
      <c r="C788" t="s">
        <v>2290</v>
      </c>
      <c r="D788" t="s">
        <v>2291</v>
      </c>
      <c r="E788"/>
      <c r="F788" s="15">
        <v>350</v>
      </c>
      <c r="G788" t="s">
        <v>367</v>
      </c>
      <c r="H788" t="s">
        <v>367</v>
      </c>
      <c r="I788" t="s">
        <v>74</v>
      </c>
      <c r="J788" t="s">
        <v>36</v>
      </c>
      <c r="K788" t="s">
        <v>75</v>
      </c>
      <c r="L788" t="s">
        <v>7296</v>
      </c>
      <c r="M788" t="s">
        <v>7297</v>
      </c>
      <c r="N788" t="s">
        <v>7298</v>
      </c>
      <c r="O788">
        <f>VLOOKUP(B788,HIS退!B:F,5,FALSE)</f>
        <v>-350</v>
      </c>
      <c r="P788" t="str">
        <f t="shared" si="24"/>
        <v/>
      </c>
      <c r="Q788" s="40">
        <f>VLOOKUP(L788,银行退!C:D,2,FALSE)</f>
        <v>350</v>
      </c>
      <c r="R788" t="str">
        <f t="shared" si="25"/>
        <v/>
      </c>
      <c r="S788" t="str">
        <f>VLOOKUP(L788,银行退!C:Q,15,FALSE)</f>
        <v>S</v>
      </c>
      <c r="T788" s="40" t="e">
        <f>VLOOKUP(L788,银行退!C:W,21,FALSE)</f>
        <v>#N/A</v>
      </c>
      <c r="U788" s="53">
        <v>42903.507175925923</v>
      </c>
      <c r="V788" t="e">
        <f>VLOOKUP(B788,HIS解!E:G,3,FALSE)</f>
        <v>#N/A</v>
      </c>
    </row>
    <row r="789" spans="1:22" ht="14.25" hidden="1">
      <c r="A789" s="53">
        <v>42903.526608796295</v>
      </c>
      <c r="B789">
        <v>257205</v>
      </c>
      <c r="C789" t="s">
        <v>2293</v>
      </c>
      <c r="D789" t="s">
        <v>1665</v>
      </c>
      <c r="E789"/>
      <c r="F789" s="15">
        <v>3900</v>
      </c>
      <c r="G789" t="s">
        <v>367</v>
      </c>
      <c r="H789" t="s">
        <v>367</v>
      </c>
      <c r="I789" t="s">
        <v>74</v>
      </c>
      <c r="J789" t="s">
        <v>36</v>
      </c>
      <c r="K789" t="s">
        <v>75</v>
      </c>
      <c r="L789" t="s">
        <v>7299</v>
      </c>
      <c r="M789" t="s">
        <v>7300</v>
      </c>
      <c r="N789" t="s">
        <v>6675</v>
      </c>
      <c r="O789">
        <f>VLOOKUP(B789,HIS退!B:F,5,FALSE)</f>
        <v>-3900</v>
      </c>
      <c r="P789" t="str">
        <f t="shared" si="24"/>
        <v/>
      </c>
      <c r="Q789" s="40">
        <f>VLOOKUP(L789,银行退!C:D,2,FALSE)</f>
        <v>3900</v>
      </c>
      <c r="R789" t="str">
        <f t="shared" si="25"/>
        <v/>
      </c>
      <c r="S789" t="str">
        <f>VLOOKUP(L789,银行退!C:Q,15,FALSE)</f>
        <v>S</v>
      </c>
      <c r="T789" s="40" t="e">
        <f>VLOOKUP(L789,银行退!C:W,21,FALSE)</f>
        <v>#N/A</v>
      </c>
      <c r="U789" s="53">
        <v>42903.526608796295</v>
      </c>
      <c r="V789" t="e">
        <f>VLOOKUP(B789,HIS解!E:G,3,FALSE)</f>
        <v>#N/A</v>
      </c>
    </row>
    <row r="790" spans="1:22" ht="14.25" hidden="1">
      <c r="A790" s="53">
        <v>42903.56287037037</v>
      </c>
      <c r="B790">
        <v>257358</v>
      </c>
      <c r="C790" t="s">
        <v>2294</v>
      </c>
      <c r="D790" t="s">
        <v>2295</v>
      </c>
      <c r="E790"/>
      <c r="F790" s="15">
        <v>5000</v>
      </c>
      <c r="G790" t="s">
        <v>367</v>
      </c>
      <c r="H790" t="s">
        <v>367</v>
      </c>
      <c r="I790" t="s">
        <v>74</v>
      </c>
      <c r="J790" t="s">
        <v>36</v>
      </c>
      <c r="K790" t="s">
        <v>75</v>
      </c>
      <c r="L790" t="s">
        <v>7301</v>
      </c>
      <c r="M790" t="s">
        <v>7302</v>
      </c>
      <c r="N790" t="s">
        <v>7303</v>
      </c>
      <c r="O790">
        <f>VLOOKUP(B790,HIS退!B:F,5,FALSE)</f>
        <v>-5000</v>
      </c>
      <c r="P790" t="str">
        <f t="shared" si="24"/>
        <v/>
      </c>
      <c r="Q790" s="40">
        <f>VLOOKUP(L790,银行退!C:D,2,FALSE)</f>
        <v>5000</v>
      </c>
      <c r="R790" t="str">
        <f t="shared" si="25"/>
        <v/>
      </c>
      <c r="S790" t="str">
        <f>VLOOKUP(L790,银行退!C:Q,15,FALSE)</f>
        <v>S</v>
      </c>
      <c r="T790" s="40" t="e">
        <f>VLOOKUP(L790,银行退!C:W,21,FALSE)</f>
        <v>#N/A</v>
      </c>
      <c r="U790" s="53">
        <v>42903.56287037037</v>
      </c>
      <c r="V790" t="e">
        <f>VLOOKUP(B790,HIS解!E:G,3,FALSE)</f>
        <v>#N/A</v>
      </c>
    </row>
    <row r="791" spans="1:22" ht="14.25" hidden="1">
      <c r="A791" s="53">
        <v>42903.588773148149</v>
      </c>
      <c r="B791">
        <v>257509</v>
      </c>
      <c r="C791" t="s">
        <v>2297</v>
      </c>
      <c r="D791" t="s">
        <v>2298</v>
      </c>
      <c r="E791"/>
      <c r="F791" s="15">
        <v>539</v>
      </c>
      <c r="G791" t="s">
        <v>367</v>
      </c>
      <c r="H791" t="s">
        <v>367</v>
      </c>
      <c r="I791" t="s">
        <v>74</v>
      </c>
      <c r="J791" t="s">
        <v>36</v>
      </c>
      <c r="K791" t="s">
        <v>75</v>
      </c>
      <c r="L791" t="s">
        <v>7304</v>
      </c>
      <c r="M791" t="s">
        <v>7305</v>
      </c>
      <c r="N791" t="s">
        <v>7306</v>
      </c>
      <c r="O791">
        <f>VLOOKUP(B791,HIS退!B:F,5,FALSE)</f>
        <v>-539</v>
      </c>
      <c r="P791" t="str">
        <f t="shared" si="24"/>
        <v/>
      </c>
      <c r="Q791" s="40">
        <f>VLOOKUP(L791,银行退!C:D,2,FALSE)</f>
        <v>539</v>
      </c>
      <c r="R791" t="str">
        <f t="shared" si="25"/>
        <v/>
      </c>
      <c r="S791" t="str">
        <f>VLOOKUP(L791,银行退!C:Q,15,FALSE)</f>
        <v>S</v>
      </c>
      <c r="T791" s="40" t="e">
        <f>VLOOKUP(L791,银行退!C:W,21,FALSE)</f>
        <v>#N/A</v>
      </c>
      <c r="U791" s="53">
        <v>42903.588773148149</v>
      </c>
      <c r="V791" t="e">
        <f>VLOOKUP(B791,HIS解!E:G,3,FALSE)</f>
        <v>#N/A</v>
      </c>
    </row>
    <row r="792" spans="1:22" ht="14.25" hidden="1">
      <c r="A792" s="53">
        <v>42903.596261574072</v>
      </c>
      <c r="B792">
        <v>257646</v>
      </c>
      <c r="C792" t="s">
        <v>2300</v>
      </c>
      <c r="D792" t="s">
        <v>2301</v>
      </c>
      <c r="E792"/>
      <c r="F792" s="15">
        <v>1000</v>
      </c>
      <c r="G792" t="s">
        <v>367</v>
      </c>
      <c r="H792" t="s">
        <v>367</v>
      </c>
      <c r="I792" t="s">
        <v>74</v>
      </c>
      <c r="J792" t="s">
        <v>36</v>
      </c>
      <c r="K792" t="s">
        <v>75</v>
      </c>
      <c r="L792" t="s">
        <v>7307</v>
      </c>
      <c r="M792" t="s">
        <v>7308</v>
      </c>
      <c r="N792" t="s">
        <v>7309</v>
      </c>
      <c r="O792">
        <f>VLOOKUP(B792,HIS退!B:F,5,FALSE)</f>
        <v>-1000</v>
      </c>
      <c r="P792" t="str">
        <f t="shared" si="24"/>
        <v/>
      </c>
      <c r="Q792" s="40">
        <f>VLOOKUP(L792,银行退!C:D,2,FALSE)</f>
        <v>1000</v>
      </c>
      <c r="R792" t="str">
        <f t="shared" si="25"/>
        <v/>
      </c>
      <c r="S792" t="str">
        <f>VLOOKUP(L792,银行退!C:Q,15,FALSE)</f>
        <v>S</v>
      </c>
      <c r="T792" s="40" t="e">
        <f>VLOOKUP(L792,银行退!C:W,21,FALSE)</f>
        <v>#N/A</v>
      </c>
      <c r="U792" s="53">
        <v>42903.596261574072</v>
      </c>
      <c r="V792" t="e">
        <f>VLOOKUP(B792,HIS解!E:G,3,FALSE)</f>
        <v>#N/A</v>
      </c>
    </row>
    <row r="793" spans="1:22" ht="14.25" hidden="1">
      <c r="A793" s="53">
        <v>42903.607534722221</v>
      </c>
      <c r="B793">
        <v>257904</v>
      </c>
      <c r="C793" t="s">
        <v>2303</v>
      </c>
      <c r="D793" t="s">
        <v>2304</v>
      </c>
      <c r="E793"/>
      <c r="F793" s="15">
        <v>169</v>
      </c>
      <c r="G793" t="s">
        <v>367</v>
      </c>
      <c r="H793" t="s">
        <v>367</v>
      </c>
      <c r="I793" t="s">
        <v>74</v>
      </c>
      <c r="J793" t="s">
        <v>36</v>
      </c>
      <c r="K793" t="s">
        <v>75</v>
      </c>
      <c r="L793" t="s">
        <v>7310</v>
      </c>
      <c r="M793" t="s">
        <v>7311</v>
      </c>
      <c r="N793" t="s">
        <v>7312</v>
      </c>
      <c r="O793">
        <f>VLOOKUP(B793,HIS退!B:F,5,FALSE)</f>
        <v>-169</v>
      </c>
      <c r="P793" t="str">
        <f t="shared" si="24"/>
        <v/>
      </c>
      <c r="Q793" s="40">
        <f>VLOOKUP(L793,银行退!C:D,2,FALSE)</f>
        <v>169</v>
      </c>
      <c r="R793" t="str">
        <f t="shared" si="25"/>
        <v/>
      </c>
      <c r="S793" t="str">
        <f>VLOOKUP(L793,银行退!C:Q,15,FALSE)</f>
        <v>S</v>
      </c>
      <c r="T793" s="40" t="e">
        <f>VLOOKUP(L793,银行退!C:W,21,FALSE)</f>
        <v>#N/A</v>
      </c>
      <c r="U793" s="53">
        <v>42903.607534722221</v>
      </c>
      <c r="V793" t="e">
        <f>VLOOKUP(B793,HIS解!E:G,3,FALSE)</f>
        <v>#N/A</v>
      </c>
    </row>
    <row r="794" spans="1:22" ht="14.25" hidden="1">
      <c r="A794" s="53">
        <v>42903.611192129632</v>
      </c>
      <c r="B794">
        <v>257957</v>
      </c>
      <c r="C794" t="s">
        <v>2306</v>
      </c>
      <c r="D794" t="s">
        <v>2307</v>
      </c>
      <c r="E794"/>
      <c r="F794" s="15">
        <v>138</v>
      </c>
      <c r="G794" t="s">
        <v>367</v>
      </c>
      <c r="H794" t="s">
        <v>367</v>
      </c>
      <c r="I794" t="s">
        <v>74</v>
      </c>
      <c r="J794" t="s">
        <v>36</v>
      </c>
      <c r="K794" t="s">
        <v>75</v>
      </c>
      <c r="L794" t="s">
        <v>7313</v>
      </c>
      <c r="M794" t="s">
        <v>7314</v>
      </c>
      <c r="N794" t="s">
        <v>7315</v>
      </c>
      <c r="O794">
        <f>VLOOKUP(B794,HIS退!B:F,5,FALSE)</f>
        <v>-138</v>
      </c>
      <c r="P794" t="str">
        <f t="shared" si="24"/>
        <v/>
      </c>
      <c r="Q794" s="40">
        <f>VLOOKUP(L794,银行退!C:D,2,FALSE)</f>
        <v>138</v>
      </c>
      <c r="R794" t="str">
        <f t="shared" si="25"/>
        <v/>
      </c>
      <c r="S794" t="str">
        <f>VLOOKUP(L794,银行退!C:Q,15,FALSE)</f>
        <v>S</v>
      </c>
      <c r="T794" s="40" t="e">
        <f>VLOOKUP(L794,银行退!C:W,21,FALSE)</f>
        <v>#N/A</v>
      </c>
      <c r="U794" s="53">
        <v>42903.611192129632</v>
      </c>
      <c r="V794" t="e">
        <f>VLOOKUP(B794,HIS解!E:G,3,FALSE)</f>
        <v>#N/A</v>
      </c>
    </row>
    <row r="795" spans="1:22" ht="14.25" hidden="1">
      <c r="A795" s="53">
        <v>42903.625300925924</v>
      </c>
      <c r="B795">
        <v>258234</v>
      </c>
      <c r="C795" t="s">
        <v>2309</v>
      </c>
      <c r="D795" t="s">
        <v>1208</v>
      </c>
      <c r="E795"/>
      <c r="F795" s="15">
        <v>9052</v>
      </c>
      <c r="G795" t="s">
        <v>367</v>
      </c>
      <c r="H795" t="s">
        <v>367</v>
      </c>
      <c r="I795" t="s">
        <v>74</v>
      </c>
      <c r="J795" t="s">
        <v>36</v>
      </c>
      <c r="K795" t="s">
        <v>75</v>
      </c>
      <c r="L795" t="s">
        <v>7316</v>
      </c>
      <c r="M795" t="s">
        <v>7317</v>
      </c>
      <c r="N795" t="s">
        <v>4933</v>
      </c>
      <c r="O795">
        <f>VLOOKUP(B795,HIS退!B:F,5,FALSE)</f>
        <v>-9052</v>
      </c>
      <c r="P795" t="str">
        <f t="shared" si="24"/>
        <v/>
      </c>
      <c r="Q795" s="40">
        <f>VLOOKUP(L795,银行退!C:D,2,FALSE)</f>
        <v>9052</v>
      </c>
      <c r="R795" t="str">
        <f t="shared" si="25"/>
        <v/>
      </c>
      <c r="S795" t="str">
        <f>VLOOKUP(L795,银行退!C:Q,15,FALSE)</f>
        <v>S</v>
      </c>
      <c r="T795" s="40">
        <f>VLOOKUP(L795,银行退!C:W,21,FALSE)</f>
        <v>0</v>
      </c>
      <c r="U795" s="53">
        <v>42903.625300925924</v>
      </c>
      <c r="V795" t="e">
        <f>VLOOKUP(B795,HIS解!E:G,3,FALSE)</f>
        <v>#N/A</v>
      </c>
    </row>
    <row r="796" spans="1:22" ht="14.25" hidden="1">
      <c r="A796" s="53">
        <v>42903.655127314814</v>
      </c>
      <c r="B796">
        <v>258767</v>
      </c>
      <c r="C796" t="s">
        <v>2310</v>
      </c>
      <c r="D796" t="s">
        <v>2311</v>
      </c>
      <c r="E796"/>
      <c r="F796" s="15">
        <v>900</v>
      </c>
      <c r="G796" t="s">
        <v>367</v>
      </c>
      <c r="H796" t="s">
        <v>367</v>
      </c>
      <c r="I796" t="s">
        <v>74</v>
      </c>
      <c r="J796" t="s">
        <v>36</v>
      </c>
      <c r="K796" t="s">
        <v>75</v>
      </c>
      <c r="L796" t="s">
        <v>7318</v>
      </c>
      <c r="M796" t="s">
        <v>7319</v>
      </c>
      <c r="N796" t="s">
        <v>7320</v>
      </c>
      <c r="O796">
        <f>VLOOKUP(B796,HIS退!B:F,5,FALSE)</f>
        <v>-900</v>
      </c>
      <c r="P796" t="str">
        <f t="shared" si="24"/>
        <v/>
      </c>
      <c r="Q796" s="40">
        <f>VLOOKUP(L796,银行退!C:D,2,FALSE)</f>
        <v>900</v>
      </c>
      <c r="R796" t="str">
        <f t="shared" si="25"/>
        <v/>
      </c>
      <c r="S796" t="str">
        <f>VLOOKUP(L796,银行退!C:Q,15,FALSE)</f>
        <v>S</v>
      </c>
      <c r="T796" s="40" t="e">
        <f>VLOOKUP(L796,银行退!C:W,21,FALSE)</f>
        <v>#N/A</v>
      </c>
      <c r="U796" s="53">
        <v>42903.655127314814</v>
      </c>
      <c r="V796" t="e">
        <f>VLOOKUP(B796,HIS解!E:G,3,FALSE)</f>
        <v>#N/A</v>
      </c>
    </row>
    <row r="797" spans="1:22" ht="14.25" hidden="1">
      <c r="A797" s="53">
        <v>42903.716678240744</v>
      </c>
      <c r="B797">
        <v>259480</v>
      </c>
      <c r="C797" t="s">
        <v>2313</v>
      </c>
      <c r="D797" t="s">
        <v>2314</v>
      </c>
      <c r="E797"/>
      <c r="F797" s="15">
        <v>41</v>
      </c>
      <c r="G797" t="s">
        <v>367</v>
      </c>
      <c r="H797" t="s">
        <v>367</v>
      </c>
      <c r="I797" t="s">
        <v>74</v>
      </c>
      <c r="J797" t="s">
        <v>36</v>
      </c>
      <c r="K797" t="s">
        <v>75</v>
      </c>
      <c r="L797" t="s">
        <v>7321</v>
      </c>
      <c r="M797" t="s">
        <v>7322</v>
      </c>
      <c r="N797" t="s">
        <v>7323</v>
      </c>
      <c r="O797">
        <f>VLOOKUP(B797,HIS退!B:F,5,FALSE)</f>
        <v>-41</v>
      </c>
      <c r="P797" t="str">
        <f t="shared" si="24"/>
        <v/>
      </c>
      <c r="Q797" s="40">
        <f>VLOOKUP(L797,银行退!C:D,2,FALSE)</f>
        <v>41</v>
      </c>
      <c r="R797" t="str">
        <f t="shared" si="25"/>
        <v/>
      </c>
      <c r="S797" t="str">
        <f>VLOOKUP(L797,银行退!C:Q,15,FALSE)</f>
        <v>S</v>
      </c>
      <c r="T797" s="40" t="e">
        <f>VLOOKUP(L797,银行退!C:W,21,FALSE)</f>
        <v>#N/A</v>
      </c>
      <c r="U797" s="53">
        <v>42903.716678240744</v>
      </c>
      <c r="V797" t="e">
        <f>VLOOKUP(B797,HIS解!E:G,3,FALSE)</f>
        <v>#N/A</v>
      </c>
    </row>
    <row r="798" spans="1:22" ht="14.25" hidden="1">
      <c r="A798" s="53">
        <v>42903.724861111114</v>
      </c>
      <c r="B798">
        <v>259532</v>
      </c>
      <c r="C798" t="s">
        <v>2316</v>
      </c>
      <c r="D798" t="s">
        <v>1054</v>
      </c>
      <c r="E798"/>
      <c r="F798" s="15">
        <v>1694</v>
      </c>
      <c r="G798" t="s">
        <v>367</v>
      </c>
      <c r="H798" t="s">
        <v>367</v>
      </c>
      <c r="I798" t="s">
        <v>74</v>
      </c>
      <c r="J798" t="s">
        <v>36</v>
      </c>
      <c r="K798" t="s">
        <v>75</v>
      </c>
      <c r="L798" t="s">
        <v>7324</v>
      </c>
      <c r="M798" t="s">
        <v>7325</v>
      </c>
      <c r="N798" t="s">
        <v>4944</v>
      </c>
      <c r="O798">
        <f>VLOOKUP(B798,HIS退!B:F,5,FALSE)</f>
        <v>-1694</v>
      </c>
      <c r="P798" t="str">
        <f t="shared" si="24"/>
        <v/>
      </c>
      <c r="Q798" s="40">
        <f>VLOOKUP(L798,银行退!C:D,2,FALSE)</f>
        <v>1694</v>
      </c>
      <c r="R798" t="str">
        <f t="shared" si="25"/>
        <v/>
      </c>
      <c r="S798" t="str">
        <f>VLOOKUP(L798,银行退!C:Q,15,FALSE)</f>
        <v>S</v>
      </c>
      <c r="T798" s="40">
        <f>VLOOKUP(L798,银行退!C:W,21,FALSE)</f>
        <v>0</v>
      </c>
      <c r="U798" s="53">
        <v>42903.724861111114</v>
      </c>
      <c r="V798" t="e">
        <f>VLOOKUP(B798,HIS解!E:G,3,FALSE)</f>
        <v>#N/A</v>
      </c>
    </row>
    <row r="799" spans="1:22" ht="14.25" hidden="1">
      <c r="A799" s="53">
        <v>42903.738229166665</v>
      </c>
      <c r="B799">
        <v>259589</v>
      </c>
      <c r="C799" t="s">
        <v>2317</v>
      </c>
      <c r="D799" t="s">
        <v>2318</v>
      </c>
      <c r="E799"/>
      <c r="F799" s="15">
        <v>274</v>
      </c>
      <c r="G799" t="s">
        <v>367</v>
      </c>
      <c r="H799" t="s">
        <v>367</v>
      </c>
      <c r="I799" t="s">
        <v>74</v>
      </c>
      <c r="J799" t="s">
        <v>36</v>
      </c>
      <c r="K799" t="s">
        <v>75</v>
      </c>
      <c r="L799" t="s">
        <v>7326</v>
      </c>
      <c r="M799" t="s">
        <v>7327</v>
      </c>
      <c r="N799" t="s">
        <v>7328</v>
      </c>
      <c r="O799">
        <f>VLOOKUP(B799,HIS退!B:F,5,FALSE)</f>
        <v>-274</v>
      </c>
      <c r="P799" t="str">
        <f t="shared" si="24"/>
        <v/>
      </c>
      <c r="Q799" s="40">
        <f>VLOOKUP(L799,银行退!C:D,2,FALSE)</f>
        <v>274</v>
      </c>
      <c r="R799" t="str">
        <f t="shared" si="25"/>
        <v/>
      </c>
      <c r="S799" t="str">
        <f>VLOOKUP(L799,银行退!C:Q,15,FALSE)</f>
        <v>S</v>
      </c>
      <c r="T799" s="40" t="e">
        <f>VLOOKUP(L799,银行退!C:W,21,FALSE)</f>
        <v>#N/A</v>
      </c>
      <c r="U799" s="53">
        <v>42903.738229166665</v>
      </c>
      <c r="V799" t="e">
        <f>VLOOKUP(B799,HIS解!E:G,3,FALSE)</f>
        <v>#N/A</v>
      </c>
    </row>
    <row r="800" spans="1:22" ht="14.25" hidden="1">
      <c r="A800" s="53">
        <v>42903.76761574074</v>
      </c>
      <c r="B800">
        <v>259660</v>
      </c>
      <c r="C800" t="s">
        <v>2320</v>
      </c>
      <c r="D800" t="s">
        <v>2321</v>
      </c>
      <c r="E800"/>
      <c r="F800" s="15">
        <v>8000</v>
      </c>
      <c r="G800" t="s">
        <v>367</v>
      </c>
      <c r="H800" t="s">
        <v>367</v>
      </c>
      <c r="I800" t="s">
        <v>74</v>
      </c>
      <c r="J800" t="s">
        <v>36</v>
      </c>
      <c r="K800" t="s">
        <v>75</v>
      </c>
      <c r="L800" t="s">
        <v>7329</v>
      </c>
      <c r="M800" t="s">
        <v>7330</v>
      </c>
      <c r="N800" t="s">
        <v>7331</v>
      </c>
      <c r="O800">
        <f>VLOOKUP(B800,HIS退!B:F,5,FALSE)</f>
        <v>-8000</v>
      </c>
      <c r="P800" t="str">
        <f t="shared" si="24"/>
        <v/>
      </c>
      <c r="Q800" s="40">
        <f>VLOOKUP(L800,银行退!C:D,2,FALSE)</f>
        <v>8000</v>
      </c>
      <c r="R800" t="str">
        <f t="shared" si="25"/>
        <v/>
      </c>
      <c r="S800" t="str">
        <f>VLOOKUP(L800,银行退!C:Q,15,FALSE)</f>
        <v>S</v>
      </c>
      <c r="T800" s="40" t="e">
        <f>VLOOKUP(L800,银行退!C:W,21,FALSE)</f>
        <v>#N/A</v>
      </c>
      <c r="U800" s="53">
        <v>42903.76761574074</v>
      </c>
      <c r="V800" t="e">
        <f>VLOOKUP(B800,HIS解!E:G,3,FALSE)</f>
        <v>#N/A</v>
      </c>
    </row>
    <row r="801" spans="1:22" ht="14.25" hidden="1">
      <c r="A801" s="53">
        <v>42903.845370370371</v>
      </c>
      <c r="B801">
        <v>259827</v>
      </c>
      <c r="C801" t="s">
        <v>2323</v>
      </c>
      <c r="D801" t="s">
        <v>2324</v>
      </c>
      <c r="E801"/>
      <c r="F801" s="15">
        <v>5000</v>
      </c>
      <c r="G801" t="s">
        <v>367</v>
      </c>
      <c r="H801" t="s">
        <v>367</v>
      </c>
      <c r="I801" t="s">
        <v>74</v>
      </c>
      <c r="J801" t="s">
        <v>36</v>
      </c>
      <c r="K801" t="s">
        <v>75</v>
      </c>
      <c r="L801" t="s">
        <v>7332</v>
      </c>
      <c r="M801" t="s">
        <v>7333</v>
      </c>
      <c r="N801" t="s">
        <v>7334</v>
      </c>
      <c r="O801">
        <f>VLOOKUP(B801,HIS退!B:F,5,FALSE)</f>
        <v>-5000</v>
      </c>
      <c r="P801" t="str">
        <f t="shared" si="24"/>
        <v/>
      </c>
      <c r="Q801" s="40">
        <f>VLOOKUP(L801,银行退!C:D,2,FALSE)</f>
        <v>5000</v>
      </c>
      <c r="R801" t="str">
        <f t="shared" si="25"/>
        <v/>
      </c>
      <c r="S801" t="str">
        <f>VLOOKUP(L801,银行退!C:Q,15,FALSE)</f>
        <v>S</v>
      </c>
      <c r="T801" s="40" t="e">
        <f>VLOOKUP(L801,银行退!C:W,21,FALSE)</f>
        <v>#N/A</v>
      </c>
      <c r="U801" s="53">
        <v>42903.845370370371</v>
      </c>
      <c r="V801" t="e">
        <f>VLOOKUP(B801,HIS解!E:G,3,FALSE)</f>
        <v>#N/A</v>
      </c>
    </row>
    <row r="802" spans="1:22" ht="14.25" hidden="1">
      <c r="A802" s="53">
        <v>42903.861620370371</v>
      </c>
      <c r="B802">
        <v>259865</v>
      </c>
      <c r="C802" t="s">
        <v>2326</v>
      </c>
      <c r="D802" t="s">
        <v>2327</v>
      </c>
      <c r="E802"/>
      <c r="F802" s="15">
        <v>90</v>
      </c>
      <c r="G802" t="s">
        <v>367</v>
      </c>
      <c r="H802" t="s">
        <v>367</v>
      </c>
      <c r="I802" t="s">
        <v>74</v>
      </c>
      <c r="J802" t="s">
        <v>36</v>
      </c>
      <c r="K802" t="s">
        <v>75</v>
      </c>
      <c r="L802" t="s">
        <v>7335</v>
      </c>
      <c r="M802" t="s">
        <v>7336</v>
      </c>
      <c r="N802" t="s">
        <v>7337</v>
      </c>
      <c r="O802">
        <f>VLOOKUP(B802,HIS退!B:F,5,FALSE)</f>
        <v>-90</v>
      </c>
      <c r="P802" t="str">
        <f t="shared" si="24"/>
        <v/>
      </c>
      <c r="Q802" s="40">
        <f>VLOOKUP(L802,银行退!C:D,2,FALSE)</f>
        <v>90</v>
      </c>
      <c r="R802" t="str">
        <f t="shared" si="25"/>
        <v/>
      </c>
      <c r="S802" t="str">
        <f>VLOOKUP(L802,银行退!C:Q,15,FALSE)</f>
        <v>S</v>
      </c>
      <c r="T802" s="40" t="e">
        <f>VLOOKUP(L802,银行退!C:W,21,FALSE)</f>
        <v>#N/A</v>
      </c>
      <c r="U802" s="53">
        <v>42903.861620370371</v>
      </c>
      <c r="V802" t="e">
        <f>VLOOKUP(B802,HIS解!E:G,3,FALSE)</f>
        <v>#N/A</v>
      </c>
    </row>
    <row r="803" spans="1:22" ht="14.25" hidden="1">
      <c r="A803" s="53">
        <v>42904.317789351851</v>
      </c>
      <c r="B803">
        <v>260394</v>
      </c>
      <c r="C803" t="s">
        <v>7338</v>
      </c>
      <c r="D803" t="s">
        <v>999</v>
      </c>
      <c r="E803" t="s">
        <v>440</v>
      </c>
      <c r="F803" s="15">
        <v>10</v>
      </c>
      <c r="G803" t="s">
        <v>367</v>
      </c>
      <c r="H803" t="s">
        <v>367</v>
      </c>
      <c r="I803" t="s">
        <v>174</v>
      </c>
      <c r="J803" t="s">
        <v>73</v>
      </c>
      <c r="K803" t="s">
        <v>75</v>
      </c>
      <c r="L803" t="s">
        <v>7339</v>
      </c>
      <c r="M803" t="s">
        <v>7340</v>
      </c>
      <c r="N803" t="s">
        <v>4965</v>
      </c>
      <c r="O803">
        <f>VLOOKUP(B803,HIS退!B:F,5,FALSE)</f>
        <v>-10</v>
      </c>
      <c r="P803" t="str">
        <f t="shared" si="24"/>
        <v/>
      </c>
      <c r="Q803" s="40" t="e">
        <f>VLOOKUP(L803,银行退!C:D,2,FALSE)</f>
        <v>#N/A</v>
      </c>
      <c r="R803" t="e">
        <f t="shared" si="25"/>
        <v>#N/A</v>
      </c>
      <c r="S803" t="e">
        <f>VLOOKUP(L803,银行退!C:Q,15,FALSE)</f>
        <v>#N/A</v>
      </c>
      <c r="T803" s="40" t="e">
        <f>VLOOKUP(L803,银行退!C:W,21,FALSE)</f>
        <v>#N/A</v>
      </c>
      <c r="U803" s="53">
        <v>42904.317789351851</v>
      </c>
      <c r="V803">
        <f>VLOOKUP(B803,HIS解!E:G,3,FALSE)</f>
        <v>10</v>
      </c>
    </row>
    <row r="804" spans="1:22" ht="14.25" hidden="1">
      <c r="A804" s="53">
        <v>42904.318148148152</v>
      </c>
      <c r="B804">
        <v>260396</v>
      </c>
      <c r="C804" t="s">
        <v>7338</v>
      </c>
      <c r="D804" t="s">
        <v>999</v>
      </c>
      <c r="E804" t="s">
        <v>440</v>
      </c>
      <c r="F804" s="15">
        <v>10</v>
      </c>
      <c r="G804" t="s">
        <v>367</v>
      </c>
      <c r="H804" t="s">
        <v>367</v>
      </c>
      <c r="I804" t="s">
        <v>174</v>
      </c>
      <c r="J804" t="s">
        <v>73</v>
      </c>
      <c r="K804" t="s">
        <v>75</v>
      </c>
      <c r="L804" t="s">
        <v>7341</v>
      </c>
      <c r="M804" t="s">
        <v>7342</v>
      </c>
      <c r="N804" t="s">
        <v>4965</v>
      </c>
      <c r="O804">
        <f>VLOOKUP(B804,HIS退!B:F,5,FALSE)</f>
        <v>-10</v>
      </c>
      <c r="P804" t="str">
        <f t="shared" si="24"/>
        <v/>
      </c>
      <c r="Q804" s="40" t="e">
        <f>VLOOKUP(L804,银行退!C:D,2,FALSE)</f>
        <v>#N/A</v>
      </c>
      <c r="R804" t="e">
        <f t="shared" si="25"/>
        <v>#N/A</v>
      </c>
      <c r="S804" t="e">
        <f>VLOOKUP(L804,银行退!C:Q,15,FALSE)</f>
        <v>#N/A</v>
      </c>
      <c r="T804" s="40" t="e">
        <f>VLOOKUP(L804,银行退!C:W,21,FALSE)</f>
        <v>#N/A</v>
      </c>
      <c r="U804" s="53">
        <v>42904.318148148152</v>
      </c>
      <c r="V804">
        <f>VLOOKUP(B804,HIS解!E:G,3,FALSE)</f>
        <v>10</v>
      </c>
    </row>
    <row r="805" spans="1:22" ht="14.25" hidden="1">
      <c r="A805" s="53">
        <v>42904.354930555557</v>
      </c>
      <c r="B805">
        <v>260528</v>
      </c>
      <c r="C805" t="s">
        <v>2329</v>
      </c>
      <c r="D805" t="s">
        <v>1665</v>
      </c>
      <c r="E805" t="s">
        <v>1666</v>
      </c>
      <c r="F805" s="15">
        <v>3900</v>
      </c>
      <c r="G805" t="s">
        <v>367</v>
      </c>
      <c r="H805" t="s">
        <v>367</v>
      </c>
      <c r="I805" t="s">
        <v>74</v>
      </c>
      <c r="J805" t="s">
        <v>36</v>
      </c>
      <c r="K805" t="s">
        <v>75</v>
      </c>
      <c r="L805" t="s">
        <v>7343</v>
      </c>
      <c r="M805" t="s">
        <v>7344</v>
      </c>
      <c r="N805" t="s">
        <v>7204</v>
      </c>
      <c r="O805">
        <f>VLOOKUP(B805,HIS退!B:F,5,FALSE)</f>
        <v>-3900</v>
      </c>
      <c r="P805" t="str">
        <f t="shared" si="24"/>
        <v/>
      </c>
      <c r="Q805" s="40">
        <f>VLOOKUP(L805,银行退!C:D,2,FALSE)</f>
        <v>3900</v>
      </c>
      <c r="R805" t="str">
        <f t="shared" si="25"/>
        <v/>
      </c>
      <c r="S805" t="str">
        <f>VLOOKUP(L805,银行退!C:Q,15,FALSE)</f>
        <v>S</v>
      </c>
      <c r="T805" s="40" t="e">
        <f>VLOOKUP(L805,银行退!C:W,21,FALSE)</f>
        <v>#N/A</v>
      </c>
      <c r="U805" s="53">
        <v>42904.354930555557</v>
      </c>
      <c r="V805" t="e">
        <f>VLOOKUP(B805,HIS解!E:G,3,FALSE)</f>
        <v>#N/A</v>
      </c>
    </row>
    <row r="806" spans="1:22" ht="14.25" hidden="1">
      <c r="A806" s="53">
        <v>42904.359895833331</v>
      </c>
      <c r="B806">
        <v>260551</v>
      </c>
      <c r="C806" t="s">
        <v>7338</v>
      </c>
      <c r="D806" t="s">
        <v>999</v>
      </c>
      <c r="E806" t="s">
        <v>440</v>
      </c>
      <c r="F806" s="15">
        <v>10</v>
      </c>
      <c r="G806" t="s">
        <v>42</v>
      </c>
      <c r="H806" t="s">
        <v>367</v>
      </c>
      <c r="I806" t="s">
        <v>174</v>
      </c>
      <c r="J806" t="s">
        <v>73</v>
      </c>
      <c r="K806" t="s">
        <v>75</v>
      </c>
      <c r="L806" t="s">
        <v>7345</v>
      </c>
      <c r="M806" t="s">
        <v>7346</v>
      </c>
      <c r="N806" t="s">
        <v>4965</v>
      </c>
      <c r="O806">
        <f>VLOOKUP(B806,HIS退!B:F,5,FALSE)</f>
        <v>-10</v>
      </c>
      <c r="P806" t="str">
        <f t="shared" si="24"/>
        <v/>
      </c>
      <c r="Q806" s="40" t="e">
        <f>VLOOKUP(L806,银行退!C:D,2,FALSE)</f>
        <v>#N/A</v>
      </c>
      <c r="R806" t="e">
        <f t="shared" si="25"/>
        <v>#N/A</v>
      </c>
      <c r="S806" t="e">
        <f>VLOOKUP(L806,银行退!C:Q,15,FALSE)</f>
        <v>#N/A</v>
      </c>
      <c r="T806" s="40" t="e">
        <f>VLOOKUP(L806,银行退!C:W,21,FALSE)</f>
        <v>#N/A</v>
      </c>
      <c r="U806" s="53">
        <v>42904.359895833331</v>
      </c>
      <c r="V806">
        <f>VLOOKUP(B806,HIS解!E:G,3,FALSE)</f>
        <v>10</v>
      </c>
    </row>
    <row r="807" spans="1:22" ht="14.25" hidden="1">
      <c r="A807" s="53">
        <v>42904.36037037037</v>
      </c>
      <c r="B807">
        <v>260566</v>
      </c>
      <c r="C807" t="s">
        <v>2330</v>
      </c>
      <c r="D807" t="s">
        <v>2331</v>
      </c>
      <c r="E807" t="s">
        <v>2332</v>
      </c>
      <c r="F807" s="15">
        <v>4000</v>
      </c>
      <c r="G807" t="s">
        <v>367</v>
      </c>
      <c r="H807" t="s">
        <v>367</v>
      </c>
      <c r="I807" t="s">
        <v>74</v>
      </c>
      <c r="J807" t="s">
        <v>36</v>
      </c>
      <c r="K807" t="s">
        <v>75</v>
      </c>
      <c r="L807" t="s">
        <v>7347</v>
      </c>
      <c r="M807" t="s">
        <v>7348</v>
      </c>
      <c r="N807" t="s">
        <v>7349</v>
      </c>
      <c r="O807">
        <f>VLOOKUP(B807,HIS退!B:F,5,FALSE)</f>
        <v>-4000</v>
      </c>
      <c r="P807" t="str">
        <f t="shared" si="24"/>
        <v/>
      </c>
      <c r="Q807" s="40">
        <f>VLOOKUP(L807,银行退!C:D,2,FALSE)</f>
        <v>4000</v>
      </c>
      <c r="R807" t="str">
        <f t="shared" si="25"/>
        <v/>
      </c>
      <c r="S807" t="str">
        <f>VLOOKUP(L807,银行退!C:Q,15,FALSE)</f>
        <v>S</v>
      </c>
      <c r="T807" s="40" t="e">
        <f>VLOOKUP(L807,银行退!C:W,21,FALSE)</f>
        <v>#N/A</v>
      </c>
      <c r="U807" s="53">
        <v>42904.36037037037</v>
      </c>
      <c r="V807" t="e">
        <f>VLOOKUP(B807,HIS解!E:G,3,FALSE)</f>
        <v>#N/A</v>
      </c>
    </row>
    <row r="808" spans="1:22" ht="14.25" hidden="1">
      <c r="A808" s="53">
        <v>42904.369733796295</v>
      </c>
      <c r="B808">
        <v>260632</v>
      </c>
      <c r="C808" t="s">
        <v>2333</v>
      </c>
      <c r="D808" t="s">
        <v>999</v>
      </c>
      <c r="E808" t="s">
        <v>440</v>
      </c>
      <c r="F808" s="15">
        <v>10</v>
      </c>
      <c r="G808" t="s">
        <v>42</v>
      </c>
      <c r="H808" t="s">
        <v>367</v>
      </c>
      <c r="I808" t="s">
        <v>74</v>
      </c>
      <c r="J808" t="s">
        <v>36</v>
      </c>
      <c r="K808" t="s">
        <v>75</v>
      </c>
      <c r="L808" t="s">
        <v>7350</v>
      </c>
      <c r="M808" t="s">
        <v>7351</v>
      </c>
      <c r="N808" t="s">
        <v>4965</v>
      </c>
      <c r="O808">
        <f>VLOOKUP(B808,HIS退!B:F,5,FALSE)</f>
        <v>-10</v>
      </c>
      <c r="P808" t="str">
        <f t="shared" si="24"/>
        <v/>
      </c>
      <c r="Q808" s="40">
        <f>VLOOKUP(L808,银行退!C:D,2,FALSE)</f>
        <v>10</v>
      </c>
      <c r="R808" t="str">
        <f t="shared" si="25"/>
        <v/>
      </c>
      <c r="S808" t="str">
        <f>VLOOKUP(L808,银行退!C:Q,15,FALSE)</f>
        <v>S</v>
      </c>
      <c r="T808" s="40" t="e">
        <f>VLOOKUP(L808,银行退!C:W,21,FALSE)</f>
        <v>#N/A</v>
      </c>
      <c r="U808" s="53">
        <v>42904.369733796295</v>
      </c>
      <c r="V808" t="e">
        <f>VLOOKUP(B808,HIS解!E:G,3,FALSE)</f>
        <v>#N/A</v>
      </c>
    </row>
    <row r="809" spans="1:22" ht="14.25" hidden="1">
      <c r="A809" s="53">
        <v>42904.409675925926</v>
      </c>
      <c r="B809">
        <v>261002</v>
      </c>
      <c r="C809" t="s">
        <v>7352</v>
      </c>
      <c r="D809" t="s">
        <v>999</v>
      </c>
      <c r="E809" t="s">
        <v>440</v>
      </c>
      <c r="F809" s="15">
        <v>10</v>
      </c>
      <c r="G809" t="s">
        <v>367</v>
      </c>
      <c r="H809" t="s">
        <v>367</v>
      </c>
      <c r="I809" t="s">
        <v>174</v>
      </c>
      <c r="J809" t="s">
        <v>73</v>
      </c>
      <c r="K809" t="s">
        <v>75</v>
      </c>
      <c r="L809" t="s">
        <v>7353</v>
      </c>
      <c r="M809" t="s">
        <v>7354</v>
      </c>
      <c r="N809" t="s">
        <v>4965</v>
      </c>
      <c r="O809">
        <f>VLOOKUP(B809,HIS退!B:F,5,FALSE)</f>
        <v>-10</v>
      </c>
      <c r="P809" t="str">
        <f t="shared" si="24"/>
        <v/>
      </c>
      <c r="Q809" s="40" t="e">
        <f>VLOOKUP(L809,银行退!C:D,2,FALSE)</f>
        <v>#N/A</v>
      </c>
      <c r="R809" t="e">
        <f t="shared" si="25"/>
        <v>#N/A</v>
      </c>
      <c r="S809" t="e">
        <f>VLOOKUP(L809,银行退!C:Q,15,FALSE)</f>
        <v>#N/A</v>
      </c>
      <c r="T809" s="40" t="e">
        <f>VLOOKUP(L809,银行退!C:W,21,FALSE)</f>
        <v>#N/A</v>
      </c>
      <c r="U809" s="53">
        <v>42904.409675925926</v>
      </c>
      <c r="V809">
        <f>VLOOKUP(B809,HIS解!E:G,3,FALSE)</f>
        <v>10</v>
      </c>
    </row>
    <row r="810" spans="1:22" ht="14.25" hidden="1">
      <c r="A810" s="53">
        <v>42904.426574074074</v>
      </c>
      <c r="B810">
        <v>261160</v>
      </c>
      <c r="C810" t="s">
        <v>2334</v>
      </c>
      <c r="D810" t="s">
        <v>2335</v>
      </c>
      <c r="E810" t="s">
        <v>2336</v>
      </c>
      <c r="F810" s="15">
        <v>2000</v>
      </c>
      <c r="G810" t="s">
        <v>367</v>
      </c>
      <c r="H810" t="s">
        <v>367</v>
      </c>
      <c r="I810" t="s">
        <v>74</v>
      </c>
      <c r="J810" t="s">
        <v>36</v>
      </c>
      <c r="K810" t="s">
        <v>75</v>
      </c>
      <c r="L810" t="s">
        <v>7355</v>
      </c>
      <c r="M810" t="s">
        <v>7356</v>
      </c>
      <c r="N810" t="s">
        <v>7357</v>
      </c>
      <c r="O810">
        <f>VLOOKUP(B810,HIS退!B:F,5,FALSE)</f>
        <v>-2000</v>
      </c>
      <c r="P810" t="str">
        <f t="shared" si="24"/>
        <v/>
      </c>
      <c r="Q810" s="40">
        <f>VLOOKUP(L810,银行退!C:D,2,FALSE)</f>
        <v>2000</v>
      </c>
      <c r="R810" t="str">
        <f t="shared" si="25"/>
        <v/>
      </c>
      <c r="S810" t="str">
        <f>VLOOKUP(L810,银行退!C:Q,15,FALSE)</f>
        <v>S</v>
      </c>
      <c r="T810" s="40" t="e">
        <f>VLOOKUP(L810,银行退!C:W,21,FALSE)</f>
        <v>#N/A</v>
      </c>
      <c r="U810" s="53">
        <v>42904.426574074074</v>
      </c>
      <c r="V810" t="e">
        <f>VLOOKUP(B810,HIS解!E:G,3,FALSE)</f>
        <v>#N/A</v>
      </c>
    </row>
    <row r="811" spans="1:22" ht="14.25" hidden="1">
      <c r="A811" s="53">
        <v>42904.458124999997</v>
      </c>
      <c r="B811">
        <v>261493</v>
      </c>
      <c r="C811" t="s">
        <v>7358</v>
      </c>
      <c r="D811" t="s">
        <v>2337</v>
      </c>
      <c r="E811" t="s">
        <v>2338</v>
      </c>
      <c r="F811" s="15">
        <v>59</v>
      </c>
      <c r="G811" t="s">
        <v>367</v>
      </c>
      <c r="H811" t="s">
        <v>367</v>
      </c>
      <c r="I811" t="s">
        <v>174</v>
      </c>
      <c r="J811" t="s">
        <v>98</v>
      </c>
      <c r="K811" t="s">
        <v>75</v>
      </c>
      <c r="L811" t="s">
        <v>7359</v>
      </c>
      <c r="M811" t="s">
        <v>7360</v>
      </c>
      <c r="N811" t="s">
        <v>5082</v>
      </c>
      <c r="O811">
        <f>VLOOKUP(B811,HIS退!B:F,5,FALSE)</f>
        <v>-59</v>
      </c>
      <c r="P811" t="str">
        <f t="shared" si="24"/>
        <v/>
      </c>
      <c r="Q811" s="40">
        <f>VLOOKUP(L811,银行退!C:D,2,FALSE)</f>
        <v>59</v>
      </c>
      <c r="R811" t="str">
        <f t="shared" si="25"/>
        <v/>
      </c>
      <c r="S811" t="str">
        <f>VLOOKUP(L811,银行退!C:Q,15,FALSE)</f>
        <v>B</v>
      </c>
      <c r="T811" s="40" t="str">
        <f>VLOOKUP(L811,银行退!C:W,21,FALSE)</f>
        <v>20170619</v>
      </c>
      <c r="U811" s="53">
        <v>42904.458124999997</v>
      </c>
      <c r="V811">
        <f>VLOOKUP(B811,HIS解!E:G,3,FALSE)</f>
        <v>59</v>
      </c>
    </row>
    <row r="812" spans="1:22" ht="14.25" hidden="1">
      <c r="A812" s="53">
        <v>42904.470347222225</v>
      </c>
      <c r="B812">
        <v>261622</v>
      </c>
      <c r="C812" t="s">
        <v>2339</v>
      </c>
      <c r="D812" t="s">
        <v>2340</v>
      </c>
      <c r="E812" t="s">
        <v>2341</v>
      </c>
      <c r="F812" s="15">
        <v>1500</v>
      </c>
      <c r="G812" t="s">
        <v>367</v>
      </c>
      <c r="H812" t="s">
        <v>367</v>
      </c>
      <c r="I812" t="s">
        <v>74</v>
      </c>
      <c r="J812" t="s">
        <v>36</v>
      </c>
      <c r="K812" t="s">
        <v>75</v>
      </c>
      <c r="L812" t="s">
        <v>7361</v>
      </c>
      <c r="M812" t="s">
        <v>7362</v>
      </c>
      <c r="N812" t="s">
        <v>7363</v>
      </c>
      <c r="O812">
        <f>VLOOKUP(B812,HIS退!B:F,5,FALSE)</f>
        <v>-1500</v>
      </c>
      <c r="P812" t="str">
        <f t="shared" si="24"/>
        <v/>
      </c>
      <c r="Q812" s="40">
        <f>VLOOKUP(L812,银行退!C:D,2,FALSE)</f>
        <v>1500</v>
      </c>
      <c r="R812" t="str">
        <f t="shared" si="25"/>
        <v/>
      </c>
      <c r="S812" t="str">
        <f>VLOOKUP(L812,银行退!C:Q,15,FALSE)</f>
        <v>S</v>
      </c>
      <c r="T812" s="40" t="e">
        <f>VLOOKUP(L812,银行退!C:W,21,FALSE)</f>
        <v>#N/A</v>
      </c>
      <c r="U812" s="53">
        <v>42904.470347222225</v>
      </c>
      <c r="V812" t="e">
        <f>VLOOKUP(B812,HIS解!E:G,3,FALSE)</f>
        <v>#N/A</v>
      </c>
    </row>
    <row r="813" spans="1:22" ht="14.25" hidden="1">
      <c r="A813" s="53">
        <v>42904.472037037034</v>
      </c>
      <c r="B813">
        <v>261638</v>
      </c>
      <c r="C813"/>
      <c r="D813" t="s">
        <v>2342</v>
      </c>
      <c r="E813" t="s">
        <v>2343</v>
      </c>
      <c r="F813" s="15">
        <v>60</v>
      </c>
      <c r="G813" t="s">
        <v>367</v>
      </c>
      <c r="H813" t="s">
        <v>367</v>
      </c>
      <c r="I813" t="s">
        <v>174</v>
      </c>
      <c r="J813" t="s">
        <v>73</v>
      </c>
      <c r="K813" t="s">
        <v>75</v>
      </c>
      <c r="L813" t="s">
        <v>7364</v>
      </c>
      <c r="M813" t="s">
        <v>7365</v>
      </c>
      <c r="N813" t="s">
        <v>4966</v>
      </c>
      <c r="O813">
        <f>VLOOKUP(B813,HIS退!B:F,5,FALSE)</f>
        <v>-60</v>
      </c>
      <c r="P813" t="str">
        <f t="shared" si="24"/>
        <v/>
      </c>
      <c r="Q813" s="40" t="e">
        <f>VLOOKUP(L813,银行退!C:D,2,FALSE)</f>
        <v>#N/A</v>
      </c>
      <c r="R813" t="e">
        <f t="shared" si="25"/>
        <v>#N/A</v>
      </c>
      <c r="S813" t="e">
        <f>VLOOKUP(L813,银行退!C:Q,15,FALSE)</f>
        <v>#N/A</v>
      </c>
      <c r="T813" s="40" t="e">
        <f>VLOOKUP(L813,银行退!C:W,21,FALSE)</f>
        <v>#N/A</v>
      </c>
      <c r="U813" s="53">
        <v>42904.472037037034</v>
      </c>
      <c r="V813">
        <f>VLOOKUP(B813,HIS解!E:G,3,FALSE)</f>
        <v>60</v>
      </c>
    </row>
    <row r="814" spans="1:22" ht="14.25" hidden="1">
      <c r="A814" s="53">
        <v>42904.472673611112</v>
      </c>
      <c r="B814">
        <v>0</v>
      </c>
      <c r="C814"/>
      <c r="D814" t="s">
        <v>2342</v>
      </c>
      <c r="E814" t="s">
        <v>2343</v>
      </c>
      <c r="F814" s="15">
        <v>60</v>
      </c>
      <c r="G814" t="s">
        <v>367</v>
      </c>
      <c r="H814" t="s">
        <v>367</v>
      </c>
      <c r="I814" t="s">
        <v>76</v>
      </c>
      <c r="J814" t="s">
        <v>73</v>
      </c>
      <c r="K814" t="s">
        <v>75</v>
      </c>
      <c r="L814" t="s">
        <v>7366</v>
      </c>
      <c r="M814" t="s">
        <v>7367</v>
      </c>
      <c r="N814" t="s">
        <v>4966</v>
      </c>
      <c r="O814" t="e">
        <f>VLOOKUP(B814,HIS退!B:F,5,FALSE)</f>
        <v>#N/A</v>
      </c>
      <c r="P814" t="e">
        <f t="shared" si="24"/>
        <v>#N/A</v>
      </c>
      <c r="Q814" s="40" t="e">
        <f>VLOOKUP(L814,银行退!C:D,2,FALSE)</f>
        <v>#N/A</v>
      </c>
      <c r="R814" t="e">
        <f t="shared" si="25"/>
        <v>#N/A</v>
      </c>
      <c r="S814" t="e">
        <f>VLOOKUP(L814,银行退!C:Q,15,FALSE)</f>
        <v>#N/A</v>
      </c>
      <c r="T814" s="40" t="e">
        <f>VLOOKUP(L814,银行退!C:W,21,FALSE)</f>
        <v>#N/A</v>
      </c>
      <c r="U814" s="53">
        <v>42904.472673611112</v>
      </c>
      <c r="V814" t="e">
        <f>VLOOKUP(B814,HIS解!E:G,3,FALSE)</f>
        <v>#N/A</v>
      </c>
    </row>
    <row r="815" spans="1:22" ht="14.25" hidden="1">
      <c r="A815" s="53">
        <v>42904.477141203701</v>
      </c>
      <c r="B815">
        <v>261683</v>
      </c>
      <c r="C815" t="s">
        <v>2344</v>
      </c>
      <c r="D815" t="s">
        <v>660</v>
      </c>
      <c r="E815" t="s">
        <v>661</v>
      </c>
      <c r="F815" s="15">
        <v>2000</v>
      </c>
      <c r="G815" t="s">
        <v>367</v>
      </c>
      <c r="H815" t="s">
        <v>367</v>
      </c>
      <c r="I815" t="s">
        <v>74</v>
      </c>
      <c r="J815" t="s">
        <v>36</v>
      </c>
      <c r="K815" t="s">
        <v>75</v>
      </c>
      <c r="L815" t="s">
        <v>7368</v>
      </c>
      <c r="M815" t="s">
        <v>7369</v>
      </c>
      <c r="N815" t="s">
        <v>5389</v>
      </c>
      <c r="O815">
        <f>VLOOKUP(B815,HIS退!B:F,5,FALSE)</f>
        <v>-2000</v>
      </c>
      <c r="P815" t="str">
        <f t="shared" si="24"/>
        <v/>
      </c>
      <c r="Q815" s="40">
        <f>VLOOKUP(L815,银行退!C:D,2,FALSE)</f>
        <v>2000</v>
      </c>
      <c r="R815" t="str">
        <f t="shared" si="25"/>
        <v/>
      </c>
      <c r="S815" t="str">
        <f>VLOOKUP(L815,银行退!C:Q,15,FALSE)</f>
        <v>S</v>
      </c>
      <c r="T815" s="40" t="e">
        <f>VLOOKUP(L815,银行退!C:W,21,FALSE)</f>
        <v>#N/A</v>
      </c>
      <c r="U815" s="53">
        <v>42904.477141203701</v>
      </c>
      <c r="V815" t="e">
        <f>VLOOKUP(B815,HIS解!E:G,3,FALSE)</f>
        <v>#N/A</v>
      </c>
    </row>
    <row r="816" spans="1:22" ht="14.25" hidden="1">
      <c r="A816" s="53">
        <v>42904.477442129632</v>
      </c>
      <c r="B816">
        <v>261685</v>
      </c>
      <c r="C816" t="s">
        <v>2345</v>
      </c>
      <c r="D816" t="s">
        <v>660</v>
      </c>
      <c r="E816" t="s">
        <v>661</v>
      </c>
      <c r="F816" s="15">
        <v>500</v>
      </c>
      <c r="G816" t="s">
        <v>367</v>
      </c>
      <c r="H816" t="s">
        <v>367</v>
      </c>
      <c r="I816" t="s">
        <v>74</v>
      </c>
      <c r="J816" t="s">
        <v>36</v>
      </c>
      <c r="K816" t="s">
        <v>75</v>
      </c>
      <c r="L816" t="s">
        <v>7370</v>
      </c>
      <c r="M816" t="s">
        <v>7371</v>
      </c>
      <c r="N816" t="s">
        <v>5389</v>
      </c>
      <c r="O816">
        <f>VLOOKUP(B816,HIS退!B:F,5,FALSE)</f>
        <v>-500</v>
      </c>
      <c r="P816" t="str">
        <f t="shared" si="24"/>
        <v/>
      </c>
      <c r="Q816" s="40">
        <f>VLOOKUP(L816,银行退!C:D,2,FALSE)</f>
        <v>500</v>
      </c>
      <c r="R816" t="str">
        <f t="shared" si="25"/>
        <v/>
      </c>
      <c r="S816" t="str">
        <f>VLOOKUP(L816,银行退!C:Q,15,FALSE)</f>
        <v>S</v>
      </c>
      <c r="T816" s="40" t="e">
        <f>VLOOKUP(L816,银行退!C:W,21,FALSE)</f>
        <v>#N/A</v>
      </c>
      <c r="U816" s="53">
        <v>42904.477442129632</v>
      </c>
      <c r="V816" t="e">
        <f>VLOOKUP(B816,HIS解!E:G,3,FALSE)</f>
        <v>#N/A</v>
      </c>
    </row>
    <row r="817" spans="1:22" ht="14.25" hidden="1">
      <c r="A817" s="53">
        <v>42904.477893518517</v>
      </c>
      <c r="B817">
        <v>261689</v>
      </c>
      <c r="C817" t="s">
        <v>2346</v>
      </c>
      <c r="D817" t="s">
        <v>2347</v>
      </c>
      <c r="E817" t="s">
        <v>2348</v>
      </c>
      <c r="F817" s="15">
        <v>500</v>
      </c>
      <c r="G817" t="s">
        <v>367</v>
      </c>
      <c r="H817" t="s">
        <v>367</v>
      </c>
      <c r="I817" t="s">
        <v>74</v>
      </c>
      <c r="J817" t="s">
        <v>36</v>
      </c>
      <c r="K817" t="s">
        <v>75</v>
      </c>
      <c r="L817" t="s">
        <v>7372</v>
      </c>
      <c r="M817" t="s">
        <v>7373</v>
      </c>
      <c r="N817" t="s">
        <v>7374</v>
      </c>
      <c r="O817">
        <f>VLOOKUP(B817,HIS退!B:F,5,FALSE)</f>
        <v>-500</v>
      </c>
      <c r="P817" t="str">
        <f t="shared" si="24"/>
        <v/>
      </c>
      <c r="Q817" s="40">
        <f>VLOOKUP(L817,银行退!C:D,2,FALSE)</f>
        <v>500</v>
      </c>
      <c r="R817" t="str">
        <f t="shared" si="25"/>
        <v/>
      </c>
      <c r="S817" t="str">
        <f>VLOOKUP(L817,银行退!C:Q,15,FALSE)</f>
        <v>S</v>
      </c>
      <c r="T817" s="40" t="e">
        <f>VLOOKUP(L817,银行退!C:W,21,FALSE)</f>
        <v>#N/A</v>
      </c>
      <c r="U817" s="53">
        <v>42904.477893518517</v>
      </c>
      <c r="V817" t="e">
        <f>VLOOKUP(B817,HIS解!E:G,3,FALSE)</f>
        <v>#N/A</v>
      </c>
    </row>
    <row r="818" spans="1:22" ht="14.25" hidden="1">
      <c r="A818" s="53">
        <v>42904.543749999997</v>
      </c>
      <c r="B818">
        <v>262097</v>
      </c>
      <c r="C818" t="s">
        <v>2349</v>
      </c>
      <c r="D818" t="s">
        <v>2350</v>
      </c>
      <c r="E818" t="s">
        <v>2351</v>
      </c>
      <c r="F818" s="15">
        <v>9000</v>
      </c>
      <c r="G818" t="s">
        <v>367</v>
      </c>
      <c r="H818" t="s">
        <v>367</v>
      </c>
      <c r="I818" t="s">
        <v>74</v>
      </c>
      <c r="J818" t="s">
        <v>36</v>
      </c>
      <c r="K818" t="s">
        <v>75</v>
      </c>
      <c r="L818" t="s">
        <v>7375</v>
      </c>
      <c r="M818" t="s">
        <v>7376</v>
      </c>
      <c r="N818" t="s">
        <v>7377</v>
      </c>
      <c r="O818">
        <f>VLOOKUP(B818,HIS退!B:F,5,FALSE)</f>
        <v>-9000</v>
      </c>
      <c r="P818" t="str">
        <f t="shared" si="24"/>
        <v/>
      </c>
      <c r="Q818" s="40">
        <f>VLOOKUP(L818,银行退!C:D,2,FALSE)</f>
        <v>9000</v>
      </c>
      <c r="R818" t="str">
        <f t="shared" si="25"/>
        <v/>
      </c>
      <c r="S818" t="str">
        <f>VLOOKUP(L818,银行退!C:Q,15,FALSE)</f>
        <v>S</v>
      </c>
      <c r="T818" s="40" t="e">
        <f>VLOOKUP(L818,银行退!C:W,21,FALSE)</f>
        <v>#N/A</v>
      </c>
      <c r="U818" s="53">
        <v>42904.543749999997</v>
      </c>
      <c r="V818" t="e">
        <f>VLOOKUP(B818,HIS解!E:G,3,FALSE)</f>
        <v>#N/A</v>
      </c>
    </row>
    <row r="819" spans="1:22" ht="14.25" hidden="1">
      <c r="A819" s="53">
        <v>42904.579722222225</v>
      </c>
      <c r="B819">
        <v>262263</v>
      </c>
      <c r="C819" t="s">
        <v>2352</v>
      </c>
      <c r="D819" t="s">
        <v>2353</v>
      </c>
      <c r="E819" t="s">
        <v>2354</v>
      </c>
      <c r="F819" s="15">
        <v>194</v>
      </c>
      <c r="G819" t="s">
        <v>367</v>
      </c>
      <c r="H819" t="s">
        <v>367</v>
      </c>
      <c r="I819" t="s">
        <v>74</v>
      </c>
      <c r="J819" t="s">
        <v>36</v>
      </c>
      <c r="K819" t="s">
        <v>75</v>
      </c>
      <c r="L819" t="s">
        <v>7378</v>
      </c>
      <c r="M819" t="s">
        <v>7379</v>
      </c>
      <c r="N819" t="s">
        <v>7380</v>
      </c>
      <c r="O819">
        <f>VLOOKUP(B819,HIS退!B:F,5,FALSE)</f>
        <v>-194</v>
      </c>
      <c r="P819" t="str">
        <f t="shared" si="24"/>
        <v/>
      </c>
      <c r="Q819" s="40">
        <f>VLOOKUP(L819,银行退!C:D,2,FALSE)</f>
        <v>194</v>
      </c>
      <c r="R819" t="str">
        <f t="shared" si="25"/>
        <v/>
      </c>
      <c r="S819" t="str">
        <f>VLOOKUP(L819,银行退!C:Q,15,FALSE)</f>
        <v>S</v>
      </c>
      <c r="T819" s="40" t="e">
        <f>VLOOKUP(L819,银行退!C:W,21,FALSE)</f>
        <v>#N/A</v>
      </c>
      <c r="U819" s="53">
        <v>42904.579722222225</v>
      </c>
      <c r="V819" t="e">
        <f>VLOOKUP(B819,HIS解!E:G,3,FALSE)</f>
        <v>#N/A</v>
      </c>
    </row>
    <row r="820" spans="1:22" ht="14.25" hidden="1">
      <c r="A820" s="53">
        <v>42904.603703703702</v>
      </c>
      <c r="B820">
        <v>262373</v>
      </c>
      <c r="C820" t="s">
        <v>2355</v>
      </c>
      <c r="D820" t="s">
        <v>2356</v>
      </c>
      <c r="E820" t="s">
        <v>2357</v>
      </c>
      <c r="F820" s="15">
        <v>500</v>
      </c>
      <c r="G820" t="s">
        <v>367</v>
      </c>
      <c r="H820" t="s">
        <v>367</v>
      </c>
      <c r="I820" t="s">
        <v>74</v>
      </c>
      <c r="J820" t="s">
        <v>36</v>
      </c>
      <c r="K820" t="s">
        <v>75</v>
      </c>
      <c r="L820" t="s">
        <v>7381</v>
      </c>
      <c r="M820" t="s">
        <v>7382</v>
      </c>
      <c r="N820" t="s">
        <v>7383</v>
      </c>
      <c r="O820">
        <f>VLOOKUP(B820,HIS退!B:F,5,FALSE)</f>
        <v>-500</v>
      </c>
      <c r="P820" t="str">
        <f t="shared" si="24"/>
        <v/>
      </c>
      <c r="Q820" s="40">
        <f>VLOOKUP(L820,银行退!C:D,2,FALSE)</f>
        <v>500</v>
      </c>
      <c r="R820" t="str">
        <f t="shared" si="25"/>
        <v/>
      </c>
      <c r="S820" t="str">
        <f>VLOOKUP(L820,银行退!C:Q,15,FALSE)</f>
        <v>S</v>
      </c>
      <c r="T820" s="40" t="e">
        <f>VLOOKUP(L820,银行退!C:W,21,FALSE)</f>
        <v>#N/A</v>
      </c>
      <c r="U820" s="53">
        <v>42904.603703703702</v>
      </c>
      <c r="V820" t="e">
        <f>VLOOKUP(B820,HIS解!E:G,3,FALSE)</f>
        <v>#N/A</v>
      </c>
    </row>
    <row r="821" spans="1:22" ht="14.25" hidden="1">
      <c r="A821" s="53">
        <v>42904.61241898148</v>
      </c>
      <c r="B821">
        <v>262412</v>
      </c>
      <c r="C821" t="s">
        <v>2358</v>
      </c>
      <c r="D821" t="s">
        <v>1205</v>
      </c>
      <c r="E821" t="s">
        <v>1206</v>
      </c>
      <c r="F821" s="15">
        <v>33</v>
      </c>
      <c r="G821" t="s">
        <v>367</v>
      </c>
      <c r="H821" t="s">
        <v>367</v>
      </c>
      <c r="I821" t="s">
        <v>74</v>
      </c>
      <c r="J821" t="s">
        <v>36</v>
      </c>
      <c r="K821" t="s">
        <v>75</v>
      </c>
      <c r="L821" t="s">
        <v>7384</v>
      </c>
      <c r="M821" t="s">
        <v>7385</v>
      </c>
      <c r="N821" t="s">
        <v>6067</v>
      </c>
      <c r="O821">
        <f>VLOOKUP(B821,HIS退!B:F,5,FALSE)</f>
        <v>-33</v>
      </c>
      <c r="P821" t="str">
        <f t="shared" si="24"/>
        <v/>
      </c>
      <c r="Q821" s="40">
        <f>VLOOKUP(L821,银行退!C:D,2,FALSE)</f>
        <v>33</v>
      </c>
      <c r="R821" t="str">
        <f t="shared" si="25"/>
        <v/>
      </c>
      <c r="S821" t="str">
        <f>VLOOKUP(L821,银行退!C:Q,15,FALSE)</f>
        <v>S</v>
      </c>
      <c r="T821" s="40" t="e">
        <f>VLOOKUP(L821,银行退!C:W,21,FALSE)</f>
        <v>#N/A</v>
      </c>
      <c r="U821" s="53">
        <v>42904.61241898148</v>
      </c>
      <c r="V821" t="e">
        <f>VLOOKUP(B821,HIS解!E:G,3,FALSE)</f>
        <v>#N/A</v>
      </c>
    </row>
    <row r="822" spans="1:22" ht="14.25" hidden="1">
      <c r="A822" s="53">
        <v>42904.631527777776</v>
      </c>
      <c r="B822">
        <v>262512</v>
      </c>
      <c r="C822" t="s">
        <v>2359</v>
      </c>
      <c r="D822" t="s">
        <v>2360</v>
      </c>
      <c r="E822" t="s">
        <v>2361</v>
      </c>
      <c r="F822" s="15">
        <v>500</v>
      </c>
      <c r="G822" t="s">
        <v>367</v>
      </c>
      <c r="H822" t="s">
        <v>367</v>
      </c>
      <c r="I822" t="s">
        <v>74</v>
      </c>
      <c r="J822" t="s">
        <v>36</v>
      </c>
      <c r="K822" t="s">
        <v>75</v>
      </c>
      <c r="L822" t="s">
        <v>7386</v>
      </c>
      <c r="M822" t="s">
        <v>7387</v>
      </c>
      <c r="N822" t="s">
        <v>7388</v>
      </c>
      <c r="O822">
        <f>VLOOKUP(B822,HIS退!B:F,5,FALSE)</f>
        <v>-500</v>
      </c>
      <c r="P822" t="str">
        <f t="shared" si="24"/>
        <v/>
      </c>
      <c r="Q822" s="40">
        <f>VLOOKUP(L822,银行退!C:D,2,FALSE)</f>
        <v>500</v>
      </c>
      <c r="R822" t="str">
        <f t="shared" si="25"/>
        <v/>
      </c>
      <c r="S822" t="str">
        <f>VLOOKUP(L822,银行退!C:Q,15,FALSE)</f>
        <v>S</v>
      </c>
      <c r="T822" s="40" t="e">
        <f>VLOOKUP(L822,银行退!C:W,21,FALSE)</f>
        <v>#N/A</v>
      </c>
      <c r="U822" s="53">
        <v>42904.631527777776</v>
      </c>
      <c r="V822" t="e">
        <f>VLOOKUP(B822,HIS解!E:G,3,FALSE)</f>
        <v>#N/A</v>
      </c>
    </row>
    <row r="823" spans="1:22" ht="14.25" hidden="1">
      <c r="A823" s="53">
        <v>42904.634467592594</v>
      </c>
      <c r="B823">
        <v>262529</v>
      </c>
      <c r="C823" t="s">
        <v>2362</v>
      </c>
      <c r="D823" t="s">
        <v>1598</v>
      </c>
      <c r="E823" t="s">
        <v>1599</v>
      </c>
      <c r="F823" s="15">
        <v>3900</v>
      </c>
      <c r="G823" t="s">
        <v>367</v>
      </c>
      <c r="H823" t="s">
        <v>367</v>
      </c>
      <c r="I823" t="s">
        <v>74</v>
      </c>
      <c r="J823" t="s">
        <v>36</v>
      </c>
      <c r="K823" t="s">
        <v>75</v>
      </c>
      <c r="L823" t="s">
        <v>7389</v>
      </c>
      <c r="M823" t="s">
        <v>7390</v>
      </c>
      <c r="N823" t="s">
        <v>7204</v>
      </c>
      <c r="O823">
        <f>VLOOKUP(B823,HIS退!B:F,5,FALSE)</f>
        <v>-3900</v>
      </c>
      <c r="P823" t="str">
        <f t="shared" si="24"/>
        <v/>
      </c>
      <c r="Q823" s="40">
        <f>VLOOKUP(L823,银行退!C:D,2,FALSE)</f>
        <v>3900</v>
      </c>
      <c r="R823" t="str">
        <f t="shared" si="25"/>
        <v/>
      </c>
      <c r="S823" t="str">
        <f>VLOOKUP(L823,银行退!C:Q,15,FALSE)</f>
        <v>S</v>
      </c>
      <c r="T823" s="40" t="e">
        <f>VLOOKUP(L823,银行退!C:W,21,FALSE)</f>
        <v>#N/A</v>
      </c>
      <c r="U823" s="53">
        <v>42904.634467592594</v>
      </c>
      <c r="V823" t="e">
        <f>VLOOKUP(B823,HIS解!E:G,3,FALSE)</f>
        <v>#N/A</v>
      </c>
    </row>
    <row r="824" spans="1:22" ht="14.25" hidden="1">
      <c r="A824" s="53">
        <v>42904.640046296299</v>
      </c>
      <c r="B824">
        <v>262548</v>
      </c>
      <c r="C824" t="s">
        <v>2363</v>
      </c>
      <c r="D824" t="s">
        <v>2364</v>
      </c>
      <c r="E824" t="s">
        <v>2365</v>
      </c>
      <c r="F824" s="15">
        <v>1081</v>
      </c>
      <c r="G824" t="s">
        <v>367</v>
      </c>
      <c r="H824" t="s">
        <v>367</v>
      </c>
      <c r="I824" t="s">
        <v>74</v>
      </c>
      <c r="J824" t="s">
        <v>36</v>
      </c>
      <c r="K824" t="s">
        <v>75</v>
      </c>
      <c r="L824" t="s">
        <v>7391</v>
      </c>
      <c r="M824" t="s">
        <v>7392</v>
      </c>
      <c r="N824" t="s">
        <v>7393</v>
      </c>
      <c r="O824">
        <f>VLOOKUP(B824,HIS退!B:F,5,FALSE)</f>
        <v>-1081</v>
      </c>
      <c r="P824" t="str">
        <f t="shared" si="24"/>
        <v/>
      </c>
      <c r="Q824" s="40">
        <f>VLOOKUP(L824,银行退!C:D,2,FALSE)</f>
        <v>1081</v>
      </c>
      <c r="R824" t="str">
        <f t="shared" si="25"/>
        <v/>
      </c>
      <c r="S824" t="str">
        <f>VLOOKUP(L824,银行退!C:Q,15,FALSE)</f>
        <v>S</v>
      </c>
      <c r="T824" s="40" t="e">
        <f>VLOOKUP(L824,银行退!C:W,21,FALSE)</f>
        <v>#N/A</v>
      </c>
      <c r="U824" s="53">
        <v>42904.640046296299</v>
      </c>
      <c r="V824" t="e">
        <f>VLOOKUP(B824,HIS解!E:G,3,FALSE)</f>
        <v>#N/A</v>
      </c>
    </row>
    <row r="825" spans="1:22" ht="14.25" hidden="1">
      <c r="A825" s="53">
        <v>42904.640451388892</v>
      </c>
      <c r="B825">
        <v>262550</v>
      </c>
      <c r="C825" t="s">
        <v>2366</v>
      </c>
      <c r="D825" t="s">
        <v>2367</v>
      </c>
      <c r="E825" t="s">
        <v>2368</v>
      </c>
      <c r="F825" s="15">
        <v>428</v>
      </c>
      <c r="G825" t="s">
        <v>367</v>
      </c>
      <c r="H825" t="s">
        <v>367</v>
      </c>
      <c r="I825" t="s">
        <v>74</v>
      </c>
      <c r="J825" t="s">
        <v>36</v>
      </c>
      <c r="K825" t="s">
        <v>75</v>
      </c>
      <c r="L825" t="s">
        <v>7394</v>
      </c>
      <c r="M825" t="s">
        <v>7395</v>
      </c>
      <c r="N825" t="s">
        <v>7396</v>
      </c>
      <c r="O825">
        <f>VLOOKUP(B825,HIS退!B:F,5,FALSE)</f>
        <v>-428</v>
      </c>
      <c r="P825" t="str">
        <f t="shared" si="24"/>
        <v/>
      </c>
      <c r="Q825" s="40">
        <f>VLOOKUP(L825,银行退!C:D,2,FALSE)</f>
        <v>428</v>
      </c>
      <c r="R825" t="str">
        <f t="shared" si="25"/>
        <v/>
      </c>
      <c r="S825" t="str">
        <f>VLOOKUP(L825,银行退!C:Q,15,FALSE)</f>
        <v>S</v>
      </c>
      <c r="T825" s="40" t="e">
        <f>VLOOKUP(L825,银行退!C:W,21,FALSE)</f>
        <v>#N/A</v>
      </c>
      <c r="U825" s="53">
        <v>42904.640451388892</v>
      </c>
      <c r="V825" t="e">
        <f>VLOOKUP(B825,HIS解!E:G,3,FALSE)</f>
        <v>#N/A</v>
      </c>
    </row>
    <row r="826" spans="1:22" ht="14.25" hidden="1">
      <c r="A826" s="53">
        <v>42904.661087962966</v>
      </c>
      <c r="B826">
        <v>262637</v>
      </c>
      <c r="C826" t="s">
        <v>7397</v>
      </c>
      <c r="D826" t="s">
        <v>2369</v>
      </c>
      <c r="E826" t="s">
        <v>2370</v>
      </c>
      <c r="F826" s="15">
        <v>1227</v>
      </c>
      <c r="G826" t="s">
        <v>367</v>
      </c>
      <c r="H826" t="s">
        <v>367</v>
      </c>
      <c r="I826" t="s">
        <v>174</v>
      </c>
      <c r="J826" t="s">
        <v>98</v>
      </c>
      <c r="K826" t="s">
        <v>75</v>
      </c>
      <c r="L826" t="s">
        <v>7398</v>
      </c>
      <c r="M826" t="s">
        <v>7399</v>
      </c>
      <c r="N826" t="s">
        <v>5083</v>
      </c>
      <c r="O826">
        <f>VLOOKUP(B826,HIS退!B:F,5,FALSE)</f>
        <v>-1227</v>
      </c>
      <c r="P826" t="str">
        <f t="shared" si="24"/>
        <v/>
      </c>
      <c r="Q826" s="40">
        <f>VLOOKUP(L826,银行退!C:D,2,FALSE)</f>
        <v>1227</v>
      </c>
      <c r="R826" t="str">
        <f t="shared" si="25"/>
        <v/>
      </c>
      <c r="S826" t="str">
        <f>VLOOKUP(L826,银行退!C:Q,15,FALSE)</f>
        <v>B</v>
      </c>
      <c r="T826" s="40" t="str">
        <f>VLOOKUP(L826,银行退!C:W,21,FALSE)</f>
        <v>20170619</v>
      </c>
      <c r="U826" s="53">
        <v>42904.661087962966</v>
      </c>
      <c r="V826">
        <f>VLOOKUP(B826,HIS解!E:G,3,FALSE)</f>
        <v>1227</v>
      </c>
    </row>
    <row r="827" spans="1:22" ht="14.25" hidden="1">
      <c r="A827" s="53">
        <v>42904.679259259261</v>
      </c>
      <c r="B827">
        <v>262711</v>
      </c>
      <c r="C827" t="s">
        <v>7400</v>
      </c>
      <c r="D827" t="s">
        <v>2371</v>
      </c>
      <c r="E827" t="s">
        <v>2372</v>
      </c>
      <c r="F827" s="15">
        <v>290</v>
      </c>
      <c r="G827" t="s">
        <v>367</v>
      </c>
      <c r="H827" t="s">
        <v>367</v>
      </c>
      <c r="I827" t="s">
        <v>174</v>
      </c>
      <c r="J827" t="s">
        <v>73</v>
      </c>
      <c r="K827" t="s">
        <v>75</v>
      </c>
      <c r="L827" t="s">
        <v>7401</v>
      </c>
      <c r="M827" t="s">
        <v>7402</v>
      </c>
      <c r="N827" t="s">
        <v>4967</v>
      </c>
      <c r="O827">
        <f>VLOOKUP(B827,HIS退!B:F,5,FALSE)</f>
        <v>-290</v>
      </c>
      <c r="P827" t="str">
        <f t="shared" si="24"/>
        <v/>
      </c>
      <c r="Q827" s="40" t="e">
        <f>VLOOKUP(L827,银行退!C:D,2,FALSE)</f>
        <v>#N/A</v>
      </c>
      <c r="R827" t="e">
        <f t="shared" si="25"/>
        <v>#N/A</v>
      </c>
      <c r="S827" t="e">
        <f>VLOOKUP(L827,银行退!C:Q,15,FALSE)</f>
        <v>#N/A</v>
      </c>
      <c r="T827" s="40" t="e">
        <f>VLOOKUP(L827,银行退!C:W,21,FALSE)</f>
        <v>#N/A</v>
      </c>
      <c r="U827" s="53">
        <v>42904.679259259261</v>
      </c>
      <c r="V827">
        <f>VLOOKUP(B827,HIS解!E:G,3,FALSE)</f>
        <v>290</v>
      </c>
    </row>
    <row r="828" spans="1:22" ht="14.25" hidden="1">
      <c r="A828" s="53">
        <v>42904.679745370369</v>
      </c>
      <c r="B828">
        <v>262714</v>
      </c>
      <c r="C828" t="s">
        <v>7400</v>
      </c>
      <c r="D828" t="s">
        <v>2371</v>
      </c>
      <c r="E828" t="s">
        <v>2372</v>
      </c>
      <c r="F828" s="15">
        <v>274</v>
      </c>
      <c r="G828" t="s">
        <v>367</v>
      </c>
      <c r="H828" t="s">
        <v>367</v>
      </c>
      <c r="I828" t="s">
        <v>174</v>
      </c>
      <c r="J828" t="s">
        <v>73</v>
      </c>
      <c r="K828" t="s">
        <v>75</v>
      </c>
      <c r="L828" t="s">
        <v>7403</v>
      </c>
      <c r="M828" t="s">
        <v>7404</v>
      </c>
      <c r="N828" t="s">
        <v>4967</v>
      </c>
      <c r="O828">
        <f>VLOOKUP(B828,HIS退!B:F,5,FALSE)</f>
        <v>-274</v>
      </c>
      <c r="P828" t="str">
        <f t="shared" si="24"/>
        <v/>
      </c>
      <c r="Q828" s="40" t="e">
        <f>VLOOKUP(L828,银行退!C:D,2,FALSE)</f>
        <v>#N/A</v>
      </c>
      <c r="R828" t="e">
        <f t="shared" si="25"/>
        <v>#N/A</v>
      </c>
      <c r="S828" t="e">
        <f>VLOOKUP(L828,银行退!C:Q,15,FALSE)</f>
        <v>#N/A</v>
      </c>
      <c r="T828" s="40" t="e">
        <f>VLOOKUP(L828,银行退!C:W,21,FALSE)</f>
        <v>#N/A</v>
      </c>
      <c r="U828" s="53">
        <v>42904.679745370369</v>
      </c>
      <c r="V828">
        <f>VLOOKUP(B828,HIS解!E:G,3,FALSE)</f>
        <v>274</v>
      </c>
    </row>
    <row r="829" spans="1:22" ht="14.25" hidden="1">
      <c r="A829" s="53">
        <v>42904.681006944447</v>
      </c>
      <c r="B829">
        <v>262722</v>
      </c>
      <c r="C829" t="s">
        <v>7400</v>
      </c>
      <c r="D829" t="s">
        <v>2371</v>
      </c>
      <c r="E829" t="s">
        <v>2372</v>
      </c>
      <c r="F829" s="15">
        <v>270</v>
      </c>
      <c r="G829" t="s">
        <v>367</v>
      </c>
      <c r="H829" t="s">
        <v>367</v>
      </c>
      <c r="I829" t="s">
        <v>174</v>
      </c>
      <c r="J829" t="s">
        <v>73</v>
      </c>
      <c r="K829" t="s">
        <v>75</v>
      </c>
      <c r="L829" t="s">
        <v>7405</v>
      </c>
      <c r="M829" t="s">
        <v>7406</v>
      </c>
      <c r="N829" t="s">
        <v>4967</v>
      </c>
      <c r="O829">
        <f>VLOOKUP(B829,HIS退!B:F,5,FALSE)</f>
        <v>-270</v>
      </c>
      <c r="P829" t="str">
        <f t="shared" si="24"/>
        <v/>
      </c>
      <c r="Q829" s="40" t="e">
        <f>VLOOKUP(L829,银行退!C:D,2,FALSE)</f>
        <v>#N/A</v>
      </c>
      <c r="R829" t="e">
        <f t="shared" si="25"/>
        <v>#N/A</v>
      </c>
      <c r="S829" t="e">
        <f>VLOOKUP(L829,银行退!C:Q,15,FALSE)</f>
        <v>#N/A</v>
      </c>
      <c r="T829" s="40" t="e">
        <f>VLOOKUP(L829,银行退!C:W,21,FALSE)</f>
        <v>#N/A</v>
      </c>
      <c r="U829" s="53">
        <v>42904.681006944447</v>
      </c>
      <c r="V829">
        <f>VLOOKUP(B829,HIS解!E:G,3,FALSE)</f>
        <v>270</v>
      </c>
    </row>
    <row r="830" spans="1:22" ht="14.25" hidden="1">
      <c r="A830" s="53">
        <v>42904.682430555556</v>
      </c>
      <c r="B830">
        <v>262729</v>
      </c>
      <c r="C830" t="s">
        <v>7400</v>
      </c>
      <c r="D830" t="s">
        <v>2371</v>
      </c>
      <c r="E830" t="s">
        <v>2372</v>
      </c>
      <c r="F830" s="15">
        <v>270</v>
      </c>
      <c r="G830" t="s">
        <v>42</v>
      </c>
      <c r="H830" t="s">
        <v>367</v>
      </c>
      <c r="I830" t="s">
        <v>174</v>
      </c>
      <c r="J830" t="s">
        <v>73</v>
      </c>
      <c r="K830" t="s">
        <v>75</v>
      </c>
      <c r="L830" t="s">
        <v>7407</v>
      </c>
      <c r="M830" t="s">
        <v>7408</v>
      </c>
      <c r="N830" t="s">
        <v>4967</v>
      </c>
      <c r="O830">
        <f>VLOOKUP(B830,HIS退!B:F,5,FALSE)</f>
        <v>-270</v>
      </c>
      <c r="P830" t="str">
        <f t="shared" si="24"/>
        <v/>
      </c>
      <c r="Q830" s="40" t="e">
        <f>VLOOKUP(L830,银行退!C:D,2,FALSE)</f>
        <v>#N/A</v>
      </c>
      <c r="R830" t="e">
        <f t="shared" si="25"/>
        <v>#N/A</v>
      </c>
      <c r="S830" t="e">
        <f>VLOOKUP(L830,银行退!C:Q,15,FALSE)</f>
        <v>#N/A</v>
      </c>
      <c r="T830" s="40" t="e">
        <f>VLOOKUP(L830,银行退!C:W,21,FALSE)</f>
        <v>#N/A</v>
      </c>
      <c r="U830" s="53">
        <v>42904.682430555556</v>
      </c>
      <c r="V830">
        <f>VLOOKUP(B830,HIS解!E:G,3,FALSE)</f>
        <v>270</v>
      </c>
    </row>
    <row r="831" spans="1:22" ht="14.25" hidden="1">
      <c r="A831" s="53">
        <v>42904.685081018521</v>
      </c>
      <c r="B831">
        <v>262736</v>
      </c>
      <c r="C831" t="s">
        <v>7400</v>
      </c>
      <c r="D831" t="s">
        <v>2371</v>
      </c>
      <c r="E831" t="s">
        <v>2372</v>
      </c>
      <c r="F831" s="15">
        <v>270</v>
      </c>
      <c r="G831" t="s">
        <v>42</v>
      </c>
      <c r="H831" t="s">
        <v>367</v>
      </c>
      <c r="I831" t="s">
        <v>174</v>
      </c>
      <c r="J831" t="s">
        <v>73</v>
      </c>
      <c r="K831" t="s">
        <v>75</v>
      </c>
      <c r="L831" t="s">
        <v>7409</v>
      </c>
      <c r="M831" t="s">
        <v>7410</v>
      </c>
      <c r="N831" t="s">
        <v>4967</v>
      </c>
      <c r="O831">
        <f>VLOOKUP(B831,HIS退!B:F,5,FALSE)</f>
        <v>-270</v>
      </c>
      <c r="P831" t="str">
        <f t="shared" si="24"/>
        <v/>
      </c>
      <c r="Q831" s="40" t="e">
        <f>VLOOKUP(L831,银行退!C:D,2,FALSE)</f>
        <v>#N/A</v>
      </c>
      <c r="R831" t="e">
        <f t="shared" si="25"/>
        <v>#N/A</v>
      </c>
      <c r="S831" t="e">
        <f>VLOOKUP(L831,银行退!C:Q,15,FALSE)</f>
        <v>#N/A</v>
      </c>
      <c r="T831" s="40" t="e">
        <f>VLOOKUP(L831,银行退!C:W,21,FALSE)</f>
        <v>#N/A</v>
      </c>
      <c r="U831" s="53">
        <v>42904.685081018521</v>
      </c>
      <c r="V831">
        <f>VLOOKUP(B831,HIS解!E:G,3,FALSE)</f>
        <v>270</v>
      </c>
    </row>
    <row r="832" spans="1:22" ht="14.25" hidden="1">
      <c r="A832" s="53">
        <v>42904.773761574077</v>
      </c>
      <c r="B832">
        <v>262975</v>
      </c>
      <c r="C832" t="s">
        <v>2373</v>
      </c>
      <c r="D832" t="s">
        <v>2374</v>
      </c>
      <c r="E832" t="s">
        <v>2375</v>
      </c>
      <c r="F832" s="15">
        <v>84</v>
      </c>
      <c r="G832" t="s">
        <v>367</v>
      </c>
      <c r="H832" t="s">
        <v>367</v>
      </c>
      <c r="I832" t="s">
        <v>74</v>
      </c>
      <c r="J832" t="s">
        <v>36</v>
      </c>
      <c r="K832" t="s">
        <v>75</v>
      </c>
      <c r="L832" t="s">
        <v>7411</v>
      </c>
      <c r="M832" t="s">
        <v>7412</v>
      </c>
      <c r="N832" t="s">
        <v>7413</v>
      </c>
      <c r="O832">
        <f>VLOOKUP(B832,HIS退!B:F,5,FALSE)</f>
        <v>-84</v>
      </c>
      <c r="P832" t="str">
        <f t="shared" si="24"/>
        <v/>
      </c>
      <c r="Q832" s="40">
        <f>VLOOKUP(L832,银行退!C:D,2,FALSE)</f>
        <v>84</v>
      </c>
      <c r="R832" t="str">
        <f t="shared" si="25"/>
        <v/>
      </c>
      <c r="S832" t="str">
        <f>VLOOKUP(L832,银行退!C:Q,15,FALSE)</f>
        <v>S</v>
      </c>
      <c r="T832" s="40" t="e">
        <f>VLOOKUP(L832,银行退!C:W,21,FALSE)</f>
        <v>#N/A</v>
      </c>
      <c r="U832" s="53">
        <v>42904.773761574077</v>
      </c>
      <c r="V832" t="e">
        <f>VLOOKUP(B832,HIS解!E:G,3,FALSE)</f>
        <v>#N/A</v>
      </c>
    </row>
    <row r="833" spans="1:22" ht="14.25" hidden="1">
      <c r="A833" s="53">
        <v>42905.327372685184</v>
      </c>
      <c r="B833">
        <v>264473</v>
      </c>
      <c r="C833" t="s">
        <v>2376</v>
      </c>
      <c r="D833" t="s">
        <v>1665</v>
      </c>
      <c r="E833" t="s">
        <v>1666</v>
      </c>
      <c r="F833" s="15">
        <v>3500</v>
      </c>
      <c r="G833" t="s">
        <v>367</v>
      </c>
      <c r="H833" t="s">
        <v>367</v>
      </c>
      <c r="I833" t="s">
        <v>74</v>
      </c>
      <c r="J833" t="s">
        <v>36</v>
      </c>
      <c r="K833" t="s">
        <v>75</v>
      </c>
      <c r="L833" t="s">
        <v>7414</v>
      </c>
      <c r="M833" t="s">
        <v>7415</v>
      </c>
      <c r="N833" t="s">
        <v>7204</v>
      </c>
      <c r="O833">
        <f>VLOOKUP(B833,HIS退!B:F,5,FALSE)</f>
        <v>-3500</v>
      </c>
      <c r="P833" t="str">
        <f t="shared" si="24"/>
        <v/>
      </c>
      <c r="Q833" s="40">
        <f>VLOOKUP(L833,银行退!C:D,2,FALSE)</f>
        <v>3500</v>
      </c>
      <c r="R833" t="str">
        <f t="shared" si="25"/>
        <v/>
      </c>
      <c r="S833" t="str">
        <f>VLOOKUP(L833,银行退!C:Q,15,FALSE)</f>
        <v>S</v>
      </c>
      <c r="T833" s="40" t="e">
        <f>VLOOKUP(L833,银行退!C:W,21,FALSE)</f>
        <v>#N/A</v>
      </c>
      <c r="U833" s="53">
        <v>42905.327372685184</v>
      </c>
      <c r="V833" t="e">
        <f>VLOOKUP(B833,HIS解!E:G,3,FALSE)</f>
        <v>#N/A</v>
      </c>
    </row>
    <row r="834" spans="1:22" ht="14.25" hidden="1">
      <c r="A834" s="53">
        <v>42905.352384259262</v>
      </c>
      <c r="B834">
        <v>265933</v>
      </c>
      <c r="C834" t="s">
        <v>2377</v>
      </c>
      <c r="D834" t="s">
        <v>2378</v>
      </c>
      <c r="E834" t="s">
        <v>2379</v>
      </c>
      <c r="F834" s="15">
        <v>500</v>
      </c>
      <c r="G834" t="s">
        <v>367</v>
      </c>
      <c r="H834" t="s">
        <v>367</v>
      </c>
      <c r="I834" t="s">
        <v>74</v>
      </c>
      <c r="J834" t="s">
        <v>36</v>
      </c>
      <c r="K834" t="s">
        <v>75</v>
      </c>
      <c r="L834" t="s">
        <v>7416</v>
      </c>
      <c r="M834" t="s">
        <v>7417</v>
      </c>
      <c r="N834" t="s">
        <v>7418</v>
      </c>
      <c r="O834">
        <f>VLOOKUP(B834,HIS退!B:F,5,FALSE)</f>
        <v>-500</v>
      </c>
      <c r="P834" t="str">
        <f t="shared" ref="P834:P897" si="26">IF(O834=F834*-1,"",1)</f>
        <v/>
      </c>
      <c r="Q834" s="40">
        <f>VLOOKUP(L834,银行退!C:D,2,FALSE)</f>
        <v>500</v>
      </c>
      <c r="R834" t="str">
        <f t="shared" si="25"/>
        <v/>
      </c>
      <c r="S834" t="str">
        <f>VLOOKUP(L834,银行退!C:Q,15,FALSE)</f>
        <v>S</v>
      </c>
      <c r="T834" s="40" t="e">
        <f>VLOOKUP(L834,银行退!C:W,21,FALSE)</f>
        <v>#N/A</v>
      </c>
      <c r="U834" s="53">
        <v>42905.352384259262</v>
      </c>
      <c r="V834" t="e">
        <f>VLOOKUP(B834,HIS解!E:G,3,FALSE)</f>
        <v>#N/A</v>
      </c>
    </row>
    <row r="835" spans="1:22" ht="14.25" hidden="1">
      <c r="A835" s="53">
        <v>42905.392858796295</v>
      </c>
      <c r="B835">
        <v>270078</v>
      </c>
      <c r="C835" t="s">
        <v>2380</v>
      </c>
      <c r="D835" t="s">
        <v>2381</v>
      </c>
      <c r="E835" t="s">
        <v>2382</v>
      </c>
      <c r="F835" s="15">
        <v>518</v>
      </c>
      <c r="G835" t="s">
        <v>367</v>
      </c>
      <c r="H835" t="s">
        <v>367</v>
      </c>
      <c r="I835" t="s">
        <v>74</v>
      </c>
      <c r="J835" t="s">
        <v>36</v>
      </c>
      <c r="K835" t="s">
        <v>75</v>
      </c>
      <c r="L835" t="s">
        <v>7419</v>
      </c>
      <c r="M835" t="s">
        <v>7420</v>
      </c>
      <c r="N835" t="s">
        <v>7421</v>
      </c>
      <c r="O835">
        <f>VLOOKUP(B835,HIS退!B:F,5,FALSE)</f>
        <v>-518</v>
      </c>
      <c r="P835" t="str">
        <f t="shared" si="26"/>
        <v/>
      </c>
      <c r="Q835" s="40">
        <f>VLOOKUP(L835,银行退!C:D,2,FALSE)</f>
        <v>518</v>
      </c>
      <c r="R835" t="str">
        <f t="shared" si="25"/>
        <v/>
      </c>
      <c r="S835" t="str">
        <f>VLOOKUP(L835,银行退!C:Q,15,FALSE)</f>
        <v>S</v>
      </c>
      <c r="T835" s="40" t="e">
        <f>VLOOKUP(L835,银行退!C:W,21,FALSE)</f>
        <v>#N/A</v>
      </c>
      <c r="U835" s="53">
        <v>42905.392858796295</v>
      </c>
      <c r="V835" t="e">
        <f>VLOOKUP(B835,HIS解!E:G,3,FALSE)</f>
        <v>#N/A</v>
      </c>
    </row>
    <row r="836" spans="1:22" ht="14.25" hidden="1">
      <c r="A836" s="53">
        <v>42905.402118055557</v>
      </c>
      <c r="B836">
        <v>271036</v>
      </c>
      <c r="C836" t="s">
        <v>2383</v>
      </c>
      <c r="D836" t="s">
        <v>2384</v>
      </c>
      <c r="E836" t="s">
        <v>2385</v>
      </c>
      <c r="F836" s="15">
        <v>300</v>
      </c>
      <c r="G836" t="s">
        <v>367</v>
      </c>
      <c r="H836" t="s">
        <v>367</v>
      </c>
      <c r="I836" t="s">
        <v>74</v>
      </c>
      <c r="J836" t="s">
        <v>36</v>
      </c>
      <c r="K836" t="s">
        <v>75</v>
      </c>
      <c r="L836" t="s">
        <v>7422</v>
      </c>
      <c r="M836" t="s">
        <v>7423</v>
      </c>
      <c r="N836" t="s">
        <v>7424</v>
      </c>
      <c r="O836">
        <f>VLOOKUP(B836,HIS退!B:F,5,FALSE)</f>
        <v>-300</v>
      </c>
      <c r="P836" t="str">
        <f t="shared" si="26"/>
        <v/>
      </c>
      <c r="Q836" s="40">
        <f>VLOOKUP(L836,银行退!C:D,2,FALSE)</f>
        <v>300</v>
      </c>
      <c r="R836" t="str">
        <f t="shared" ref="R836:R899" si="27">IF(Q836=F836,"",1)</f>
        <v/>
      </c>
      <c r="S836" t="str">
        <f>VLOOKUP(L836,银行退!C:Q,15,FALSE)</f>
        <v>S</v>
      </c>
      <c r="T836" s="40" t="e">
        <f>VLOOKUP(L836,银行退!C:W,21,FALSE)</f>
        <v>#N/A</v>
      </c>
      <c r="U836" s="53">
        <v>42905.402118055557</v>
      </c>
      <c r="V836" t="e">
        <f>VLOOKUP(B836,HIS解!E:G,3,FALSE)</f>
        <v>#N/A</v>
      </c>
    </row>
    <row r="837" spans="1:22" ht="14.25" hidden="1">
      <c r="A837" s="53">
        <v>42905.406365740739</v>
      </c>
      <c r="B837">
        <v>271492</v>
      </c>
      <c r="C837" t="s">
        <v>2386</v>
      </c>
      <c r="D837" t="s">
        <v>2387</v>
      </c>
      <c r="E837" t="s">
        <v>2388</v>
      </c>
      <c r="F837" s="15">
        <v>994</v>
      </c>
      <c r="G837" t="s">
        <v>367</v>
      </c>
      <c r="H837" t="s">
        <v>367</v>
      </c>
      <c r="I837" t="s">
        <v>74</v>
      </c>
      <c r="J837" t="s">
        <v>36</v>
      </c>
      <c r="K837" t="s">
        <v>75</v>
      </c>
      <c r="L837" t="s">
        <v>7425</v>
      </c>
      <c r="M837" t="s">
        <v>7426</v>
      </c>
      <c r="N837" t="s">
        <v>7427</v>
      </c>
      <c r="O837">
        <f>VLOOKUP(B837,HIS退!B:F,5,FALSE)</f>
        <v>-994</v>
      </c>
      <c r="P837" t="str">
        <f t="shared" si="26"/>
        <v/>
      </c>
      <c r="Q837" s="40">
        <f>VLOOKUP(L837,银行退!C:D,2,FALSE)</f>
        <v>994</v>
      </c>
      <c r="R837" t="str">
        <f t="shared" si="27"/>
        <v/>
      </c>
      <c r="S837" t="str">
        <f>VLOOKUP(L837,银行退!C:Q,15,FALSE)</f>
        <v>S</v>
      </c>
      <c r="T837" s="40" t="e">
        <f>VLOOKUP(L837,银行退!C:W,21,FALSE)</f>
        <v>#N/A</v>
      </c>
      <c r="U837" s="53">
        <v>42905.406365740739</v>
      </c>
      <c r="V837" t="e">
        <f>VLOOKUP(B837,HIS解!E:G,3,FALSE)</f>
        <v>#N/A</v>
      </c>
    </row>
    <row r="838" spans="1:22" ht="14.25" hidden="1">
      <c r="A838" s="53">
        <v>42905.419965277775</v>
      </c>
      <c r="B838">
        <v>273059</v>
      </c>
      <c r="C838" t="s">
        <v>2389</v>
      </c>
      <c r="D838" t="s">
        <v>2390</v>
      </c>
      <c r="E838" t="s">
        <v>2391</v>
      </c>
      <c r="F838" s="15">
        <v>1500</v>
      </c>
      <c r="G838" t="s">
        <v>367</v>
      </c>
      <c r="H838" t="s">
        <v>367</v>
      </c>
      <c r="I838" t="s">
        <v>74</v>
      </c>
      <c r="J838" t="s">
        <v>36</v>
      </c>
      <c r="K838" t="s">
        <v>75</v>
      </c>
      <c r="L838" t="s">
        <v>7428</v>
      </c>
      <c r="M838" t="s">
        <v>7429</v>
      </c>
      <c r="N838" t="s">
        <v>7430</v>
      </c>
      <c r="O838">
        <f>VLOOKUP(B838,HIS退!B:F,5,FALSE)</f>
        <v>-1500</v>
      </c>
      <c r="P838" t="str">
        <f t="shared" si="26"/>
        <v/>
      </c>
      <c r="Q838" s="40">
        <f>VLOOKUP(L838,银行退!C:D,2,FALSE)</f>
        <v>1500</v>
      </c>
      <c r="R838" t="str">
        <f t="shared" si="27"/>
        <v/>
      </c>
      <c r="S838" t="str">
        <f>VLOOKUP(L838,银行退!C:Q,15,FALSE)</f>
        <v>S</v>
      </c>
      <c r="T838" s="40" t="e">
        <f>VLOOKUP(L838,银行退!C:W,21,FALSE)</f>
        <v>#N/A</v>
      </c>
      <c r="U838" s="53">
        <v>42905.419965277775</v>
      </c>
      <c r="V838" t="e">
        <f>VLOOKUP(B838,HIS解!E:G,3,FALSE)</f>
        <v>#N/A</v>
      </c>
    </row>
    <row r="839" spans="1:22" ht="14.25" hidden="1">
      <c r="A839" s="53">
        <v>42905.425335648149</v>
      </c>
      <c r="B839">
        <v>273666</v>
      </c>
      <c r="C839" t="s">
        <v>2392</v>
      </c>
      <c r="D839" t="s">
        <v>2393</v>
      </c>
      <c r="E839" t="s">
        <v>2394</v>
      </c>
      <c r="F839" s="15">
        <v>549</v>
      </c>
      <c r="G839" t="s">
        <v>367</v>
      </c>
      <c r="H839" t="s">
        <v>367</v>
      </c>
      <c r="I839" t="s">
        <v>74</v>
      </c>
      <c r="J839" t="s">
        <v>36</v>
      </c>
      <c r="K839" t="s">
        <v>75</v>
      </c>
      <c r="L839" t="s">
        <v>7431</v>
      </c>
      <c r="M839" t="s">
        <v>7432</v>
      </c>
      <c r="N839" t="s">
        <v>7433</v>
      </c>
      <c r="O839">
        <f>VLOOKUP(B839,HIS退!B:F,5,FALSE)</f>
        <v>-549</v>
      </c>
      <c r="P839" t="str">
        <f t="shared" si="26"/>
        <v/>
      </c>
      <c r="Q839" s="40">
        <f>VLOOKUP(L839,银行退!C:D,2,FALSE)</f>
        <v>549</v>
      </c>
      <c r="R839" t="str">
        <f t="shared" si="27"/>
        <v/>
      </c>
      <c r="S839" t="str">
        <f>VLOOKUP(L839,银行退!C:Q,15,FALSE)</f>
        <v>S</v>
      </c>
      <c r="T839" s="40" t="e">
        <f>VLOOKUP(L839,银行退!C:W,21,FALSE)</f>
        <v>#N/A</v>
      </c>
      <c r="U839" s="53">
        <v>42905.425335648149</v>
      </c>
      <c r="V839" t="e">
        <f>VLOOKUP(B839,HIS解!E:G,3,FALSE)</f>
        <v>#N/A</v>
      </c>
    </row>
    <row r="840" spans="1:22" ht="14.25" hidden="1">
      <c r="A840" s="53">
        <v>42905.425405092596</v>
      </c>
      <c r="B840">
        <v>273670</v>
      </c>
      <c r="C840" t="s">
        <v>2395</v>
      </c>
      <c r="D840" t="s">
        <v>2396</v>
      </c>
      <c r="E840" t="s">
        <v>2397</v>
      </c>
      <c r="F840" s="15">
        <v>425</v>
      </c>
      <c r="G840" t="s">
        <v>367</v>
      </c>
      <c r="H840" t="s">
        <v>367</v>
      </c>
      <c r="I840" t="s">
        <v>74</v>
      </c>
      <c r="J840" t="s">
        <v>36</v>
      </c>
      <c r="K840" t="s">
        <v>75</v>
      </c>
      <c r="L840" t="s">
        <v>7434</v>
      </c>
      <c r="M840" t="s">
        <v>7435</v>
      </c>
      <c r="N840" t="s">
        <v>7436</v>
      </c>
      <c r="O840">
        <f>VLOOKUP(B840,HIS退!B:F,5,FALSE)</f>
        <v>-425</v>
      </c>
      <c r="P840" t="str">
        <f t="shared" si="26"/>
        <v/>
      </c>
      <c r="Q840" s="40">
        <f>VLOOKUP(L840,银行退!C:D,2,FALSE)</f>
        <v>425</v>
      </c>
      <c r="R840" t="str">
        <f t="shared" si="27"/>
        <v/>
      </c>
      <c r="S840" t="str">
        <f>VLOOKUP(L840,银行退!C:Q,15,FALSE)</f>
        <v>S</v>
      </c>
      <c r="T840" s="40" t="e">
        <f>VLOOKUP(L840,银行退!C:W,21,FALSE)</f>
        <v>#N/A</v>
      </c>
      <c r="U840" s="53">
        <v>42905.425405092596</v>
      </c>
      <c r="V840" t="e">
        <f>VLOOKUP(B840,HIS解!E:G,3,FALSE)</f>
        <v>#N/A</v>
      </c>
    </row>
    <row r="841" spans="1:22" ht="14.25" hidden="1">
      <c r="A841" s="53">
        <v>42905.426365740743</v>
      </c>
      <c r="B841">
        <v>273756</v>
      </c>
      <c r="C841" t="s">
        <v>2398</v>
      </c>
      <c r="D841" t="s">
        <v>2399</v>
      </c>
      <c r="E841" t="s">
        <v>2400</v>
      </c>
      <c r="F841" s="15">
        <v>364</v>
      </c>
      <c r="G841" t="s">
        <v>367</v>
      </c>
      <c r="H841" t="s">
        <v>367</v>
      </c>
      <c r="I841" t="s">
        <v>74</v>
      </c>
      <c r="J841" t="s">
        <v>36</v>
      </c>
      <c r="K841" t="s">
        <v>75</v>
      </c>
      <c r="L841" t="s">
        <v>7437</v>
      </c>
      <c r="M841" t="s">
        <v>7438</v>
      </c>
      <c r="N841" t="s">
        <v>7439</v>
      </c>
      <c r="O841">
        <f>VLOOKUP(B841,HIS退!B:F,5,FALSE)</f>
        <v>-364</v>
      </c>
      <c r="P841" t="str">
        <f t="shared" si="26"/>
        <v/>
      </c>
      <c r="Q841" s="40">
        <f>VLOOKUP(L841,银行退!C:D,2,FALSE)</f>
        <v>364</v>
      </c>
      <c r="R841" t="str">
        <f t="shared" si="27"/>
        <v/>
      </c>
      <c r="S841" t="str">
        <f>VLOOKUP(L841,银行退!C:Q,15,FALSE)</f>
        <v>S</v>
      </c>
      <c r="T841" s="40" t="e">
        <f>VLOOKUP(L841,银行退!C:W,21,FALSE)</f>
        <v>#N/A</v>
      </c>
      <c r="U841" s="53">
        <v>42905.426365740743</v>
      </c>
      <c r="V841" t="e">
        <f>VLOOKUP(B841,HIS解!E:G,3,FALSE)</f>
        <v>#N/A</v>
      </c>
    </row>
    <row r="842" spans="1:22" ht="14.25" hidden="1">
      <c r="A842" s="53">
        <v>42905.428101851852</v>
      </c>
      <c r="B842">
        <v>273917</v>
      </c>
      <c r="C842" t="s">
        <v>2401</v>
      </c>
      <c r="D842" t="s">
        <v>2161</v>
      </c>
      <c r="E842" t="s">
        <v>2162</v>
      </c>
      <c r="F842" s="15">
        <v>550</v>
      </c>
      <c r="G842" t="s">
        <v>367</v>
      </c>
      <c r="H842" t="s">
        <v>367</v>
      </c>
      <c r="I842" t="s">
        <v>74</v>
      </c>
      <c r="J842" t="s">
        <v>36</v>
      </c>
      <c r="K842" t="s">
        <v>75</v>
      </c>
      <c r="L842" t="s">
        <v>7440</v>
      </c>
      <c r="M842" t="s">
        <v>7441</v>
      </c>
      <c r="N842" t="s">
        <v>274</v>
      </c>
      <c r="O842">
        <f>VLOOKUP(B842,HIS退!B:F,5,FALSE)</f>
        <v>-550</v>
      </c>
      <c r="P842" t="str">
        <f t="shared" si="26"/>
        <v/>
      </c>
      <c r="Q842" s="40">
        <f>VLOOKUP(L842,银行退!C:D,2,FALSE)</f>
        <v>550</v>
      </c>
      <c r="R842" t="str">
        <f t="shared" si="27"/>
        <v/>
      </c>
      <c r="S842" t="str">
        <f>VLOOKUP(L842,银行退!C:Q,15,FALSE)</f>
        <v>S</v>
      </c>
      <c r="T842" s="40">
        <f>VLOOKUP(L842,银行退!C:W,21,FALSE)</f>
        <v>0</v>
      </c>
      <c r="U842" s="53">
        <v>42905.428101851852</v>
      </c>
      <c r="V842" t="e">
        <f>VLOOKUP(B842,HIS解!E:G,3,FALSE)</f>
        <v>#N/A</v>
      </c>
    </row>
    <row r="843" spans="1:22" ht="14.25" hidden="1">
      <c r="A843" s="53">
        <v>42905.434201388889</v>
      </c>
      <c r="B843">
        <v>274488</v>
      </c>
      <c r="C843" t="s">
        <v>2402</v>
      </c>
      <c r="D843" t="s">
        <v>2403</v>
      </c>
      <c r="E843" t="s">
        <v>2404</v>
      </c>
      <c r="F843" s="15">
        <v>994</v>
      </c>
      <c r="G843" t="s">
        <v>367</v>
      </c>
      <c r="H843" t="s">
        <v>367</v>
      </c>
      <c r="I843" t="s">
        <v>74</v>
      </c>
      <c r="J843" t="s">
        <v>36</v>
      </c>
      <c r="K843" t="s">
        <v>75</v>
      </c>
      <c r="L843" t="s">
        <v>7442</v>
      </c>
      <c r="M843" t="s">
        <v>7443</v>
      </c>
      <c r="N843" t="s">
        <v>7444</v>
      </c>
      <c r="O843">
        <f>VLOOKUP(B843,HIS退!B:F,5,FALSE)</f>
        <v>-994</v>
      </c>
      <c r="P843" t="str">
        <f t="shared" si="26"/>
        <v/>
      </c>
      <c r="Q843" s="40">
        <f>VLOOKUP(L843,银行退!C:D,2,FALSE)</f>
        <v>994</v>
      </c>
      <c r="R843" t="str">
        <f t="shared" si="27"/>
        <v/>
      </c>
      <c r="S843" t="str">
        <f>VLOOKUP(L843,银行退!C:Q,15,FALSE)</f>
        <v>S</v>
      </c>
      <c r="T843" s="40" t="e">
        <f>VLOOKUP(L843,银行退!C:W,21,FALSE)</f>
        <v>#N/A</v>
      </c>
      <c r="U843" s="53">
        <v>42905.434201388889</v>
      </c>
      <c r="V843" t="e">
        <f>VLOOKUP(B843,HIS解!E:G,3,FALSE)</f>
        <v>#N/A</v>
      </c>
    </row>
    <row r="844" spans="1:22" ht="14.25" hidden="1">
      <c r="A844" s="53">
        <v>42905.437337962961</v>
      </c>
      <c r="B844">
        <v>274829</v>
      </c>
      <c r="C844" t="s">
        <v>2405</v>
      </c>
      <c r="D844" t="s">
        <v>2406</v>
      </c>
      <c r="E844" t="s">
        <v>2407</v>
      </c>
      <c r="F844" s="15">
        <v>5000</v>
      </c>
      <c r="G844" t="s">
        <v>367</v>
      </c>
      <c r="H844" t="s">
        <v>367</v>
      </c>
      <c r="I844" t="s">
        <v>74</v>
      </c>
      <c r="J844" t="s">
        <v>36</v>
      </c>
      <c r="K844" t="s">
        <v>75</v>
      </c>
      <c r="L844" t="s">
        <v>7445</v>
      </c>
      <c r="M844" t="s">
        <v>7446</v>
      </c>
      <c r="N844" t="s">
        <v>7447</v>
      </c>
      <c r="O844">
        <f>VLOOKUP(B844,HIS退!B:F,5,FALSE)</f>
        <v>-5000</v>
      </c>
      <c r="P844" t="str">
        <f t="shared" si="26"/>
        <v/>
      </c>
      <c r="Q844" s="40">
        <f>VLOOKUP(L844,银行退!C:D,2,FALSE)</f>
        <v>5000</v>
      </c>
      <c r="R844" t="str">
        <f t="shared" si="27"/>
        <v/>
      </c>
      <c r="S844" t="str">
        <f>VLOOKUP(L844,银行退!C:Q,15,FALSE)</f>
        <v>S</v>
      </c>
      <c r="T844" s="40" t="e">
        <f>VLOOKUP(L844,银行退!C:W,21,FALSE)</f>
        <v>#N/A</v>
      </c>
      <c r="U844" s="53">
        <v>42905.437337962961</v>
      </c>
      <c r="V844" t="e">
        <f>VLOOKUP(B844,HIS解!E:G,3,FALSE)</f>
        <v>#N/A</v>
      </c>
    </row>
    <row r="845" spans="1:22" ht="14.25" hidden="1">
      <c r="A845" s="53">
        <v>42905.441805555558</v>
      </c>
      <c r="B845">
        <v>275315</v>
      </c>
      <c r="C845" t="s">
        <v>2408</v>
      </c>
      <c r="D845" t="s">
        <v>2409</v>
      </c>
      <c r="E845" t="s">
        <v>2410</v>
      </c>
      <c r="F845" s="15">
        <v>1500</v>
      </c>
      <c r="G845" t="s">
        <v>367</v>
      </c>
      <c r="H845" t="s">
        <v>367</v>
      </c>
      <c r="I845" t="s">
        <v>74</v>
      </c>
      <c r="J845" t="s">
        <v>36</v>
      </c>
      <c r="K845" t="s">
        <v>75</v>
      </c>
      <c r="L845" t="s">
        <v>7448</v>
      </c>
      <c r="M845" t="s">
        <v>7449</v>
      </c>
      <c r="N845" t="s">
        <v>7450</v>
      </c>
      <c r="O845">
        <f>VLOOKUP(B845,HIS退!B:F,5,FALSE)</f>
        <v>-1500</v>
      </c>
      <c r="P845" t="str">
        <f t="shared" si="26"/>
        <v/>
      </c>
      <c r="Q845" s="40">
        <f>VLOOKUP(L845,银行退!C:D,2,FALSE)</f>
        <v>1500</v>
      </c>
      <c r="R845" t="str">
        <f t="shared" si="27"/>
        <v/>
      </c>
      <c r="S845" t="str">
        <f>VLOOKUP(L845,银行退!C:Q,15,FALSE)</f>
        <v>S</v>
      </c>
      <c r="T845" s="40" t="e">
        <f>VLOOKUP(L845,银行退!C:W,21,FALSE)</f>
        <v>#N/A</v>
      </c>
      <c r="U845" s="53">
        <v>42905.441805555558</v>
      </c>
      <c r="V845" t="e">
        <f>VLOOKUP(B845,HIS解!E:G,3,FALSE)</f>
        <v>#N/A</v>
      </c>
    </row>
    <row r="846" spans="1:22" ht="14.25" hidden="1">
      <c r="A846" s="53">
        <v>42905.44630787037</v>
      </c>
      <c r="B846">
        <v>275783</v>
      </c>
      <c r="C846" t="s">
        <v>7451</v>
      </c>
      <c r="D846" t="s">
        <v>2411</v>
      </c>
      <c r="E846" t="s">
        <v>2412</v>
      </c>
      <c r="F846" s="15">
        <v>1000</v>
      </c>
      <c r="G846" t="s">
        <v>367</v>
      </c>
      <c r="H846" t="s">
        <v>367</v>
      </c>
      <c r="I846" t="s">
        <v>174</v>
      </c>
      <c r="J846" t="s">
        <v>73</v>
      </c>
      <c r="K846" t="s">
        <v>75</v>
      </c>
      <c r="L846" t="s">
        <v>7452</v>
      </c>
      <c r="M846" t="s">
        <v>7453</v>
      </c>
      <c r="N846" t="s">
        <v>4970</v>
      </c>
      <c r="O846">
        <f>VLOOKUP(B846,HIS退!B:F,5,FALSE)</f>
        <v>-1000</v>
      </c>
      <c r="P846" t="str">
        <f t="shared" si="26"/>
        <v/>
      </c>
      <c r="Q846" s="40">
        <f>VLOOKUP(L846,银行退!C:D,2,FALSE)</f>
        <v>1000</v>
      </c>
      <c r="R846" t="str">
        <f t="shared" si="27"/>
        <v/>
      </c>
      <c r="S846" t="str">
        <f>VLOOKUP(L846,银行退!C:Q,15,FALSE)</f>
        <v>B</v>
      </c>
      <c r="T846" s="40" t="str">
        <f>VLOOKUP(L846,银行退!C:W,21,FALSE)</f>
        <v>20170619</v>
      </c>
      <c r="U846" s="53">
        <v>42905.44630787037</v>
      </c>
      <c r="V846">
        <f>VLOOKUP(B846,HIS解!E:G,3,FALSE)</f>
        <v>1000</v>
      </c>
    </row>
    <row r="847" spans="1:22" ht="14.25" hidden="1">
      <c r="A847" s="53">
        <v>42905.45480324074</v>
      </c>
      <c r="B847">
        <v>276556</v>
      </c>
      <c r="C847"/>
      <c r="D847" t="s">
        <v>1678</v>
      </c>
      <c r="E847" t="s">
        <v>1679</v>
      </c>
      <c r="F847" s="15">
        <v>400</v>
      </c>
      <c r="G847" t="s">
        <v>367</v>
      </c>
      <c r="H847" t="s">
        <v>367</v>
      </c>
      <c r="I847" t="s">
        <v>174</v>
      </c>
      <c r="J847" t="s">
        <v>73</v>
      </c>
      <c r="K847" t="s">
        <v>75</v>
      </c>
      <c r="L847" t="s">
        <v>7454</v>
      </c>
      <c r="M847" t="s">
        <v>7455</v>
      </c>
      <c r="N847" t="s">
        <v>4968</v>
      </c>
      <c r="O847">
        <f>VLOOKUP(B847,HIS退!B:F,5,FALSE)</f>
        <v>-400</v>
      </c>
      <c r="P847" t="str">
        <f t="shared" si="26"/>
        <v/>
      </c>
      <c r="Q847" s="40" t="e">
        <f>VLOOKUP(L847,银行退!C:D,2,FALSE)</f>
        <v>#N/A</v>
      </c>
      <c r="R847" t="e">
        <f t="shared" si="27"/>
        <v>#N/A</v>
      </c>
      <c r="S847" t="e">
        <f>VLOOKUP(L847,银行退!C:Q,15,FALSE)</f>
        <v>#N/A</v>
      </c>
      <c r="T847" s="40" t="e">
        <f>VLOOKUP(L847,银行退!C:W,21,FALSE)</f>
        <v>#N/A</v>
      </c>
      <c r="U847" s="53">
        <v>42905.45480324074</v>
      </c>
      <c r="V847">
        <f>VLOOKUP(B847,HIS解!E:G,3,FALSE)</f>
        <v>400</v>
      </c>
    </row>
    <row r="848" spans="1:22" ht="14.25" hidden="1">
      <c r="A848" s="53">
        <v>42905.455231481479</v>
      </c>
      <c r="B848">
        <v>276593</v>
      </c>
      <c r="C848"/>
      <c r="D848" t="s">
        <v>1678</v>
      </c>
      <c r="E848" t="s">
        <v>1679</v>
      </c>
      <c r="F848" s="15">
        <v>400</v>
      </c>
      <c r="G848" t="s">
        <v>367</v>
      </c>
      <c r="H848" t="s">
        <v>367</v>
      </c>
      <c r="I848" t="s">
        <v>174</v>
      </c>
      <c r="J848" t="s">
        <v>73</v>
      </c>
      <c r="K848" t="s">
        <v>75</v>
      </c>
      <c r="L848" t="s">
        <v>7456</v>
      </c>
      <c r="M848" t="s">
        <v>7457</v>
      </c>
      <c r="N848" t="s">
        <v>4968</v>
      </c>
      <c r="O848">
        <f>VLOOKUP(B848,HIS退!B:F,5,FALSE)</f>
        <v>-400</v>
      </c>
      <c r="P848" t="str">
        <f t="shared" si="26"/>
        <v/>
      </c>
      <c r="Q848" s="40" t="e">
        <f>VLOOKUP(L848,银行退!C:D,2,FALSE)</f>
        <v>#N/A</v>
      </c>
      <c r="R848" t="e">
        <f t="shared" si="27"/>
        <v>#N/A</v>
      </c>
      <c r="S848" t="e">
        <f>VLOOKUP(L848,银行退!C:Q,15,FALSE)</f>
        <v>#N/A</v>
      </c>
      <c r="T848" s="40" t="e">
        <f>VLOOKUP(L848,银行退!C:W,21,FALSE)</f>
        <v>#N/A</v>
      </c>
      <c r="U848" s="53">
        <v>42905.455231481479</v>
      </c>
      <c r="V848">
        <f>VLOOKUP(B848,HIS解!E:G,3,FALSE)</f>
        <v>400</v>
      </c>
    </row>
    <row r="849" spans="1:22" ht="14.25" hidden="1">
      <c r="A849" s="53">
        <v>42905.455555555556</v>
      </c>
      <c r="B849">
        <v>276632</v>
      </c>
      <c r="C849"/>
      <c r="D849" t="s">
        <v>1678</v>
      </c>
      <c r="E849" t="s">
        <v>1679</v>
      </c>
      <c r="F849" s="15">
        <v>400</v>
      </c>
      <c r="G849" t="s">
        <v>367</v>
      </c>
      <c r="H849" t="s">
        <v>367</v>
      </c>
      <c r="I849" t="s">
        <v>174</v>
      </c>
      <c r="J849" t="s">
        <v>73</v>
      </c>
      <c r="K849" t="s">
        <v>75</v>
      </c>
      <c r="L849" t="s">
        <v>7458</v>
      </c>
      <c r="M849" t="s">
        <v>7459</v>
      </c>
      <c r="N849" t="s">
        <v>4968</v>
      </c>
      <c r="O849">
        <f>VLOOKUP(B849,HIS退!B:F,5,FALSE)</f>
        <v>-400</v>
      </c>
      <c r="P849" t="str">
        <f t="shared" si="26"/>
        <v/>
      </c>
      <c r="Q849" s="40" t="e">
        <f>VLOOKUP(L849,银行退!C:D,2,FALSE)</f>
        <v>#N/A</v>
      </c>
      <c r="R849" t="e">
        <f t="shared" si="27"/>
        <v>#N/A</v>
      </c>
      <c r="S849" t="e">
        <f>VLOOKUP(L849,银行退!C:Q,15,FALSE)</f>
        <v>#N/A</v>
      </c>
      <c r="T849" s="40" t="e">
        <f>VLOOKUP(L849,银行退!C:W,21,FALSE)</f>
        <v>#N/A</v>
      </c>
      <c r="U849" s="53">
        <v>42905.455555555556</v>
      </c>
      <c r="V849">
        <f>VLOOKUP(B849,HIS解!E:G,3,FALSE)</f>
        <v>400</v>
      </c>
    </row>
    <row r="850" spans="1:22" ht="14.25" hidden="1">
      <c r="A850" s="53">
        <v>42905.457384259258</v>
      </c>
      <c r="B850">
        <v>276807</v>
      </c>
      <c r="C850" t="s">
        <v>2413</v>
      </c>
      <c r="D850" t="s">
        <v>2414</v>
      </c>
      <c r="E850" t="s">
        <v>2415</v>
      </c>
      <c r="F850" s="15">
        <v>150</v>
      </c>
      <c r="G850" t="s">
        <v>367</v>
      </c>
      <c r="H850" t="s">
        <v>367</v>
      </c>
      <c r="I850" t="s">
        <v>74</v>
      </c>
      <c r="J850" t="s">
        <v>36</v>
      </c>
      <c r="K850" t="s">
        <v>75</v>
      </c>
      <c r="L850" t="s">
        <v>7460</v>
      </c>
      <c r="M850" t="s">
        <v>7461</v>
      </c>
      <c r="N850" t="s">
        <v>7462</v>
      </c>
      <c r="O850">
        <f>VLOOKUP(B850,HIS退!B:F,5,FALSE)</f>
        <v>-150</v>
      </c>
      <c r="P850" t="str">
        <f t="shared" si="26"/>
        <v/>
      </c>
      <c r="Q850" s="40">
        <f>VLOOKUP(L850,银行退!C:D,2,FALSE)</f>
        <v>150</v>
      </c>
      <c r="R850" t="str">
        <f t="shared" si="27"/>
        <v/>
      </c>
      <c r="S850" t="str">
        <f>VLOOKUP(L850,银行退!C:Q,15,FALSE)</f>
        <v>S</v>
      </c>
      <c r="T850" s="40" t="e">
        <f>VLOOKUP(L850,银行退!C:W,21,FALSE)</f>
        <v>#N/A</v>
      </c>
      <c r="U850" s="53">
        <v>42905.457384259258</v>
      </c>
      <c r="V850" t="e">
        <f>VLOOKUP(B850,HIS解!E:G,3,FALSE)</f>
        <v>#N/A</v>
      </c>
    </row>
    <row r="851" spans="1:22" ht="14.25" hidden="1">
      <c r="A851" s="53">
        <v>42905.459664351853</v>
      </c>
      <c r="B851">
        <v>277013</v>
      </c>
      <c r="C851"/>
      <c r="D851" t="s">
        <v>1678</v>
      </c>
      <c r="E851" t="s">
        <v>1679</v>
      </c>
      <c r="F851" s="15">
        <v>400</v>
      </c>
      <c r="G851" t="s">
        <v>367</v>
      </c>
      <c r="H851" t="s">
        <v>367</v>
      </c>
      <c r="I851" t="s">
        <v>174</v>
      </c>
      <c r="J851" t="s">
        <v>73</v>
      </c>
      <c r="K851" t="s">
        <v>75</v>
      </c>
      <c r="L851" t="s">
        <v>7463</v>
      </c>
      <c r="M851" t="s">
        <v>7464</v>
      </c>
      <c r="N851" t="s">
        <v>4968</v>
      </c>
      <c r="O851">
        <f>VLOOKUP(B851,HIS退!B:F,5,FALSE)</f>
        <v>-400</v>
      </c>
      <c r="P851" t="str">
        <f t="shared" si="26"/>
        <v/>
      </c>
      <c r="Q851" s="40" t="e">
        <f>VLOOKUP(L851,银行退!C:D,2,FALSE)</f>
        <v>#N/A</v>
      </c>
      <c r="R851" t="e">
        <f t="shared" si="27"/>
        <v>#N/A</v>
      </c>
      <c r="S851" t="e">
        <f>VLOOKUP(L851,银行退!C:Q,15,FALSE)</f>
        <v>#N/A</v>
      </c>
      <c r="T851" s="40" t="e">
        <f>VLOOKUP(L851,银行退!C:W,21,FALSE)</f>
        <v>#N/A</v>
      </c>
      <c r="U851" s="53">
        <v>42905.459664351853</v>
      </c>
      <c r="V851">
        <f>VLOOKUP(B851,HIS解!E:G,3,FALSE)</f>
        <v>400</v>
      </c>
    </row>
    <row r="852" spans="1:22" ht="14.25" hidden="1">
      <c r="A852" s="53">
        <v>42905.460347222222</v>
      </c>
      <c r="B852">
        <v>277099</v>
      </c>
      <c r="C852"/>
      <c r="D852" t="s">
        <v>1678</v>
      </c>
      <c r="E852" t="s">
        <v>1679</v>
      </c>
      <c r="F852" s="15">
        <v>400</v>
      </c>
      <c r="G852" t="s">
        <v>367</v>
      </c>
      <c r="H852" t="s">
        <v>367</v>
      </c>
      <c r="I852" t="s">
        <v>174</v>
      </c>
      <c r="J852" t="s">
        <v>73</v>
      </c>
      <c r="K852" t="s">
        <v>75</v>
      </c>
      <c r="L852" t="s">
        <v>7465</v>
      </c>
      <c r="M852" t="s">
        <v>7466</v>
      </c>
      <c r="N852" t="s">
        <v>4968</v>
      </c>
      <c r="O852">
        <f>VLOOKUP(B852,HIS退!B:F,5,FALSE)</f>
        <v>-400</v>
      </c>
      <c r="P852" t="str">
        <f t="shared" si="26"/>
        <v/>
      </c>
      <c r="Q852" s="40" t="e">
        <f>VLOOKUP(L852,银行退!C:D,2,FALSE)</f>
        <v>#N/A</v>
      </c>
      <c r="R852" t="e">
        <f t="shared" si="27"/>
        <v>#N/A</v>
      </c>
      <c r="S852" t="e">
        <f>VLOOKUP(L852,银行退!C:Q,15,FALSE)</f>
        <v>#N/A</v>
      </c>
      <c r="T852" s="40" t="e">
        <f>VLOOKUP(L852,银行退!C:W,21,FALSE)</f>
        <v>#N/A</v>
      </c>
      <c r="U852" s="53">
        <v>42905.460347222222</v>
      </c>
      <c r="V852">
        <f>VLOOKUP(B852,HIS解!E:G,3,FALSE)</f>
        <v>400</v>
      </c>
    </row>
    <row r="853" spans="1:22" ht="14.25" hidden="1">
      <c r="A853" s="53">
        <v>42905.461597222224</v>
      </c>
      <c r="B853">
        <v>277196</v>
      </c>
      <c r="C853"/>
      <c r="D853" t="s">
        <v>1678</v>
      </c>
      <c r="E853" t="s">
        <v>1679</v>
      </c>
      <c r="F853" s="15">
        <v>400</v>
      </c>
      <c r="G853" t="s">
        <v>42</v>
      </c>
      <c r="H853" t="s">
        <v>367</v>
      </c>
      <c r="I853" t="s">
        <v>174</v>
      </c>
      <c r="J853" t="s">
        <v>73</v>
      </c>
      <c r="K853" t="s">
        <v>75</v>
      </c>
      <c r="L853" t="s">
        <v>7467</v>
      </c>
      <c r="M853" t="s">
        <v>7468</v>
      </c>
      <c r="N853" t="s">
        <v>4968</v>
      </c>
      <c r="O853">
        <f>VLOOKUP(B853,HIS退!B:F,5,FALSE)</f>
        <v>-400</v>
      </c>
      <c r="P853" t="str">
        <f t="shared" si="26"/>
        <v/>
      </c>
      <c r="Q853" s="40" t="e">
        <f>VLOOKUP(L853,银行退!C:D,2,FALSE)</f>
        <v>#N/A</v>
      </c>
      <c r="R853" t="e">
        <f t="shared" si="27"/>
        <v>#N/A</v>
      </c>
      <c r="S853" t="e">
        <f>VLOOKUP(L853,银行退!C:Q,15,FALSE)</f>
        <v>#N/A</v>
      </c>
      <c r="T853" s="40" t="e">
        <f>VLOOKUP(L853,银行退!C:W,21,FALSE)</f>
        <v>#N/A</v>
      </c>
      <c r="U853" s="53">
        <v>42905.461597222224</v>
      </c>
      <c r="V853">
        <f>VLOOKUP(B853,HIS解!E:G,3,FALSE)</f>
        <v>400</v>
      </c>
    </row>
    <row r="854" spans="1:22" ht="14.25" hidden="1">
      <c r="A854" s="53">
        <v>42905.463287037041</v>
      </c>
      <c r="B854">
        <v>277330</v>
      </c>
      <c r="C854"/>
      <c r="D854" t="s">
        <v>1678</v>
      </c>
      <c r="E854" t="s">
        <v>1679</v>
      </c>
      <c r="F854" s="15">
        <v>400</v>
      </c>
      <c r="G854" t="s">
        <v>367</v>
      </c>
      <c r="H854" t="s">
        <v>367</v>
      </c>
      <c r="I854" t="s">
        <v>174</v>
      </c>
      <c r="J854" t="s">
        <v>73</v>
      </c>
      <c r="K854" t="s">
        <v>75</v>
      </c>
      <c r="L854" t="s">
        <v>7469</v>
      </c>
      <c r="M854" t="s">
        <v>7470</v>
      </c>
      <c r="N854" t="s">
        <v>4968</v>
      </c>
      <c r="O854">
        <f>VLOOKUP(B854,HIS退!B:F,5,FALSE)</f>
        <v>-400</v>
      </c>
      <c r="P854" t="str">
        <f t="shared" si="26"/>
        <v/>
      </c>
      <c r="Q854" s="40" t="e">
        <f>VLOOKUP(L854,银行退!C:D,2,FALSE)</f>
        <v>#N/A</v>
      </c>
      <c r="R854" t="e">
        <f t="shared" si="27"/>
        <v>#N/A</v>
      </c>
      <c r="S854" t="e">
        <f>VLOOKUP(L854,银行退!C:Q,15,FALSE)</f>
        <v>#N/A</v>
      </c>
      <c r="T854" s="40" t="e">
        <f>VLOOKUP(L854,银行退!C:W,21,FALSE)</f>
        <v>#N/A</v>
      </c>
      <c r="U854" s="53">
        <v>42905.463287037041</v>
      </c>
      <c r="V854">
        <f>VLOOKUP(B854,HIS解!E:G,3,FALSE)</f>
        <v>400</v>
      </c>
    </row>
    <row r="855" spans="1:22" ht="14.25" hidden="1">
      <c r="A855" s="53">
        <v>42905.464097222219</v>
      </c>
      <c r="B855">
        <v>277410</v>
      </c>
      <c r="C855" t="s">
        <v>2416</v>
      </c>
      <c r="D855" t="s">
        <v>2417</v>
      </c>
      <c r="E855" t="s">
        <v>2418</v>
      </c>
      <c r="F855" s="15">
        <v>492</v>
      </c>
      <c r="G855" t="s">
        <v>367</v>
      </c>
      <c r="H855" t="s">
        <v>367</v>
      </c>
      <c r="I855" t="s">
        <v>74</v>
      </c>
      <c r="J855" t="s">
        <v>36</v>
      </c>
      <c r="K855" t="s">
        <v>75</v>
      </c>
      <c r="L855" t="s">
        <v>7471</v>
      </c>
      <c r="M855" t="s">
        <v>7472</v>
      </c>
      <c r="N855" t="s">
        <v>7473</v>
      </c>
      <c r="O855">
        <f>VLOOKUP(B855,HIS退!B:F,5,FALSE)</f>
        <v>-492</v>
      </c>
      <c r="P855" t="str">
        <f t="shared" si="26"/>
        <v/>
      </c>
      <c r="Q855" s="40">
        <f>VLOOKUP(L855,银行退!C:D,2,FALSE)</f>
        <v>492</v>
      </c>
      <c r="R855" t="str">
        <f t="shared" si="27"/>
        <v/>
      </c>
      <c r="S855" t="str">
        <f>VLOOKUP(L855,银行退!C:Q,15,FALSE)</f>
        <v>S</v>
      </c>
      <c r="T855" s="40" t="e">
        <f>VLOOKUP(L855,银行退!C:W,21,FALSE)</f>
        <v>#N/A</v>
      </c>
      <c r="U855" s="53">
        <v>42905.464097222219</v>
      </c>
      <c r="V855" t="e">
        <f>VLOOKUP(B855,HIS解!E:G,3,FALSE)</f>
        <v>#N/A</v>
      </c>
    </row>
    <row r="856" spans="1:22" ht="14.25" hidden="1">
      <c r="A856" s="53">
        <v>42905.464363425926</v>
      </c>
      <c r="B856">
        <v>277431</v>
      </c>
      <c r="C856"/>
      <c r="D856" t="s">
        <v>1678</v>
      </c>
      <c r="E856" t="s">
        <v>1679</v>
      </c>
      <c r="F856" s="15">
        <v>400</v>
      </c>
      <c r="G856" t="s">
        <v>367</v>
      </c>
      <c r="H856" t="s">
        <v>367</v>
      </c>
      <c r="I856" t="s">
        <v>174</v>
      </c>
      <c r="J856" t="s">
        <v>73</v>
      </c>
      <c r="K856" t="s">
        <v>75</v>
      </c>
      <c r="L856" t="s">
        <v>7474</v>
      </c>
      <c r="M856" t="s">
        <v>7475</v>
      </c>
      <c r="N856" t="s">
        <v>4968</v>
      </c>
      <c r="O856">
        <f>VLOOKUP(B856,HIS退!B:F,5,FALSE)</f>
        <v>-400</v>
      </c>
      <c r="P856" t="str">
        <f t="shared" si="26"/>
        <v/>
      </c>
      <c r="Q856" s="40" t="e">
        <f>VLOOKUP(L856,银行退!C:D,2,FALSE)</f>
        <v>#N/A</v>
      </c>
      <c r="R856" t="e">
        <f t="shared" si="27"/>
        <v>#N/A</v>
      </c>
      <c r="S856" t="e">
        <f>VLOOKUP(L856,银行退!C:Q,15,FALSE)</f>
        <v>#N/A</v>
      </c>
      <c r="T856" s="40" t="e">
        <f>VLOOKUP(L856,银行退!C:W,21,FALSE)</f>
        <v>#N/A</v>
      </c>
      <c r="U856" s="53">
        <v>42905.464363425926</v>
      </c>
      <c r="V856">
        <f>VLOOKUP(B856,HIS解!E:G,3,FALSE)</f>
        <v>400</v>
      </c>
    </row>
    <row r="857" spans="1:22" ht="14.25" hidden="1">
      <c r="A857" s="53">
        <v>42905.46565972222</v>
      </c>
      <c r="B857">
        <v>277551</v>
      </c>
      <c r="C857" t="s">
        <v>7476</v>
      </c>
      <c r="D857" t="s">
        <v>2419</v>
      </c>
      <c r="E857" t="s">
        <v>2420</v>
      </c>
      <c r="F857" s="15">
        <v>1000</v>
      </c>
      <c r="G857" t="s">
        <v>367</v>
      </c>
      <c r="H857" t="s">
        <v>367</v>
      </c>
      <c r="I857" t="s">
        <v>174</v>
      </c>
      <c r="J857" t="s">
        <v>73</v>
      </c>
      <c r="K857" t="s">
        <v>75</v>
      </c>
      <c r="L857" t="s">
        <v>7477</v>
      </c>
      <c r="M857" t="s">
        <v>7478</v>
      </c>
      <c r="N857" t="s">
        <v>4971</v>
      </c>
      <c r="O857">
        <f>VLOOKUP(B857,HIS退!B:F,5,FALSE)</f>
        <v>-1000</v>
      </c>
      <c r="P857" t="str">
        <f t="shared" si="26"/>
        <v/>
      </c>
      <c r="Q857" s="40">
        <f>VLOOKUP(L857,银行退!C:D,2,FALSE)</f>
        <v>1000</v>
      </c>
      <c r="R857" t="str">
        <f t="shared" si="27"/>
        <v/>
      </c>
      <c r="S857" t="str">
        <f>VLOOKUP(L857,银行退!C:Q,15,FALSE)</f>
        <v>B</v>
      </c>
      <c r="T857" s="40" t="str">
        <f>VLOOKUP(L857,银行退!C:W,21,FALSE)</f>
        <v>20170619</v>
      </c>
      <c r="U857" s="53">
        <v>42905.46565972222</v>
      </c>
      <c r="V857">
        <f>VLOOKUP(B857,HIS解!E:G,3,FALSE)</f>
        <v>1000</v>
      </c>
    </row>
    <row r="858" spans="1:22" ht="14.25" hidden="1">
      <c r="A858" s="53">
        <v>42905.468564814815</v>
      </c>
      <c r="B858">
        <v>277779</v>
      </c>
      <c r="C858" t="s">
        <v>2421</v>
      </c>
      <c r="D858" t="s">
        <v>2422</v>
      </c>
      <c r="E858" t="s">
        <v>2423</v>
      </c>
      <c r="F858" s="15">
        <v>1000</v>
      </c>
      <c r="G858" t="s">
        <v>367</v>
      </c>
      <c r="H858" t="s">
        <v>367</v>
      </c>
      <c r="I858" t="s">
        <v>74</v>
      </c>
      <c r="J858" t="s">
        <v>36</v>
      </c>
      <c r="K858" t="s">
        <v>75</v>
      </c>
      <c r="L858" t="s">
        <v>7479</v>
      </c>
      <c r="M858" t="s">
        <v>7480</v>
      </c>
      <c r="N858" t="s">
        <v>262</v>
      </c>
      <c r="O858">
        <f>VLOOKUP(B858,HIS退!B:F,5,FALSE)</f>
        <v>-1000</v>
      </c>
      <c r="P858" t="str">
        <f t="shared" si="26"/>
        <v/>
      </c>
      <c r="Q858" s="40">
        <f>VLOOKUP(L858,银行退!C:D,2,FALSE)</f>
        <v>1000</v>
      </c>
      <c r="R858" t="str">
        <f t="shared" si="27"/>
        <v/>
      </c>
      <c r="S858" t="str">
        <f>VLOOKUP(L858,银行退!C:Q,15,FALSE)</f>
        <v>S</v>
      </c>
      <c r="T858" s="40" t="e">
        <f>VLOOKUP(L858,银行退!C:W,21,FALSE)</f>
        <v>#N/A</v>
      </c>
      <c r="U858" s="53">
        <v>42905.468564814815</v>
      </c>
      <c r="V858" t="e">
        <f>VLOOKUP(B858,HIS解!E:G,3,FALSE)</f>
        <v>#N/A</v>
      </c>
    </row>
    <row r="859" spans="1:22" ht="14.25" hidden="1">
      <c r="A859" s="53">
        <v>42905.469884259262</v>
      </c>
      <c r="B859">
        <v>277890</v>
      </c>
      <c r="C859" t="s">
        <v>7481</v>
      </c>
      <c r="D859" t="s">
        <v>2424</v>
      </c>
      <c r="E859" t="s">
        <v>2425</v>
      </c>
      <c r="F859" s="15">
        <v>247</v>
      </c>
      <c r="G859" t="s">
        <v>367</v>
      </c>
      <c r="H859" t="s">
        <v>367</v>
      </c>
      <c r="I859" t="s">
        <v>174</v>
      </c>
      <c r="J859" t="s">
        <v>73</v>
      </c>
      <c r="K859" t="s">
        <v>75</v>
      </c>
      <c r="L859" t="s">
        <v>7482</v>
      </c>
      <c r="M859" t="s">
        <v>7483</v>
      </c>
      <c r="N859" t="s">
        <v>4972</v>
      </c>
      <c r="O859">
        <f>VLOOKUP(B859,HIS退!B:F,5,FALSE)</f>
        <v>-247</v>
      </c>
      <c r="P859" t="str">
        <f t="shared" si="26"/>
        <v/>
      </c>
      <c r="Q859" s="40">
        <f>VLOOKUP(L859,银行退!C:D,2,FALSE)</f>
        <v>247</v>
      </c>
      <c r="R859" t="str">
        <f t="shared" si="27"/>
        <v/>
      </c>
      <c r="S859" t="str">
        <f>VLOOKUP(L859,银行退!C:Q,15,FALSE)</f>
        <v>B</v>
      </c>
      <c r="T859" s="40" t="str">
        <f>VLOOKUP(L859,银行退!C:W,21,FALSE)</f>
        <v>20170619</v>
      </c>
      <c r="U859" s="53">
        <v>42905.469884259262</v>
      </c>
      <c r="V859">
        <f>VLOOKUP(B859,HIS解!E:G,3,FALSE)</f>
        <v>247</v>
      </c>
    </row>
    <row r="860" spans="1:22" ht="14.25" hidden="1">
      <c r="A860" s="53">
        <v>42905.471388888887</v>
      </c>
      <c r="B860">
        <v>277997</v>
      </c>
      <c r="C860" t="s">
        <v>2426</v>
      </c>
      <c r="D860" t="s">
        <v>2427</v>
      </c>
      <c r="E860" t="s">
        <v>2428</v>
      </c>
      <c r="F860" s="15">
        <v>300</v>
      </c>
      <c r="G860" t="s">
        <v>367</v>
      </c>
      <c r="H860" t="s">
        <v>367</v>
      </c>
      <c r="I860" t="s">
        <v>74</v>
      </c>
      <c r="J860" t="s">
        <v>36</v>
      </c>
      <c r="K860" t="s">
        <v>75</v>
      </c>
      <c r="L860" t="s">
        <v>7484</v>
      </c>
      <c r="M860" t="s">
        <v>7485</v>
      </c>
      <c r="N860" t="s">
        <v>7486</v>
      </c>
      <c r="O860">
        <f>VLOOKUP(B860,HIS退!B:F,5,FALSE)</f>
        <v>-300</v>
      </c>
      <c r="P860" t="str">
        <f t="shared" si="26"/>
        <v/>
      </c>
      <c r="Q860" s="40">
        <f>VLOOKUP(L860,银行退!C:D,2,FALSE)</f>
        <v>300</v>
      </c>
      <c r="R860" t="str">
        <f t="shared" si="27"/>
        <v/>
      </c>
      <c r="S860" t="str">
        <f>VLOOKUP(L860,银行退!C:Q,15,FALSE)</f>
        <v>S</v>
      </c>
      <c r="T860" s="40" t="e">
        <f>VLOOKUP(L860,银行退!C:W,21,FALSE)</f>
        <v>#N/A</v>
      </c>
      <c r="U860" s="53">
        <v>42905.471388888887</v>
      </c>
      <c r="V860" t="e">
        <f>VLOOKUP(B860,HIS解!E:G,3,FALSE)</f>
        <v>#N/A</v>
      </c>
    </row>
    <row r="861" spans="1:22" ht="14.25" hidden="1">
      <c r="A861" s="53">
        <v>42905.475046296298</v>
      </c>
      <c r="B861">
        <v>278270</v>
      </c>
      <c r="C861" t="s">
        <v>2429</v>
      </c>
      <c r="D861" t="s">
        <v>2430</v>
      </c>
      <c r="E861" t="s">
        <v>2431</v>
      </c>
      <c r="F861" s="15">
        <v>302</v>
      </c>
      <c r="G861" t="s">
        <v>367</v>
      </c>
      <c r="H861" t="s">
        <v>367</v>
      </c>
      <c r="I861" t="s">
        <v>74</v>
      </c>
      <c r="J861" t="s">
        <v>36</v>
      </c>
      <c r="K861" t="s">
        <v>75</v>
      </c>
      <c r="L861" t="s">
        <v>7487</v>
      </c>
      <c r="M861" t="s">
        <v>7488</v>
      </c>
      <c r="N861" t="s">
        <v>7489</v>
      </c>
      <c r="O861">
        <f>VLOOKUP(B861,HIS退!B:F,5,FALSE)</f>
        <v>-302</v>
      </c>
      <c r="P861" t="str">
        <f t="shared" si="26"/>
        <v/>
      </c>
      <c r="Q861" s="40">
        <f>VLOOKUP(L861,银行退!C:D,2,FALSE)</f>
        <v>302</v>
      </c>
      <c r="R861" t="str">
        <f t="shared" si="27"/>
        <v/>
      </c>
      <c r="S861" t="str">
        <f>VLOOKUP(L861,银行退!C:Q,15,FALSE)</f>
        <v>S</v>
      </c>
      <c r="T861" s="40" t="e">
        <f>VLOOKUP(L861,银行退!C:W,21,FALSE)</f>
        <v>#N/A</v>
      </c>
      <c r="U861" s="53">
        <v>42905.475046296298</v>
      </c>
      <c r="V861" t="e">
        <f>VLOOKUP(B861,HIS解!E:G,3,FALSE)</f>
        <v>#N/A</v>
      </c>
    </row>
    <row r="862" spans="1:22" ht="14.25" hidden="1">
      <c r="A862" s="53">
        <v>42905.47729166667</v>
      </c>
      <c r="B862">
        <v>278424</v>
      </c>
      <c r="C862" t="s">
        <v>2432</v>
      </c>
      <c r="D862" t="s">
        <v>2433</v>
      </c>
      <c r="E862" t="s">
        <v>2434</v>
      </c>
      <c r="F862" s="15">
        <v>281</v>
      </c>
      <c r="G862" t="s">
        <v>367</v>
      </c>
      <c r="H862" t="s">
        <v>367</v>
      </c>
      <c r="I862" t="s">
        <v>74</v>
      </c>
      <c r="J862" t="s">
        <v>36</v>
      </c>
      <c r="K862" t="s">
        <v>75</v>
      </c>
      <c r="L862" t="s">
        <v>7490</v>
      </c>
      <c r="M862" t="s">
        <v>7491</v>
      </c>
      <c r="N862" t="s">
        <v>7492</v>
      </c>
      <c r="O862">
        <f>VLOOKUP(B862,HIS退!B:F,5,FALSE)</f>
        <v>-281</v>
      </c>
      <c r="P862" t="str">
        <f t="shared" si="26"/>
        <v/>
      </c>
      <c r="Q862" s="40">
        <f>VLOOKUP(L862,银行退!C:D,2,FALSE)</f>
        <v>281</v>
      </c>
      <c r="R862" t="str">
        <f t="shared" si="27"/>
        <v/>
      </c>
      <c r="S862" t="str">
        <f>VLOOKUP(L862,银行退!C:Q,15,FALSE)</f>
        <v>S</v>
      </c>
      <c r="T862" s="40" t="e">
        <f>VLOOKUP(L862,银行退!C:W,21,FALSE)</f>
        <v>#N/A</v>
      </c>
      <c r="U862" s="53">
        <v>42905.47729166667</v>
      </c>
      <c r="V862" t="e">
        <f>VLOOKUP(B862,HIS解!E:G,3,FALSE)</f>
        <v>#N/A</v>
      </c>
    </row>
    <row r="863" spans="1:22" ht="14.25" hidden="1">
      <c r="A863" s="53">
        <v>42905.478090277778</v>
      </c>
      <c r="B863">
        <v>278492</v>
      </c>
      <c r="C863" t="s">
        <v>2435</v>
      </c>
      <c r="D863" t="s">
        <v>2436</v>
      </c>
      <c r="E863" t="s">
        <v>2437</v>
      </c>
      <c r="F863" s="15">
        <v>177</v>
      </c>
      <c r="G863" t="s">
        <v>367</v>
      </c>
      <c r="H863" t="s">
        <v>367</v>
      </c>
      <c r="I863" t="s">
        <v>74</v>
      </c>
      <c r="J863" t="s">
        <v>36</v>
      </c>
      <c r="K863" t="s">
        <v>75</v>
      </c>
      <c r="L863" t="s">
        <v>7493</v>
      </c>
      <c r="M863" t="s">
        <v>7494</v>
      </c>
      <c r="N863" t="s">
        <v>7495</v>
      </c>
      <c r="O863">
        <f>VLOOKUP(B863,HIS退!B:F,5,FALSE)</f>
        <v>-177</v>
      </c>
      <c r="P863" t="str">
        <f t="shared" si="26"/>
        <v/>
      </c>
      <c r="Q863" s="40">
        <f>VLOOKUP(L863,银行退!C:D,2,FALSE)</f>
        <v>177</v>
      </c>
      <c r="R863" t="str">
        <f t="shared" si="27"/>
        <v/>
      </c>
      <c r="S863" t="str">
        <f>VLOOKUP(L863,银行退!C:Q,15,FALSE)</f>
        <v>S</v>
      </c>
      <c r="T863" s="40" t="e">
        <f>VLOOKUP(L863,银行退!C:W,21,FALSE)</f>
        <v>#N/A</v>
      </c>
      <c r="U863" s="53">
        <v>42905.478090277778</v>
      </c>
      <c r="V863" t="e">
        <f>VLOOKUP(B863,HIS解!E:G,3,FALSE)</f>
        <v>#N/A</v>
      </c>
    </row>
    <row r="864" spans="1:22" ht="14.25" hidden="1">
      <c r="A864" s="53">
        <v>42905.482453703706</v>
      </c>
      <c r="B864">
        <v>278752</v>
      </c>
      <c r="C864" t="s">
        <v>2438</v>
      </c>
      <c r="D864" t="s">
        <v>2439</v>
      </c>
      <c r="E864" t="s">
        <v>2440</v>
      </c>
      <c r="F864" s="15">
        <v>209</v>
      </c>
      <c r="G864" t="s">
        <v>367</v>
      </c>
      <c r="H864" t="s">
        <v>367</v>
      </c>
      <c r="I864" t="s">
        <v>74</v>
      </c>
      <c r="J864" t="s">
        <v>36</v>
      </c>
      <c r="K864" t="s">
        <v>75</v>
      </c>
      <c r="L864" t="s">
        <v>7496</v>
      </c>
      <c r="M864" t="s">
        <v>7497</v>
      </c>
      <c r="N864" t="s">
        <v>7498</v>
      </c>
      <c r="O864">
        <f>VLOOKUP(B864,HIS退!B:F,5,FALSE)</f>
        <v>-209</v>
      </c>
      <c r="P864" t="str">
        <f t="shared" si="26"/>
        <v/>
      </c>
      <c r="Q864" s="40">
        <f>VLOOKUP(L864,银行退!C:D,2,FALSE)</f>
        <v>209</v>
      </c>
      <c r="R864" t="str">
        <f t="shared" si="27"/>
        <v/>
      </c>
      <c r="S864" t="str">
        <f>VLOOKUP(L864,银行退!C:Q,15,FALSE)</f>
        <v>S</v>
      </c>
      <c r="T864" s="40" t="e">
        <f>VLOOKUP(L864,银行退!C:W,21,FALSE)</f>
        <v>#N/A</v>
      </c>
      <c r="U864" s="53">
        <v>42905.482453703706</v>
      </c>
      <c r="V864" t="e">
        <f>VLOOKUP(B864,HIS解!E:G,3,FALSE)</f>
        <v>#N/A</v>
      </c>
    </row>
    <row r="865" spans="1:22" ht="14.25" hidden="1">
      <c r="A865" s="53">
        <v>42905.482708333337</v>
      </c>
      <c r="B865">
        <v>278765</v>
      </c>
      <c r="C865" t="s">
        <v>2441</v>
      </c>
      <c r="D865" t="s">
        <v>2442</v>
      </c>
      <c r="E865" t="s">
        <v>2443</v>
      </c>
      <c r="F865" s="15">
        <v>1000</v>
      </c>
      <c r="G865" t="s">
        <v>367</v>
      </c>
      <c r="H865" t="s">
        <v>367</v>
      </c>
      <c r="I865" t="s">
        <v>74</v>
      </c>
      <c r="J865" t="s">
        <v>36</v>
      </c>
      <c r="K865" t="s">
        <v>75</v>
      </c>
      <c r="L865" t="s">
        <v>7499</v>
      </c>
      <c r="M865" t="s">
        <v>7500</v>
      </c>
      <c r="N865" t="s">
        <v>7501</v>
      </c>
      <c r="O865">
        <f>VLOOKUP(B865,HIS退!B:F,5,FALSE)</f>
        <v>-1000</v>
      </c>
      <c r="P865" t="str">
        <f t="shared" si="26"/>
        <v/>
      </c>
      <c r="Q865" s="40">
        <f>VLOOKUP(L865,银行退!C:D,2,FALSE)</f>
        <v>1000</v>
      </c>
      <c r="R865" t="str">
        <f t="shared" si="27"/>
        <v/>
      </c>
      <c r="S865" t="str">
        <f>VLOOKUP(L865,银行退!C:Q,15,FALSE)</f>
        <v>S</v>
      </c>
      <c r="T865" s="40" t="e">
        <f>VLOOKUP(L865,银行退!C:W,21,FALSE)</f>
        <v>#N/A</v>
      </c>
      <c r="U865" s="53">
        <v>42905.482708333337</v>
      </c>
      <c r="V865" t="e">
        <f>VLOOKUP(B865,HIS解!E:G,3,FALSE)</f>
        <v>#N/A</v>
      </c>
    </row>
    <row r="866" spans="1:22" ht="14.25" hidden="1">
      <c r="A866" s="53">
        <v>42905.483136574076</v>
      </c>
      <c r="B866">
        <v>278791</v>
      </c>
      <c r="C866" t="s">
        <v>2444</v>
      </c>
      <c r="D866" t="s">
        <v>2442</v>
      </c>
      <c r="E866" t="s">
        <v>2443</v>
      </c>
      <c r="F866" s="15">
        <v>59</v>
      </c>
      <c r="G866" t="s">
        <v>367</v>
      </c>
      <c r="H866" t="s">
        <v>367</v>
      </c>
      <c r="I866" t="s">
        <v>74</v>
      </c>
      <c r="J866" t="s">
        <v>36</v>
      </c>
      <c r="K866" t="s">
        <v>75</v>
      </c>
      <c r="L866" t="s">
        <v>7502</v>
      </c>
      <c r="M866" t="s">
        <v>7503</v>
      </c>
      <c r="N866" t="s">
        <v>7504</v>
      </c>
      <c r="O866">
        <f>VLOOKUP(B866,HIS退!B:F,5,FALSE)</f>
        <v>-59</v>
      </c>
      <c r="P866" t="str">
        <f t="shared" si="26"/>
        <v/>
      </c>
      <c r="Q866" s="40">
        <f>VLOOKUP(L866,银行退!C:D,2,FALSE)</f>
        <v>59</v>
      </c>
      <c r="R866" t="str">
        <f t="shared" si="27"/>
        <v/>
      </c>
      <c r="S866" t="str">
        <f>VLOOKUP(L866,银行退!C:Q,15,FALSE)</f>
        <v>S</v>
      </c>
      <c r="T866" s="40" t="e">
        <f>VLOOKUP(L866,银行退!C:W,21,FALSE)</f>
        <v>#N/A</v>
      </c>
      <c r="U866" s="53">
        <v>42905.483136574076</v>
      </c>
      <c r="V866" t="e">
        <f>VLOOKUP(B866,HIS解!E:G,3,FALSE)</f>
        <v>#N/A</v>
      </c>
    </row>
    <row r="867" spans="1:22" ht="14.25" hidden="1">
      <c r="A867" s="53">
        <v>42905.485254629632</v>
      </c>
      <c r="B867">
        <v>278914</v>
      </c>
      <c r="C867" t="s">
        <v>2445</v>
      </c>
      <c r="D867" t="s">
        <v>2409</v>
      </c>
      <c r="E867" t="s">
        <v>2410</v>
      </c>
      <c r="F867" s="15">
        <v>2000</v>
      </c>
      <c r="G867" t="s">
        <v>367</v>
      </c>
      <c r="H867" t="s">
        <v>367</v>
      </c>
      <c r="I867" t="s">
        <v>74</v>
      </c>
      <c r="J867" t="s">
        <v>36</v>
      </c>
      <c r="K867" t="s">
        <v>75</v>
      </c>
      <c r="L867" t="s">
        <v>7505</v>
      </c>
      <c r="M867" t="s">
        <v>7506</v>
      </c>
      <c r="N867" t="s">
        <v>7507</v>
      </c>
      <c r="O867">
        <f>VLOOKUP(B867,HIS退!B:F,5,FALSE)</f>
        <v>-2000</v>
      </c>
      <c r="P867" t="str">
        <f t="shared" si="26"/>
        <v/>
      </c>
      <c r="Q867" s="40">
        <f>VLOOKUP(L867,银行退!C:D,2,FALSE)</f>
        <v>2000</v>
      </c>
      <c r="R867" t="str">
        <f t="shared" si="27"/>
        <v/>
      </c>
      <c r="S867" t="str">
        <f>VLOOKUP(L867,银行退!C:Q,15,FALSE)</f>
        <v>S</v>
      </c>
      <c r="T867" s="40" t="e">
        <f>VLOOKUP(L867,银行退!C:W,21,FALSE)</f>
        <v>#N/A</v>
      </c>
      <c r="U867" s="53">
        <v>42905.485254629632</v>
      </c>
      <c r="V867" t="e">
        <f>VLOOKUP(B867,HIS解!E:G,3,FALSE)</f>
        <v>#N/A</v>
      </c>
    </row>
    <row r="868" spans="1:22" ht="14.25" hidden="1">
      <c r="A868" s="53">
        <v>42905.491851851853</v>
      </c>
      <c r="B868">
        <v>279340</v>
      </c>
      <c r="C868" t="s">
        <v>7508</v>
      </c>
      <c r="D868" t="s">
        <v>2446</v>
      </c>
      <c r="E868" t="s">
        <v>2447</v>
      </c>
      <c r="F868" s="15">
        <v>263</v>
      </c>
      <c r="G868" t="s">
        <v>367</v>
      </c>
      <c r="H868" t="s">
        <v>367</v>
      </c>
      <c r="I868" t="s">
        <v>174</v>
      </c>
      <c r="J868" t="s">
        <v>73</v>
      </c>
      <c r="K868" t="s">
        <v>75</v>
      </c>
      <c r="L868" t="s">
        <v>7509</v>
      </c>
      <c r="M868" t="s">
        <v>7510</v>
      </c>
      <c r="N868" t="s">
        <v>4974</v>
      </c>
      <c r="O868">
        <f>VLOOKUP(B868,HIS退!B:F,5,FALSE)</f>
        <v>-263</v>
      </c>
      <c r="P868" t="str">
        <f t="shared" si="26"/>
        <v/>
      </c>
      <c r="Q868" s="40">
        <f>VLOOKUP(L868,银行退!C:D,2,FALSE)</f>
        <v>263</v>
      </c>
      <c r="R868" t="str">
        <f t="shared" si="27"/>
        <v/>
      </c>
      <c r="S868" t="str">
        <f>VLOOKUP(L868,银行退!C:Q,15,FALSE)</f>
        <v>B</v>
      </c>
      <c r="T868" s="40" t="str">
        <f>VLOOKUP(L868,银行退!C:W,21,FALSE)</f>
        <v>20170619</v>
      </c>
      <c r="U868" s="53">
        <v>42905.491851851853</v>
      </c>
      <c r="V868">
        <f>VLOOKUP(B868,HIS解!E:G,3,FALSE)</f>
        <v>263</v>
      </c>
    </row>
    <row r="869" spans="1:22" ht="14.25" hidden="1">
      <c r="A869" s="53">
        <v>42905.497037037036</v>
      </c>
      <c r="B869">
        <v>279573</v>
      </c>
      <c r="C869" t="s">
        <v>2448</v>
      </c>
      <c r="D869" t="s">
        <v>2449</v>
      </c>
      <c r="E869" t="s">
        <v>2450</v>
      </c>
      <c r="F869" s="15">
        <v>72</v>
      </c>
      <c r="G869" t="s">
        <v>367</v>
      </c>
      <c r="H869" t="s">
        <v>367</v>
      </c>
      <c r="I869" t="s">
        <v>74</v>
      </c>
      <c r="J869" t="s">
        <v>36</v>
      </c>
      <c r="K869" t="s">
        <v>75</v>
      </c>
      <c r="L869" t="s">
        <v>7511</v>
      </c>
      <c r="M869" t="s">
        <v>7512</v>
      </c>
      <c r="N869" t="s">
        <v>7513</v>
      </c>
      <c r="O869">
        <f>VLOOKUP(B869,HIS退!B:F,5,FALSE)</f>
        <v>-72</v>
      </c>
      <c r="P869" t="str">
        <f t="shared" si="26"/>
        <v/>
      </c>
      <c r="Q869" s="40">
        <f>VLOOKUP(L869,银行退!C:D,2,FALSE)</f>
        <v>72</v>
      </c>
      <c r="R869" t="str">
        <f t="shared" si="27"/>
        <v/>
      </c>
      <c r="S869" t="str">
        <f>VLOOKUP(L869,银行退!C:Q,15,FALSE)</f>
        <v>S</v>
      </c>
      <c r="T869" s="40" t="e">
        <f>VLOOKUP(L869,银行退!C:W,21,FALSE)</f>
        <v>#N/A</v>
      </c>
      <c r="U869" s="53">
        <v>42905.497037037036</v>
      </c>
      <c r="V869" t="e">
        <f>VLOOKUP(B869,HIS解!E:G,3,FALSE)</f>
        <v>#N/A</v>
      </c>
    </row>
    <row r="870" spans="1:22" ht="14.25" hidden="1">
      <c r="A870" s="53">
        <v>42905.500104166669</v>
      </c>
      <c r="B870">
        <v>279704</v>
      </c>
      <c r="C870" t="s">
        <v>2451</v>
      </c>
      <c r="D870" t="s">
        <v>2452</v>
      </c>
      <c r="E870" t="s">
        <v>2453</v>
      </c>
      <c r="F870" s="15">
        <v>220</v>
      </c>
      <c r="G870" t="s">
        <v>367</v>
      </c>
      <c r="H870" t="s">
        <v>367</v>
      </c>
      <c r="I870" t="s">
        <v>74</v>
      </c>
      <c r="J870" t="s">
        <v>36</v>
      </c>
      <c r="K870" t="s">
        <v>75</v>
      </c>
      <c r="L870" t="s">
        <v>7514</v>
      </c>
      <c r="M870" t="s">
        <v>7515</v>
      </c>
      <c r="N870" t="s">
        <v>7516</v>
      </c>
      <c r="O870">
        <f>VLOOKUP(B870,HIS退!B:F,5,FALSE)</f>
        <v>-220</v>
      </c>
      <c r="P870" t="str">
        <f t="shared" si="26"/>
        <v/>
      </c>
      <c r="Q870" s="40">
        <f>VLOOKUP(L870,银行退!C:D,2,FALSE)</f>
        <v>220</v>
      </c>
      <c r="R870" t="str">
        <f t="shared" si="27"/>
        <v/>
      </c>
      <c r="S870" t="str">
        <f>VLOOKUP(L870,银行退!C:Q,15,FALSE)</f>
        <v>S</v>
      </c>
      <c r="T870" s="40" t="e">
        <f>VLOOKUP(L870,银行退!C:W,21,FALSE)</f>
        <v>#N/A</v>
      </c>
      <c r="U870" s="53">
        <v>42905.500104166669</v>
      </c>
      <c r="V870" t="e">
        <f>VLOOKUP(B870,HIS解!E:G,3,FALSE)</f>
        <v>#N/A</v>
      </c>
    </row>
    <row r="871" spans="1:22" ht="14.25" hidden="1">
      <c r="A871" s="53">
        <v>42905.501643518517</v>
      </c>
      <c r="B871">
        <v>279783</v>
      </c>
      <c r="C871" t="s">
        <v>2454</v>
      </c>
      <c r="D871" t="s">
        <v>2455</v>
      </c>
      <c r="E871" t="s">
        <v>2456</v>
      </c>
      <c r="F871" s="15">
        <v>7903</v>
      </c>
      <c r="G871" t="s">
        <v>367</v>
      </c>
      <c r="H871" t="s">
        <v>367</v>
      </c>
      <c r="I871" t="s">
        <v>74</v>
      </c>
      <c r="J871" t="s">
        <v>36</v>
      </c>
      <c r="K871" t="s">
        <v>75</v>
      </c>
      <c r="L871" t="s">
        <v>7517</v>
      </c>
      <c r="M871" t="s">
        <v>7518</v>
      </c>
      <c r="N871" t="s">
        <v>7519</v>
      </c>
      <c r="O871">
        <f>VLOOKUP(B871,HIS退!B:F,5,FALSE)</f>
        <v>-7903</v>
      </c>
      <c r="P871" t="str">
        <f t="shared" si="26"/>
        <v/>
      </c>
      <c r="Q871" s="40">
        <f>VLOOKUP(L871,银行退!C:D,2,FALSE)</f>
        <v>7903</v>
      </c>
      <c r="R871" t="str">
        <f t="shared" si="27"/>
        <v/>
      </c>
      <c r="S871" t="str">
        <f>VLOOKUP(L871,银行退!C:Q,15,FALSE)</f>
        <v>S</v>
      </c>
      <c r="T871" s="40" t="e">
        <f>VLOOKUP(L871,银行退!C:W,21,FALSE)</f>
        <v>#N/A</v>
      </c>
      <c r="U871" s="53">
        <v>42905.501643518517</v>
      </c>
      <c r="V871" t="e">
        <f>VLOOKUP(B871,HIS解!E:G,3,FALSE)</f>
        <v>#N/A</v>
      </c>
    </row>
    <row r="872" spans="1:22" ht="14.25" hidden="1">
      <c r="A872" s="53">
        <v>42905.502326388887</v>
      </c>
      <c r="B872">
        <v>279816</v>
      </c>
      <c r="C872" t="s">
        <v>2457</v>
      </c>
      <c r="D872" t="s">
        <v>2458</v>
      </c>
      <c r="E872" t="s">
        <v>2459</v>
      </c>
      <c r="F872" s="15">
        <v>296</v>
      </c>
      <c r="G872" t="s">
        <v>367</v>
      </c>
      <c r="H872" t="s">
        <v>367</v>
      </c>
      <c r="I872" t="s">
        <v>74</v>
      </c>
      <c r="J872" t="s">
        <v>36</v>
      </c>
      <c r="K872" t="s">
        <v>75</v>
      </c>
      <c r="L872" t="s">
        <v>7520</v>
      </c>
      <c r="M872" t="s">
        <v>7521</v>
      </c>
      <c r="N872" t="s">
        <v>7522</v>
      </c>
      <c r="O872">
        <f>VLOOKUP(B872,HIS退!B:F,5,FALSE)</f>
        <v>-296</v>
      </c>
      <c r="P872" t="str">
        <f t="shared" si="26"/>
        <v/>
      </c>
      <c r="Q872" s="40">
        <f>VLOOKUP(L872,银行退!C:D,2,FALSE)</f>
        <v>296</v>
      </c>
      <c r="R872" t="str">
        <f t="shared" si="27"/>
        <v/>
      </c>
      <c r="S872" t="str">
        <f>VLOOKUP(L872,银行退!C:Q,15,FALSE)</f>
        <v>S</v>
      </c>
      <c r="T872" s="40" t="e">
        <f>VLOOKUP(L872,银行退!C:W,21,FALSE)</f>
        <v>#N/A</v>
      </c>
      <c r="U872" s="53">
        <v>42905.502326388887</v>
      </c>
      <c r="V872" t="e">
        <f>VLOOKUP(B872,HIS解!E:G,3,FALSE)</f>
        <v>#N/A</v>
      </c>
    </row>
    <row r="873" spans="1:22" ht="14.25" hidden="1">
      <c r="A873" s="53">
        <v>42905.506516203706</v>
      </c>
      <c r="B873">
        <v>279925</v>
      </c>
      <c r="C873" t="s">
        <v>2460</v>
      </c>
      <c r="D873" t="s">
        <v>2461</v>
      </c>
      <c r="E873" t="s">
        <v>2462</v>
      </c>
      <c r="F873" s="15">
        <v>264</v>
      </c>
      <c r="G873" t="s">
        <v>367</v>
      </c>
      <c r="H873" t="s">
        <v>367</v>
      </c>
      <c r="I873" t="s">
        <v>74</v>
      </c>
      <c r="J873" t="s">
        <v>36</v>
      </c>
      <c r="K873" t="s">
        <v>75</v>
      </c>
      <c r="L873" t="s">
        <v>7523</v>
      </c>
      <c r="M873" t="s">
        <v>7524</v>
      </c>
      <c r="N873" t="s">
        <v>7525</v>
      </c>
      <c r="O873">
        <f>VLOOKUP(B873,HIS退!B:F,5,FALSE)</f>
        <v>-264</v>
      </c>
      <c r="P873" t="str">
        <f t="shared" si="26"/>
        <v/>
      </c>
      <c r="Q873" s="40">
        <f>VLOOKUP(L873,银行退!C:D,2,FALSE)</f>
        <v>264</v>
      </c>
      <c r="R873" t="str">
        <f t="shared" si="27"/>
        <v/>
      </c>
      <c r="S873" t="str">
        <f>VLOOKUP(L873,银行退!C:Q,15,FALSE)</f>
        <v>S</v>
      </c>
      <c r="T873" s="40" t="e">
        <f>VLOOKUP(L873,银行退!C:W,21,FALSE)</f>
        <v>#N/A</v>
      </c>
      <c r="U873" s="53">
        <v>42905.506516203706</v>
      </c>
      <c r="V873" t="e">
        <f>VLOOKUP(B873,HIS解!E:G,3,FALSE)</f>
        <v>#N/A</v>
      </c>
    </row>
    <row r="874" spans="1:22" ht="14.25" hidden="1">
      <c r="A874" s="53">
        <v>42905.514328703706</v>
      </c>
      <c r="B874">
        <v>280099</v>
      </c>
      <c r="C874" t="s">
        <v>2463</v>
      </c>
      <c r="D874" t="s">
        <v>2464</v>
      </c>
      <c r="E874" t="s">
        <v>2465</v>
      </c>
      <c r="F874" s="15">
        <v>5000</v>
      </c>
      <c r="G874" t="s">
        <v>367</v>
      </c>
      <c r="H874" t="s">
        <v>367</v>
      </c>
      <c r="I874" t="s">
        <v>74</v>
      </c>
      <c r="J874" t="s">
        <v>36</v>
      </c>
      <c r="K874" t="s">
        <v>75</v>
      </c>
      <c r="L874" t="s">
        <v>7526</v>
      </c>
      <c r="M874" t="s">
        <v>7527</v>
      </c>
      <c r="N874" t="s">
        <v>7528</v>
      </c>
      <c r="O874">
        <f>VLOOKUP(B874,HIS退!B:F,5,FALSE)</f>
        <v>-5000</v>
      </c>
      <c r="P874" t="str">
        <f t="shared" si="26"/>
        <v/>
      </c>
      <c r="Q874" s="40">
        <f>VLOOKUP(L874,银行退!C:D,2,FALSE)</f>
        <v>5000</v>
      </c>
      <c r="R874" t="str">
        <f t="shared" si="27"/>
        <v/>
      </c>
      <c r="S874" t="str">
        <f>VLOOKUP(L874,银行退!C:Q,15,FALSE)</f>
        <v>S</v>
      </c>
      <c r="T874" s="40" t="e">
        <f>VLOOKUP(L874,银行退!C:W,21,FALSE)</f>
        <v>#N/A</v>
      </c>
      <c r="U874" s="53">
        <v>42905.514328703706</v>
      </c>
      <c r="V874" t="e">
        <f>VLOOKUP(B874,HIS解!E:G,3,FALSE)</f>
        <v>#N/A</v>
      </c>
    </row>
    <row r="875" spans="1:22" ht="14.25" hidden="1">
      <c r="A875" s="53">
        <v>42905.522847222222</v>
      </c>
      <c r="B875">
        <v>280215</v>
      </c>
      <c r="C875" t="s">
        <v>2466</v>
      </c>
      <c r="D875" t="s">
        <v>2467</v>
      </c>
      <c r="E875" t="s">
        <v>2468</v>
      </c>
      <c r="F875" s="15">
        <v>3000</v>
      </c>
      <c r="G875" t="s">
        <v>367</v>
      </c>
      <c r="H875" t="s">
        <v>367</v>
      </c>
      <c r="I875" t="s">
        <v>74</v>
      </c>
      <c r="J875" t="s">
        <v>36</v>
      </c>
      <c r="K875" t="s">
        <v>75</v>
      </c>
      <c r="L875" t="s">
        <v>7529</v>
      </c>
      <c r="M875" t="s">
        <v>7530</v>
      </c>
      <c r="N875" t="s">
        <v>7531</v>
      </c>
      <c r="O875">
        <f>VLOOKUP(B875,HIS退!B:F,5,FALSE)</f>
        <v>-3000</v>
      </c>
      <c r="P875" t="str">
        <f t="shared" si="26"/>
        <v/>
      </c>
      <c r="Q875" s="40">
        <f>VLOOKUP(L875,银行退!C:D,2,FALSE)</f>
        <v>3000</v>
      </c>
      <c r="R875" t="str">
        <f t="shared" si="27"/>
        <v/>
      </c>
      <c r="S875" t="str">
        <f>VLOOKUP(L875,银行退!C:Q,15,FALSE)</f>
        <v>S</v>
      </c>
      <c r="T875" s="40" t="e">
        <f>VLOOKUP(L875,银行退!C:W,21,FALSE)</f>
        <v>#N/A</v>
      </c>
      <c r="U875" s="53">
        <v>42905.522847222222</v>
      </c>
      <c r="V875" t="e">
        <f>VLOOKUP(B875,HIS解!E:G,3,FALSE)</f>
        <v>#N/A</v>
      </c>
    </row>
    <row r="876" spans="1:22" ht="14.25" hidden="1">
      <c r="A876" s="53">
        <v>42905.54142361111</v>
      </c>
      <c r="B876">
        <v>280403</v>
      </c>
      <c r="C876" t="s">
        <v>2469</v>
      </c>
      <c r="D876" t="s">
        <v>2470</v>
      </c>
      <c r="E876" t="s">
        <v>2471</v>
      </c>
      <c r="F876" s="15">
        <v>500</v>
      </c>
      <c r="G876" t="s">
        <v>367</v>
      </c>
      <c r="H876" t="s">
        <v>367</v>
      </c>
      <c r="I876" t="s">
        <v>74</v>
      </c>
      <c r="J876" t="s">
        <v>36</v>
      </c>
      <c r="K876" t="s">
        <v>75</v>
      </c>
      <c r="L876" t="s">
        <v>7532</v>
      </c>
      <c r="M876" t="s">
        <v>7533</v>
      </c>
      <c r="N876" t="s">
        <v>7534</v>
      </c>
      <c r="O876">
        <f>VLOOKUP(B876,HIS退!B:F,5,FALSE)</f>
        <v>-500</v>
      </c>
      <c r="P876" t="str">
        <f t="shared" si="26"/>
        <v/>
      </c>
      <c r="Q876" s="40">
        <f>VLOOKUP(L876,银行退!C:D,2,FALSE)</f>
        <v>500</v>
      </c>
      <c r="R876" t="str">
        <f t="shared" si="27"/>
        <v/>
      </c>
      <c r="S876" t="str">
        <f>VLOOKUP(L876,银行退!C:Q,15,FALSE)</f>
        <v>S</v>
      </c>
      <c r="T876" s="40" t="e">
        <f>VLOOKUP(L876,银行退!C:W,21,FALSE)</f>
        <v>#N/A</v>
      </c>
      <c r="U876" s="53">
        <v>42905.54142361111</v>
      </c>
      <c r="V876" t="e">
        <f>VLOOKUP(B876,HIS解!E:G,3,FALSE)</f>
        <v>#N/A</v>
      </c>
    </row>
    <row r="877" spans="1:22" ht="14.25" hidden="1">
      <c r="A877" s="53">
        <v>42905.551053240742</v>
      </c>
      <c r="B877">
        <v>280484</v>
      </c>
      <c r="C877" t="s">
        <v>2472</v>
      </c>
      <c r="D877" t="s">
        <v>2473</v>
      </c>
      <c r="E877" t="s">
        <v>2474</v>
      </c>
      <c r="F877" s="15">
        <v>600</v>
      </c>
      <c r="G877" t="s">
        <v>367</v>
      </c>
      <c r="H877" t="s">
        <v>367</v>
      </c>
      <c r="I877" t="s">
        <v>74</v>
      </c>
      <c r="J877" t="s">
        <v>36</v>
      </c>
      <c r="K877" t="s">
        <v>75</v>
      </c>
      <c r="L877" t="s">
        <v>7535</v>
      </c>
      <c r="M877" t="s">
        <v>7536</v>
      </c>
      <c r="N877" t="s">
        <v>7537</v>
      </c>
      <c r="O877">
        <f>VLOOKUP(B877,HIS退!B:F,5,FALSE)</f>
        <v>-600</v>
      </c>
      <c r="P877" t="str">
        <f t="shared" si="26"/>
        <v/>
      </c>
      <c r="Q877" s="40">
        <f>VLOOKUP(L877,银行退!C:D,2,FALSE)</f>
        <v>600</v>
      </c>
      <c r="R877" t="str">
        <f t="shared" si="27"/>
        <v/>
      </c>
      <c r="S877" t="str">
        <f>VLOOKUP(L877,银行退!C:Q,15,FALSE)</f>
        <v>S</v>
      </c>
      <c r="T877" s="40" t="e">
        <f>VLOOKUP(L877,银行退!C:W,21,FALSE)</f>
        <v>#N/A</v>
      </c>
      <c r="U877" s="53">
        <v>42905.551053240742</v>
      </c>
      <c r="V877" t="e">
        <f>VLOOKUP(B877,HIS解!E:G,3,FALSE)</f>
        <v>#N/A</v>
      </c>
    </row>
    <row r="878" spans="1:22" ht="14.25" hidden="1">
      <c r="A878" s="53">
        <v>42905.560995370368</v>
      </c>
      <c r="B878">
        <v>280586</v>
      </c>
      <c r="C878" t="s">
        <v>2475</v>
      </c>
      <c r="D878" t="s">
        <v>2476</v>
      </c>
      <c r="E878" t="s">
        <v>89</v>
      </c>
      <c r="F878" s="15">
        <v>87</v>
      </c>
      <c r="G878" t="s">
        <v>367</v>
      </c>
      <c r="H878" t="s">
        <v>367</v>
      </c>
      <c r="I878" t="s">
        <v>74</v>
      </c>
      <c r="J878" t="s">
        <v>36</v>
      </c>
      <c r="K878" t="s">
        <v>75</v>
      </c>
      <c r="L878" t="s">
        <v>7538</v>
      </c>
      <c r="M878" t="s">
        <v>7539</v>
      </c>
      <c r="N878" t="s">
        <v>7540</v>
      </c>
      <c r="O878">
        <f>VLOOKUP(B878,HIS退!B:F,5,FALSE)</f>
        <v>-87</v>
      </c>
      <c r="P878" t="str">
        <f t="shared" si="26"/>
        <v/>
      </c>
      <c r="Q878" s="40">
        <f>VLOOKUP(L878,银行退!C:D,2,FALSE)</f>
        <v>87</v>
      </c>
      <c r="R878" t="str">
        <f t="shared" si="27"/>
        <v/>
      </c>
      <c r="S878" t="str">
        <f>VLOOKUP(L878,银行退!C:Q,15,FALSE)</f>
        <v>S</v>
      </c>
      <c r="T878" s="40" t="e">
        <f>VLOOKUP(L878,银行退!C:W,21,FALSE)</f>
        <v>#N/A</v>
      </c>
      <c r="U878" s="53">
        <v>42905.560995370368</v>
      </c>
      <c r="V878" t="e">
        <f>VLOOKUP(B878,HIS解!E:G,3,FALSE)</f>
        <v>#N/A</v>
      </c>
    </row>
    <row r="879" spans="1:22" ht="14.25" hidden="1">
      <c r="A879" s="53">
        <v>42905.5628125</v>
      </c>
      <c r="B879">
        <v>280606</v>
      </c>
      <c r="C879" t="s">
        <v>7541</v>
      </c>
      <c r="D879" t="s">
        <v>2477</v>
      </c>
      <c r="E879" t="s">
        <v>2478</v>
      </c>
      <c r="F879" s="15">
        <v>2802</v>
      </c>
      <c r="G879" t="s">
        <v>367</v>
      </c>
      <c r="H879" t="s">
        <v>367</v>
      </c>
      <c r="I879" t="s">
        <v>174</v>
      </c>
      <c r="J879" t="s">
        <v>73</v>
      </c>
      <c r="K879" t="s">
        <v>75</v>
      </c>
      <c r="L879" t="s">
        <v>7542</v>
      </c>
      <c r="M879" t="s">
        <v>7543</v>
      </c>
      <c r="N879" t="s">
        <v>4976</v>
      </c>
      <c r="O879">
        <f>VLOOKUP(B879,HIS退!B:F,5,FALSE)</f>
        <v>-2802</v>
      </c>
      <c r="P879" t="str">
        <f t="shared" si="26"/>
        <v/>
      </c>
      <c r="Q879" s="40">
        <f>VLOOKUP(L879,银行退!C:D,2,FALSE)</f>
        <v>2802</v>
      </c>
      <c r="R879" t="str">
        <f t="shared" si="27"/>
        <v/>
      </c>
      <c r="S879" t="str">
        <f>VLOOKUP(L879,银行退!C:Q,15,FALSE)</f>
        <v>B</v>
      </c>
      <c r="T879" s="40" t="str">
        <f>VLOOKUP(L879,银行退!C:W,21,FALSE)</f>
        <v>20170619</v>
      </c>
      <c r="U879" s="53">
        <v>42905.5628125</v>
      </c>
      <c r="V879">
        <f>VLOOKUP(B879,HIS解!E:G,3,FALSE)</f>
        <v>2802</v>
      </c>
    </row>
    <row r="880" spans="1:22" ht="14.25" hidden="1">
      <c r="A880" s="53">
        <v>42905.567152777781</v>
      </c>
      <c r="B880">
        <v>280669</v>
      </c>
      <c r="C880" t="s">
        <v>2479</v>
      </c>
      <c r="D880" t="s">
        <v>2480</v>
      </c>
      <c r="E880" t="s">
        <v>2481</v>
      </c>
      <c r="F880" s="15">
        <v>1013</v>
      </c>
      <c r="G880" t="s">
        <v>367</v>
      </c>
      <c r="H880" t="s">
        <v>367</v>
      </c>
      <c r="I880" t="s">
        <v>74</v>
      </c>
      <c r="J880" t="s">
        <v>36</v>
      </c>
      <c r="K880" t="s">
        <v>75</v>
      </c>
      <c r="L880" t="s">
        <v>7544</v>
      </c>
      <c r="M880" t="s">
        <v>7545</v>
      </c>
      <c r="N880" t="s">
        <v>7546</v>
      </c>
      <c r="O880">
        <f>VLOOKUP(B880,HIS退!B:F,5,FALSE)</f>
        <v>-1013</v>
      </c>
      <c r="P880" t="str">
        <f t="shared" si="26"/>
        <v/>
      </c>
      <c r="Q880" s="40">
        <f>VLOOKUP(L880,银行退!C:D,2,FALSE)</f>
        <v>1013</v>
      </c>
      <c r="R880" t="str">
        <f t="shared" si="27"/>
        <v/>
      </c>
      <c r="S880" t="str">
        <f>VLOOKUP(L880,银行退!C:Q,15,FALSE)</f>
        <v>S</v>
      </c>
      <c r="T880" s="40" t="e">
        <f>VLOOKUP(L880,银行退!C:W,21,FALSE)</f>
        <v>#N/A</v>
      </c>
      <c r="U880" s="53">
        <v>42905.567152777781</v>
      </c>
      <c r="V880" t="e">
        <f>VLOOKUP(B880,HIS解!E:G,3,FALSE)</f>
        <v>#N/A</v>
      </c>
    </row>
    <row r="881" spans="1:22" ht="14.25" hidden="1">
      <c r="A881" s="53">
        <v>42905.581041666665</v>
      </c>
      <c r="B881">
        <v>280965</v>
      </c>
      <c r="C881" t="s">
        <v>2482</v>
      </c>
      <c r="D881" t="s">
        <v>2483</v>
      </c>
      <c r="E881" t="s">
        <v>2484</v>
      </c>
      <c r="F881" s="15">
        <v>430</v>
      </c>
      <c r="G881" t="s">
        <v>367</v>
      </c>
      <c r="H881" t="s">
        <v>367</v>
      </c>
      <c r="I881" t="s">
        <v>74</v>
      </c>
      <c r="J881" t="s">
        <v>36</v>
      </c>
      <c r="K881" t="s">
        <v>75</v>
      </c>
      <c r="L881" t="s">
        <v>7547</v>
      </c>
      <c r="M881" t="s">
        <v>7548</v>
      </c>
      <c r="N881" t="s">
        <v>7549</v>
      </c>
      <c r="O881">
        <f>VLOOKUP(B881,HIS退!B:F,5,FALSE)</f>
        <v>-430</v>
      </c>
      <c r="P881" t="str">
        <f t="shared" si="26"/>
        <v/>
      </c>
      <c r="Q881" s="40">
        <f>VLOOKUP(L881,银行退!C:D,2,FALSE)</f>
        <v>430</v>
      </c>
      <c r="R881" t="str">
        <f t="shared" si="27"/>
        <v/>
      </c>
      <c r="S881" t="str">
        <f>VLOOKUP(L881,银行退!C:Q,15,FALSE)</f>
        <v>S</v>
      </c>
      <c r="T881" s="40" t="e">
        <f>VLOOKUP(L881,银行退!C:W,21,FALSE)</f>
        <v>#N/A</v>
      </c>
      <c r="U881" s="53">
        <v>42905.581041666665</v>
      </c>
      <c r="V881" t="e">
        <f>VLOOKUP(B881,HIS解!E:G,3,FALSE)</f>
        <v>#N/A</v>
      </c>
    </row>
    <row r="882" spans="1:22" ht="14.25" hidden="1">
      <c r="A882" s="53">
        <v>42905.587118055555</v>
      </c>
      <c r="B882">
        <v>281187</v>
      </c>
      <c r="C882" t="s">
        <v>2485</v>
      </c>
      <c r="D882" t="s">
        <v>2486</v>
      </c>
      <c r="E882" t="s">
        <v>2487</v>
      </c>
      <c r="F882" s="15">
        <v>500</v>
      </c>
      <c r="G882" t="s">
        <v>367</v>
      </c>
      <c r="H882" t="s">
        <v>367</v>
      </c>
      <c r="I882" t="s">
        <v>74</v>
      </c>
      <c r="J882" t="s">
        <v>36</v>
      </c>
      <c r="K882" t="s">
        <v>75</v>
      </c>
      <c r="L882" t="s">
        <v>7550</v>
      </c>
      <c r="M882" t="s">
        <v>7551</v>
      </c>
      <c r="N882" t="s">
        <v>7552</v>
      </c>
      <c r="O882">
        <f>VLOOKUP(B882,HIS退!B:F,5,FALSE)</f>
        <v>-500</v>
      </c>
      <c r="P882" t="str">
        <f t="shared" si="26"/>
        <v/>
      </c>
      <c r="Q882" s="40">
        <f>VLOOKUP(L882,银行退!C:D,2,FALSE)</f>
        <v>500</v>
      </c>
      <c r="R882" t="str">
        <f t="shared" si="27"/>
        <v/>
      </c>
      <c r="S882" t="str">
        <f>VLOOKUP(L882,银行退!C:Q,15,FALSE)</f>
        <v>S</v>
      </c>
      <c r="T882" s="40" t="e">
        <f>VLOOKUP(L882,银行退!C:W,21,FALSE)</f>
        <v>#N/A</v>
      </c>
      <c r="U882" s="53">
        <v>42905.587118055555</v>
      </c>
      <c r="V882" t="e">
        <f>VLOOKUP(B882,HIS解!E:G,3,FALSE)</f>
        <v>#N/A</v>
      </c>
    </row>
    <row r="883" spans="1:22" ht="14.25" hidden="1">
      <c r="A883" s="53">
        <v>42905.599305555559</v>
      </c>
      <c r="B883">
        <v>281890</v>
      </c>
      <c r="C883" t="s">
        <v>2488</v>
      </c>
      <c r="D883" t="s">
        <v>2489</v>
      </c>
      <c r="E883" t="s">
        <v>2490</v>
      </c>
      <c r="F883" s="15">
        <v>47</v>
      </c>
      <c r="G883" t="s">
        <v>367</v>
      </c>
      <c r="H883" t="s">
        <v>367</v>
      </c>
      <c r="I883" t="s">
        <v>74</v>
      </c>
      <c r="J883" t="s">
        <v>36</v>
      </c>
      <c r="K883" t="s">
        <v>75</v>
      </c>
      <c r="L883" t="s">
        <v>7553</v>
      </c>
      <c r="M883" t="s">
        <v>7554</v>
      </c>
      <c r="N883" t="s">
        <v>7555</v>
      </c>
      <c r="O883">
        <f>VLOOKUP(B883,HIS退!B:F,5,FALSE)</f>
        <v>-47</v>
      </c>
      <c r="P883" t="str">
        <f t="shared" si="26"/>
        <v/>
      </c>
      <c r="Q883" s="40">
        <f>VLOOKUP(L883,银行退!C:D,2,FALSE)</f>
        <v>47</v>
      </c>
      <c r="R883" t="str">
        <f t="shared" si="27"/>
        <v/>
      </c>
      <c r="S883" t="str">
        <f>VLOOKUP(L883,银行退!C:Q,15,FALSE)</f>
        <v>S</v>
      </c>
      <c r="T883" s="40" t="e">
        <f>VLOOKUP(L883,银行退!C:W,21,FALSE)</f>
        <v>#N/A</v>
      </c>
      <c r="U883" s="53">
        <v>42905.599305555559</v>
      </c>
      <c r="V883" t="e">
        <f>VLOOKUP(B883,HIS解!E:G,3,FALSE)</f>
        <v>#N/A</v>
      </c>
    </row>
    <row r="884" spans="1:22" ht="14.25" hidden="1">
      <c r="A884" s="53">
        <v>42905.599803240744</v>
      </c>
      <c r="B884">
        <v>281921</v>
      </c>
      <c r="C884" t="s">
        <v>2491</v>
      </c>
      <c r="D884" t="s">
        <v>2492</v>
      </c>
      <c r="E884" t="s">
        <v>2493</v>
      </c>
      <c r="F884" s="15">
        <v>500</v>
      </c>
      <c r="G884" t="s">
        <v>367</v>
      </c>
      <c r="H884" t="s">
        <v>367</v>
      </c>
      <c r="I884" t="s">
        <v>74</v>
      </c>
      <c r="J884" t="s">
        <v>36</v>
      </c>
      <c r="K884" t="s">
        <v>75</v>
      </c>
      <c r="L884" t="s">
        <v>7556</v>
      </c>
      <c r="M884" t="s">
        <v>7557</v>
      </c>
      <c r="N884" t="s">
        <v>7558</v>
      </c>
      <c r="O884">
        <f>VLOOKUP(B884,HIS退!B:F,5,FALSE)</f>
        <v>-500</v>
      </c>
      <c r="P884" t="str">
        <f t="shared" si="26"/>
        <v/>
      </c>
      <c r="Q884" s="40">
        <f>VLOOKUP(L884,银行退!C:D,2,FALSE)</f>
        <v>500</v>
      </c>
      <c r="R884" t="str">
        <f t="shared" si="27"/>
        <v/>
      </c>
      <c r="S884" t="str">
        <f>VLOOKUP(L884,银行退!C:Q,15,FALSE)</f>
        <v>S</v>
      </c>
      <c r="T884" s="40" t="e">
        <f>VLOOKUP(L884,银行退!C:W,21,FALSE)</f>
        <v>#N/A</v>
      </c>
      <c r="U884" s="53">
        <v>42905.599803240744</v>
      </c>
      <c r="V884" t="e">
        <f>VLOOKUP(B884,HIS解!E:G,3,FALSE)</f>
        <v>#N/A</v>
      </c>
    </row>
    <row r="885" spans="1:22" ht="14.25" hidden="1">
      <c r="A885" s="53">
        <v>42905.610439814816</v>
      </c>
      <c r="B885">
        <v>282688</v>
      </c>
      <c r="C885" t="s">
        <v>2494</v>
      </c>
      <c r="D885" t="s">
        <v>2495</v>
      </c>
      <c r="E885" t="s">
        <v>2496</v>
      </c>
      <c r="F885" s="15">
        <v>100</v>
      </c>
      <c r="G885" t="s">
        <v>367</v>
      </c>
      <c r="H885" t="s">
        <v>367</v>
      </c>
      <c r="I885" t="s">
        <v>74</v>
      </c>
      <c r="J885" t="s">
        <v>36</v>
      </c>
      <c r="K885" t="s">
        <v>75</v>
      </c>
      <c r="L885" t="s">
        <v>7559</v>
      </c>
      <c r="M885" t="s">
        <v>7560</v>
      </c>
      <c r="N885" t="s">
        <v>7561</v>
      </c>
      <c r="O885">
        <f>VLOOKUP(B885,HIS退!B:F,5,FALSE)</f>
        <v>-100</v>
      </c>
      <c r="P885" t="str">
        <f t="shared" si="26"/>
        <v/>
      </c>
      <c r="Q885" s="40">
        <f>VLOOKUP(L885,银行退!C:D,2,FALSE)</f>
        <v>100</v>
      </c>
      <c r="R885" t="str">
        <f t="shared" si="27"/>
        <v/>
      </c>
      <c r="S885" t="str">
        <f>VLOOKUP(L885,银行退!C:Q,15,FALSE)</f>
        <v>S</v>
      </c>
      <c r="T885" s="40" t="e">
        <f>VLOOKUP(L885,银行退!C:W,21,FALSE)</f>
        <v>#N/A</v>
      </c>
      <c r="U885" s="53">
        <v>42905.610439814816</v>
      </c>
      <c r="V885" t="e">
        <f>VLOOKUP(B885,HIS解!E:G,3,FALSE)</f>
        <v>#N/A</v>
      </c>
    </row>
    <row r="886" spans="1:22" ht="14.25" hidden="1">
      <c r="A886" s="53">
        <v>42905.613113425927</v>
      </c>
      <c r="B886">
        <v>282918</v>
      </c>
      <c r="C886" t="s">
        <v>2497</v>
      </c>
      <c r="D886" t="s">
        <v>2498</v>
      </c>
      <c r="E886" t="s">
        <v>2499</v>
      </c>
      <c r="F886" s="15">
        <v>1100</v>
      </c>
      <c r="G886" t="s">
        <v>367</v>
      </c>
      <c r="H886" t="s">
        <v>367</v>
      </c>
      <c r="I886" t="s">
        <v>74</v>
      </c>
      <c r="J886" t="s">
        <v>36</v>
      </c>
      <c r="K886" t="s">
        <v>75</v>
      </c>
      <c r="L886" t="s">
        <v>7562</v>
      </c>
      <c r="M886" t="s">
        <v>7563</v>
      </c>
      <c r="N886" t="s">
        <v>7564</v>
      </c>
      <c r="O886">
        <f>VLOOKUP(B886,HIS退!B:F,5,FALSE)</f>
        <v>-1100</v>
      </c>
      <c r="P886" t="str">
        <f t="shared" si="26"/>
        <v/>
      </c>
      <c r="Q886" s="40">
        <f>VLOOKUP(L886,银行退!C:D,2,FALSE)</f>
        <v>1100</v>
      </c>
      <c r="R886" t="str">
        <f t="shared" si="27"/>
        <v/>
      </c>
      <c r="S886" t="str">
        <f>VLOOKUP(L886,银行退!C:Q,15,FALSE)</f>
        <v>S</v>
      </c>
      <c r="T886" s="40" t="e">
        <f>VLOOKUP(L886,银行退!C:W,21,FALSE)</f>
        <v>#N/A</v>
      </c>
      <c r="U886" s="53">
        <v>42905.613113425927</v>
      </c>
      <c r="V886" t="e">
        <f>VLOOKUP(B886,HIS解!E:G,3,FALSE)</f>
        <v>#N/A</v>
      </c>
    </row>
    <row r="887" spans="1:22" ht="14.25" hidden="1">
      <c r="A887" s="53">
        <v>42905.616331018522</v>
      </c>
      <c r="B887">
        <v>283197</v>
      </c>
      <c r="C887" t="s">
        <v>2500</v>
      </c>
      <c r="D887" t="s">
        <v>2501</v>
      </c>
      <c r="E887" t="s">
        <v>2502</v>
      </c>
      <c r="F887" s="15">
        <v>111</v>
      </c>
      <c r="G887" t="s">
        <v>367</v>
      </c>
      <c r="H887" t="s">
        <v>367</v>
      </c>
      <c r="I887" t="s">
        <v>74</v>
      </c>
      <c r="J887" t="s">
        <v>36</v>
      </c>
      <c r="K887" t="s">
        <v>75</v>
      </c>
      <c r="L887" t="s">
        <v>7565</v>
      </c>
      <c r="M887" t="s">
        <v>7566</v>
      </c>
      <c r="N887" t="s">
        <v>7567</v>
      </c>
      <c r="O887">
        <f>VLOOKUP(B887,HIS退!B:F,5,FALSE)</f>
        <v>-111</v>
      </c>
      <c r="P887" t="str">
        <f t="shared" si="26"/>
        <v/>
      </c>
      <c r="Q887" s="40">
        <f>VLOOKUP(L887,银行退!C:D,2,FALSE)</f>
        <v>111</v>
      </c>
      <c r="R887" t="str">
        <f t="shared" si="27"/>
        <v/>
      </c>
      <c r="S887" t="str">
        <f>VLOOKUP(L887,银行退!C:Q,15,FALSE)</f>
        <v>S</v>
      </c>
      <c r="T887" s="40" t="e">
        <f>VLOOKUP(L887,银行退!C:W,21,FALSE)</f>
        <v>#N/A</v>
      </c>
      <c r="U887" s="53">
        <v>42905.616331018522</v>
      </c>
      <c r="V887" t="e">
        <f>VLOOKUP(B887,HIS解!E:G,3,FALSE)</f>
        <v>#N/A</v>
      </c>
    </row>
    <row r="888" spans="1:22" ht="14.25" hidden="1">
      <c r="A888" s="53">
        <v>42905.618842592594</v>
      </c>
      <c r="B888">
        <v>283349</v>
      </c>
      <c r="C888" t="s">
        <v>2503</v>
      </c>
      <c r="D888" t="s">
        <v>2504</v>
      </c>
      <c r="E888" t="s">
        <v>2505</v>
      </c>
      <c r="F888" s="15">
        <v>255</v>
      </c>
      <c r="G888" t="s">
        <v>367</v>
      </c>
      <c r="H888" t="s">
        <v>367</v>
      </c>
      <c r="I888" t="s">
        <v>74</v>
      </c>
      <c r="J888" t="s">
        <v>36</v>
      </c>
      <c r="K888" t="s">
        <v>75</v>
      </c>
      <c r="L888" t="s">
        <v>7568</v>
      </c>
      <c r="M888" t="s">
        <v>7569</v>
      </c>
      <c r="N888" t="s">
        <v>7570</v>
      </c>
      <c r="O888">
        <f>VLOOKUP(B888,HIS退!B:F,5,FALSE)</f>
        <v>-255</v>
      </c>
      <c r="P888" t="str">
        <f t="shared" si="26"/>
        <v/>
      </c>
      <c r="Q888" s="40">
        <f>VLOOKUP(L888,银行退!C:D,2,FALSE)</f>
        <v>255</v>
      </c>
      <c r="R888" t="str">
        <f t="shared" si="27"/>
        <v/>
      </c>
      <c r="S888" t="str">
        <f>VLOOKUP(L888,银行退!C:Q,15,FALSE)</f>
        <v>S</v>
      </c>
      <c r="T888" s="40" t="e">
        <f>VLOOKUP(L888,银行退!C:W,21,FALSE)</f>
        <v>#N/A</v>
      </c>
      <c r="U888" s="53">
        <v>42905.618842592594</v>
      </c>
      <c r="V888" t="e">
        <f>VLOOKUP(B888,HIS解!E:G,3,FALSE)</f>
        <v>#N/A</v>
      </c>
    </row>
    <row r="889" spans="1:22" ht="14.25" hidden="1">
      <c r="A889" s="53">
        <v>42905.623263888891</v>
      </c>
      <c r="B889">
        <v>283658</v>
      </c>
      <c r="C889" t="s">
        <v>2506</v>
      </c>
      <c r="D889" t="s">
        <v>2507</v>
      </c>
      <c r="E889" t="s">
        <v>2508</v>
      </c>
      <c r="F889" s="15">
        <v>480</v>
      </c>
      <c r="G889" t="s">
        <v>367</v>
      </c>
      <c r="H889" t="s">
        <v>367</v>
      </c>
      <c r="I889" t="s">
        <v>74</v>
      </c>
      <c r="J889" t="s">
        <v>36</v>
      </c>
      <c r="K889" t="s">
        <v>75</v>
      </c>
      <c r="L889" t="s">
        <v>7571</v>
      </c>
      <c r="M889" t="s">
        <v>7572</v>
      </c>
      <c r="N889" t="s">
        <v>7573</v>
      </c>
      <c r="O889">
        <f>VLOOKUP(B889,HIS退!B:F,5,FALSE)</f>
        <v>-480</v>
      </c>
      <c r="P889" t="str">
        <f t="shared" si="26"/>
        <v/>
      </c>
      <c r="Q889" s="40">
        <f>VLOOKUP(L889,银行退!C:D,2,FALSE)</f>
        <v>480</v>
      </c>
      <c r="R889" t="str">
        <f t="shared" si="27"/>
        <v/>
      </c>
      <c r="S889" t="str">
        <f>VLOOKUP(L889,银行退!C:Q,15,FALSE)</f>
        <v>S</v>
      </c>
      <c r="T889" s="40" t="e">
        <f>VLOOKUP(L889,银行退!C:W,21,FALSE)</f>
        <v>#N/A</v>
      </c>
      <c r="U889" s="53">
        <v>42905.623263888891</v>
      </c>
      <c r="V889" t="e">
        <f>VLOOKUP(B889,HIS解!E:G,3,FALSE)</f>
        <v>#N/A</v>
      </c>
    </row>
    <row r="890" spans="1:22" ht="14.25" hidden="1">
      <c r="A890" s="53">
        <v>42905.624537037038</v>
      </c>
      <c r="B890">
        <v>283755</v>
      </c>
      <c r="C890" t="s">
        <v>2509</v>
      </c>
      <c r="D890" t="s">
        <v>2510</v>
      </c>
      <c r="E890" t="s">
        <v>2511</v>
      </c>
      <c r="F890" s="15">
        <v>5000</v>
      </c>
      <c r="G890" t="s">
        <v>367</v>
      </c>
      <c r="H890" t="s">
        <v>367</v>
      </c>
      <c r="I890" t="s">
        <v>74</v>
      </c>
      <c r="J890" t="s">
        <v>36</v>
      </c>
      <c r="K890" t="s">
        <v>75</v>
      </c>
      <c r="L890" t="s">
        <v>7574</v>
      </c>
      <c r="M890" t="s">
        <v>7575</v>
      </c>
      <c r="N890" t="s">
        <v>7576</v>
      </c>
      <c r="O890">
        <f>VLOOKUP(B890,HIS退!B:F,5,FALSE)</f>
        <v>-5000</v>
      </c>
      <c r="P890" t="str">
        <f t="shared" si="26"/>
        <v/>
      </c>
      <c r="Q890" s="40">
        <f>VLOOKUP(L890,银行退!C:D,2,FALSE)</f>
        <v>5000</v>
      </c>
      <c r="R890" t="str">
        <f t="shared" si="27"/>
        <v/>
      </c>
      <c r="S890" t="str">
        <f>VLOOKUP(L890,银行退!C:Q,15,FALSE)</f>
        <v>S</v>
      </c>
      <c r="T890" s="40" t="e">
        <f>VLOOKUP(L890,银行退!C:W,21,FALSE)</f>
        <v>#N/A</v>
      </c>
      <c r="U890" s="53">
        <v>42905.624537037038</v>
      </c>
      <c r="V890" t="e">
        <f>VLOOKUP(B890,HIS解!E:G,3,FALSE)</f>
        <v>#N/A</v>
      </c>
    </row>
    <row r="891" spans="1:22" ht="14.25" hidden="1">
      <c r="A891" s="53">
        <v>42905.630300925928</v>
      </c>
      <c r="B891">
        <v>284195</v>
      </c>
      <c r="C891" t="s">
        <v>2512</v>
      </c>
      <c r="D891" t="s">
        <v>2513</v>
      </c>
      <c r="E891" t="s">
        <v>2514</v>
      </c>
      <c r="F891" s="15">
        <v>500</v>
      </c>
      <c r="G891" t="s">
        <v>367</v>
      </c>
      <c r="H891" t="s">
        <v>367</v>
      </c>
      <c r="I891" t="s">
        <v>74</v>
      </c>
      <c r="J891" t="s">
        <v>36</v>
      </c>
      <c r="K891" t="s">
        <v>75</v>
      </c>
      <c r="L891" t="s">
        <v>7577</v>
      </c>
      <c r="M891" t="s">
        <v>7578</v>
      </c>
      <c r="N891" t="s">
        <v>263</v>
      </c>
      <c r="O891">
        <f>VLOOKUP(B891,HIS退!B:F,5,FALSE)</f>
        <v>-500</v>
      </c>
      <c r="P891" t="str">
        <f t="shared" si="26"/>
        <v/>
      </c>
      <c r="Q891" s="40">
        <f>VLOOKUP(L891,银行退!C:D,2,FALSE)</f>
        <v>500</v>
      </c>
      <c r="R891" t="str">
        <f t="shared" si="27"/>
        <v/>
      </c>
      <c r="S891" t="str">
        <f>VLOOKUP(L891,银行退!C:Q,15,FALSE)</f>
        <v>S</v>
      </c>
      <c r="T891" s="40" t="e">
        <f>VLOOKUP(L891,银行退!C:W,21,FALSE)</f>
        <v>#N/A</v>
      </c>
      <c r="U891" s="53">
        <v>42905.630300925928</v>
      </c>
      <c r="V891" t="e">
        <f>VLOOKUP(B891,HIS解!E:G,3,FALSE)</f>
        <v>#N/A</v>
      </c>
    </row>
    <row r="892" spans="1:22" ht="14.25" hidden="1">
      <c r="A892" s="53">
        <v>42905.631215277775</v>
      </c>
      <c r="B892">
        <v>284278</v>
      </c>
      <c r="C892" t="s">
        <v>2515</v>
      </c>
      <c r="D892" t="s">
        <v>2516</v>
      </c>
      <c r="E892" t="s">
        <v>2517</v>
      </c>
      <c r="F892" s="15">
        <v>3035</v>
      </c>
      <c r="G892" t="s">
        <v>367</v>
      </c>
      <c r="H892" t="s">
        <v>367</v>
      </c>
      <c r="I892" t="s">
        <v>74</v>
      </c>
      <c r="J892" t="s">
        <v>36</v>
      </c>
      <c r="K892" t="s">
        <v>75</v>
      </c>
      <c r="L892" t="s">
        <v>7579</v>
      </c>
      <c r="M892" t="s">
        <v>7580</v>
      </c>
      <c r="N892" t="s">
        <v>7581</v>
      </c>
      <c r="O892">
        <f>VLOOKUP(B892,HIS退!B:F,5,FALSE)</f>
        <v>-3035</v>
      </c>
      <c r="P892" t="str">
        <f t="shared" si="26"/>
        <v/>
      </c>
      <c r="Q892" s="40">
        <f>VLOOKUP(L892,银行退!C:D,2,FALSE)</f>
        <v>3035</v>
      </c>
      <c r="R892" t="str">
        <f t="shared" si="27"/>
        <v/>
      </c>
      <c r="S892" t="str">
        <f>VLOOKUP(L892,银行退!C:Q,15,FALSE)</f>
        <v>S</v>
      </c>
      <c r="T892" s="40" t="e">
        <f>VLOOKUP(L892,银行退!C:W,21,FALSE)</f>
        <v>#N/A</v>
      </c>
      <c r="U892" s="53">
        <v>42905.631215277775</v>
      </c>
      <c r="V892" t="e">
        <f>VLOOKUP(B892,HIS解!E:G,3,FALSE)</f>
        <v>#N/A</v>
      </c>
    </row>
    <row r="893" spans="1:22" ht="14.25" hidden="1">
      <c r="A893" s="53">
        <v>42905.631296296298</v>
      </c>
      <c r="B893">
        <v>284283</v>
      </c>
      <c r="C893" t="s">
        <v>2518</v>
      </c>
      <c r="D893" t="s">
        <v>2519</v>
      </c>
      <c r="E893" t="s">
        <v>2520</v>
      </c>
      <c r="F893" s="15">
        <v>870</v>
      </c>
      <c r="G893" t="s">
        <v>367</v>
      </c>
      <c r="H893" t="s">
        <v>367</v>
      </c>
      <c r="I893" t="s">
        <v>74</v>
      </c>
      <c r="J893" t="s">
        <v>36</v>
      </c>
      <c r="K893" t="s">
        <v>75</v>
      </c>
      <c r="L893" t="s">
        <v>7582</v>
      </c>
      <c r="M893" t="s">
        <v>7583</v>
      </c>
      <c r="N893" t="s">
        <v>7584</v>
      </c>
      <c r="O893">
        <f>VLOOKUP(B893,HIS退!B:F,5,FALSE)</f>
        <v>-870</v>
      </c>
      <c r="P893" t="str">
        <f t="shared" si="26"/>
        <v/>
      </c>
      <c r="Q893" s="40">
        <f>VLOOKUP(L893,银行退!C:D,2,FALSE)</f>
        <v>870</v>
      </c>
      <c r="R893" t="str">
        <f t="shared" si="27"/>
        <v/>
      </c>
      <c r="S893" t="str">
        <f>VLOOKUP(L893,银行退!C:Q,15,FALSE)</f>
        <v>S</v>
      </c>
      <c r="T893" s="40" t="e">
        <f>VLOOKUP(L893,银行退!C:W,21,FALSE)</f>
        <v>#N/A</v>
      </c>
      <c r="U893" s="53">
        <v>42905.631296296298</v>
      </c>
      <c r="V893" t="e">
        <f>VLOOKUP(B893,HIS解!E:G,3,FALSE)</f>
        <v>#N/A</v>
      </c>
    </row>
    <row r="894" spans="1:22" ht="14.25" hidden="1">
      <c r="A894" s="53">
        <v>42905.633923611109</v>
      </c>
      <c r="B894">
        <v>284468</v>
      </c>
      <c r="C894" t="s">
        <v>7585</v>
      </c>
      <c r="D894" t="s">
        <v>214</v>
      </c>
      <c r="E894" t="s">
        <v>215</v>
      </c>
      <c r="F894" s="15">
        <v>1382</v>
      </c>
      <c r="G894" t="s">
        <v>367</v>
      </c>
      <c r="H894" t="s">
        <v>367</v>
      </c>
      <c r="I894" t="s">
        <v>174</v>
      </c>
      <c r="J894" t="s">
        <v>73</v>
      </c>
      <c r="K894" t="s">
        <v>75</v>
      </c>
      <c r="L894" t="s">
        <v>7586</v>
      </c>
      <c r="M894" t="s">
        <v>7587</v>
      </c>
      <c r="N894" t="s">
        <v>263</v>
      </c>
      <c r="O894">
        <f>VLOOKUP(B894,HIS退!B:F,5,FALSE)</f>
        <v>-1382</v>
      </c>
      <c r="P894" t="str">
        <f t="shared" si="26"/>
        <v/>
      </c>
      <c r="Q894" s="40">
        <f>VLOOKUP(L894,银行退!C:D,2,FALSE)</f>
        <v>1382</v>
      </c>
      <c r="R894" t="str">
        <f t="shared" si="27"/>
        <v/>
      </c>
      <c r="S894" t="str">
        <f>VLOOKUP(L894,银行退!C:Q,15,FALSE)</f>
        <v>B</v>
      </c>
      <c r="T894" s="40" t="str">
        <f>VLOOKUP(L894,银行退!C:W,21,FALSE)</f>
        <v>20170619</v>
      </c>
      <c r="U894" s="53">
        <v>42905.633923611109</v>
      </c>
      <c r="V894">
        <f>VLOOKUP(B894,HIS解!E:G,3,FALSE)</f>
        <v>1382</v>
      </c>
    </row>
    <row r="895" spans="1:22" ht="14.25" hidden="1">
      <c r="A895" s="53">
        <v>42905.635740740741</v>
      </c>
      <c r="B895">
        <v>284613</v>
      </c>
      <c r="C895" t="s">
        <v>2521</v>
      </c>
      <c r="D895" t="s">
        <v>2522</v>
      </c>
      <c r="E895" t="s">
        <v>2523</v>
      </c>
      <c r="F895" s="15">
        <v>711</v>
      </c>
      <c r="G895" t="s">
        <v>367</v>
      </c>
      <c r="H895" t="s">
        <v>367</v>
      </c>
      <c r="I895" t="s">
        <v>74</v>
      </c>
      <c r="J895" t="s">
        <v>36</v>
      </c>
      <c r="K895" t="s">
        <v>75</v>
      </c>
      <c r="L895" t="s">
        <v>7588</v>
      </c>
      <c r="M895" t="s">
        <v>7589</v>
      </c>
      <c r="N895" t="s">
        <v>7590</v>
      </c>
      <c r="O895">
        <f>VLOOKUP(B895,HIS退!B:F,5,FALSE)</f>
        <v>-711</v>
      </c>
      <c r="P895" t="str">
        <f t="shared" si="26"/>
        <v/>
      </c>
      <c r="Q895" s="40">
        <f>VLOOKUP(L895,银行退!C:D,2,FALSE)</f>
        <v>711</v>
      </c>
      <c r="R895" t="str">
        <f t="shared" si="27"/>
        <v/>
      </c>
      <c r="S895" t="str">
        <f>VLOOKUP(L895,银行退!C:Q,15,FALSE)</f>
        <v>S</v>
      </c>
      <c r="T895" s="40" t="e">
        <f>VLOOKUP(L895,银行退!C:W,21,FALSE)</f>
        <v>#N/A</v>
      </c>
      <c r="U895" s="53">
        <v>42905.635740740741</v>
      </c>
      <c r="V895" t="e">
        <f>VLOOKUP(B895,HIS解!E:G,3,FALSE)</f>
        <v>#N/A</v>
      </c>
    </row>
    <row r="896" spans="1:22" ht="14.25" hidden="1">
      <c r="A896" s="53">
        <v>42905.63790509259</v>
      </c>
      <c r="B896">
        <v>284750</v>
      </c>
      <c r="C896" t="s">
        <v>2524</v>
      </c>
      <c r="D896" t="s">
        <v>2525</v>
      </c>
      <c r="E896" t="s">
        <v>2526</v>
      </c>
      <c r="F896" s="15">
        <v>494</v>
      </c>
      <c r="G896" t="s">
        <v>367</v>
      </c>
      <c r="H896" t="s">
        <v>367</v>
      </c>
      <c r="I896" t="s">
        <v>74</v>
      </c>
      <c r="J896" t="s">
        <v>36</v>
      </c>
      <c r="K896" t="s">
        <v>75</v>
      </c>
      <c r="L896" t="s">
        <v>7591</v>
      </c>
      <c r="M896" t="s">
        <v>7592</v>
      </c>
      <c r="N896" t="s">
        <v>7593</v>
      </c>
      <c r="O896">
        <f>VLOOKUP(B896,HIS退!B:F,5,FALSE)</f>
        <v>-494</v>
      </c>
      <c r="P896" t="str">
        <f t="shared" si="26"/>
        <v/>
      </c>
      <c r="Q896" s="40">
        <f>VLOOKUP(L896,银行退!C:D,2,FALSE)</f>
        <v>494</v>
      </c>
      <c r="R896" t="str">
        <f t="shared" si="27"/>
        <v/>
      </c>
      <c r="S896" t="str">
        <f>VLOOKUP(L896,银行退!C:Q,15,FALSE)</f>
        <v>S</v>
      </c>
      <c r="T896" s="40" t="e">
        <f>VLOOKUP(L896,银行退!C:W,21,FALSE)</f>
        <v>#N/A</v>
      </c>
      <c r="U896" s="53">
        <v>42905.63790509259</v>
      </c>
      <c r="V896" t="e">
        <f>VLOOKUP(B896,HIS解!E:G,3,FALSE)</f>
        <v>#N/A</v>
      </c>
    </row>
    <row r="897" spans="1:22" ht="14.25" hidden="1">
      <c r="A897" s="53">
        <v>42905.643275462964</v>
      </c>
      <c r="B897">
        <v>285116</v>
      </c>
      <c r="C897" t="s">
        <v>2527</v>
      </c>
      <c r="D897" t="s">
        <v>2528</v>
      </c>
      <c r="E897" t="s">
        <v>2529</v>
      </c>
      <c r="F897" s="15">
        <v>1107</v>
      </c>
      <c r="G897" t="s">
        <v>367</v>
      </c>
      <c r="H897" t="s">
        <v>367</v>
      </c>
      <c r="I897" t="s">
        <v>74</v>
      </c>
      <c r="J897" t="s">
        <v>36</v>
      </c>
      <c r="K897" t="s">
        <v>75</v>
      </c>
      <c r="L897" t="s">
        <v>7594</v>
      </c>
      <c r="M897" t="s">
        <v>7595</v>
      </c>
      <c r="N897" t="s">
        <v>7596</v>
      </c>
      <c r="O897">
        <f>VLOOKUP(B897,HIS退!B:F,5,FALSE)</f>
        <v>-1107</v>
      </c>
      <c r="P897" t="str">
        <f t="shared" si="26"/>
        <v/>
      </c>
      <c r="Q897" s="40">
        <f>VLOOKUP(L897,银行退!C:D,2,FALSE)</f>
        <v>1107</v>
      </c>
      <c r="R897" t="str">
        <f t="shared" si="27"/>
        <v/>
      </c>
      <c r="S897" t="str">
        <f>VLOOKUP(L897,银行退!C:Q,15,FALSE)</f>
        <v>S</v>
      </c>
      <c r="T897" s="40" t="e">
        <f>VLOOKUP(L897,银行退!C:W,21,FALSE)</f>
        <v>#N/A</v>
      </c>
      <c r="U897" s="53">
        <v>42905.643275462964</v>
      </c>
      <c r="V897" t="e">
        <f>VLOOKUP(B897,HIS解!E:G,3,FALSE)</f>
        <v>#N/A</v>
      </c>
    </row>
    <row r="898" spans="1:22" ht="14.25" hidden="1">
      <c r="A898" s="53">
        <v>42905.645613425928</v>
      </c>
      <c r="B898">
        <v>285278</v>
      </c>
      <c r="C898" t="s">
        <v>7597</v>
      </c>
      <c r="D898" t="s">
        <v>2530</v>
      </c>
      <c r="E898" t="s">
        <v>2531</v>
      </c>
      <c r="F898" s="15">
        <v>125</v>
      </c>
      <c r="G898" t="s">
        <v>42</v>
      </c>
      <c r="H898" t="s">
        <v>367</v>
      </c>
      <c r="I898" t="s">
        <v>174</v>
      </c>
      <c r="J898" t="s">
        <v>73</v>
      </c>
      <c r="K898" t="s">
        <v>75</v>
      </c>
      <c r="L898" t="s">
        <v>7598</v>
      </c>
      <c r="M898" t="s">
        <v>7599</v>
      </c>
      <c r="N898" t="s">
        <v>4969</v>
      </c>
      <c r="O898">
        <f>VLOOKUP(B898,HIS退!B:F,5,FALSE)</f>
        <v>-125</v>
      </c>
      <c r="P898" t="str">
        <f t="shared" ref="P898:P961" si="28">IF(O898=F898*-1,"",1)</f>
        <v/>
      </c>
      <c r="Q898" s="40" t="e">
        <f>VLOOKUP(L898,银行退!C:D,2,FALSE)</f>
        <v>#N/A</v>
      </c>
      <c r="R898" t="e">
        <f t="shared" si="27"/>
        <v>#N/A</v>
      </c>
      <c r="S898" t="e">
        <f>VLOOKUP(L898,银行退!C:Q,15,FALSE)</f>
        <v>#N/A</v>
      </c>
      <c r="T898" s="40" t="e">
        <f>VLOOKUP(L898,银行退!C:W,21,FALSE)</f>
        <v>#N/A</v>
      </c>
      <c r="U898" s="53">
        <v>42905.645613425928</v>
      </c>
      <c r="V898">
        <f>VLOOKUP(B898,HIS解!E:G,3,FALSE)</f>
        <v>125</v>
      </c>
    </row>
    <row r="899" spans="1:22" ht="14.25" hidden="1">
      <c r="A899" s="53">
        <v>42905.645983796298</v>
      </c>
      <c r="B899">
        <v>285310</v>
      </c>
      <c r="C899" t="s">
        <v>7597</v>
      </c>
      <c r="D899" t="s">
        <v>2530</v>
      </c>
      <c r="E899" t="s">
        <v>2531</v>
      </c>
      <c r="F899" s="15">
        <v>125</v>
      </c>
      <c r="G899" t="s">
        <v>42</v>
      </c>
      <c r="H899" t="s">
        <v>367</v>
      </c>
      <c r="I899" t="s">
        <v>174</v>
      </c>
      <c r="J899" t="s">
        <v>73</v>
      </c>
      <c r="K899" t="s">
        <v>75</v>
      </c>
      <c r="L899" t="s">
        <v>7600</v>
      </c>
      <c r="M899" t="s">
        <v>7601</v>
      </c>
      <c r="N899" t="s">
        <v>4969</v>
      </c>
      <c r="O899">
        <f>VLOOKUP(B899,HIS退!B:F,5,FALSE)</f>
        <v>-125</v>
      </c>
      <c r="P899" t="str">
        <f t="shared" si="28"/>
        <v/>
      </c>
      <c r="Q899" s="40" t="e">
        <f>VLOOKUP(L899,银行退!C:D,2,FALSE)</f>
        <v>#N/A</v>
      </c>
      <c r="R899" t="e">
        <f t="shared" si="27"/>
        <v>#N/A</v>
      </c>
      <c r="S899" t="e">
        <f>VLOOKUP(L899,银行退!C:Q,15,FALSE)</f>
        <v>#N/A</v>
      </c>
      <c r="T899" s="40" t="e">
        <f>VLOOKUP(L899,银行退!C:W,21,FALSE)</f>
        <v>#N/A</v>
      </c>
      <c r="U899" s="53">
        <v>42905.645983796298</v>
      </c>
      <c r="V899">
        <f>VLOOKUP(B899,HIS解!E:G,3,FALSE)</f>
        <v>125</v>
      </c>
    </row>
    <row r="900" spans="1:22" ht="14.25" hidden="1">
      <c r="A900" s="53">
        <v>42905.646226851852</v>
      </c>
      <c r="B900">
        <v>285350</v>
      </c>
      <c r="C900" t="s">
        <v>7597</v>
      </c>
      <c r="D900" t="s">
        <v>2530</v>
      </c>
      <c r="E900" t="s">
        <v>2531</v>
      </c>
      <c r="F900" s="15">
        <v>125</v>
      </c>
      <c r="G900" t="s">
        <v>42</v>
      </c>
      <c r="H900" t="s">
        <v>367</v>
      </c>
      <c r="I900" t="s">
        <v>174</v>
      </c>
      <c r="J900" t="s">
        <v>73</v>
      </c>
      <c r="K900" t="s">
        <v>75</v>
      </c>
      <c r="L900" t="s">
        <v>7602</v>
      </c>
      <c r="M900" t="s">
        <v>7603</v>
      </c>
      <c r="N900" t="s">
        <v>4969</v>
      </c>
      <c r="O900">
        <f>VLOOKUP(B900,HIS退!B:F,5,FALSE)</f>
        <v>-125</v>
      </c>
      <c r="P900" t="str">
        <f t="shared" si="28"/>
        <v/>
      </c>
      <c r="Q900" s="40" t="e">
        <f>VLOOKUP(L900,银行退!C:D,2,FALSE)</f>
        <v>#N/A</v>
      </c>
      <c r="R900" t="e">
        <f t="shared" ref="R900:R963" si="29">IF(Q900=F900,"",1)</f>
        <v>#N/A</v>
      </c>
      <c r="S900" t="e">
        <f>VLOOKUP(L900,银行退!C:Q,15,FALSE)</f>
        <v>#N/A</v>
      </c>
      <c r="T900" s="40" t="e">
        <f>VLOOKUP(L900,银行退!C:W,21,FALSE)</f>
        <v>#N/A</v>
      </c>
      <c r="U900" s="53">
        <v>42905.646226851852</v>
      </c>
      <c r="V900">
        <f>VLOOKUP(B900,HIS解!E:G,3,FALSE)</f>
        <v>125</v>
      </c>
    </row>
    <row r="901" spans="1:22" ht="14.25" hidden="1">
      <c r="A901" s="53">
        <v>42905.650636574072</v>
      </c>
      <c r="B901">
        <v>285602</v>
      </c>
      <c r="C901" t="s">
        <v>7597</v>
      </c>
      <c r="D901" t="s">
        <v>2530</v>
      </c>
      <c r="E901" t="s">
        <v>2531</v>
      </c>
      <c r="F901" s="15">
        <v>125</v>
      </c>
      <c r="G901" t="s">
        <v>42</v>
      </c>
      <c r="H901" t="s">
        <v>367</v>
      </c>
      <c r="I901" t="s">
        <v>174</v>
      </c>
      <c r="J901" t="s">
        <v>73</v>
      </c>
      <c r="K901" t="s">
        <v>75</v>
      </c>
      <c r="L901" t="s">
        <v>7604</v>
      </c>
      <c r="M901" t="s">
        <v>7605</v>
      </c>
      <c r="N901" t="s">
        <v>4969</v>
      </c>
      <c r="O901">
        <f>VLOOKUP(B901,HIS退!B:F,5,FALSE)</f>
        <v>-125</v>
      </c>
      <c r="P901" t="str">
        <f t="shared" si="28"/>
        <v/>
      </c>
      <c r="Q901" s="40" t="e">
        <f>VLOOKUP(L901,银行退!C:D,2,FALSE)</f>
        <v>#N/A</v>
      </c>
      <c r="R901" t="e">
        <f t="shared" si="29"/>
        <v>#N/A</v>
      </c>
      <c r="S901" t="e">
        <f>VLOOKUP(L901,银行退!C:Q,15,FALSE)</f>
        <v>#N/A</v>
      </c>
      <c r="T901" s="40" t="e">
        <f>VLOOKUP(L901,银行退!C:W,21,FALSE)</f>
        <v>#N/A</v>
      </c>
      <c r="U901" s="53">
        <v>42905.650636574072</v>
      </c>
      <c r="V901">
        <f>VLOOKUP(B901,HIS解!E:G,3,FALSE)</f>
        <v>125</v>
      </c>
    </row>
    <row r="902" spans="1:22" ht="14.25" hidden="1">
      <c r="A902" s="53">
        <v>42905.650914351849</v>
      </c>
      <c r="B902">
        <v>285628</v>
      </c>
      <c r="C902" t="s">
        <v>2532</v>
      </c>
      <c r="D902" t="s">
        <v>2533</v>
      </c>
      <c r="E902" t="s">
        <v>2534</v>
      </c>
      <c r="F902" s="15">
        <v>296</v>
      </c>
      <c r="G902" t="s">
        <v>367</v>
      </c>
      <c r="H902" t="s">
        <v>367</v>
      </c>
      <c r="I902" t="s">
        <v>74</v>
      </c>
      <c r="J902" t="s">
        <v>36</v>
      </c>
      <c r="K902" t="s">
        <v>75</v>
      </c>
      <c r="L902" t="s">
        <v>7606</v>
      </c>
      <c r="M902" t="s">
        <v>7607</v>
      </c>
      <c r="N902" t="s">
        <v>7608</v>
      </c>
      <c r="O902">
        <f>VLOOKUP(B902,HIS退!B:F,5,FALSE)</f>
        <v>-296</v>
      </c>
      <c r="P902" t="str">
        <f t="shared" si="28"/>
        <v/>
      </c>
      <c r="Q902" s="40">
        <f>VLOOKUP(L902,银行退!C:D,2,FALSE)</f>
        <v>296</v>
      </c>
      <c r="R902" t="str">
        <f t="shared" si="29"/>
        <v/>
      </c>
      <c r="S902" t="str">
        <f>VLOOKUP(L902,银行退!C:Q,15,FALSE)</f>
        <v>S</v>
      </c>
      <c r="T902" s="40" t="e">
        <f>VLOOKUP(L902,银行退!C:W,21,FALSE)</f>
        <v>#N/A</v>
      </c>
      <c r="U902" s="53">
        <v>42905.650914351849</v>
      </c>
      <c r="V902" t="e">
        <f>VLOOKUP(B902,HIS解!E:G,3,FALSE)</f>
        <v>#N/A</v>
      </c>
    </row>
    <row r="903" spans="1:22" ht="14.25" hidden="1">
      <c r="A903" s="53">
        <v>42905.66097222222</v>
      </c>
      <c r="B903">
        <v>286352</v>
      </c>
      <c r="C903"/>
      <c r="D903" t="s">
        <v>2535</v>
      </c>
      <c r="E903" t="s">
        <v>2536</v>
      </c>
      <c r="F903" s="15">
        <v>100</v>
      </c>
      <c r="G903" t="s">
        <v>367</v>
      </c>
      <c r="H903" t="s">
        <v>367</v>
      </c>
      <c r="I903" t="s">
        <v>174</v>
      </c>
      <c r="J903" t="s">
        <v>73</v>
      </c>
      <c r="K903" t="s">
        <v>75</v>
      </c>
      <c r="L903" t="s">
        <v>7609</v>
      </c>
      <c r="M903" t="s">
        <v>7610</v>
      </c>
      <c r="N903" t="s">
        <v>4981</v>
      </c>
      <c r="O903">
        <f>VLOOKUP(B903,HIS退!B:F,5,FALSE)</f>
        <v>-100</v>
      </c>
      <c r="P903" t="str">
        <f t="shared" si="28"/>
        <v/>
      </c>
      <c r="Q903" s="40" t="e">
        <f>VLOOKUP(L903,银行退!C:D,2,FALSE)</f>
        <v>#N/A</v>
      </c>
      <c r="R903" t="e">
        <f t="shared" si="29"/>
        <v>#N/A</v>
      </c>
      <c r="S903" t="e">
        <f>VLOOKUP(L903,银行退!C:Q,15,FALSE)</f>
        <v>#N/A</v>
      </c>
      <c r="T903" s="40" t="e">
        <f>VLOOKUP(L903,银行退!C:W,21,FALSE)</f>
        <v>#N/A</v>
      </c>
      <c r="U903" s="53">
        <v>42905.66097222222</v>
      </c>
      <c r="V903">
        <f>VLOOKUP(B903,HIS解!E:G,3,FALSE)</f>
        <v>100</v>
      </c>
    </row>
    <row r="904" spans="1:22" ht="14.25" hidden="1">
      <c r="A904" s="53">
        <v>42905.663206018522</v>
      </c>
      <c r="B904">
        <v>286496</v>
      </c>
      <c r="C904" t="s">
        <v>7611</v>
      </c>
      <c r="D904" t="s">
        <v>1745</v>
      </c>
      <c r="E904" t="s">
        <v>336</v>
      </c>
      <c r="F904" s="15">
        <v>223</v>
      </c>
      <c r="G904" t="s">
        <v>367</v>
      </c>
      <c r="H904" t="s">
        <v>367</v>
      </c>
      <c r="I904" t="s">
        <v>174</v>
      </c>
      <c r="J904" t="s">
        <v>73</v>
      </c>
      <c r="K904" t="s">
        <v>75</v>
      </c>
      <c r="L904" t="s">
        <v>7612</v>
      </c>
      <c r="M904" t="s">
        <v>7613</v>
      </c>
      <c r="N904" t="s">
        <v>4977</v>
      </c>
      <c r="O904">
        <f>VLOOKUP(B904,HIS退!B:F,5,FALSE)</f>
        <v>-223</v>
      </c>
      <c r="P904" t="str">
        <f t="shared" si="28"/>
        <v/>
      </c>
      <c r="Q904" s="40">
        <f>VLOOKUP(L904,银行退!C:D,2,FALSE)</f>
        <v>223</v>
      </c>
      <c r="R904" t="str">
        <f t="shared" si="29"/>
        <v/>
      </c>
      <c r="S904" t="str">
        <f>VLOOKUP(L904,银行退!C:Q,15,FALSE)</f>
        <v>B</v>
      </c>
      <c r="T904" s="40" t="str">
        <f>VLOOKUP(L904,银行退!C:W,21,FALSE)</f>
        <v>20170619</v>
      </c>
      <c r="U904" s="53">
        <v>42905.663206018522</v>
      </c>
      <c r="V904">
        <f>VLOOKUP(B904,HIS解!E:G,3,FALSE)</f>
        <v>223</v>
      </c>
    </row>
    <row r="905" spans="1:22" ht="14.25" hidden="1">
      <c r="A905" s="53">
        <v>42905.669745370367</v>
      </c>
      <c r="B905">
        <v>286907</v>
      </c>
      <c r="C905" t="s">
        <v>2537</v>
      </c>
      <c r="D905" t="s">
        <v>2538</v>
      </c>
      <c r="E905" t="s">
        <v>2539</v>
      </c>
      <c r="F905" s="15">
        <v>500</v>
      </c>
      <c r="G905" t="s">
        <v>367</v>
      </c>
      <c r="H905" t="s">
        <v>367</v>
      </c>
      <c r="I905" t="s">
        <v>74</v>
      </c>
      <c r="J905" t="s">
        <v>36</v>
      </c>
      <c r="K905" t="s">
        <v>75</v>
      </c>
      <c r="L905" t="s">
        <v>7614</v>
      </c>
      <c r="M905" t="s">
        <v>7615</v>
      </c>
      <c r="N905" t="s">
        <v>7616</v>
      </c>
      <c r="O905">
        <f>VLOOKUP(B905,HIS退!B:F,5,FALSE)</f>
        <v>-500</v>
      </c>
      <c r="P905" t="str">
        <f t="shared" si="28"/>
        <v/>
      </c>
      <c r="Q905" s="40">
        <f>VLOOKUP(L905,银行退!C:D,2,FALSE)</f>
        <v>500</v>
      </c>
      <c r="R905" t="str">
        <f t="shared" si="29"/>
        <v/>
      </c>
      <c r="S905" t="str">
        <f>VLOOKUP(L905,银行退!C:Q,15,FALSE)</f>
        <v>S</v>
      </c>
      <c r="T905" s="40" t="e">
        <f>VLOOKUP(L905,银行退!C:W,21,FALSE)</f>
        <v>#N/A</v>
      </c>
      <c r="U905" s="53">
        <v>42905.669745370367</v>
      </c>
      <c r="V905" t="e">
        <f>VLOOKUP(B905,HIS解!E:G,3,FALSE)</f>
        <v>#N/A</v>
      </c>
    </row>
    <row r="906" spans="1:22" ht="14.25" hidden="1">
      <c r="A906" s="53">
        <v>42905.674745370372</v>
      </c>
      <c r="B906">
        <v>287224</v>
      </c>
      <c r="C906" t="s">
        <v>2540</v>
      </c>
      <c r="D906" t="s">
        <v>2541</v>
      </c>
      <c r="E906" t="s">
        <v>2542</v>
      </c>
      <c r="F906" s="15">
        <v>49</v>
      </c>
      <c r="G906" t="s">
        <v>367</v>
      </c>
      <c r="H906" t="s">
        <v>367</v>
      </c>
      <c r="I906" t="s">
        <v>74</v>
      </c>
      <c r="J906" t="s">
        <v>36</v>
      </c>
      <c r="K906" t="s">
        <v>75</v>
      </c>
      <c r="L906" t="s">
        <v>7617</v>
      </c>
      <c r="M906" t="s">
        <v>7618</v>
      </c>
      <c r="N906" t="s">
        <v>7619</v>
      </c>
      <c r="O906">
        <f>VLOOKUP(B906,HIS退!B:F,5,FALSE)</f>
        <v>-49</v>
      </c>
      <c r="P906" t="str">
        <f t="shared" si="28"/>
        <v/>
      </c>
      <c r="Q906" s="40">
        <f>VLOOKUP(L906,银行退!C:D,2,FALSE)</f>
        <v>49</v>
      </c>
      <c r="R906" t="str">
        <f t="shared" si="29"/>
        <v/>
      </c>
      <c r="S906" t="str">
        <f>VLOOKUP(L906,银行退!C:Q,15,FALSE)</f>
        <v>S</v>
      </c>
      <c r="T906" s="40" t="e">
        <f>VLOOKUP(L906,银行退!C:W,21,FALSE)</f>
        <v>#N/A</v>
      </c>
      <c r="U906" s="53">
        <v>42905.674745370372</v>
      </c>
      <c r="V906" t="e">
        <f>VLOOKUP(B906,HIS解!E:G,3,FALSE)</f>
        <v>#N/A</v>
      </c>
    </row>
    <row r="907" spans="1:22" ht="14.25" hidden="1">
      <c r="A907" s="53">
        <v>42905.674907407411</v>
      </c>
      <c r="B907">
        <v>287234</v>
      </c>
      <c r="C907" t="s">
        <v>2543</v>
      </c>
      <c r="D907" t="s">
        <v>2544</v>
      </c>
      <c r="E907" t="s">
        <v>2545</v>
      </c>
      <c r="F907" s="15">
        <v>9914</v>
      </c>
      <c r="G907" t="s">
        <v>367</v>
      </c>
      <c r="H907" t="s">
        <v>367</v>
      </c>
      <c r="I907" t="s">
        <v>74</v>
      </c>
      <c r="J907" t="s">
        <v>36</v>
      </c>
      <c r="K907" t="s">
        <v>75</v>
      </c>
      <c r="L907" t="s">
        <v>7620</v>
      </c>
      <c r="M907" t="s">
        <v>7621</v>
      </c>
      <c r="N907" t="s">
        <v>7622</v>
      </c>
      <c r="O907">
        <f>VLOOKUP(B907,HIS退!B:F,5,FALSE)</f>
        <v>-9914</v>
      </c>
      <c r="P907" t="str">
        <f t="shared" si="28"/>
        <v/>
      </c>
      <c r="Q907" s="40">
        <f>VLOOKUP(L907,银行退!C:D,2,FALSE)</f>
        <v>9914</v>
      </c>
      <c r="R907" t="str">
        <f t="shared" si="29"/>
        <v/>
      </c>
      <c r="S907" t="str">
        <f>VLOOKUP(L907,银行退!C:Q,15,FALSE)</f>
        <v>S</v>
      </c>
      <c r="T907" s="40" t="e">
        <f>VLOOKUP(L907,银行退!C:W,21,FALSE)</f>
        <v>#N/A</v>
      </c>
      <c r="U907" s="53">
        <v>42905.674907407411</v>
      </c>
      <c r="V907" t="e">
        <f>VLOOKUP(B907,HIS解!E:G,3,FALSE)</f>
        <v>#N/A</v>
      </c>
    </row>
    <row r="908" spans="1:22" ht="14.25" hidden="1">
      <c r="A908" s="53">
        <v>42905.676157407404</v>
      </c>
      <c r="B908">
        <v>287312</v>
      </c>
      <c r="C908" t="s">
        <v>2546</v>
      </c>
      <c r="D908" t="s">
        <v>2547</v>
      </c>
      <c r="E908" t="s">
        <v>2548</v>
      </c>
      <c r="F908" s="15">
        <v>200</v>
      </c>
      <c r="G908" t="s">
        <v>367</v>
      </c>
      <c r="H908" t="s">
        <v>367</v>
      </c>
      <c r="I908" t="s">
        <v>74</v>
      </c>
      <c r="J908" t="s">
        <v>36</v>
      </c>
      <c r="K908" t="s">
        <v>75</v>
      </c>
      <c r="L908" t="s">
        <v>7623</v>
      </c>
      <c r="M908" t="s">
        <v>7624</v>
      </c>
      <c r="N908" t="s">
        <v>7625</v>
      </c>
      <c r="O908">
        <f>VLOOKUP(B908,HIS退!B:F,5,FALSE)</f>
        <v>-200</v>
      </c>
      <c r="P908" t="str">
        <f t="shared" si="28"/>
        <v/>
      </c>
      <c r="Q908" s="40">
        <f>VLOOKUP(L908,银行退!C:D,2,FALSE)</f>
        <v>200</v>
      </c>
      <c r="R908" t="str">
        <f t="shared" si="29"/>
        <v/>
      </c>
      <c r="S908" t="str">
        <f>VLOOKUP(L908,银行退!C:Q,15,FALSE)</f>
        <v>S</v>
      </c>
      <c r="T908" s="40" t="e">
        <f>VLOOKUP(L908,银行退!C:W,21,FALSE)</f>
        <v>#N/A</v>
      </c>
      <c r="U908" s="53">
        <v>42905.676157407404</v>
      </c>
      <c r="V908" t="e">
        <f>VLOOKUP(B908,HIS解!E:G,3,FALSE)</f>
        <v>#N/A</v>
      </c>
    </row>
    <row r="909" spans="1:22" ht="14.25" hidden="1">
      <c r="A909" s="53">
        <v>42905.677037037036</v>
      </c>
      <c r="B909">
        <v>287363</v>
      </c>
      <c r="C909" t="s">
        <v>2549</v>
      </c>
      <c r="D909" t="s">
        <v>2547</v>
      </c>
      <c r="E909" t="s">
        <v>2548</v>
      </c>
      <c r="F909" s="15">
        <v>2390</v>
      </c>
      <c r="G909" t="s">
        <v>367</v>
      </c>
      <c r="H909" t="s">
        <v>367</v>
      </c>
      <c r="I909" t="s">
        <v>74</v>
      </c>
      <c r="J909" t="s">
        <v>36</v>
      </c>
      <c r="K909" t="s">
        <v>75</v>
      </c>
      <c r="L909" t="s">
        <v>7626</v>
      </c>
      <c r="M909" t="s">
        <v>7627</v>
      </c>
      <c r="N909" t="s">
        <v>7625</v>
      </c>
      <c r="O909">
        <f>VLOOKUP(B909,HIS退!B:F,5,FALSE)</f>
        <v>-2390</v>
      </c>
      <c r="P909" t="str">
        <f t="shared" si="28"/>
        <v/>
      </c>
      <c r="Q909" s="40">
        <f>VLOOKUP(L909,银行退!C:D,2,FALSE)</f>
        <v>2390</v>
      </c>
      <c r="R909" t="str">
        <f t="shared" si="29"/>
        <v/>
      </c>
      <c r="S909" t="str">
        <f>VLOOKUP(L909,银行退!C:Q,15,FALSE)</f>
        <v>S</v>
      </c>
      <c r="T909" s="40" t="e">
        <f>VLOOKUP(L909,银行退!C:W,21,FALSE)</f>
        <v>#N/A</v>
      </c>
      <c r="U909" s="53">
        <v>42905.677037037036</v>
      </c>
      <c r="V909" t="e">
        <f>VLOOKUP(B909,HIS解!E:G,3,FALSE)</f>
        <v>#N/A</v>
      </c>
    </row>
    <row r="910" spans="1:22" ht="14.25" hidden="1">
      <c r="A910" s="53">
        <v>42905.677615740744</v>
      </c>
      <c r="B910">
        <v>287392</v>
      </c>
      <c r="C910" t="s">
        <v>2550</v>
      </c>
      <c r="D910" t="s">
        <v>354</v>
      </c>
      <c r="E910" t="s">
        <v>355</v>
      </c>
      <c r="F910" s="15">
        <v>1</v>
      </c>
      <c r="G910" t="s">
        <v>367</v>
      </c>
      <c r="H910" t="s">
        <v>367</v>
      </c>
      <c r="I910" t="s">
        <v>74</v>
      </c>
      <c r="J910" t="s">
        <v>36</v>
      </c>
      <c r="K910" t="s">
        <v>75</v>
      </c>
      <c r="L910" t="s">
        <v>7628</v>
      </c>
      <c r="M910" t="s">
        <v>7629</v>
      </c>
      <c r="N910" t="s">
        <v>391</v>
      </c>
      <c r="O910">
        <f>VLOOKUP(B910,HIS退!B:F,5,FALSE)</f>
        <v>-1</v>
      </c>
      <c r="P910" t="str">
        <f t="shared" si="28"/>
        <v/>
      </c>
      <c r="Q910" s="40">
        <f>VLOOKUP(L910,银行退!C:D,2,FALSE)</f>
        <v>1</v>
      </c>
      <c r="R910" t="str">
        <f t="shared" si="29"/>
        <v/>
      </c>
      <c r="S910" t="str">
        <f>VLOOKUP(L910,银行退!C:Q,15,FALSE)</f>
        <v>S</v>
      </c>
      <c r="T910" s="40" t="e">
        <f>VLOOKUP(L910,银行退!C:W,21,FALSE)</f>
        <v>#N/A</v>
      </c>
      <c r="U910" s="53">
        <v>42905.677615740744</v>
      </c>
      <c r="V910" t="e">
        <f>VLOOKUP(B910,HIS解!E:G,3,FALSE)</f>
        <v>#N/A</v>
      </c>
    </row>
    <row r="911" spans="1:22" ht="14.25" hidden="1">
      <c r="A911" s="53">
        <v>42905.678067129629</v>
      </c>
      <c r="B911">
        <v>287433</v>
      </c>
      <c r="C911" t="s">
        <v>2551</v>
      </c>
      <c r="D911" t="s">
        <v>2552</v>
      </c>
      <c r="E911" t="s">
        <v>2553</v>
      </c>
      <c r="F911" s="15">
        <v>42</v>
      </c>
      <c r="G911" t="s">
        <v>367</v>
      </c>
      <c r="H911" t="s">
        <v>367</v>
      </c>
      <c r="I911" t="s">
        <v>74</v>
      </c>
      <c r="J911" t="s">
        <v>36</v>
      </c>
      <c r="K911" t="s">
        <v>75</v>
      </c>
      <c r="L911" t="s">
        <v>7630</v>
      </c>
      <c r="M911" t="s">
        <v>7631</v>
      </c>
      <c r="N911" t="s">
        <v>7632</v>
      </c>
      <c r="O911">
        <f>VLOOKUP(B911,HIS退!B:F,5,FALSE)</f>
        <v>-42</v>
      </c>
      <c r="P911" t="str">
        <f t="shared" si="28"/>
        <v/>
      </c>
      <c r="Q911" s="40">
        <f>VLOOKUP(L911,银行退!C:D,2,FALSE)</f>
        <v>42</v>
      </c>
      <c r="R911" t="str">
        <f t="shared" si="29"/>
        <v/>
      </c>
      <c r="S911" t="str">
        <f>VLOOKUP(L911,银行退!C:Q,15,FALSE)</f>
        <v>S</v>
      </c>
      <c r="T911" s="40" t="e">
        <f>VLOOKUP(L911,银行退!C:W,21,FALSE)</f>
        <v>#N/A</v>
      </c>
      <c r="U911" s="53">
        <v>42905.678067129629</v>
      </c>
      <c r="V911" t="e">
        <f>VLOOKUP(B911,HIS解!E:G,3,FALSE)</f>
        <v>#N/A</v>
      </c>
    </row>
    <row r="912" spans="1:22" ht="14.25" hidden="1">
      <c r="A912" s="53">
        <v>42905.678553240738</v>
      </c>
      <c r="B912">
        <v>287460</v>
      </c>
      <c r="C912" t="s">
        <v>2554</v>
      </c>
      <c r="D912" t="s">
        <v>354</v>
      </c>
      <c r="E912" t="s">
        <v>355</v>
      </c>
      <c r="F912" s="15">
        <v>99</v>
      </c>
      <c r="G912" t="s">
        <v>367</v>
      </c>
      <c r="H912" t="s">
        <v>367</v>
      </c>
      <c r="I912" t="s">
        <v>74</v>
      </c>
      <c r="J912" t="s">
        <v>36</v>
      </c>
      <c r="K912" t="s">
        <v>75</v>
      </c>
      <c r="L912" t="s">
        <v>7633</v>
      </c>
      <c r="M912" t="s">
        <v>7634</v>
      </c>
      <c r="N912" t="s">
        <v>391</v>
      </c>
      <c r="O912">
        <f>VLOOKUP(B912,HIS退!B:F,5,FALSE)</f>
        <v>-99</v>
      </c>
      <c r="P912" t="str">
        <f t="shared" si="28"/>
        <v/>
      </c>
      <c r="Q912" s="40">
        <f>VLOOKUP(L912,银行退!C:D,2,FALSE)</f>
        <v>99</v>
      </c>
      <c r="R912" t="str">
        <f t="shared" si="29"/>
        <v/>
      </c>
      <c r="S912" t="str">
        <f>VLOOKUP(L912,银行退!C:Q,15,FALSE)</f>
        <v>S</v>
      </c>
      <c r="T912" s="40" t="e">
        <f>VLOOKUP(L912,银行退!C:W,21,FALSE)</f>
        <v>#N/A</v>
      </c>
      <c r="U912" s="53">
        <v>42905.678553240738</v>
      </c>
      <c r="V912" t="e">
        <f>VLOOKUP(B912,HIS解!E:G,3,FALSE)</f>
        <v>#N/A</v>
      </c>
    </row>
    <row r="913" spans="1:22" ht="14.25" hidden="1">
      <c r="A913" s="53">
        <v>42905.681435185186</v>
      </c>
      <c r="B913">
        <v>287633</v>
      </c>
      <c r="C913" t="s">
        <v>2555</v>
      </c>
      <c r="D913" t="s">
        <v>2556</v>
      </c>
      <c r="E913" t="s">
        <v>2557</v>
      </c>
      <c r="F913" s="15">
        <v>6</v>
      </c>
      <c r="G913" t="s">
        <v>367</v>
      </c>
      <c r="H913" t="s">
        <v>367</v>
      </c>
      <c r="I913" t="s">
        <v>74</v>
      </c>
      <c r="J913" t="s">
        <v>36</v>
      </c>
      <c r="K913" t="s">
        <v>75</v>
      </c>
      <c r="L913" t="s">
        <v>7635</v>
      </c>
      <c r="M913" t="s">
        <v>7636</v>
      </c>
      <c r="N913" t="s">
        <v>7637</v>
      </c>
      <c r="O913">
        <f>VLOOKUP(B913,HIS退!B:F,5,FALSE)</f>
        <v>-6</v>
      </c>
      <c r="P913" t="str">
        <f t="shared" si="28"/>
        <v/>
      </c>
      <c r="Q913" s="40">
        <f>VLOOKUP(L913,银行退!C:D,2,FALSE)</f>
        <v>6</v>
      </c>
      <c r="R913" t="str">
        <f t="shared" si="29"/>
        <v/>
      </c>
      <c r="S913" t="str">
        <f>VLOOKUP(L913,银行退!C:Q,15,FALSE)</f>
        <v>S</v>
      </c>
      <c r="T913" s="40" t="e">
        <f>VLOOKUP(L913,银行退!C:W,21,FALSE)</f>
        <v>#N/A</v>
      </c>
      <c r="U913" s="53">
        <v>42905.681435185186</v>
      </c>
      <c r="V913" t="e">
        <f>VLOOKUP(B913,HIS解!E:G,3,FALSE)</f>
        <v>#N/A</v>
      </c>
    </row>
    <row r="914" spans="1:22" ht="14.25" hidden="1">
      <c r="A914" s="53">
        <v>42905.682303240741</v>
      </c>
      <c r="B914">
        <v>287684</v>
      </c>
      <c r="C914" t="s">
        <v>2558</v>
      </c>
      <c r="D914" t="s">
        <v>2559</v>
      </c>
      <c r="E914" t="s">
        <v>2560</v>
      </c>
      <c r="F914" s="15">
        <v>94</v>
      </c>
      <c r="G914" t="s">
        <v>367</v>
      </c>
      <c r="H914" t="s">
        <v>367</v>
      </c>
      <c r="I914" t="s">
        <v>74</v>
      </c>
      <c r="J914" t="s">
        <v>36</v>
      </c>
      <c r="K914" t="s">
        <v>75</v>
      </c>
      <c r="L914" t="s">
        <v>7638</v>
      </c>
      <c r="M914" t="s">
        <v>7639</v>
      </c>
      <c r="N914" t="s">
        <v>7640</v>
      </c>
      <c r="O914">
        <f>VLOOKUP(B914,HIS退!B:F,5,FALSE)</f>
        <v>-94</v>
      </c>
      <c r="P914" t="str">
        <f t="shared" si="28"/>
        <v/>
      </c>
      <c r="Q914" s="40">
        <f>VLOOKUP(L914,银行退!C:D,2,FALSE)</f>
        <v>94</v>
      </c>
      <c r="R914" t="str">
        <f t="shared" si="29"/>
        <v/>
      </c>
      <c r="S914" t="str">
        <f>VLOOKUP(L914,银行退!C:Q,15,FALSE)</f>
        <v>S</v>
      </c>
      <c r="T914" s="40" t="e">
        <f>VLOOKUP(L914,银行退!C:W,21,FALSE)</f>
        <v>#N/A</v>
      </c>
      <c r="U914" s="53">
        <v>42905.682303240741</v>
      </c>
      <c r="V914" t="e">
        <f>VLOOKUP(B914,HIS解!E:G,3,FALSE)</f>
        <v>#N/A</v>
      </c>
    </row>
    <row r="915" spans="1:22" ht="14.25" hidden="1">
      <c r="A915" s="53">
        <v>42905.69604166667</v>
      </c>
      <c r="B915">
        <v>288397</v>
      </c>
      <c r="C915" t="s">
        <v>2561</v>
      </c>
      <c r="D915" t="s">
        <v>145</v>
      </c>
      <c r="E915" t="s">
        <v>146</v>
      </c>
      <c r="F915" s="15">
        <v>385</v>
      </c>
      <c r="G915" t="s">
        <v>367</v>
      </c>
      <c r="H915" t="s">
        <v>367</v>
      </c>
      <c r="I915" t="s">
        <v>74</v>
      </c>
      <c r="J915" t="s">
        <v>36</v>
      </c>
      <c r="K915" t="s">
        <v>75</v>
      </c>
      <c r="L915" t="s">
        <v>7641</v>
      </c>
      <c r="M915" t="s">
        <v>7642</v>
      </c>
      <c r="N915" t="s">
        <v>392</v>
      </c>
      <c r="O915">
        <f>VLOOKUP(B915,HIS退!B:F,5,FALSE)</f>
        <v>-385</v>
      </c>
      <c r="P915" t="str">
        <f t="shared" si="28"/>
        <v/>
      </c>
      <c r="Q915" s="40">
        <f>VLOOKUP(L915,银行退!C:D,2,FALSE)</f>
        <v>385</v>
      </c>
      <c r="R915" t="str">
        <f t="shared" si="29"/>
        <v/>
      </c>
      <c r="S915" t="str">
        <f>VLOOKUP(L915,银行退!C:Q,15,FALSE)</f>
        <v>S</v>
      </c>
      <c r="T915" s="40" t="e">
        <f>VLOOKUP(L915,银行退!C:W,21,FALSE)</f>
        <v>#N/A</v>
      </c>
      <c r="U915" s="53">
        <v>42905.69604166667</v>
      </c>
      <c r="V915" t="e">
        <f>VLOOKUP(B915,HIS解!E:G,3,FALSE)</f>
        <v>#N/A</v>
      </c>
    </row>
    <row r="916" spans="1:22" ht="14.25" hidden="1">
      <c r="A916" s="53">
        <v>42905.700335648151</v>
      </c>
      <c r="B916">
        <v>288595</v>
      </c>
      <c r="C916" t="s">
        <v>7643</v>
      </c>
      <c r="D916" t="s">
        <v>2562</v>
      </c>
      <c r="E916" t="s">
        <v>2563</v>
      </c>
      <c r="F916" s="15">
        <v>615</v>
      </c>
      <c r="G916" t="s">
        <v>367</v>
      </c>
      <c r="H916" t="s">
        <v>367</v>
      </c>
      <c r="I916" t="s">
        <v>174</v>
      </c>
      <c r="J916" t="s">
        <v>73</v>
      </c>
      <c r="K916" t="s">
        <v>75</v>
      </c>
      <c r="L916" t="s">
        <v>7644</v>
      </c>
      <c r="M916" t="s">
        <v>7645</v>
      </c>
      <c r="N916" t="s">
        <v>4982</v>
      </c>
      <c r="O916">
        <f>VLOOKUP(B916,HIS退!B:F,5,FALSE)</f>
        <v>-615</v>
      </c>
      <c r="P916" t="str">
        <f t="shared" si="28"/>
        <v/>
      </c>
      <c r="Q916" s="40">
        <f>VLOOKUP(L916,银行退!C:D,2,FALSE)</f>
        <v>615</v>
      </c>
      <c r="R916" t="str">
        <f t="shared" si="29"/>
        <v/>
      </c>
      <c r="S916" t="str">
        <f>VLOOKUP(L916,银行退!C:Q,15,FALSE)</f>
        <v>B</v>
      </c>
      <c r="T916" s="40" t="str">
        <f>VLOOKUP(L916,银行退!C:W,21,FALSE)</f>
        <v>20170619</v>
      </c>
      <c r="U916" s="53">
        <v>42905.700335648151</v>
      </c>
      <c r="V916">
        <f>VLOOKUP(B916,HIS解!E:G,3,FALSE)</f>
        <v>615</v>
      </c>
    </row>
    <row r="917" spans="1:22" ht="14.25" hidden="1">
      <c r="A917" s="53">
        <v>42905.70144675926</v>
      </c>
      <c r="B917">
        <v>0</v>
      </c>
      <c r="C917"/>
      <c r="D917" t="s">
        <v>2562</v>
      </c>
      <c r="E917" t="s">
        <v>2563</v>
      </c>
      <c r="F917" s="15">
        <v>615</v>
      </c>
      <c r="G917" t="s">
        <v>367</v>
      </c>
      <c r="H917" t="s">
        <v>367</v>
      </c>
      <c r="I917" t="s">
        <v>76</v>
      </c>
      <c r="J917" t="s">
        <v>73</v>
      </c>
      <c r="K917" t="s">
        <v>75</v>
      </c>
      <c r="L917" t="s">
        <v>7646</v>
      </c>
      <c r="M917" t="s">
        <v>7647</v>
      </c>
      <c r="N917" t="s">
        <v>4982</v>
      </c>
      <c r="O917" t="e">
        <f>VLOOKUP(B917,HIS退!B:F,5,FALSE)</f>
        <v>#N/A</v>
      </c>
      <c r="P917" t="e">
        <f t="shared" si="28"/>
        <v>#N/A</v>
      </c>
      <c r="Q917" s="40" t="e">
        <f>VLOOKUP(L917,银行退!C:D,2,FALSE)</f>
        <v>#N/A</v>
      </c>
      <c r="R917" t="e">
        <f t="shared" si="29"/>
        <v>#N/A</v>
      </c>
      <c r="S917" t="e">
        <f>VLOOKUP(L917,银行退!C:Q,15,FALSE)</f>
        <v>#N/A</v>
      </c>
      <c r="T917" s="40" t="e">
        <f>VLOOKUP(L917,银行退!C:W,21,FALSE)</f>
        <v>#N/A</v>
      </c>
      <c r="U917" s="53">
        <v>42905.70144675926</v>
      </c>
      <c r="V917" t="e">
        <f>VLOOKUP(B917,HIS解!E:G,3,FALSE)</f>
        <v>#N/A</v>
      </c>
    </row>
    <row r="918" spans="1:22" ht="14.25" hidden="1">
      <c r="A918" s="53">
        <v>42905.70171296296</v>
      </c>
      <c r="B918">
        <v>0</v>
      </c>
      <c r="C918"/>
      <c r="D918" t="s">
        <v>2562</v>
      </c>
      <c r="E918" t="s">
        <v>2563</v>
      </c>
      <c r="F918" s="15">
        <v>615</v>
      </c>
      <c r="G918" t="s">
        <v>367</v>
      </c>
      <c r="H918" t="s">
        <v>367</v>
      </c>
      <c r="I918" t="s">
        <v>76</v>
      </c>
      <c r="J918" t="s">
        <v>73</v>
      </c>
      <c r="K918" t="s">
        <v>75</v>
      </c>
      <c r="L918" t="s">
        <v>7648</v>
      </c>
      <c r="M918" t="s">
        <v>7649</v>
      </c>
      <c r="N918" t="s">
        <v>4982</v>
      </c>
      <c r="O918" t="e">
        <f>VLOOKUP(B918,HIS退!B:F,5,FALSE)</f>
        <v>#N/A</v>
      </c>
      <c r="P918" t="e">
        <f t="shared" si="28"/>
        <v>#N/A</v>
      </c>
      <c r="Q918" s="40" t="e">
        <f>VLOOKUP(L918,银行退!C:D,2,FALSE)</f>
        <v>#N/A</v>
      </c>
      <c r="R918" t="e">
        <f t="shared" si="29"/>
        <v>#N/A</v>
      </c>
      <c r="S918" t="e">
        <f>VLOOKUP(L918,银行退!C:Q,15,FALSE)</f>
        <v>#N/A</v>
      </c>
      <c r="T918" s="40" t="e">
        <f>VLOOKUP(L918,银行退!C:W,21,FALSE)</f>
        <v>#N/A</v>
      </c>
      <c r="U918" s="53">
        <v>42905.70171296296</v>
      </c>
      <c r="V918" t="e">
        <f>VLOOKUP(B918,HIS解!E:G,3,FALSE)</f>
        <v>#N/A</v>
      </c>
    </row>
    <row r="919" spans="1:22" ht="14.25" hidden="1">
      <c r="A919" s="53">
        <v>42905.704282407409</v>
      </c>
      <c r="B919">
        <v>288718</v>
      </c>
      <c r="C919" t="s">
        <v>2564</v>
      </c>
      <c r="D919" t="s">
        <v>2565</v>
      </c>
      <c r="E919" t="s">
        <v>2566</v>
      </c>
      <c r="F919" s="15">
        <v>344</v>
      </c>
      <c r="G919" t="s">
        <v>367</v>
      </c>
      <c r="H919" t="s">
        <v>367</v>
      </c>
      <c r="I919" t="s">
        <v>74</v>
      </c>
      <c r="J919" t="s">
        <v>36</v>
      </c>
      <c r="K919" t="s">
        <v>75</v>
      </c>
      <c r="L919" t="s">
        <v>7650</v>
      </c>
      <c r="M919" t="s">
        <v>7651</v>
      </c>
      <c r="N919" t="s">
        <v>7652</v>
      </c>
      <c r="O919">
        <f>VLOOKUP(B919,HIS退!B:F,5,FALSE)</f>
        <v>-344</v>
      </c>
      <c r="P919" t="str">
        <f t="shared" si="28"/>
        <v/>
      </c>
      <c r="Q919" s="40">
        <f>VLOOKUP(L919,银行退!C:D,2,FALSE)</f>
        <v>344</v>
      </c>
      <c r="R919" t="str">
        <f t="shared" si="29"/>
        <v/>
      </c>
      <c r="S919" t="str">
        <f>VLOOKUP(L919,银行退!C:Q,15,FALSE)</f>
        <v>S</v>
      </c>
      <c r="T919" s="40" t="e">
        <f>VLOOKUP(L919,银行退!C:W,21,FALSE)</f>
        <v>#N/A</v>
      </c>
      <c r="U919" s="53">
        <v>42905.704282407409</v>
      </c>
      <c r="V919" t="e">
        <f>VLOOKUP(B919,HIS解!E:G,3,FALSE)</f>
        <v>#N/A</v>
      </c>
    </row>
    <row r="920" spans="1:22" ht="14.25" hidden="1">
      <c r="A920" s="53">
        <v>42905.713287037041</v>
      </c>
      <c r="B920">
        <v>288996</v>
      </c>
      <c r="C920" t="s">
        <v>7653</v>
      </c>
      <c r="D920" t="s">
        <v>2567</v>
      </c>
      <c r="E920" t="s">
        <v>2568</v>
      </c>
      <c r="F920" s="15">
        <v>150</v>
      </c>
      <c r="G920" t="s">
        <v>367</v>
      </c>
      <c r="H920" t="s">
        <v>367</v>
      </c>
      <c r="I920" t="s">
        <v>174</v>
      </c>
      <c r="J920" t="s">
        <v>73</v>
      </c>
      <c r="K920" t="s">
        <v>75</v>
      </c>
      <c r="L920" t="s">
        <v>7654</v>
      </c>
      <c r="M920" t="s">
        <v>7655</v>
      </c>
      <c r="N920" t="s">
        <v>4978</v>
      </c>
      <c r="O920">
        <f>VLOOKUP(B920,HIS退!B:F,5,FALSE)</f>
        <v>-150</v>
      </c>
      <c r="P920" t="str">
        <f t="shared" si="28"/>
        <v/>
      </c>
      <c r="Q920" s="40">
        <f>VLOOKUP(L920,银行退!C:D,2,FALSE)</f>
        <v>150</v>
      </c>
      <c r="R920" t="str">
        <f t="shared" si="29"/>
        <v/>
      </c>
      <c r="S920" t="str">
        <f>VLOOKUP(L920,银行退!C:Q,15,FALSE)</f>
        <v>B</v>
      </c>
      <c r="T920" s="40" t="str">
        <f>VLOOKUP(L920,银行退!C:W,21,FALSE)</f>
        <v>20170619</v>
      </c>
      <c r="U920" s="53">
        <v>42905.713287037041</v>
      </c>
      <c r="V920">
        <f>VLOOKUP(B920,HIS解!E:G,3,FALSE)</f>
        <v>150</v>
      </c>
    </row>
    <row r="921" spans="1:22" ht="14.25" hidden="1">
      <c r="A921" s="53">
        <v>42905.721898148149</v>
      </c>
      <c r="B921">
        <v>289243</v>
      </c>
      <c r="C921"/>
      <c r="D921" t="s">
        <v>2569</v>
      </c>
      <c r="E921" t="s">
        <v>2570</v>
      </c>
      <c r="F921" s="15">
        <v>996</v>
      </c>
      <c r="G921" t="s">
        <v>367</v>
      </c>
      <c r="H921" t="s">
        <v>367</v>
      </c>
      <c r="I921" t="s">
        <v>174</v>
      </c>
      <c r="J921" t="s">
        <v>73</v>
      </c>
      <c r="K921" t="s">
        <v>75</v>
      </c>
      <c r="L921" t="s">
        <v>7656</v>
      </c>
      <c r="M921" t="s">
        <v>7657</v>
      </c>
      <c r="N921" t="s">
        <v>4983</v>
      </c>
      <c r="O921">
        <f>VLOOKUP(B921,HIS退!B:F,5,FALSE)</f>
        <v>-996</v>
      </c>
      <c r="P921" t="str">
        <f t="shared" si="28"/>
        <v/>
      </c>
      <c r="Q921" s="40" t="e">
        <f>VLOOKUP(L921,银行退!C:D,2,FALSE)</f>
        <v>#N/A</v>
      </c>
      <c r="R921" t="e">
        <f t="shared" si="29"/>
        <v>#N/A</v>
      </c>
      <c r="S921" t="e">
        <f>VLOOKUP(L921,银行退!C:Q,15,FALSE)</f>
        <v>#N/A</v>
      </c>
      <c r="T921" s="40" t="e">
        <f>VLOOKUP(L921,银行退!C:W,21,FALSE)</f>
        <v>#N/A</v>
      </c>
      <c r="U921" s="53">
        <v>42905.721898148149</v>
      </c>
      <c r="V921">
        <f>VLOOKUP(B921,HIS解!E:G,3,FALSE)</f>
        <v>996</v>
      </c>
    </row>
    <row r="922" spans="1:22" ht="14.25" hidden="1">
      <c r="A922" s="53">
        <v>42905.724664351852</v>
      </c>
      <c r="B922">
        <v>289299</v>
      </c>
      <c r="C922" t="s">
        <v>2571</v>
      </c>
      <c r="D922" t="s">
        <v>2572</v>
      </c>
      <c r="E922" t="s">
        <v>2573</v>
      </c>
      <c r="F922" s="15">
        <v>5000</v>
      </c>
      <c r="G922" t="s">
        <v>367</v>
      </c>
      <c r="H922" t="s">
        <v>367</v>
      </c>
      <c r="I922" t="s">
        <v>74</v>
      </c>
      <c r="J922" t="s">
        <v>36</v>
      </c>
      <c r="K922" t="s">
        <v>75</v>
      </c>
      <c r="L922" t="s">
        <v>7658</v>
      </c>
      <c r="M922" t="s">
        <v>7659</v>
      </c>
      <c r="N922" t="s">
        <v>7660</v>
      </c>
      <c r="O922">
        <f>VLOOKUP(B922,HIS退!B:F,5,FALSE)</f>
        <v>-5000</v>
      </c>
      <c r="P922" t="str">
        <f t="shared" si="28"/>
        <v/>
      </c>
      <c r="Q922" s="40">
        <f>VLOOKUP(L922,银行退!C:D,2,FALSE)</f>
        <v>5000</v>
      </c>
      <c r="R922" t="str">
        <f t="shared" si="29"/>
        <v/>
      </c>
      <c r="S922" t="str">
        <f>VLOOKUP(L922,银行退!C:Q,15,FALSE)</f>
        <v>S</v>
      </c>
      <c r="T922" s="40" t="e">
        <f>VLOOKUP(L922,银行退!C:W,21,FALSE)</f>
        <v>#N/A</v>
      </c>
      <c r="U922" s="53">
        <v>42905.724664351852</v>
      </c>
      <c r="V922" t="e">
        <f>VLOOKUP(B922,HIS解!E:G,3,FALSE)</f>
        <v>#N/A</v>
      </c>
    </row>
    <row r="923" spans="1:22" ht="14.25" hidden="1">
      <c r="A923" s="53">
        <v>42905.726620370369</v>
      </c>
      <c r="B923">
        <v>289347</v>
      </c>
      <c r="C923" t="s">
        <v>2574</v>
      </c>
      <c r="D923" t="s">
        <v>2575</v>
      </c>
      <c r="E923" t="s">
        <v>2576</v>
      </c>
      <c r="F923" s="15">
        <v>144</v>
      </c>
      <c r="G923" t="s">
        <v>367</v>
      </c>
      <c r="H923" t="s">
        <v>367</v>
      </c>
      <c r="I923" t="s">
        <v>74</v>
      </c>
      <c r="J923" t="s">
        <v>36</v>
      </c>
      <c r="K923" t="s">
        <v>75</v>
      </c>
      <c r="L923" t="s">
        <v>7661</v>
      </c>
      <c r="M923" t="s">
        <v>7662</v>
      </c>
      <c r="N923" t="s">
        <v>7663</v>
      </c>
      <c r="O923">
        <f>VLOOKUP(B923,HIS退!B:F,5,FALSE)</f>
        <v>-144</v>
      </c>
      <c r="P923" t="str">
        <f t="shared" si="28"/>
        <v/>
      </c>
      <c r="Q923" s="40">
        <f>VLOOKUP(L923,银行退!C:D,2,FALSE)</f>
        <v>144</v>
      </c>
      <c r="R923" t="str">
        <f t="shared" si="29"/>
        <v/>
      </c>
      <c r="S923" t="str">
        <f>VLOOKUP(L923,银行退!C:Q,15,FALSE)</f>
        <v>S</v>
      </c>
      <c r="T923" s="40" t="e">
        <f>VLOOKUP(L923,银行退!C:W,21,FALSE)</f>
        <v>#N/A</v>
      </c>
      <c r="U923" s="53">
        <v>42905.726620370369</v>
      </c>
      <c r="V923" t="e">
        <f>VLOOKUP(B923,HIS解!E:G,3,FALSE)</f>
        <v>#N/A</v>
      </c>
    </row>
    <row r="924" spans="1:22" ht="14.25" hidden="1">
      <c r="A924" s="53">
        <v>42905.728981481479</v>
      </c>
      <c r="B924">
        <v>289408</v>
      </c>
      <c r="C924" t="s">
        <v>7664</v>
      </c>
      <c r="D924" t="s">
        <v>102</v>
      </c>
      <c r="E924" t="s">
        <v>95</v>
      </c>
      <c r="F924" s="15">
        <v>388</v>
      </c>
      <c r="G924" t="s">
        <v>367</v>
      </c>
      <c r="H924" t="s">
        <v>367</v>
      </c>
      <c r="I924" t="s">
        <v>174</v>
      </c>
      <c r="J924" t="s">
        <v>73</v>
      </c>
      <c r="K924" t="s">
        <v>75</v>
      </c>
      <c r="L924" t="s">
        <v>7665</v>
      </c>
      <c r="M924" t="s">
        <v>7666</v>
      </c>
      <c r="N924" t="s">
        <v>82</v>
      </c>
      <c r="O924">
        <f>VLOOKUP(B924,HIS退!B:F,5,FALSE)</f>
        <v>-388</v>
      </c>
      <c r="P924" t="str">
        <f t="shared" si="28"/>
        <v/>
      </c>
      <c r="Q924" s="40">
        <f>VLOOKUP(L924,银行退!C:D,2,FALSE)</f>
        <v>388</v>
      </c>
      <c r="R924" t="str">
        <f t="shared" si="29"/>
        <v/>
      </c>
      <c r="S924" t="str">
        <f>VLOOKUP(L924,银行退!C:Q,15,FALSE)</f>
        <v>B</v>
      </c>
      <c r="T924" s="40" t="str">
        <f>VLOOKUP(L924,银行退!C:W,21,FALSE)</f>
        <v>20170619</v>
      </c>
      <c r="U924" s="53">
        <v>42905.728981481479</v>
      </c>
      <c r="V924">
        <f>VLOOKUP(B924,HIS解!E:G,3,FALSE)</f>
        <v>388</v>
      </c>
    </row>
    <row r="925" spans="1:22" ht="14.25" hidden="1">
      <c r="A925" s="53">
        <v>42905.730891203704</v>
      </c>
      <c r="B925">
        <v>289448</v>
      </c>
      <c r="C925"/>
      <c r="D925" t="s">
        <v>2577</v>
      </c>
      <c r="E925" t="s">
        <v>2578</v>
      </c>
      <c r="F925" s="15">
        <v>315</v>
      </c>
      <c r="G925" t="s">
        <v>42</v>
      </c>
      <c r="H925" t="s">
        <v>367</v>
      </c>
      <c r="I925" t="s">
        <v>174</v>
      </c>
      <c r="J925" t="s">
        <v>73</v>
      </c>
      <c r="K925" t="s">
        <v>75</v>
      </c>
      <c r="L925" t="s">
        <v>7667</v>
      </c>
      <c r="M925" t="s">
        <v>7668</v>
      </c>
      <c r="N925" t="s">
        <v>4973</v>
      </c>
      <c r="O925">
        <f>VLOOKUP(B925,HIS退!B:F,5,FALSE)</f>
        <v>-315</v>
      </c>
      <c r="P925" t="str">
        <f t="shared" si="28"/>
        <v/>
      </c>
      <c r="Q925" s="40" t="e">
        <f>VLOOKUP(L925,银行退!C:D,2,FALSE)</f>
        <v>#N/A</v>
      </c>
      <c r="R925" t="e">
        <f t="shared" si="29"/>
        <v>#N/A</v>
      </c>
      <c r="S925" t="e">
        <f>VLOOKUP(L925,银行退!C:Q,15,FALSE)</f>
        <v>#N/A</v>
      </c>
      <c r="T925" s="40" t="e">
        <f>VLOOKUP(L925,银行退!C:W,21,FALSE)</f>
        <v>#N/A</v>
      </c>
      <c r="U925" s="53">
        <v>42905.730891203704</v>
      </c>
      <c r="V925">
        <f>VLOOKUP(B925,HIS解!E:G,3,FALSE)</f>
        <v>315</v>
      </c>
    </row>
    <row r="926" spans="1:22" ht="14.25" hidden="1">
      <c r="A926" s="53">
        <v>42905.731226851851</v>
      </c>
      <c r="B926">
        <v>289456</v>
      </c>
      <c r="C926"/>
      <c r="D926" t="s">
        <v>2577</v>
      </c>
      <c r="E926" t="s">
        <v>2578</v>
      </c>
      <c r="F926" s="15">
        <v>315</v>
      </c>
      <c r="G926" t="s">
        <v>42</v>
      </c>
      <c r="H926" t="s">
        <v>367</v>
      </c>
      <c r="I926" t="s">
        <v>174</v>
      </c>
      <c r="J926" t="s">
        <v>73</v>
      </c>
      <c r="K926" t="s">
        <v>75</v>
      </c>
      <c r="L926" t="s">
        <v>7669</v>
      </c>
      <c r="M926" t="s">
        <v>7670</v>
      </c>
      <c r="N926" t="s">
        <v>4973</v>
      </c>
      <c r="O926">
        <f>VLOOKUP(B926,HIS退!B:F,5,FALSE)</f>
        <v>-315</v>
      </c>
      <c r="P926" t="str">
        <f t="shared" si="28"/>
        <v/>
      </c>
      <c r="Q926" s="40" t="e">
        <f>VLOOKUP(L926,银行退!C:D,2,FALSE)</f>
        <v>#N/A</v>
      </c>
      <c r="R926" t="e">
        <f t="shared" si="29"/>
        <v>#N/A</v>
      </c>
      <c r="S926" t="e">
        <f>VLOOKUP(L926,银行退!C:Q,15,FALSE)</f>
        <v>#N/A</v>
      </c>
      <c r="T926" s="40" t="e">
        <f>VLOOKUP(L926,银行退!C:W,21,FALSE)</f>
        <v>#N/A</v>
      </c>
      <c r="U926" s="53">
        <v>42905.731226851851</v>
      </c>
      <c r="V926">
        <f>VLOOKUP(B926,HIS解!E:G,3,FALSE)</f>
        <v>315</v>
      </c>
    </row>
    <row r="927" spans="1:22" ht="14.25" hidden="1">
      <c r="A927" s="53">
        <v>42905.731782407405</v>
      </c>
      <c r="B927">
        <v>289468</v>
      </c>
      <c r="C927"/>
      <c r="D927" t="s">
        <v>2577</v>
      </c>
      <c r="E927" t="s">
        <v>2578</v>
      </c>
      <c r="F927" s="15">
        <v>316</v>
      </c>
      <c r="G927" t="s">
        <v>42</v>
      </c>
      <c r="H927" t="s">
        <v>367</v>
      </c>
      <c r="I927" t="s">
        <v>174</v>
      </c>
      <c r="J927" t="s">
        <v>73</v>
      </c>
      <c r="K927" t="s">
        <v>75</v>
      </c>
      <c r="L927" t="s">
        <v>7671</v>
      </c>
      <c r="M927" t="s">
        <v>7672</v>
      </c>
      <c r="N927" t="s">
        <v>4973</v>
      </c>
      <c r="O927">
        <f>VLOOKUP(B927,HIS退!B:F,5,FALSE)</f>
        <v>-316</v>
      </c>
      <c r="P927" t="str">
        <f t="shared" si="28"/>
        <v/>
      </c>
      <c r="Q927" s="40" t="e">
        <f>VLOOKUP(L927,银行退!C:D,2,FALSE)</f>
        <v>#N/A</v>
      </c>
      <c r="R927" t="e">
        <f t="shared" si="29"/>
        <v>#N/A</v>
      </c>
      <c r="S927" t="e">
        <f>VLOOKUP(L927,银行退!C:Q,15,FALSE)</f>
        <v>#N/A</v>
      </c>
      <c r="T927" s="40" t="e">
        <f>VLOOKUP(L927,银行退!C:W,21,FALSE)</f>
        <v>#N/A</v>
      </c>
      <c r="U927" s="53">
        <v>42905.731782407405</v>
      </c>
      <c r="V927">
        <f>VLOOKUP(B927,HIS解!E:G,3,FALSE)</f>
        <v>316</v>
      </c>
    </row>
    <row r="928" spans="1:22" ht="14.25" hidden="1">
      <c r="A928" s="53">
        <v>42905.732118055559</v>
      </c>
      <c r="B928">
        <v>289475</v>
      </c>
      <c r="C928"/>
      <c r="D928" t="s">
        <v>2577</v>
      </c>
      <c r="E928" t="s">
        <v>2578</v>
      </c>
      <c r="F928" s="15">
        <v>315</v>
      </c>
      <c r="G928" t="s">
        <v>42</v>
      </c>
      <c r="H928" t="s">
        <v>367</v>
      </c>
      <c r="I928" t="s">
        <v>174</v>
      </c>
      <c r="J928" t="s">
        <v>73</v>
      </c>
      <c r="K928" t="s">
        <v>75</v>
      </c>
      <c r="L928" t="s">
        <v>7673</v>
      </c>
      <c r="M928" t="s">
        <v>7674</v>
      </c>
      <c r="N928" t="s">
        <v>4973</v>
      </c>
      <c r="O928">
        <f>VLOOKUP(B928,HIS退!B:F,5,FALSE)</f>
        <v>-315</v>
      </c>
      <c r="P928" t="str">
        <f t="shared" si="28"/>
        <v/>
      </c>
      <c r="Q928" s="40" t="e">
        <f>VLOOKUP(L928,银行退!C:D,2,FALSE)</f>
        <v>#N/A</v>
      </c>
      <c r="R928" t="e">
        <f t="shared" si="29"/>
        <v>#N/A</v>
      </c>
      <c r="S928" t="e">
        <f>VLOOKUP(L928,银行退!C:Q,15,FALSE)</f>
        <v>#N/A</v>
      </c>
      <c r="T928" s="40" t="e">
        <f>VLOOKUP(L928,银行退!C:W,21,FALSE)</f>
        <v>#N/A</v>
      </c>
      <c r="U928" s="53">
        <v>42905.732118055559</v>
      </c>
      <c r="V928">
        <f>VLOOKUP(B928,HIS解!E:G,3,FALSE)</f>
        <v>315</v>
      </c>
    </row>
    <row r="929" spans="1:22" ht="14.25" hidden="1">
      <c r="A929" s="53">
        <v>42905.732361111113</v>
      </c>
      <c r="B929">
        <v>289480</v>
      </c>
      <c r="C929"/>
      <c r="D929" t="s">
        <v>2577</v>
      </c>
      <c r="E929" t="s">
        <v>2578</v>
      </c>
      <c r="F929" s="15">
        <v>315</v>
      </c>
      <c r="G929" t="s">
        <v>42</v>
      </c>
      <c r="H929" t="s">
        <v>367</v>
      </c>
      <c r="I929" t="s">
        <v>174</v>
      </c>
      <c r="J929" t="s">
        <v>73</v>
      </c>
      <c r="K929" t="s">
        <v>75</v>
      </c>
      <c r="L929" t="s">
        <v>7675</v>
      </c>
      <c r="M929" t="s">
        <v>7676</v>
      </c>
      <c r="N929" t="s">
        <v>4973</v>
      </c>
      <c r="O929">
        <f>VLOOKUP(B929,HIS退!B:F,5,FALSE)</f>
        <v>-315</v>
      </c>
      <c r="P929" t="str">
        <f t="shared" si="28"/>
        <v/>
      </c>
      <c r="Q929" s="40" t="e">
        <f>VLOOKUP(L929,银行退!C:D,2,FALSE)</f>
        <v>#N/A</v>
      </c>
      <c r="R929" t="e">
        <f t="shared" si="29"/>
        <v>#N/A</v>
      </c>
      <c r="S929" t="e">
        <f>VLOOKUP(L929,银行退!C:Q,15,FALSE)</f>
        <v>#N/A</v>
      </c>
      <c r="T929" s="40" t="e">
        <f>VLOOKUP(L929,银行退!C:W,21,FALSE)</f>
        <v>#N/A</v>
      </c>
      <c r="U929" s="53">
        <v>42905.732361111113</v>
      </c>
      <c r="V929">
        <f>VLOOKUP(B929,HIS解!E:G,3,FALSE)</f>
        <v>315</v>
      </c>
    </row>
    <row r="930" spans="1:22" ht="14.25" hidden="1">
      <c r="A930" s="53">
        <v>42905.733495370368</v>
      </c>
      <c r="B930">
        <v>289504</v>
      </c>
      <c r="C930" t="s">
        <v>2579</v>
      </c>
      <c r="D930" t="s">
        <v>2580</v>
      </c>
      <c r="E930" t="s">
        <v>2581</v>
      </c>
      <c r="F930" s="15">
        <v>111</v>
      </c>
      <c r="G930" t="s">
        <v>367</v>
      </c>
      <c r="H930" t="s">
        <v>367</v>
      </c>
      <c r="I930" t="s">
        <v>74</v>
      </c>
      <c r="J930" t="s">
        <v>36</v>
      </c>
      <c r="K930" t="s">
        <v>75</v>
      </c>
      <c r="L930" t="s">
        <v>7677</v>
      </c>
      <c r="M930" t="s">
        <v>7678</v>
      </c>
      <c r="N930" t="s">
        <v>5023</v>
      </c>
      <c r="O930">
        <f>VLOOKUP(B930,HIS退!B:F,5,FALSE)</f>
        <v>-111</v>
      </c>
      <c r="P930" t="str">
        <f t="shared" si="28"/>
        <v/>
      </c>
      <c r="Q930" s="40">
        <f>VLOOKUP(L930,银行退!C:D,2,FALSE)</f>
        <v>111</v>
      </c>
      <c r="R930" t="str">
        <f t="shared" si="29"/>
        <v/>
      </c>
      <c r="S930" t="str">
        <f>VLOOKUP(L930,银行退!C:Q,15,FALSE)</f>
        <v>S</v>
      </c>
      <c r="T930" s="40" t="e">
        <f>VLOOKUP(L930,银行退!C:W,21,FALSE)</f>
        <v>#N/A</v>
      </c>
      <c r="U930" s="53">
        <v>42905.733495370368</v>
      </c>
      <c r="V930" t="e">
        <f>VLOOKUP(B930,HIS解!E:G,3,FALSE)</f>
        <v>#N/A</v>
      </c>
    </row>
    <row r="931" spans="1:22" ht="14.25" hidden="1">
      <c r="A931" s="53">
        <v>42905.733622685184</v>
      </c>
      <c r="B931">
        <v>289510</v>
      </c>
      <c r="C931"/>
      <c r="D931" t="s">
        <v>2577</v>
      </c>
      <c r="E931" t="s">
        <v>2578</v>
      </c>
      <c r="F931" s="15">
        <v>315</v>
      </c>
      <c r="G931" t="s">
        <v>367</v>
      </c>
      <c r="H931" t="s">
        <v>367</v>
      </c>
      <c r="I931" t="s">
        <v>174</v>
      </c>
      <c r="J931" t="s">
        <v>73</v>
      </c>
      <c r="K931" t="s">
        <v>75</v>
      </c>
      <c r="L931" t="s">
        <v>7679</v>
      </c>
      <c r="M931" t="s">
        <v>7680</v>
      </c>
      <c r="N931" t="s">
        <v>4973</v>
      </c>
      <c r="O931">
        <f>VLOOKUP(B931,HIS退!B:F,5,FALSE)</f>
        <v>-315</v>
      </c>
      <c r="P931" t="str">
        <f t="shared" si="28"/>
        <v/>
      </c>
      <c r="Q931" s="40" t="e">
        <f>VLOOKUP(L931,银行退!C:D,2,FALSE)</f>
        <v>#N/A</v>
      </c>
      <c r="R931" t="e">
        <f t="shared" si="29"/>
        <v>#N/A</v>
      </c>
      <c r="S931" t="e">
        <f>VLOOKUP(L931,银行退!C:Q,15,FALSE)</f>
        <v>#N/A</v>
      </c>
      <c r="T931" s="40" t="e">
        <f>VLOOKUP(L931,银行退!C:W,21,FALSE)</f>
        <v>#N/A</v>
      </c>
      <c r="U931" s="53">
        <v>42905.733622685184</v>
      </c>
      <c r="V931">
        <f>VLOOKUP(B931,HIS解!E:G,3,FALSE)</f>
        <v>315</v>
      </c>
    </row>
    <row r="932" spans="1:22" ht="14.25" hidden="1">
      <c r="A932" s="53">
        <v>42905.776493055557</v>
      </c>
      <c r="B932">
        <v>289771</v>
      </c>
      <c r="C932" t="s">
        <v>7681</v>
      </c>
      <c r="D932" t="s">
        <v>2582</v>
      </c>
      <c r="E932" t="s">
        <v>2583</v>
      </c>
      <c r="F932" s="15">
        <v>300</v>
      </c>
      <c r="G932" t="s">
        <v>367</v>
      </c>
      <c r="H932" t="s">
        <v>367</v>
      </c>
      <c r="I932" t="s">
        <v>174</v>
      </c>
      <c r="J932" t="s">
        <v>98</v>
      </c>
      <c r="K932" t="s">
        <v>75</v>
      </c>
      <c r="L932" t="s">
        <v>7682</v>
      </c>
      <c r="M932" t="s">
        <v>7683</v>
      </c>
      <c r="N932" t="s">
        <v>5084</v>
      </c>
      <c r="O932">
        <f>VLOOKUP(B932,HIS退!B:F,5,FALSE)</f>
        <v>-300</v>
      </c>
      <c r="P932" t="str">
        <f t="shared" si="28"/>
        <v/>
      </c>
      <c r="Q932" s="40">
        <f>VLOOKUP(L932,银行退!C:D,2,FALSE)</f>
        <v>300</v>
      </c>
      <c r="R932" t="str">
        <f t="shared" si="29"/>
        <v/>
      </c>
      <c r="S932" t="str">
        <f>VLOOKUP(L932,银行退!C:Q,15,FALSE)</f>
        <v>B</v>
      </c>
      <c r="T932" s="40" t="str">
        <f>VLOOKUP(L932,银行退!C:W,21,FALSE)</f>
        <v>20170620</v>
      </c>
      <c r="U932" s="53">
        <v>42905.776493055557</v>
      </c>
      <c r="V932">
        <f>VLOOKUP(B932,HIS解!E:G,3,FALSE)</f>
        <v>300</v>
      </c>
    </row>
    <row r="933" spans="1:22" ht="14.25" hidden="1">
      <c r="A933" s="53">
        <v>42905.785081018519</v>
      </c>
      <c r="B933">
        <v>289803</v>
      </c>
      <c r="C933" t="s">
        <v>7684</v>
      </c>
      <c r="D933" t="s">
        <v>2584</v>
      </c>
      <c r="E933" t="s">
        <v>2585</v>
      </c>
      <c r="F933" s="15">
        <v>5000</v>
      </c>
      <c r="G933" t="s">
        <v>367</v>
      </c>
      <c r="H933" t="s">
        <v>367</v>
      </c>
      <c r="I933" t="s">
        <v>174</v>
      </c>
      <c r="J933" t="s">
        <v>73</v>
      </c>
      <c r="K933" t="s">
        <v>75</v>
      </c>
      <c r="L933" t="s">
        <v>7685</v>
      </c>
      <c r="M933" t="s">
        <v>7686</v>
      </c>
      <c r="N933" t="s">
        <v>4975</v>
      </c>
      <c r="O933">
        <f>VLOOKUP(B933,HIS退!B:F,5,FALSE)</f>
        <v>-5000</v>
      </c>
      <c r="P933" t="str">
        <f t="shared" si="28"/>
        <v/>
      </c>
      <c r="Q933" s="40" t="e">
        <f>VLOOKUP(L933,银行退!C:D,2,FALSE)</f>
        <v>#N/A</v>
      </c>
      <c r="R933" t="e">
        <f t="shared" si="29"/>
        <v>#N/A</v>
      </c>
      <c r="S933" t="e">
        <f>VLOOKUP(L933,银行退!C:Q,15,FALSE)</f>
        <v>#N/A</v>
      </c>
      <c r="T933" s="40" t="e">
        <f>VLOOKUP(L933,银行退!C:W,21,FALSE)</f>
        <v>#N/A</v>
      </c>
      <c r="U933" s="53">
        <v>42905.785081018519</v>
      </c>
      <c r="V933">
        <f>VLOOKUP(B933,HIS解!E:G,3,FALSE)</f>
        <v>5000</v>
      </c>
    </row>
    <row r="934" spans="1:22" ht="14.25" hidden="1">
      <c r="A934" s="53">
        <v>42905.785694444443</v>
      </c>
      <c r="B934">
        <v>289805</v>
      </c>
      <c r="C934" t="s">
        <v>7684</v>
      </c>
      <c r="D934" t="s">
        <v>2584</v>
      </c>
      <c r="E934" t="s">
        <v>2585</v>
      </c>
      <c r="F934" s="15">
        <v>5000</v>
      </c>
      <c r="G934" t="s">
        <v>367</v>
      </c>
      <c r="H934" t="s">
        <v>367</v>
      </c>
      <c r="I934" t="s">
        <v>174</v>
      </c>
      <c r="J934" t="s">
        <v>73</v>
      </c>
      <c r="K934" t="s">
        <v>75</v>
      </c>
      <c r="L934" t="s">
        <v>7687</v>
      </c>
      <c r="M934" t="s">
        <v>7688</v>
      </c>
      <c r="N934" t="s">
        <v>4975</v>
      </c>
      <c r="O934">
        <f>VLOOKUP(B934,HIS退!B:F,5,FALSE)</f>
        <v>-5000</v>
      </c>
      <c r="P934" t="str">
        <f t="shared" si="28"/>
        <v/>
      </c>
      <c r="Q934" s="40" t="e">
        <f>VLOOKUP(L934,银行退!C:D,2,FALSE)</f>
        <v>#N/A</v>
      </c>
      <c r="R934" t="e">
        <f t="shared" si="29"/>
        <v>#N/A</v>
      </c>
      <c r="S934" t="e">
        <f>VLOOKUP(L934,银行退!C:Q,15,FALSE)</f>
        <v>#N/A</v>
      </c>
      <c r="T934" s="40" t="e">
        <f>VLOOKUP(L934,银行退!C:W,21,FALSE)</f>
        <v>#N/A</v>
      </c>
      <c r="U934" s="53">
        <v>42905.785694444443</v>
      </c>
      <c r="V934">
        <f>VLOOKUP(B934,HIS解!E:G,3,FALSE)</f>
        <v>5000</v>
      </c>
    </row>
    <row r="935" spans="1:22" ht="14.25" hidden="1">
      <c r="A935" s="53">
        <v>42905.791527777779</v>
      </c>
      <c r="B935">
        <v>289823</v>
      </c>
      <c r="C935" t="s">
        <v>7684</v>
      </c>
      <c r="D935" t="s">
        <v>2584</v>
      </c>
      <c r="E935" t="s">
        <v>2585</v>
      </c>
      <c r="F935" s="15">
        <v>5000</v>
      </c>
      <c r="G935" t="s">
        <v>42</v>
      </c>
      <c r="H935" t="s">
        <v>367</v>
      </c>
      <c r="I935" t="s">
        <v>174</v>
      </c>
      <c r="J935" t="s">
        <v>73</v>
      </c>
      <c r="K935" t="s">
        <v>75</v>
      </c>
      <c r="L935" t="s">
        <v>7689</v>
      </c>
      <c r="M935" t="s">
        <v>7690</v>
      </c>
      <c r="N935" t="s">
        <v>4975</v>
      </c>
      <c r="O935">
        <f>VLOOKUP(B935,HIS退!B:F,5,FALSE)</f>
        <v>-5000</v>
      </c>
      <c r="P935" t="str">
        <f t="shared" si="28"/>
        <v/>
      </c>
      <c r="Q935" s="40" t="e">
        <f>VLOOKUP(L935,银行退!C:D,2,FALSE)</f>
        <v>#N/A</v>
      </c>
      <c r="R935" t="e">
        <f t="shared" si="29"/>
        <v>#N/A</v>
      </c>
      <c r="S935" t="e">
        <f>VLOOKUP(L935,银行退!C:Q,15,FALSE)</f>
        <v>#N/A</v>
      </c>
      <c r="T935" s="40" t="e">
        <f>VLOOKUP(L935,银行退!C:W,21,FALSE)</f>
        <v>#N/A</v>
      </c>
      <c r="U935" s="53">
        <v>42905.791527777779</v>
      </c>
      <c r="V935">
        <f>VLOOKUP(B935,HIS解!E:G,3,FALSE)</f>
        <v>5000</v>
      </c>
    </row>
    <row r="936" spans="1:22" ht="14.25" hidden="1">
      <c r="A936" s="53">
        <v>42905.810752314814</v>
      </c>
      <c r="B936">
        <v>289877</v>
      </c>
      <c r="C936" t="s">
        <v>2586</v>
      </c>
      <c r="D936" t="s">
        <v>2587</v>
      </c>
      <c r="E936" t="s">
        <v>2588</v>
      </c>
      <c r="F936" s="15">
        <v>164</v>
      </c>
      <c r="G936" t="s">
        <v>367</v>
      </c>
      <c r="H936" t="s">
        <v>367</v>
      </c>
      <c r="I936" t="s">
        <v>74</v>
      </c>
      <c r="J936" t="s">
        <v>36</v>
      </c>
      <c r="K936" t="s">
        <v>75</v>
      </c>
      <c r="L936" t="s">
        <v>7691</v>
      </c>
      <c r="M936" t="s">
        <v>7692</v>
      </c>
      <c r="N936" t="s">
        <v>7693</v>
      </c>
      <c r="O936">
        <f>VLOOKUP(B936,HIS退!B:F,5,FALSE)</f>
        <v>-164</v>
      </c>
      <c r="P936" t="str">
        <f t="shared" si="28"/>
        <v/>
      </c>
      <c r="Q936" s="40">
        <f>VLOOKUP(L936,银行退!C:D,2,FALSE)</f>
        <v>164</v>
      </c>
      <c r="R936" t="str">
        <f t="shared" si="29"/>
        <v/>
      </c>
      <c r="S936" t="str">
        <f>VLOOKUP(L936,银行退!C:Q,15,FALSE)</f>
        <v>S</v>
      </c>
      <c r="T936" s="40" t="e">
        <f>VLOOKUP(L936,银行退!C:W,21,FALSE)</f>
        <v>#N/A</v>
      </c>
      <c r="U936" s="53">
        <v>42905.810752314814</v>
      </c>
      <c r="V936" t="e">
        <f>VLOOKUP(B936,HIS解!E:G,3,FALSE)</f>
        <v>#N/A</v>
      </c>
    </row>
    <row r="937" spans="1:22" ht="14.25" hidden="1">
      <c r="A937" s="53">
        <v>42906.31585648148</v>
      </c>
      <c r="B937">
        <v>290746</v>
      </c>
      <c r="C937" t="s">
        <v>2589</v>
      </c>
      <c r="D937" t="s">
        <v>2590</v>
      </c>
      <c r="E937" t="s">
        <v>2591</v>
      </c>
      <c r="F937" s="15">
        <v>196</v>
      </c>
      <c r="G937" t="s">
        <v>367</v>
      </c>
      <c r="H937" t="s">
        <v>367</v>
      </c>
      <c r="I937" t="s">
        <v>74</v>
      </c>
      <c r="J937" t="s">
        <v>36</v>
      </c>
      <c r="K937" t="s">
        <v>75</v>
      </c>
      <c r="L937" t="s">
        <v>7694</v>
      </c>
      <c r="M937" t="s">
        <v>7695</v>
      </c>
      <c r="N937" t="s">
        <v>157</v>
      </c>
      <c r="O937">
        <f>VLOOKUP(B937,HIS退!B:F,5,FALSE)</f>
        <v>-196</v>
      </c>
      <c r="P937" t="str">
        <f t="shared" si="28"/>
        <v/>
      </c>
      <c r="Q937" s="40">
        <f>VLOOKUP(L937,银行退!C:D,2,FALSE)</f>
        <v>196</v>
      </c>
      <c r="R937" t="str">
        <f t="shared" si="29"/>
        <v/>
      </c>
      <c r="S937" t="str">
        <f>VLOOKUP(L937,银行退!C:Q,15,FALSE)</f>
        <v>S</v>
      </c>
      <c r="T937" s="40" t="e">
        <f>VLOOKUP(L937,银行退!C:W,21,FALSE)</f>
        <v>#N/A</v>
      </c>
      <c r="U937" s="53">
        <v>42906.31585648148</v>
      </c>
      <c r="V937" t="e">
        <f>VLOOKUP(B937,HIS解!E:G,3,FALSE)</f>
        <v>#N/A</v>
      </c>
    </row>
    <row r="938" spans="1:22" ht="14.25" hidden="1">
      <c r="A938" s="53">
        <v>42906.333981481483</v>
      </c>
      <c r="B938">
        <v>291173</v>
      </c>
      <c r="C938" t="s">
        <v>2592</v>
      </c>
      <c r="D938" t="s">
        <v>2593</v>
      </c>
      <c r="E938" t="s">
        <v>2594</v>
      </c>
      <c r="F938" s="15">
        <v>411</v>
      </c>
      <c r="G938" t="s">
        <v>367</v>
      </c>
      <c r="H938" t="s">
        <v>367</v>
      </c>
      <c r="I938" t="s">
        <v>74</v>
      </c>
      <c r="J938" t="s">
        <v>36</v>
      </c>
      <c r="K938" t="s">
        <v>75</v>
      </c>
      <c r="L938" t="s">
        <v>7696</v>
      </c>
      <c r="M938" t="s">
        <v>7697</v>
      </c>
      <c r="N938" t="s">
        <v>7698</v>
      </c>
      <c r="O938">
        <f>VLOOKUP(B938,HIS退!B:F,5,FALSE)</f>
        <v>-411</v>
      </c>
      <c r="P938" t="str">
        <f t="shared" si="28"/>
        <v/>
      </c>
      <c r="Q938" s="40">
        <f>VLOOKUP(L938,银行退!C:D,2,FALSE)</f>
        <v>411</v>
      </c>
      <c r="R938" t="str">
        <f t="shared" si="29"/>
        <v/>
      </c>
      <c r="S938" t="str">
        <f>VLOOKUP(L938,银行退!C:Q,15,FALSE)</f>
        <v>S</v>
      </c>
      <c r="T938" s="40" t="e">
        <f>VLOOKUP(L938,银行退!C:W,21,FALSE)</f>
        <v>#N/A</v>
      </c>
      <c r="U938" s="53">
        <v>42906.333981481483</v>
      </c>
      <c r="V938" t="e">
        <f>VLOOKUP(B938,HIS解!E:G,3,FALSE)</f>
        <v>#N/A</v>
      </c>
    </row>
    <row r="939" spans="1:22" ht="14.25" hidden="1">
      <c r="A939" s="53">
        <v>42906.367627314816</v>
      </c>
      <c r="B939">
        <v>293577</v>
      </c>
      <c r="C939"/>
      <c r="D939" t="s">
        <v>129</v>
      </c>
      <c r="E939" t="s">
        <v>130</v>
      </c>
      <c r="F939" s="15">
        <v>8900</v>
      </c>
      <c r="G939" t="s">
        <v>367</v>
      </c>
      <c r="H939" t="s">
        <v>367</v>
      </c>
      <c r="I939" t="s">
        <v>174</v>
      </c>
      <c r="J939" t="s">
        <v>73</v>
      </c>
      <c r="K939" t="s">
        <v>75</v>
      </c>
      <c r="L939" t="s">
        <v>7699</v>
      </c>
      <c r="M939" t="s">
        <v>7700</v>
      </c>
      <c r="N939" t="s">
        <v>162</v>
      </c>
      <c r="O939">
        <f>VLOOKUP(B939,HIS退!B:F,5,FALSE)</f>
        <v>-8900</v>
      </c>
      <c r="P939" t="str">
        <f t="shared" si="28"/>
        <v/>
      </c>
      <c r="Q939" s="40" t="e">
        <f>VLOOKUP(L939,银行退!C:D,2,FALSE)</f>
        <v>#N/A</v>
      </c>
      <c r="R939" t="e">
        <f t="shared" si="29"/>
        <v>#N/A</v>
      </c>
      <c r="S939" t="e">
        <f>VLOOKUP(L939,银行退!C:Q,15,FALSE)</f>
        <v>#N/A</v>
      </c>
      <c r="T939" s="40" t="e">
        <f>VLOOKUP(L939,银行退!C:W,21,FALSE)</f>
        <v>#N/A</v>
      </c>
      <c r="U939" s="53">
        <v>42906.367627314816</v>
      </c>
      <c r="V939">
        <f>VLOOKUP(B939,HIS解!E:G,3,FALSE)</f>
        <v>8900</v>
      </c>
    </row>
    <row r="940" spans="1:22" ht="14.25" hidden="1">
      <c r="A940" s="53">
        <v>42906.375798611109</v>
      </c>
      <c r="B940">
        <v>294302</v>
      </c>
      <c r="C940" t="s">
        <v>2595</v>
      </c>
      <c r="D940" t="s">
        <v>2596</v>
      </c>
      <c r="E940" t="s">
        <v>2597</v>
      </c>
      <c r="F940" s="15">
        <v>1496</v>
      </c>
      <c r="G940" t="s">
        <v>367</v>
      </c>
      <c r="H940" t="s">
        <v>367</v>
      </c>
      <c r="I940" t="s">
        <v>74</v>
      </c>
      <c r="J940" t="s">
        <v>36</v>
      </c>
      <c r="K940" t="s">
        <v>75</v>
      </c>
      <c r="L940" t="s">
        <v>7701</v>
      </c>
      <c r="M940" t="s">
        <v>7702</v>
      </c>
      <c r="N940" t="s">
        <v>7703</v>
      </c>
      <c r="O940">
        <f>VLOOKUP(B940,HIS退!B:F,5,FALSE)</f>
        <v>-1496</v>
      </c>
      <c r="P940" t="str">
        <f t="shared" si="28"/>
        <v/>
      </c>
      <c r="Q940" s="40">
        <f>VLOOKUP(L940,银行退!C:D,2,FALSE)</f>
        <v>1496</v>
      </c>
      <c r="R940" t="str">
        <f t="shared" si="29"/>
        <v/>
      </c>
      <c r="S940" t="str">
        <f>VLOOKUP(L940,银行退!C:Q,15,FALSE)</f>
        <v>S</v>
      </c>
      <c r="T940" s="40" t="e">
        <f>VLOOKUP(L940,银行退!C:W,21,FALSE)</f>
        <v>#N/A</v>
      </c>
      <c r="U940" s="53">
        <v>42906.375798611109</v>
      </c>
      <c r="V940" t="e">
        <f>VLOOKUP(B940,HIS解!E:G,3,FALSE)</f>
        <v>#N/A</v>
      </c>
    </row>
    <row r="941" spans="1:22" ht="14.25" hidden="1">
      <c r="A941" s="53">
        <v>42906.384895833333</v>
      </c>
      <c r="B941">
        <v>295157</v>
      </c>
      <c r="C941" t="s">
        <v>2598</v>
      </c>
      <c r="D941" t="s">
        <v>2599</v>
      </c>
      <c r="E941" t="s">
        <v>2600</v>
      </c>
      <c r="F941" s="15">
        <v>1650</v>
      </c>
      <c r="G941" t="s">
        <v>367</v>
      </c>
      <c r="H941" t="s">
        <v>367</v>
      </c>
      <c r="I941" t="s">
        <v>74</v>
      </c>
      <c r="J941" t="s">
        <v>36</v>
      </c>
      <c r="K941" t="s">
        <v>75</v>
      </c>
      <c r="L941" t="s">
        <v>7704</v>
      </c>
      <c r="M941" t="s">
        <v>7705</v>
      </c>
      <c r="N941" t="s">
        <v>7706</v>
      </c>
      <c r="O941">
        <f>VLOOKUP(B941,HIS退!B:F,5,FALSE)</f>
        <v>-1650</v>
      </c>
      <c r="P941" t="str">
        <f t="shared" si="28"/>
        <v/>
      </c>
      <c r="Q941" s="40">
        <f>VLOOKUP(L941,银行退!C:D,2,FALSE)</f>
        <v>1650</v>
      </c>
      <c r="R941" t="str">
        <f t="shared" si="29"/>
        <v/>
      </c>
      <c r="S941" t="str">
        <f>VLOOKUP(L941,银行退!C:Q,15,FALSE)</f>
        <v>S</v>
      </c>
      <c r="T941" s="40" t="e">
        <f>VLOOKUP(L941,银行退!C:W,21,FALSE)</f>
        <v>#N/A</v>
      </c>
      <c r="U941" s="53">
        <v>42906.384895833333</v>
      </c>
      <c r="V941" t="e">
        <f>VLOOKUP(B941,HIS解!E:G,3,FALSE)</f>
        <v>#N/A</v>
      </c>
    </row>
    <row r="942" spans="1:22" ht="14.25" hidden="1">
      <c r="A942" s="53">
        <v>42906.385393518518</v>
      </c>
      <c r="B942">
        <v>295194</v>
      </c>
      <c r="C942" t="s">
        <v>2601</v>
      </c>
      <c r="D942" t="s">
        <v>2602</v>
      </c>
      <c r="E942" t="s">
        <v>2603</v>
      </c>
      <c r="F942" s="15">
        <v>332</v>
      </c>
      <c r="G942" t="s">
        <v>367</v>
      </c>
      <c r="H942" t="s">
        <v>367</v>
      </c>
      <c r="I942" t="s">
        <v>74</v>
      </c>
      <c r="J942" t="s">
        <v>36</v>
      </c>
      <c r="K942" t="s">
        <v>75</v>
      </c>
      <c r="L942" t="s">
        <v>7707</v>
      </c>
      <c r="M942" t="s">
        <v>7708</v>
      </c>
      <c r="N942" t="s">
        <v>7709</v>
      </c>
      <c r="O942">
        <f>VLOOKUP(B942,HIS退!B:F,5,FALSE)</f>
        <v>-332</v>
      </c>
      <c r="P942" t="str">
        <f t="shared" si="28"/>
        <v/>
      </c>
      <c r="Q942" s="40">
        <f>VLOOKUP(L942,银行退!C:D,2,FALSE)</f>
        <v>332</v>
      </c>
      <c r="R942" t="str">
        <f t="shared" si="29"/>
        <v/>
      </c>
      <c r="S942" t="str">
        <f>VLOOKUP(L942,银行退!C:Q,15,FALSE)</f>
        <v>S</v>
      </c>
      <c r="T942" s="40" t="e">
        <f>VLOOKUP(L942,银行退!C:W,21,FALSE)</f>
        <v>#N/A</v>
      </c>
      <c r="U942" s="53">
        <v>42906.385393518518</v>
      </c>
      <c r="V942" t="e">
        <f>VLOOKUP(B942,HIS解!E:G,3,FALSE)</f>
        <v>#N/A</v>
      </c>
    </row>
    <row r="943" spans="1:22" ht="14.25" hidden="1">
      <c r="A943" s="53">
        <v>42906.39162037037</v>
      </c>
      <c r="B943">
        <v>295779</v>
      </c>
      <c r="C943" t="s">
        <v>2604</v>
      </c>
      <c r="D943" t="s">
        <v>2605</v>
      </c>
      <c r="E943" t="s">
        <v>125</v>
      </c>
      <c r="F943" s="15">
        <v>1400</v>
      </c>
      <c r="G943" t="s">
        <v>367</v>
      </c>
      <c r="H943" t="s">
        <v>367</v>
      </c>
      <c r="I943" t="s">
        <v>74</v>
      </c>
      <c r="J943" t="s">
        <v>36</v>
      </c>
      <c r="K943" t="s">
        <v>75</v>
      </c>
      <c r="L943" t="s">
        <v>7710</v>
      </c>
      <c r="M943" t="s">
        <v>7711</v>
      </c>
      <c r="N943" t="s">
        <v>160</v>
      </c>
      <c r="O943">
        <f>VLOOKUP(B943,HIS退!B:F,5,FALSE)</f>
        <v>-1400</v>
      </c>
      <c r="P943" t="str">
        <f t="shared" si="28"/>
        <v/>
      </c>
      <c r="Q943" s="40">
        <f>VLOOKUP(L943,银行退!C:D,2,FALSE)</f>
        <v>1400</v>
      </c>
      <c r="R943" t="str">
        <f t="shared" si="29"/>
        <v/>
      </c>
      <c r="S943" t="str">
        <f>VLOOKUP(L943,银行退!C:Q,15,FALSE)</f>
        <v>S</v>
      </c>
      <c r="T943" s="40" t="e">
        <f>VLOOKUP(L943,银行退!C:W,21,FALSE)</f>
        <v>#N/A</v>
      </c>
      <c r="U943" s="53">
        <v>42906.39162037037</v>
      </c>
      <c r="V943" t="e">
        <f>VLOOKUP(B943,HIS解!E:G,3,FALSE)</f>
        <v>#N/A</v>
      </c>
    </row>
    <row r="944" spans="1:22" ht="14.25" hidden="1">
      <c r="A944" s="53">
        <v>42906.391932870371</v>
      </c>
      <c r="B944">
        <v>295808</v>
      </c>
      <c r="C944" t="s">
        <v>2607</v>
      </c>
      <c r="D944" t="s">
        <v>351</v>
      </c>
      <c r="E944" t="s">
        <v>352</v>
      </c>
      <c r="F944" s="15">
        <v>200</v>
      </c>
      <c r="G944" t="s">
        <v>367</v>
      </c>
      <c r="H944" t="s">
        <v>367</v>
      </c>
      <c r="I944" t="s">
        <v>74</v>
      </c>
      <c r="J944" t="s">
        <v>36</v>
      </c>
      <c r="K944" t="s">
        <v>75</v>
      </c>
      <c r="L944" t="s">
        <v>7712</v>
      </c>
      <c r="M944" t="s">
        <v>7713</v>
      </c>
      <c r="N944" t="s">
        <v>389</v>
      </c>
      <c r="O944">
        <f>VLOOKUP(B944,HIS退!B:F,5,FALSE)</f>
        <v>-200</v>
      </c>
      <c r="P944" t="str">
        <f t="shared" si="28"/>
        <v/>
      </c>
      <c r="Q944" s="40">
        <f>VLOOKUP(L944,银行退!C:D,2,FALSE)</f>
        <v>200</v>
      </c>
      <c r="R944" t="str">
        <f t="shared" si="29"/>
        <v/>
      </c>
      <c r="S944" t="str">
        <f>VLOOKUP(L944,银行退!C:Q,15,FALSE)</f>
        <v>S</v>
      </c>
      <c r="T944" s="40" t="e">
        <f>VLOOKUP(L944,银行退!C:W,21,FALSE)</f>
        <v>#N/A</v>
      </c>
      <c r="U944" s="53">
        <v>42906.391932870371</v>
      </c>
      <c r="V944" t="e">
        <f>VLOOKUP(B944,HIS解!E:G,3,FALSE)</f>
        <v>#N/A</v>
      </c>
    </row>
    <row r="945" spans="1:22" ht="14.25" hidden="1">
      <c r="A945" s="53">
        <v>42906.391944444447</v>
      </c>
      <c r="B945">
        <v>295809</v>
      </c>
      <c r="C945" t="s">
        <v>2606</v>
      </c>
      <c r="D945" t="s">
        <v>127</v>
      </c>
      <c r="E945" t="s">
        <v>128</v>
      </c>
      <c r="F945" s="15">
        <v>1000</v>
      </c>
      <c r="G945" t="s">
        <v>367</v>
      </c>
      <c r="H945" t="s">
        <v>367</v>
      </c>
      <c r="I945" t="s">
        <v>74</v>
      </c>
      <c r="J945" t="s">
        <v>36</v>
      </c>
      <c r="K945" t="s">
        <v>75</v>
      </c>
      <c r="L945" t="s">
        <v>7714</v>
      </c>
      <c r="M945" t="s">
        <v>7715</v>
      </c>
      <c r="N945" t="s">
        <v>161</v>
      </c>
      <c r="O945">
        <f>VLOOKUP(B945,HIS退!B:F,5,FALSE)</f>
        <v>-1000</v>
      </c>
      <c r="P945" t="str">
        <f t="shared" si="28"/>
        <v/>
      </c>
      <c r="Q945" s="40">
        <f>VLOOKUP(L945,银行退!C:D,2,FALSE)</f>
        <v>1000</v>
      </c>
      <c r="R945" t="str">
        <f t="shared" si="29"/>
        <v/>
      </c>
      <c r="S945" t="str">
        <f>VLOOKUP(L945,银行退!C:Q,15,FALSE)</f>
        <v>S</v>
      </c>
      <c r="T945" s="40" t="e">
        <f>VLOOKUP(L945,银行退!C:W,21,FALSE)</f>
        <v>#N/A</v>
      </c>
      <c r="U945" s="53">
        <v>42906.391944444447</v>
      </c>
      <c r="V945" t="e">
        <f>VLOOKUP(B945,HIS解!E:G,3,FALSE)</f>
        <v>#N/A</v>
      </c>
    </row>
    <row r="946" spans="1:22" ht="14.25" hidden="1">
      <c r="A946" s="53">
        <v>42906.395740740743</v>
      </c>
      <c r="B946">
        <v>296160</v>
      </c>
      <c r="C946" t="s">
        <v>2608</v>
      </c>
      <c r="D946" t="s">
        <v>2609</v>
      </c>
      <c r="E946" t="s">
        <v>2610</v>
      </c>
      <c r="F946" s="15">
        <v>1850</v>
      </c>
      <c r="G946" t="s">
        <v>367</v>
      </c>
      <c r="H946" t="s">
        <v>367</v>
      </c>
      <c r="I946" t="s">
        <v>74</v>
      </c>
      <c r="J946" t="s">
        <v>36</v>
      </c>
      <c r="K946" t="s">
        <v>75</v>
      </c>
      <c r="L946" t="s">
        <v>7716</v>
      </c>
      <c r="M946" t="s">
        <v>7717</v>
      </c>
      <c r="N946" t="s">
        <v>7718</v>
      </c>
      <c r="O946">
        <f>VLOOKUP(B946,HIS退!B:F,5,FALSE)</f>
        <v>-1850</v>
      </c>
      <c r="P946" t="str">
        <f t="shared" si="28"/>
        <v/>
      </c>
      <c r="Q946" s="40">
        <f>VLOOKUP(L946,银行退!C:D,2,FALSE)</f>
        <v>1850</v>
      </c>
      <c r="R946" t="str">
        <f t="shared" si="29"/>
        <v/>
      </c>
      <c r="S946" t="str">
        <f>VLOOKUP(L946,银行退!C:Q,15,FALSE)</f>
        <v>S</v>
      </c>
      <c r="T946" s="40" t="e">
        <f>VLOOKUP(L946,银行退!C:W,21,FALSE)</f>
        <v>#N/A</v>
      </c>
      <c r="U946" s="53">
        <v>42906.395740740743</v>
      </c>
      <c r="V946" t="e">
        <f>VLOOKUP(B946,HIS解!E:G,3,FALSE)</f>
        <v>#N/A</v>
      </c>
    </row>
    <row r="947" spans="1:22" ht="14.25" hidden="1">
      <c r="A947" s="53">
        <v>42906.400335648148</v>
      </c>
      <c r="B947">
        <v>296565</v>
      </c>
      <c r="C947" t="s">
        <v>2611</v>
      </c>
      <c r="D947" t="s">
        <v>2612</v>
      </c>
      <c r="E947" t="s">
        <v>2613</v>
      </c>
      <c r="F947" s="15">
        <v>179</v>
      </c>
      <c r="G947" t="s">
        <v>367</v>
      </c>
      <c r="H947" t="s">
        <v>367</v>
      </c>
      <c r="I947" t="s">
        <v>74</v>
      </c>
      <c r="J947" t="s">
        <v>36</v>
      </c>
      <c r="K947" t="s">
        <v>75</v>
      </c>
      <c r="L947" t="s">
        <v>7719</v>
      </c>
      <c r="M947" t="s">
        <v>7720</v>
      </c>
      <c r="N947" t="s">
        <v>7721</v>
      </c>
      <c r="O947">
        <f>VLOOKUP(B947,HIS退!B:F,5,FALSE)</f>
        <v>-179</v>
      </c>
      <c r="P947" t="str">
        <f t="shared" si="28"/>
        <v/>
      </c>
      <c r="Q947" s="40">
        <f>VLOOKUP(L947,银行退!C:D,2,FALSE)</f>
        <v>179</v>
      </c>
      <c r="R947" t="str">
        <f t="shared" si="29"/>
        <v/>
      </c>
      <c r="S947" t="str">
        <f>VLOOKUP(L947,银行退!C:Q,15,FALSE)</f>
        <v>S</v>
      </c>
      <c r="T947" s="40" t="e">
        <f>VLOOKUP(L947,银行退!C:W,21,FALSE)</f>
        <v>#N/A</v>
      </c>
      <c r="U947" s="53">
        <v>42906.400335648148</v>
      </c>
      <c r="V947" t="e">
        <f>VLOOKUP(B947,HIS解!E:G,3,FALSE)</f>
        <v>#N/A</v>
      </c>
    </row>
    <row r="948" spans="1:22" ht="14.25" hidden="1">
      <c r="A948" s="53">
        <v>42906.407256944447</v>
      </c>
      <c r="B948">
        <v>297219</v>
      </c>
      <c r="C948" t="s">
        <v>2614</v>
      </c>
      <c r="D948" t="s">
        <v>2615</v>
      </c>
      <c r="E948" t="s">
        <v>2616</v>
      </c>
      <c r="F948" s="15">
        <v>25</v>
      </c>
      <c r="G948" t="s">
        <v>367</v>
      </c>
      <c r="H948" t="s">
        <v>367</v>
      </c>
      <c r="I948" t="s">
        <v>74</v>
      </c>
      <c r="J948" t="s">
        <v>36</v>
      </c>
      <c r="K948" t="s">
        <v>75</v>
      </c>
      <c r="L948" t="s">
        <v>7722</v>
      </c>
      <c r="M948" t="s">
        <v>7723</v>
      </c>
      <c r="N948" t="s">
        <v>7724</v>
      </c>
      <c r="O948">
        <f>VLOOKUP(B948,HIS退!B:F,5,FALSE)</f>
        <v>-25</v>
      </c>
      <c r="P948" t="str">
        <f t="shared" si="28"/>
        <v/>
      </c>
      <c r="Q948" s="40">
        <f>VLOOKUP(L948,银行退!C:D,2,FALSE)</f>
        <v>25</v>
      </c>
      <c r="R948" t="str">
        <f t="shared" si="29"/>
        <v/>
      </c>
      <c r="S948" t="str">
        <f>VLOOKUP(L948,银行退!C:Q,15,FALSE)</f>
        <v>S</v>
      </c>
      <c r="T948" s="40" t="e">
        <f>VLOOKUP(L948,银行退!C:W,21,FALSE)</f>
        <v>#N/A</v>
      </c>
      <c r="U948" s="53">
        <v>42906.407256944447</v>
      </c>
      <c r="V948" t="e">
        <f>VLOOKUP(B948,HIS解!E:G,3,FALSE)</f>
        <v>#N/A</v>
      </c>
    </row>
    <row r="949" spans="1:22" ht="14.25" hidden="1">
      <c r="A949" s="53">
        <v>42906.41269675926</v>
      </c>
      <c r="B949">
        <v>297738</v>
      </c>
      <c r="C949" t="s">
        <v>2617</v>
      </c>
      <c r="D949" t="s">
        <v>2618</v>
      </c>
      <c r="E949" t="s">
        <v>2619</v>
      </c>
      <c r="F949" s="15">
        <v>266</v>
      </c>
      <c r="G949" t="s">
        <v>367</v>
      </c>
      <c r="H949" t="s">
        <v>367</v>
      </c>
      <c r="I949" t="s">
        <v>74</v>
      </c>
      <c r="J949" t="s">
        <v>36</v>
      </c>
      <c r="K949" t="s">
        <v>75</v>
      </c>
      <c r="L949" t="s">
        <v>7725</v>
      </c>
      <c r="M949" t="s">
        <v>7726</v>
      </c>
      <c r="N949" t="s">
        <v>7727</v>
      </c>
      <c r="O949">
        <f>VLOOKUP(B949,HIS退!B:F,5,FALSE)</f>
        <v>-266</v>
      </c>
      <c r="P949" t="str">
        <f t="shared" si="28"/>
        <v/>
      </c>
      <c r="Q949" s="40">
        <f>VLOOKUP(L949,银行退!C:D,2,FALSE)</f>
        <v>266</v>
      </c>
      <c r="R949" t="str">
        <f t="shared" si="29"/>
        <v/>
      </c>
      <c r="S949" t="str">
        <f>VLOOKUP(L949,银行退!C:Q,15,FALSE)</f>
        <v>S</v>
      </c>
      <c r="T949" s="40" t="e">
        <f>VLOOKUP(L949,银行退!C:W,21,FALSE)</f>
        <v>#N/A</v>
      </c>
      <c r="U949" s="53">
        <v>42906.41269675926</v>
      </c>
      <c r="V949" t="e">
        <f>VLOOKUP(B949,HIS解!E:G,3,FALSE)</f>
        <v>#N/A</v>
      </c>
    </row>
    <row r="950" spans="1:22" ht="14.25" hidden="1">
      <c r="A950" s="53">
        <v>42906.413564814815</v>
      </c>
      <c r="B950">
        <v>297848</v>
      </c>
      <c r="C950" t="s">
        <v>2620</v>
      </c>
      <c r="D950" t="s">
        <v>2621</v>
      </c>
      <c r="E950" t="s">
        <v>2622</v>
      </c>
      <c r="F950" s="15">
        <v>289</v>
      </c>
      <c r="G950" t="s">
        <v>367</v>
      </c>
      <c r="H950" t="s">
        <v>367</v>
      </c>
      <c r="I950" t="s">
        <v>74</v>
      </c>
      <c r="J950" t="s">
        <v>36</v>
      </c>
      <c r="K950" t="s">
        <v>75</v>
      </c>
      <c r="L950" t="s">
        <v>7728</v>
      </c>
      <c r="M950" t="s">
        <v>7729</v>
      </c>
      <c r="N950" t="s">
        <v>7730</v>
      </c>
      <c r="O950">
        <f>VLOOKUP(B950,HIS退!B:F,5,FALSE)</f>
        <v>-289</v>
      </c>
      <c r="P950" t="str">
        <f t="shared" si="28"/>
        <v/>
      </c>
      <c r="Q950" s="40">
        <f>VLOOKUP(L950,银行退!C:D,2,FALSE)</f>
        <v>289</v>
      </c>
      <c r="R950" t="str">
        <f t="shared" si="29"/>
        <v/>
      </c>
      <c r="S950" t="str">
        <f>VLOOKUP(L950,银行退!C:Q,15,FALSE)</f>
        <v>S</v>
      </c>
      <c r="T950" s="40" t="e">
        <f>VLOOKUP(L950,银行退!C:W,21,FALSE)</f>
        <v>#N/A</v>
      </c>
      <c r="U950" s="53">
        <v>42906.413564814815</v>
      </c>
      <c r="V950" t="e">
        <f>VLOOKUP(B950,HIS解!E:G,3,FALSE)</f>
        <v>#N/A</v>
      </c>
    </row>
    <row r="951" spans="1:22" ht="14.25" hidden="1">
      <c r="A951" s="53">
        <v>42906.418055555558</v>
      </c>
      <c r="B951">
        <v>298302</v>
      </c>
      <c r="C951" t="s">
        <v>2623</v>
      </c>
      <c r="D951" t="s">
        <v>129</v>
      </c>
      <c r="E951" t="s">
        <v>130</v>
      </c>
      <c r="F951" s="15">
        <v>8900</v>
      </c>
      <c r="G951" t="s">
        <v>367</v>
      </c>
      <c r="H951" t="s">
        <v>367</v>
      </c>
      <c r="I951" t="s">
        <v>74</v>
      </c>
      <c r="J951" t="s">
        <v>36</v>
      </c>
      <c r="K951" t="s">
        <v>75</v>
      </c>
      <c r="L951" t="s">
        <v>7731</v>
      </c>
      <c r="M951" t="s">
        <v>7732</v>
      </c>
      <c r="N951" t="s">
        <v>162</v>
      </c>
      <c r="O951">
        <f>VLOOKUP(B951,HIS退!B:F,5,FALSE)</f>
        <v>-8900</v>
      </c>
      <c r="P951" t="str">
        <f t="shared" si="28"/>
        <v/>
      </c>
      <c r="Q951" s="40">
        <f>VLOOKUP(L951,银行退!C:D,2,FALSE)</f>
        <v>8900</v>
      </c>
      <c r="R951" t="str">
        <f t="shared" si="29"/>
        <v/>
      </c>
      <c r="S951" t="str">
        <f>VLOOKUP(L951,银行退!C:Q,15,FALSE)</f>
        <v>S</v>
      </c>
      <c r="T951" s="40" t="e">
        <f>VLOOKUP(L951,银行退!C:W,21,FALSE)</f>
        <v>#N/A</v>
      </c>
      <c r="U951" s="53">
        <v>42906.418055555558</v>
      </c>
      <c r="V951" t="e">
        <f>VLOOKUP(B951,HIS解!E:G,3,FALSE)</f>
        <v>#N/A</v>
      </c>
    </row>
    <row r="952" spans="1:22" ht="14.25" hidden="1">
      <c r="A952" s="53">
        <v>42906.423888888887</v>
      </c>
      <c r="B952">
        <v>298909</v>
      </c>
      <c r="C952" t="s">
        <v>2624</v>
      </c>
      <c r="D952" t="s">
        <v>2625</v>
      </c>
      <c r="E952" t="s">
        <v>2626</v>
      </c>
      <c r="F952" s="15">
        <v>200</v>
      </c>
      <c r="G952" t="s">
        <v>367</v>
      </c>
      <c r="H952" t="s">
        <v>367</v>
      </c>
      <c r="I952" t="s">
        <v>74</v>
      </c>
      <c r="J952" t="s">
        <v>36</v>
      </c>
      <c r="K952" t="s">
        <v>75</v>
      </c>
      <c r="L952" t="s">
        <v>7733</v>
      </c>
      <c r="M952" t="s">
        <v>7734</v>
      </c>
      <c r="N952" t="s">
        <v>4985</v>
      </c>
      <c r="O952">
        <f>VLOOKUP(B952,HIS退!B:F,5,FALSE)</f>
        <v>-200</v>
      </c>
      <c r="P952" t="str">
        <f t="shared" si="28"/>
        <v/>
      </c>
      <c r="Q952" s="40">
        <f>VLOOKUP(L952,银行退!C:D,2,FALSE)</f>
        <v>200</v>
      </c>
      <c r="R952" t="str">
        <f t="shared" si="29"/>
        <v/>
      </c>
      <c r="S952" t="str">
        <f>VLOOKUP(L952,银行退!C:Q,15,FALSE)</f>
        <v>S</v>
      </c>
      <c r="T952" s="40">
        <f>VLOOKUP(L952,银行退!C:W,21,FALSE)</f>
        <v>0</v>
      </c>
      <c r="U952" s="53">
        <v>42906.423888888887</v>
      </c>
      <c r="V952" t="e">
        <f>VLOOKUP(B952,HIS解!E:G,3,FALSE)</f>
        <v>#N/A</v>
      </c>
    </row>
    <row r="953" spans="1:22" ht="14.25" hidden="1">
      <c r="A953" s="53">
        <v>42906.424467592595</v>
      </c>
      <c r="B953">
        <v>298954</v>
      </c>
      <c r="C953" t="s">
        <v>7735</v>
      </c>
      <c r="D953" t="s">
        <v>2627</v>
      </c>
      <c r="E953" t="s">
        <v>2628</v>
      </c>
      <c r="F953" s="15">
        <v>200</v>
      </c>
      <c r="G953" t="s">
        <v>367</v>
      </c>
      <c r="H953" t="s">
        <v>367</v>
      </c>
      <c r="I953" t="s">
        <v>174</v>
      </c>
      <c r="J953" t="s">
        <v>73</v>
      </c>
      <c r="K953" t="s">
        <v>75</v>
      </c>
      <c r="L953" t="s">
        <v>7736</v>
      </c>
      <c r="M953" t="s">
        <v>7737</v>
      </c>
      <c r="N953" t="s">
        <v>4985</v>
      </c>
      <c r="O953">
        <f>VLOOKUP(B953,HIS退!B:F,5,FALSE)</f>
        <v>-200</v>
      </c>
      <c r="P953" t="str">
        <f t="shared" si="28"/>
        <v/>
      </c>
      <c r="Q953" s="40">
        <f>VLOOKUP(L953,银行退!C:D,2,FALSE)</f>
        <v>200</v>
      </c>
      <c r="R953" t="str">
        <f t="shared" si="29"/>
        <v/>
      </c>
      <c r="S953" t="str">
        <f>VLOOKUP(L953,银行退!C:Q,15,FALSE)</f>
        <v>B</v>
      </c>
      <c r="T953" s="40" t="str">
        <f>VLOOKUP(L953,银行退!C:W,21,FALSE)</f>
        <v>20170620</v>
      </c>
      <c r="U953" s="53">
        <v>42906.424467592595</v>
      </c>
      <c r="V953">
        <f>VLOOKUP(B953,HIS解!E:G,3,FALSE)</f>
        <v>200</v>
      </c>
    </row>
    <row r="954" spans="1:22" ht="14.25" hidden="1">
      <c r="A954" s="53">
        <v>42906.424814814818</v>
      </c>
      <c r="B954">
        <v>298992</v>
      </c>
      <c r="C954" t="s">
        <v>2629</v>
      </c>
      <c r="D954" t="s">
        <v>2630</v>
      </c>
      <c r="E954" t="s">
        <v>2631</v>
      </c>
      <c r="F954" s="15">
        <v>1000</v>
      </c>
      <c r="G954" t="s">
        <v>367</v>
      </c>
      <c r="H954" t="s">
        <v>367</v>
      </c>
      <c r="I954" t="s">
        <v>74</v>
      </c>
      <c r="J954" t="s">
        <v>36</v>
      </c>
      <c r="K954" t="s">
        <v>75</v>
      </c>
      <c r="L954" t="s">
        <v>7738</v>
      </c>
      <c r="M954" t="s">
        <v>7739</v>
      </c>
      <c r="N954" t="s">
        <v>7740</v>
      </c>
      <c r="O954">
        <f>VLOOKUP(B954,HIS退!B:F,5,FALSE)</f>
        <v>-1000</v>
      </c>
      <c r="P954" t="str">
        <f t="shared" si="28"/>
        <v/>
      </c>
      <c r="Q954" s="40">
        <f>VLOOKUP(L954,银行退!C:D,2,FALSE)</f>
        <v>1000</v>
      </c>
      <c r="R954" t="str">
        <f t="shared" si="29"/>
        <v/>
      </c>
      <c r="S954" t="str">
        <f>VLOOKUP(L954,银行退!C:Q,15,FALSE)</f>
        <v>S</v>
      </c>
      <c r="T954" s="40" t="e">
        <f>VLOOKUP(L954,银行退!C:W,21,FALSE)</f>
        <v>#N/A</v>
      </c>
      <c r="U954" s="53">
        <v>42906.424814814818</v>
      </c>
      <c r="V954" t="e">
        <f>VLOOKUP(B954,HIS解!E:G,3,FALSE)</f>
        <v>#N/A</v>
      </c>
    </row>
    <row r="955" spans="1:22" ht="14.25" hidden="1">
      <c r="A955" s="53">
        <v>42906.443240740744</v>
      </c>
      <c r="B955">
        <v>300542</v>
      </c>
      <c r="C955" t="s">
        <v>2632</v>
      </c>
      <c r="D955" t="s">
        <v>2633</v>
      </c>
      <c r="E955" t="s">
        <v>2634</v>
      </c>
      <c r="F955" s="15">
        <v>3408</v>
      </c>
      <c r="G955" t="s">
        <v>367</v>
      </c>
      <c r="H955" t="s">
        <v>367</v>
      </c>
      <c r="I955" t="s">
        <v>74</v>
      </c>
      <c r="J955" t="s">
        <v>36</v>
      </c>
      <c r="K955" t="s">
        <v>75</v>
      </c>
      <c r="L955" t="s">
        <v>7741</v>
      </c>
      <c r="M955" t="s">
        <v>7742</v>
      </c>
      <c r="N955" t="s">
        <v>7743</v>
      </c>
      <c r="O955">
        <f>VLOOKUP(B955,HIS退!B:F,5,FALSE)</f>
        <v>-3408</v>
      </c>
      <c r="P955" t="str">
        <f t="shared" si="28"/>
        <v/>
      </c>
      <c r="Q955" s="40">
        <f>VLOOKUP(L955,银行退!C:D,2,FALSE)</f>
        <v>3408</v>
      </c>
      <c r="R955" t="str">
        <f t="shared" si="29"/>
        <v/>
      </c>
      <c r="S955" t="str">
        <f>VLOOKUP(L955,银行退!C:Q,15,FALSE)</f>
        <v>S</v>
      </c>
      <c r="T955" s="40" t="e">
        <f>VLOOKUP(L955,银行退!C:W,21,FALSE)</f>
        <v>#N/A</v>
      </c>
      <c r="U955" s="53">
        <v>42906.443240740744</v>
      </c>
      <c r="V955" t="e">
        <f>VLOOKUP(B955,HIS解!E:G,3,FALSE)</f>
        <v>#N/A</v>
      </c>
    </row>
    <row r="956" spans="1:22" ht="14.25" hidden="1">
      <c r="A956" s="53">
        <v>42906.447060185186</v>
      </c>
      <c r="B956">
        <v>300838</v>
      </c>
      <c r="C956" t="s">
        <v>7744</v>
      </c>
      <c r="D956" t="s">
        <v>2635</v>
      </c>
      <c r="E956" t="s">
        <v>2636</v>
      </c>
      <c r="F956" s="15">
        <v>23</v>
      </c>
      <c r="G956" t="s">
        <v>367</v>
      </c>
      <c r="H956" t="s">
        <v>367</v>
      </c>
      <c r="I956" t="s">
        <v>174</v>
      </c>
      <c r="J956" t="s">
        <v>73</v>
      </c>
      <c r="K956" t="s">
        <v>75</v>
      </c>
      <c r="L956" t="s">
        <v>7745</v>
      </c>
      <c r="M956" t="s">
        <v>7746</v>
      </c>
      <c r="N956" t="s">
        <v>4986</v>
      </c>
      <c r="O956">
        <f>VLOOKUP(B956,HIS退!B:F,5,FALSE)</f>
        <v>-23</v>
      </c>
      <c r="P956" t="str">
        <f t="shared" si="28"/>
        <v/>
      </c>
      <c r="Q956" s="40">
        <f>VLOOKUP(L956,银行退!C:D,2,FALSE)</f>
        <v>23</v>
      </c>
      <c r="R956" t="str">
        <f t="shared" si="29"/>
        <v/>
      </c>
      <c r="S956" t="str">
        <f>VLOOKUP(L956,银行退!C:Q,15,FALSE)</f>
        <v>B</v>
      </c>
      <c r="T956" s="40" t="str">
        <f>VLOOKUP(L956,银行退!C:W,21,FALSE)</f>
        <v>20170620</v>
      </c>
      <c r="U956" s="53">
        <v>42906.447060185186</v>
      </c>
      <c r="V956">
        <f>VLOOKUP(B956,HIS解!E:G,3,FALSE)</f>
        <v>23</v>
      </c>
    </row>
    <row r="957" spans="1:22" ht="14.25" hidden="1">
      <c r="A957" s="53">
        <v>42906.453541666669</v>
      </c>
      <c r="B957">
        <v>301349</v>
      </c>
      <c r="C957" t="s">
        <v>2637</v>
      </c>
      <c r="D957" t="s">
        <v>193</v>
      </c>
      <c r="E957" t="s">
        <v>194</v>
      </c>
      <c r="F957" s="15">
        <v>260</v>
      </c>
      <c r="G957" t="s">
        <v>367</v>
      </c>
      <c r="H957" t="s">
        <v>367</v>
      </c>
      <c r="I957" t="s">
        <v>74</v>
      </c>
      <c r="J957" t="s">
        <v>36</v>
      </c>
      <c r="K957" t="s">
        <v>75</v>
      </c>
      <c r="L957" t="s">
        <v>7747</v>
      </c>
      <c r="M957" t="s">
        <v>7748</v>
      </c>
      <c r="N957" t="s">
        <v>254</v>
      </c>
      <c r="O957">
        <f>VLOOKUP(B957,HIS退!B:F,5,FALSE)</f>
        <v>-260</v>
      </c>
      <c r="P957" t="str">
        <f t="shared" si="28"/>
        <v/>
      </c>
      <c r="Q957" s="40">
        <f>VLOOKUP(L957,银行退!C:D,2,FALSE)</f>
        <v>260</v>
      </c>
      <c r="R957" t="str">
        <f t="shared" si="29"/>
        <v/>
      </c>
      <c r="S957" t="str">
        <f>VLOOKUP(L957,银行退!C:Q,15,FALSE)</f>
        <v>S</v>
      </c>
      <c r="T957" s="40" t="e">
        <f>VLOOKUP(L957,银行退!C:W,21,FALSE)</f>
        <v>#N/A</v>
      </c>
      <c r="U957" s="53">
        <v>42906.453541666669</v>
      </c>
      <c r="V957" t="e">
        <f>VLOOKUP(B957,HIS解!E:G,3,FALSE)</f>
        <v>#N/A</v>
      </c>
    </row>
    <row r="958" spans="1:22" ht="14.25" hidden="1">
      <c r="A958" s="53">
        <v>42906.454386574071</v>
      </c>
      <c r="B958">
        <v>301409</v>
      </c>
      <c r="C958" t="s">
        <v>2638</v>
      </c>
      <c r="D958" t="s">
        <v>2639</v>
      </c>
      <c r="E958" t="s">
        <v>2640</v>
      </c>
      <c r="F958" s="15">
        <v>1200</v>
      </c>
      <c r="G958" t="s">
        <v>367</v>
      </c>
      <c r="H958" t="s">
        <v>367</v>
      </c>
      <c r="I958" t="s">
        <v>74</v>
      </c>
      <c r="J958" t="s">
        <v>36</v>
      </c>
      <c r="K958" t="s">
        <v>75</v>
      </c>
      <c r="L958" t="s">
        <v>7749</v>
      </c>
      <c r="M958" t="s">
        <v>7750</v>
      </c>
      <c r="N958" t="s">
        <v>7751</v>
      </c>
      <c r="O958">
        <f>VLOOKUP(B958,HIS退!B:F,5,FALSE)</f>
        <v>-1200</v>
      </c>
      <c r="P958" t="str">
        <f t="shared" si="28"/>
        <v/>
      </c>
      <c r="Q958" s="40">
        <f>VLOOKUP(L958,银行退!C:D,2,FALSE)</f>
        <v>1200</v>
      </c>
      <c r="R958" t="str">
        <f t="shared" si="29"/>
        <v/>
      </c>
      <c r="S958" t="str">
        <f>VLOOKUP(L958,银行退!C:Q,15,FALSE)</f>
        <v>S</v>
      </c>
      <c r="T958" s="40" t="e">
        <f>VLOOKUP(L958,银行退!C:W,21,FALSE)</f>
        <v>#N/A</v>
      </c>
      <c r="U958" s="53">
        <v>42906.454386574071</v>
      </c>
      <c r="V958" t="e">
        <f>VLOOKUP(B958,HIS解!E:G,3,FALSE)</f>
        <v>#N/A</v>
      </c>
    </row>
    <row r="959" spans="1:22" ht="14.25" hidden="1">
      <c r="A959" s="53">
        <v>42906.464791666665</v>
      </c>
      <c r="B959">
        <v>302192</v>
      </c>
      <c r="C959" t="s">
        <v>2641</v>
      </c>
      <c r="D959" t="s">
        <v>2642</v>
      </c>
      <c r="E959" t="s">
        <v>2643</v>
      </c>
      <c r="F959" s="15">
        <v>70</v>
      </c>
      <c r="G959" t="s">
        <v>367</v>
      </c>
      <c r="H959" t="s">
        <v>367</v>
      </c>
      <c r="I959" t="s">
        <v>74</v>
      </c>
      <c r="J959" t="s">
        <v>36</v>
      </c>
      <c r="K959" t="s">
        <v>75</v>
      </c>
      <c r="L959" t="s">
        <v>7752</v>
      </c>
      <c r="M959" t="s">
        <v>7753</v>
      </c>
      <c r="N959" t="s">
        <v>7754</v>
      </c>
      <c r="O959">
        <f>VLOOKUP(B959,HIS退!B:F,5,FALSE)</f>
        <v>-70</v>
      </c>
      <c r="P959" t="str">
        <f t="shared" si="28"/>
        <v/>
      </c>
      <c r="Q959" s="40">
        <f>VLOOKUP(L959,银行退!C:D,2,FALSE)</f>
        <v>70</v>
      </c>
      <c r="R959" t="str">
        <f t="shared" si="29"/>
        <v/>
      </c>
      <c r="S959" t="str">
        <f>VLOOKUP(L959,银行退!C:Q,15,FALSE)</f>
        <v>S</v>
      </c>
      <c r="T959" s="40" t="e">
        <f>VLOOKUP(L959,银行退!C:W,21,FALSE)</f>
        <v>#N/A</v>
      </c>
      <c r="U959" s="53">
        <v>42906.464791666665</v>
      </c>
      <c r="V959" t="e">
        <f>VLOOKUP(B959,HIS解!E:G,3,FALSE)</f>
        <v>#N/A</v>
      </c>
    </row>
    <row r="960" spans="1:22" ht="14.25" hidden="1">
      <c r="A960" s="53">
        <v>42906.46603009259</v>
      </c>
      <c r="B960">
        <v>302290</v>
      </c>
      <c r="C960" t="s">
        <v>7755</v>
      </c>
      <c r="D960" t="s">
        <v>2644</v>
      </c>
      <c r="E960" t="s">
        <v>2645</v>
      </c>
      <c r="F960" s="15">
        <v>300</v>
      </c>
      <c r="G960" t="s">
        <v>367</v>
      </c>
      <c r="H960" t="s">
        <v>367</v>
      </c>
      <c r="I960" t="s">
        <v>174</v>
      </c>
      <c r="J960" t="s">
        <v>73</v>
      </c>
      <c r="K960" t="s">
        <v>75</v>
      </c>
      <c r="L960" t="s">
        <v>7756</v>
      </c>
      <c r="M960" t="s">
        <v>7757</v>
      </c>
      <c r="N960" t="s">
        <v>4987</v>
      </c>
      <c r="O960">
        <f>VLOOKUP(B960,HIS退!B:F,5,FALSE)</f>
        <v>-300</v>
      </c>
      <c r="P960" t="str">
        <f t="shared" si="28"/>
        <v/>
      </c>
      <c r="Q960" s="40">
        <f>VLOOKUP(L960,银行退!C:D,2,FALSE)</f>
        <v>300</v>
      </c>
      <c r="R960" t="str">
        <f t="shared" si="29"/>
        <v/>
      </c>
      <c r="S960" t="str">
        <f>VLOOKUP(L960,银行退!C:Q,15,FALSE)</f>
        <v>B</v>
      </c>
      <c r="T960" s="40" t="str">
        <f>VLOOKUP(L960,银行退!C:W,21,FALSE)</f>
        <v>20170620</v>
      </c>
      <c r="U960" s="53">
        <v>42906.46603009259</v>
      </c>
      <c r="V960">
        <f>VLOOKUP(B960,HIS解!E:G,3,FALSE)</f>
        <v>300</v>
      </c>
    </row>
    <row r="961" spans="1:22" ht="14.25" hidden="1">
      <c r="A961" s="53">
        <v>42906.466331018521</v>
      </c>
      <c r="B961">
        <v>302306</v>
      </c>
      <c r="C961" t="s">
        <v>2646</v>
      </c>
      <c r="D961" t="s">
        <v>2647</v>
      </c>
      <c r="E961" t="s">
        <v>2648</v>
      </c>
      <c r="F961" s="15">
        <v>300</v>
      </c>
      <c r="G961" t="s">
        <v>367</v>
      </c>
      <c r="H961" t="s">
        <v>367</v>
      </c>
      <c r="I961" t="s">
        <v>74</v>
      </c>
      <c r="J961" t="s">
        <v>36</v>
      </c>
      <c r="K961" t="s">
        <v>75</v>
      </c>
      <c r="L961" t="s">
        <v>7758</v>
      </c>
      <c r="M961" t="s">
        <v>7759</v>
      </c>
      <c r="N961" t="s">
        <v>7760</v>
      </c>
      <c r="O961">
        <f>VLOOKUP(B961,HIS退!B:F,5,FALSE)</f>
        <v>-300</v>
      </c>
      <c r="P961" t="str">
        <f t="shared" si="28"/>
        <v/>
      </c>
      <c r="Q961" s="40">
        <f>VLOOKUP(L961,银行退!C:D,2,FALSE)</f>
        <v>300</v>
      </c>
      <c r="R961" t="str">
        <f t="shared" si="29"/>
        <v/>
      </c>
      <c r="S961" t="str">
        <f>VLOOKUP(L961,银行退!C:Q,15,FALSE)</f>
        <v>S</v>
      </c>
      <c r="T961" s="40" t="e">
        <f>VLOOKUP(L961,银行退!C:W,21,FALSE)</f>
        <v>#N/A</v>
      </c>
      <c r="U961" s="53">
        <v>42906.466331018521</v>
      </c>
      <c r="V961" t="e">
        <f>VLOOKUP(B961,HIS解!E:G,3,FALSE)</f>
        <v>#N/A</v>
      </c>
    </row>
    <row r="962" spans="1:22" ht="14.25" hidden="1">
      <c r="A962" s="53">
        <v>42906.467407407406</v>
      </c>
      <c r="B962">
        <v>302379</v>
      </c>
      <c r="C962" t="s">
        <v>2649</v>
      </c>
      <c r="D962" t="s">
        <v>2650</v>
      </c>
      <c r="E962" t="s">
        <v>2651</v>
      </c>
      <c r="F962" s="15">
        <v>29</v>
      </c>
      <c r="G962" t="s">
        <v>367</v>
      </c>
      <c r="H962" t="s">
        <v>367</v>
      </c>
      <c r="I962" t="s">
        <v>74</v>
      </c>
      <c r="J962" t="s">
        <v>36</v>
      </c>
      <c r="K962" t="s">
        <v>75</v>
      </c>
      <c r="L962" t="s">
        <v>7761</v>
      </c>
      <c r="M962" t="s">
        <v>7762</v>
      </c>
      <c r="N962" t="s">
        <v>4987</v>
      </c>
      <c r="O962">
        <f>VLOOKUP(B962,HIS退!B:F,5,FALSE)</f>
        <v>-29</v>
      </c>
      <c r="P962" t="str">
        <f t="shared" ref="P962:P1025" si="30">IF(O962=F962*-1,"",1)</f>
        <v/>
      </c>
      <c r="Q962" s="40">
        <f>VLOOKUP(L962,银行退!C:D,2,FALSE)</f>
        <v>29</v>
      </c>
      <c r="R962" t="str">
        <f t="shared" si="29"/>
        <v/>
      </c>
      <c r="S962" t="str">
        <f>VLOOKUP(L962,银行退!C:Q,15,FALSE)</f>
        <v>S</v>
      </c>
      <c r="T962" s="40" t="e">
        <f>VLOOKUP(L962,银行退!C:W,21,FALSE)</f>
        <v>#N/A</v>
      </c>
      <c r="U962" s="53">
        <v>42906.467407407406</v>
      </c>
      <c r="V962" t="e">
        <f>VLOOKUP(B962,HIS解!E:G,3,FALSE)</f>
        <v>#N/A</v>
      </c>
    </row>
    <row r="963" spans="1:22" ht="14.25" hidden="1">
      <c r="A963" s="53">
        <v>42906.467650462961</v>
      </c>
      <c r="B963">
        <v>302401</v>
      </c>
      <c r="C963" t="s">
        <v>2652</v>
      </c>
      <c r="D963" t="s">
        <v>2653</v>
      </c>
      <c r="E963" t="s">
        <v>2654</v>
      </c>
      <c r="F963" s="15">
        <v>500</v>
      </c>
      <c r="G963" t="s">
        <v>367</v>
      </c>
      <c r="H963" t="s">
        <v>367</v>
      </c>
      <c r="I963" t="s">
        <v>74</v>
      </c>
      <c r="J963" t="s">
        <v>36</v>
      </c>
      <c r="K963" t="s">
        <v>75</v>
      </c>
      <c r="L963" t="s">
        <v>7763</v>
      </c>
      <c r="M963" t="s">
        <v>7764</v>
      </c>
      <c r="N963" t="s">
        <v>7765</v>
      </c>
      <c r="O963">
        <f>VLOOKUP(B963,HIS退!B:F,5,FALSE)</f>
        <v>-500</v>
      </c>
      <c r="P963" t="str">
        <f t="shared" si="30"/>
        <v/>
      </c>
      <c r="Q963" s="40">
        <f>VLOOKUP(L963,银行退!C:D,2,FALSE)</f>
        <v>500</v>
      </c>
      <c r="R963" t="str">
        <f t="shared" si="29"/>
        <v/>
      </c>
      <c r="S963" t="str">
        <f>VLOOKUP(L963,银行退!C:Q,15,FALSE)</f>
        <v>S</v>
      </c>
      <c r="T963" s="40" t="e">
        <f>VLOOKUP(L963,银行退!C:W,21,FALSE)</f>
        <v>#N/A</v>
      </c>
      <c r="U963" s="53">
        <v>42906.467650462961</v>
      </c>
      <c r="V963" t="e">
        <f>VLOOKUP(B963,HIS解!E:G,3,FALSE)</f>
        <v>#N/A</v>
      </c>
    </row>
    <row r="964" spans="1:22" ht="14.25" hidden="1">
      <c r="A964" s="53">
        <v>42906.469386574077</v>
      </c>
      <c r="B964">
        <v>302528</v>
      </c>
      <c r="C964" t="s">
        <v>2655</v>
      </c>
      <c r="D964" t="s">
        <v>2656</v>
      </c>
      <c r="E964" t="s">
        <v>2657</v>
      </c>
      <c r="F964" s="15">
        <v>500</v>
      </c>
      <c r="G964" t="s">
        <v>367</v>
      </c>
      <c r="H964" t="s">
        <v>367</v>
      </c>
      <c r="I964" t="s">
        <v>74</v>
      </c>
      <c r="J964" t="s">
        <v>36</v>
      </c>
      <c r="K964" t="s">
        <v>75</v>
      </c>
      <c r="L964" t="s">
        <v>7766</v>
      </c>
      <c r="M964" t="s">
        <v>7767</v>
      </c>
      <c r="N964" t="s">
        <v>7768</v>
      </c>
      <c r="O964">
        <f>VLOOKUP(B964,HIS退!B:F,5,FALSE)</f>
        <v>-500</v>
      </c>
      <c r="P964" t="str">
        <f t="shared" si="30"/>
        <v/>
      </c>
      <c r="Q964" s="40">
        <f>VLOOKUP(L964,银行退!C:D,2,FALSE)</f>
        <v>500</v>
      </c>
      <c r="R964" t="str">
        <f t="shared" ref="R964:R1027" si="31">IF(Q964=F964,"",1)</f>
        <v/>
      </c>
      <c r="S964" t="str">
        <f>VLOOKUP(L964,银行退!C:Q,15,FALSE)</f>
        <v>S</v>
      </c>
      <c r="T964" s="40" t="e">
        <f>VLOOKUP(L964,银行退!C:W,21,FALSE)</f>
        <v>#N/A</v>
      </c>
      <c r="U964" s="53">
        <v>42906.469386574077</v>
      </c>
      <c r="V964" t="e">
        <f>VLOOKUP(B964,HIS解!E:G,3,FALSE)</f>
        <v>#N/A</v>
      </c>
    </row>
    <row r="965" spans="1:22" ht="14.25" hidden="1">
      <c r="A965" s="53">
        <v>42906.46974537037</v>
      </c>
      <c r="B965">
        <v>302564</v>
      </c>
      <c r="C965" t="s">
        <v>7769</v>
      </c>
      <c r="D965" t="s">
        <v>2658</v>
      </c>
      <c r="E965" t="s">
        <v>2659</v>
      </c>
      <c r="F965" s="15">
        <v>367</v>
      </c>
      <c r="G965" t="s">
        <v>367</v>
      </c>
      <c r="H965" t="s">
        <v>367</v>
      </c>
      <c r="I965" t="s">
        <v>174</v>
      </c>
      <c r="J965" t="s">
        <v>73</v>
      </c>
      <c r="K965" t="s">
        <v>75</v>
      </c>
      <c r="L965" t="s">
        <v>7770</v>
      </c>
      <c r="M965" t="s">
        <v>7771</v>
      </c>
      <c r="N965" t="s">
        <v>4988</v>
      </c>
      <c r="O965">
        <f>VLOOKUP(B965,HIS退!B:F,5,FALSE)</f>
        <v>-367</v>
      </c>
      <c r="P965" t="str">
        <f t="shared" si="30"/>
        <v/>
      </c>
      <c r="Q965" s="40">
        <f>VLOOKUP(L965,银行退!C:D,2,FALSE)</f>
        <v>367</v>
      </c>
      <c r="R965" t="str">
        <f t="shared" si="31"/>
        <v/>
      </c>
      <c r="S965" t="str">
        <f>VLOOKUP(L965,银行退!C:Q,15,FALSE)</f>
        <v>B</v>
      </c>
      <c r="T965" s="40" t="str">
        <f>VLOOKUP(L965,银行退!C:W,21,FALSE)</f>
        <v>20170620</v>
      </c>
      <c r="U965" s="53">
        <v>42906.46974537037</v>
      </c>
      <c r="V965">
        <f>VLOOKUP(B965,HIS解!E:G,3,FALSE)</f>
        <v>367</v>
      </c>
    </row>
    <row r="966" spans="1:22" ht="14.25" hidden="1">
      <c r="A966" s="53">
        <v>42906.475451388891</v>
      </c>
      <c r="B966">
        <v>302987</v>
      </c>
      <c r="C966" t="s">
        <v>2660</v>
      </c>
      <c r="D966" t="s">
        <v>2661</v>
      </c>
      <c r="E966" t="s">
        <v>2662</v>
      </c>
      <c r="F966" s="15">
        <v>131</v>
      </c>
      <c r="G966" t="s">
        <v>367</v>
      </c>
      <c r="H966" t="s">
        <v>367</v>
      </c>
      <c r="I966" t="s">
        <v>74</v>
      </c>
      <c r="J966" t="s">
        <v>36</v>
      </c>
      <c r="K966" t="s">
        <v>75</v>
      </c>
      <c r="L966" t="s">
        <v>7772</v>
      </c>
      <c r="M966" t="s">
        <v>7773</v>
      </c>
      <c r="N966" t="s">
        <v>7774</v>
      </c>
      <c r="O966">
        <f>VLOOKUP(B966,HIS退!B:F,5,FALSE)</f>
        <v>-131</v>
      </c>
      <c r="P966" t="str">
        <f t="shared" si="30"/>
        <v/>
      </c>
      <c r="Q966" s="40">
        <f>VLOOKUP(L966,银行退!C:D,2,FALSE)</f>
        <v>131</v>
      </c>
      <c r="R966" t="str">
        <f t="shared" si="31"/>
        <v/>
      </c>
      <c r="S966" t="str">
        <f>VLOOKUP(L966,银行退!C:Q,15,FALSE)</f>
        <v>S</v>
      </c>
      <c r="T966" s="40" t="e">
        <f>VLOOKUP(L966,银行退!C:W,21,FALSE)</f>
        <v>#N/A</v>
      </c>
      <c r="U966" s="53">
        <v>42906.475451388891</v>
      </c>
      <c r="V966" t="e">
        <f>VLOOKUP(B966,HIS解!E:G,3,FALSE)</f>
        <v>#N/A</v>
      </c>
    </row>
    <row r="967" spans="1:22" ht="14.25" hidden="1">
      <c r="A967" s="53">
        <v>42906.492094907408</v>
      </c>
      <c r="B967">
        <v>303933</v>
      </c>
      <c r="C967" t="s">
        <v>2663</v>
      </c>
      <c r="D967" t="s">
        <v>2664</v>
      </c>
      <c r="E967" t="s">
        <v>2665</v>
      </c>
      <c r="F967" s="15">
        <v>241</v>
      </c>
      <c r="G967" t="s">
        <v>367</v>
      </c>
      <c r="H967" t="s">
        <v>367</v>
      </c>
      <c r="I967" t="s">
        <v>74</v>
      </c>
      <c r="J967" t="s">
        <v>36</v>
      </c>
      <c r="K967" t="s">
        <v>75</v>
      </c>
      <c r="L967" t="s">
        <v>7775</v>
      </c>
      <c r="M967" t="s">
        <v>7776</v>
      </c>
      <c r="N967" t="s">
        <v>7558</v>
      </c>
      <c r="O967">
        <f>VLOOKUP(B967,HIS退!B:F,5,FALSE)</f>
        <v>-241</v>
      </c>
      <c r="P967" t="str">
        <f t="shared" si="30"/>
        <v/>
      </c>
      <c r="Q967" s="40">
        <f>VLOOKUP(L967,银行退!C:D,2,FALSE)</f>
        <v>241</v>
      </c>
      <c r="R967" t="str">
        <f t="shared" si="31"/>
        <v/>
      </c>
      <c r="S967" t="str">
        <f>VLOOKUP(L967,银行退!C:Q,15,FALSE)</f>
        <v>S</v>
      </c>
      <c r="T967" s="40" t="e">
        <f>VLOOKUP(L967,银行退!C:W,21,FALSE)</f>
        <v>#N/A</v>
      </c>
      <c r="U967" s="53">
        <v>42906.492094907408</v>
      </c>
      <c r="V967" t="e">
        <f>VLOOKUP(B967,HIS解!E:G,3,FALSE)</f>
        <v>#N/A</v>
      </c>
    </row>
    <row r="968" spans="1:22" ht="14.25" hidden="1">
      <c r="A968" s="53">
        <v>42906.499282407407</v>
      </c>
      <c r="B968">
        <v>304262</v>
      </c>
      <c r="C968" t="s">
        <v>2666</v>
      </c>
      <c r="D968" t="s">
        <v>2667</v>
      </c>
      <c r="E968" t="s">
        <v>2668</v>
      </c>
      <c r="F968" s="15">
        <v>196</v>
      </c>
      <c r="G968" t="s">
        <v>367</v>
      </c>
      <c r="H968" t="s">
        <v>367</v>
      </c>
      <c r="I968" t="s">
        <v>74</v>
      </c>
      <c r="J968" t="s">
        <v>36</v>
      </c>
      <c r="K968" t="s">
        <v>75</v>
      </c>
      <c r="L968" t="s">
        <v>7777</v>
      </c>
      <c r="M968" t="s">
        <v>7778</v>
      </c>
      <c r="N968" t="s">
        <v>7779</v>
      </c>
      <c r="O968">
        <f>VLOOKUP(B968,HIS退!B:F,5,FALSE)</f>
        <v>-196</v>
      </c>
      <c r="P968" t="str">
        <f t="shared" si="30"/>
        <v/>
      </c>
      <c r="Q968" s="40">
        <f>VLOOKUP(L968,银行退!C:D,2,FALSE)</f>
        <v>196</v>
      </c>
      <c r="R968" t="str">
        <f t="shared" si="31"/>
        <v/>
      </c>
      <c r="S968" t="str">
        <f>VLOOKUP(L968,银行退!C:Q,15,FALSE)</f>
        <v>S</v>
      </c>
      <c r="T968" s="40" t="e">
        <f>VLOOKUP(L968,银行退!C:W,21,FALSE)</f>
        <v>#N/A</v>
      </c>
      <c r="U968" s="53">
        <v>42906.499282407407</v>
      </c>
      <c r="V968" t="e">
        <f>VLOOKUP(B968,HIS解!E:G,3,FALSE)</f>
        <v>#N/A</v>
      </c>
    </row>
    <row r="969" spans="1:22" ht="14.25" hidden="1">
      <c r="A969" s="53">
        <v>42906.499652777777</v>
      </c>
      <c r="B969">
        <v>304276</v>
      </c>
      <c r="C969" t="s">
        <v>2669</v>
      </c>
      <c r="D969" t="s">
        <v>2670</v>
      </c>
      <c r="E969" t="s">
        <v>2671</v>
      </c>
      <c r="F969" s="15">
        <v>500</v>
      </c>
      <c r="G969" t="s">
        <v>367</v>
      </c>
      <c r="H969" t="s">
        <v>367</v>
      </c>
      <c r="I969" t="s">
        <v>74</v>
      </c>
      <c r="J969" t="s">
        <v>36</v>
      </c>
      <c r="K969" t="s">
        <v>75</v>
      </c>
      <c r="L969" t="s">
        <v>7780</v>
      </c>
      <c r="M969" t="s">
        <v>7781</v>
      </c>
      <c r="N969" t="s">
        <v>7782</v>
      </c>
      <c r="O969">
        <f>VLOOKUP(B969,HIS退!B:F,5,FALSE)</f>
        <v>-500</v>
      </c>
      <c r="P969" t="str">
        <f t="shared" si="30"/>
        <v/>
      </c>
      <c r="Q969" s="40">
        <f>VLOOKUP(L969,银行退!C:D,2,FALSE)</f>
        <v>500</v>
      </c>
      <c r="R969" t="str">
        <f t="shared" si="31"/>
        <v/>
      </c>
      <c r="S969" t="str">
        <f>VLOOKUP(L969,银行退!C:Q,15,FALSE)</f>
        <v>S</v>
      </c>
      <c r="T969" s="40" t="e">
        <f>VLOOKUP(L969,银行退!C:W,21,FALSE)</f>
        <v>#N/A</v>
      </c>
      <c r="U969" s="53">
        <v>42906.499652777777</v>
      </c>
      <c r="V969" t="e">
        <f>VLOOKUP(B969,HIS解!E:G,3,FALSE)</f>
        <v>#N/A</v>
      </c>
    </row>
    <row r="970" spans="1:22" ht="14.25" hidden="1">
      <c r="A970" s="53">
        <v>42906.500057870369</v>
      </c>
      <c r="B970">
        <v>304287</v>
      </c>
      <c r="C970" t="s">
        <v>2672</v>
      </c>
      <c r="D970" t="s">
        <v>2670</v>
      </c>
      <c r="E970" t="s">
        <v>2671</v>
      </c>
      <c r="F970" s="15">
        <v>495</v>
      </c>
      <c r="G970" t="s">
        <v>367</v>
      </c>
      <c r="H970" t="s">
        <v>367</v>
      </c>
      <c r="I970" t="s">
        <v>74</v>
      </c>
      <c r="J970" t="s">
        <v>36</v>
      </c>
      <c r="K970" t="s">
        <v>75</v>
      </c>
      <c r="L970" t="s">
        <v>7783</v>
      </c>
      <c r="M970" t="s">
        <v>7784</v>
      </c>
      <c r="N970" t="s">
        <v>7782</v>
      </c>
      <c r="O970">
        <f>VLOOKUP(B970,HIS退!B:F,5,FALSE)</f>
        <v>-495</v>
      </c>
      <c r="P970" t="str">
        <f t="shared" si="30"/>
        <v/>
      </c>
      <c r="Q970" s="40">
        <f>VLOOKUP(L970,银行退!C:D,2,FALSE)</f>
        <v>495</v>
      </c>
      <c r="R970" t="str">
        <f t="shared" si="31"/>
        <v/>
      </c>
      <c r="S970" t="str">
        <f>VLOOKUP(L970,银行退!C:Q,15,FALSE)</f>
        <v>S</v>
      </c>
      <c r="T970" s="40" t="e">
        <f>VLOOKUP(L970,银行退!C:W,21,FALSE)</f>
        <v>#N/A</v>
      </c>
      <c r="U970" s="53">
        <v>42906.500057870369</v>
      </c>
      <c r="V970" t="e">
        <f>VLOOKUP(B970,HIS解!E:G,3,FALSE)</f>
        <v>#N/A</v>
      </c>
    </row>
    <row r="971" spans="1:22" ht="14.25" hidden="1">
      <c r="A971" s="53">
        <v>42906.501134259262</v>
      </c>
      <c r="B971">
        <v>304315</v>
      </c>
      <c r="C971" t="s">
        <v>2673</v>
      </c>
      <c r="D971" t="s">
        <v>2674</v>
      </c>
      <c r="E971" t="s">
        <v>2675</v>
      </c>
      <c r="F971" s="15">
        <v>9980</v>
      </c>
      <c r="G971" t="s">
        <v>42</v>
      </c>
      <c r="H971" t="s">
        <v>367</v>
      </c>
      <c r="I971" t="s">
        <v>74</v>
      </c>
      <c r="J971" t="s">
        <v>36</v>
      </c>
      <c r="K971" t="s">
        <v>75</v>
      </c>
      <c r="L971" t="s">
        <v>7785</v>
      </c>
      <c r="M971" t="s">
        <v>7786</v>
      </c>
      <c r="N971" t="s">
        <v>7787</v>
      </c>
      <c r="O971">
        <f>VLOOKUP(B971,HIS退!B:F,5,FALSE)</f>
        <v>-9980</v>
      </c>
      <c r="P971" t="str">
        <f t="shared" si="30"/>
        <v/>
      </c>
      <c r="Q971" s="40">
        <f>VLOOKUP(L971,银行退!C:D,2,FALSE)</f>
        <v>9980</v>
      </c>
      <c r="R971" t="str">
        <f t="shared" si="31"/>
        <v/>
      </c>
      <c r="S971" t="str">
        <f>VLOOKUP(L971,银行退!C:Q,15,FALSE)</f>
        <v>S</v>
      </c>
      <c r="T971" s="40" t="e">
        <f>VLOOKUP(L971,银行退!C:W,21,FALSE)</f>
        <v>#N/A</v>
      </c>
      <c r="U971" s="53">
        <v>42906.501134259262</v>
      </c>
      <c r="V971" t="e">
        <f>VLOOKUP(B971,HIS解!E:G,3,FALSE)</f>
        <v>#N/A</v>
      </c>
    </row>
    <row r="972" spans="1:22" ht="14.25" hidden="1">
      <c r="A972" s="53">
        <v>42906.505208333336</v>
      </c>
      <c r="B972">
        <v>304411</v>
      </c>
      <c r="C972" t="s">
        <v>2676</v>
      </c>
      <c r="D972" t="s">
        <v>2677</v>
      </c>
      <c r="E972" t="s">
        <v>2678</v>
      </c>
      <c r="F972" s="15">
        <v>939</v>
      </c>
      <c r="G972" t="s">
        <v>367</v>
      </c>
      <c r="H972" t="s">
        <v>367</v>
      </c>
      <c r="I972" t="s">
        <v>74</v>
      </c>
      <c r="J972" t="s">
        <v>36</v>
      </c>
      <c r="K972" t="s">
        <v>75</v>
      </c>
      <c r="L972" t="s">
        <v>7788</v>
      </c>
      <c r="M972" t="s">
        <v>7789</v>
      </c>
      <c r="N972" t="s">
        <v>7790</v>
      </c>
      <c r="O972">
        <f>VLOOKUP(B972,HIS退!B:F,5,FALSE)</f>
        <v>-939</v>
      </c>
      <c r="P972" t="str">
        <f t="shared" si="30"/>
        <v/>
      </c>
      <c r="Q972" s="40">
        <f>VLOOKUP(L972,银行退!C:D,2,FALSE)</f>
        <v>939</v>
      </c>
      <c r="R972" t="str">
        <f t="shared" si="31"/>
        <v/>
      </c>
      <c r="S972" t="str">
        <f>VLOOKUP(L972,银行退!C:Q,15,FALSE)</f>
        <v>S</v>
      </c>
      <c r="T972" s="40" t="e">
        <f>VLOOKUP(L972,银行退!C:W,21,FALSE)</f>
        <v>#N/A</v>
      </c>
      <c r="U972" s="53">
        <v>42906.505208333336</v>
      </c>
      <c r="V972" t="e">
        <f>VLOOKUP(B972,HIS解!E:G,3,FALSE)</f>
        <v>#N/A</v>
      </c>
    </row>
    <row r="973" spans="1:22" ht="14.25" hidden="1">
      <c r="A973" s="53">
        <v>42906.521215277775</v>
      </c>
      <c r="B973">
        <v>304662</v>
      </c>
      <c r="C973" t="s">
        <v>2679</v>
      </c>
      <c r="D973" t="s">
        <v>2680</v>
      </c>
      <c r="E973" t="s">
        <v>2681</v>
      </c>
      <c r="F973" s="15">
        <v>100</v>
      </c>
      <c r="G973" t="s">
        <v>367</v>
      </c>
      <c r="H973" t="s">
        <v>367</v>
      </c>
      <c r="I973" t="s">
        <v>74</v>
      </c>
      <c r="J973" t="s">
        <v>36</v>
      </c>
      <c r="K973" t="s">
        <v>75</v>
      </c>
      <c r="L973" t="s">
        <v>7791</v>
      </c>
      <c r="M973" t="s">
        <v>7792</v>
      </c>
      <c r="N973" t="s">
        <v>7793</v>
      </c>
      <c r="O973">
        <f>VLOOKUP(B973,HIS退!B:F,5,FALSE)</f>
        <v>-100</v>
      </c>
      <c r="P973" t="str">
        <f t="shared" si="30"/>
        <v/>
      </c>
      <c r="Q973" s="40">
        <f>VLOOKUP(L973,银行退!C:D,2,FALSE)</f>
        <v>100</v>
      </c>
      <c r="R973" t="str">
        <f t="shared" si="31"/>
        <v/>
      </c>
      <c r="S973" t="str">
        <f>VLOOKUP(L973,银行退!C:Q,15,FALSE)</f>
        <v>S</v>
      </c>
      <c r="T973" s="40" t="e">
        <f>VLOOKUP(L973,银行退!C:W,21,FALSE)</f>
        <v>#N/A</v>
      </c>
      <c r="U973" s="53">
        <v>42906.521215277775</v>
      </c>
      <c r="V973" t="e">
        <f>VLOOKUP(B973,HIS解!E:G,3,FALSE)</f>
        <v>#N/A</v>
      </c>
    </row>
    <row r="974" spans="1:22" ht="14.25" hidden="1">
      <c r="A974" s="53">
        <v>42906.525439814817</v>
      </c>
      <c r="B974">
        <v>304700</v>
      </c>
      <c r="C974" t="s">
        <v>2682</v>
      </c>
      <c r="D974" t="s">
        <v>2683</v>
      </c>
      <c r="E974" t="s">
        <v>2684</v>
      </c>
      <c r="F974" s="15">
        <v>4250</v>
      </c>
      <c r="G974" t="s">
        <v>367</v>
      </c>
      <c r="H974" t="s">
        <v>367</v>
      </c>
      <c r="I974" t="s">
        <v>74</v>
      </c>
      <c r="J974" t="s">
        <v>36</v>
      </c>
      <c r="K974" t="s">
        <v>75</v>
      </c>
      <c r="L974" t="s">
        <v>7794</v>
      </c>
      <c r="M974" t="s">
        <v>7795</v>
      </c>
      <c r="N974" t="s">
        <v>7796</v>
      </c>
      <c r="O974">
        <f>VLOOKUP(B974,HIS退!B:F,5,FALSE)</f>
        <v>-4250</v>
      </c>
      <c r="P974" t="str">
        <f t="shared" si="30"/>
        <v/>
      </c>
      <c r="Q974" s="40">
        <f>VLOOKUP(L974,银行退!C:D,2,FALSE)</f>
        <v>4250</v>
      </c>
      <c r="R974" t="str">
        <f t="shared" si="31"/>
        <v/>
      </c>
      <c r="S974" t="str">
        <f>VLOOKUP(L974,银行退!C:Q,15,FALSE)</f>
        <v>S</v>
      </c>
      <c r="T974" s="40" t="e">
        <f>VLOOKUP(L974,银行退!C:W,21,FALSE)</f>
        <v>#N/A</v>
      </c>
      <c r="U974" s="53">
        <v>42906.525439814817</v>
      </c>
      <c r="V974" t="e">
        <f>VLOOKUP(B974,HIS解!E:G,3,FALSE)</f>
        <v>#N/A</v>
      </c>
    </row>
    <row r="975" spans="1:22" ht="14.25" hidden="1">
      <c r="A975" s="53">
        <v>42906.526087962964</v>
      </c>
      <c r="B975">
        <v>304705</v>
      </c>
      <c r="C975" t="s">
        <v>2685</v>
      </c>
      <c r="D975" t="s">
        <v>2686</v>
      </c>
      <c r="E975" t="s">
        <v>2687</v>
      </c>
      <c r="F975" s="15">
        <v>5000</v>
      </c>
      <c r="G975" t="s">
        <v>367</v>
      </c>
      <c r="H975" t="s">
        <v>367</v>
      </c>
      <c r="I975" t="s">
        <v>74</v>
      </c>
      <c r="J975" t="s">
        <v>36</v>
      </c>
      <c r="K975" t="s">
        <v>75</v>
      </c>
      <c r="L975" t="s">
        <v>7797</v>
      </c>
      <c r="M975" t="s">
        <v>7798</v>
      </c>
      <c r="N975" t="s">
        <v>7799</v>
      </c>
      <c r="O975">
        <f>VLOOKUP(B975,HIS退!B:F,5,FALSE)</f>
        <v>-5000</v>
      </c>
      <c r="P975" t="str">
        <f t="shared" si="30"/>
        <v/>
      </c>
      <c r="Q975" s="40">
        <f>VLOOKUP(L975,银行退!C:D,2,FALSE)</f>
        <v>5000</v>
      </c>
      <c r="R975" t="str">
        <f t="shared" si="31"/>
        <v/>
      </c>
      <c r="S975" t="str">
        <f>VLOOKUP(L975,银行退!C:Q,15,FALSE)</f>
        <v>S</v>
      </c>
      <c r="T975" s="40" t="e">
        <f>VLOOKUP(L975,银行退!C:W,21,FALSE)</f>
        <v>#N/A</v>
      </c>
      <c r="U975" s="53">
        <v>42906.526087962964</v>
      </c>
      <c r="V975" t="e">
        <f>VLOOKUP(B975,HIS解!E:G,3,FALSE)</f>
        <v>#N/A</v>
      </c>
    </row>
    <row r="976" spans="1:22" ht="14.25" hidden="1">
      <c r="A976" s="53">
        <v>42906.55809027778</v>
      </c>
      <c r="B976">
        <v>304959</v>
      </c>
      <c r="C976" t="s">
        <v>2688</v>
      </c>
      <c r="D976" t="s">
        <v>2419</v>
      </c>
      <c r="E976" t="s">
        <v>2420</v>
      </c>
      <c r="F976" s="15">
        <v>1000</v>
      </c>
      <c r="G976" t="s">
        <v>367</v>
      </c>
      <c r="H976" t="s">
        <v>367</v>
      </c>
      <c r="I976" t="s">
        <v>74</v>
      </c>
      <c r="J976" t="s">
        <v>36</v>
      </c>
      <c r="K976" t="s">
        <v>75</v>
      </c>
      <c r="L976" t="s">
        <v>7800</v>
      </c>
      <c r="M976" t="s">
        <v>7801</v>
      </c>
      <c r="N976" t="s">
        <v>4971</v>
      </c>
      <c r="O976">
        <f>VLOOKUP(B976,HIS退!B:F,5,FALSE)</f>
        <v>-1000</v>
      </c>
      <c r="P976" t="str">
        <f t="shared" si="30"/>
        <v/>
      </c>
      <c r="Q976" s="40">
        <f>VLOOKUP(L976,银行退!C:D,2,FALSE)</f>
        <v>1000</v>
      </c>
      <c r="R976" t="str">
        <f t="shared" si="31"/>
        <v/>
      </c>
      <c r="S976" t="str">
        <f>VLOOKUP(L976,银行退!C:Q,15,FALSE)</f>
        <v>S</v>
      </c>
      <c r="T976" s="40">
        <f>VLOOKUP(L976,银行退!C:W,21,FALSE)</f>
        <v>0</v>
      </c>
      <c r="U976" s="53">
        <v>42906.55809027778</v>
      </c>
      <c r="V976" t="e">
        <f>VLOOKUP(B976,HIS解!E:G,3,FALSE)</f>
        <v>#N/A</v>
      </c>
    </row>
    <row r="977" spans="1:22" ht="14.25" hidden="1">
      <c r="A977" s="53">
        <v>42906.575300925928</v>
      </c>
      <c r="B977">
        <v>305149</v>
      </c>
      <c r="C977" t="s">
        <v>2689</v>
      </c>
      <c r="D977" t="s">
        <v>2690</v>
      </c>
      <c r="E977" t="s">
        <v>2691</v>
      </c>
      <c r="F977" s="15">
        <v>100</v>
      </c>
      <c r="G977" t="s">
        <v>367</v>
      </c>
      <c r="H977" t="s">
        <v>367</v>
      </c>
      <c r="I977" t="s">
        <v>74</v>
      </c>
      <c r="J977" t="s">
        <v>36</v>
      </c>
      <c r="K977" t="s">
        <v>75</v>
      </c>
      <c r="L977" t="s">
        <v>7802</v>
      </c>
      <c r="M977" t="s">
        <v>7803</v>
      </c>
      <c r="N977" t="s">
        <v>7804</v>
      </c>
      <c r="O977">
        <f>VLOOKUP(B977,HIS退!B:F,5,FALSE)</f>
        <v>-100</v>
      </c>
      <c r="P977" t="str">
        <f t="shared" si="30"/>
        <v/>
      </c>
      <c r="Q977" s="40">
        <f>VLOOKUP(L977,银行退!C:D,2,FALSE)</f>
        <v>100</v>
      </c>
      <c r="R977" t="str">
        <f t="shared" si="31"/>
        <v/>
      </c>
      <c r="S977" t="str">
        <f>VLOOKUP(L977,银行退!C:Q,15,FALSE)</f>
        <v>S</v>
      </c>
      <c r="T977" s="40" t="e">
        <f>VLOOKUP(L977,银行退!C:W,21,FALSE)</f>
        <v>#N/A</v>
      </c>
      <c r="U977" s="53">
        <v>42906.575300925928</v>
      </c>
      <c r="V977" t="e">
        <f>VLOOKUP(B977,HIS解!E:G,3,FALSE)</f>
        <v>#N/A</v>
      </c>
    </row>
    <row r="978" spans="1:22" ht="14.25" hidden="1">
      <c r="A978" s="53">
        <v>42906.58693287037</v>
      </c>
      <c r="B978">
        <v>305424</v>
      </c>
      <c r="C978" t="s">
        <v>7805</v>
      </c>
      <c r="D978" t="s">
        <v>2692</v>
      </c>
      <c r="E978" t="s">
        <v>2693</v>
      </c>
      <c r="F978" s="15">
        <v>100</v>
      </c>
      <c r="G978" t="s">
        <v>367</v>
      </c>
      <c r="H978" t="s">
        <v>367</v>
      </c>
      <c r="I978" t="s">
        <v>174</v>
      </c>
      <c r="J978" t="s">
        <v>73</v>
      </c>
      <c r="K978" t="s">
        <v>75</v>
      </c>
      <c r="L978" t="s">
        <v>7806</v>
      </c>
      <c r="M978" t="s">
        <v>7807</v>
      </c>
      <c r="N978" t="s">
        <v>4989</v>
      </c>
      <c r="O978">
        <f>VLOOKUP(B978,HIS退!B:F,5,FALSE)</f>
        <v>-100</v>
      </c>
      <c r="P978" t="str">
        <f t="shared" si="30"/>
        <v/>
      </c>
      <c r="Q978" s="40">
        <f>VLOOKUP(L978,银行退!C:D,2,FALSE)</f>
        <v>100</v>
      </c>
      <c r="R978" t="str">
        <f t="shared" si="31"/>
        <v/>
      </c>
      <c r="S978" t="str">
        <f>VLOOKUP(L978,银行退!C:Q,15,FALSE)</f>
        <v>B</v>
      </c>
      <c r="T978" s="40" t="str">
        <f>VLOOKUP(L978,银行退!C:W,21,FALSE)</f>
        <v>20170620</v>
      </c>
      <c r="U978" s="53">
        <v>42906.58693287037</v>
      </c>
      <c r="V978">
        <f>VLOOKUP(B978,HIS解!E:G,3,FALSE)</f>
        <v>100</v>
      </c>
    </row>
    <row r="979" spans="1:22" ht="14.25" hidden="1">
      <c r="A979" s="53">
        <v>42906.613576388889</v>
      </c>
      <c r="B979">
        <v>307129</v>
      </c>
      <c r="C979" t="s">
        <v>2694</v>
      </c>
      <c r="D979" t="s">
        <v>2695</v>
      </c>
      <c r="E979" t="s">
        <v>2696</v>
      </c>
      <c r="F979" s="15">
        <v>976</v>
      </c>
      <c r="G979" t="s">
        <v>367</v>
      </c>
      <c r="H979" t="s">
        <v>367</v>
      </c>
      <c r="I979" t="s">
        <v>74</v>
      </c>
      <c r="J979" t="s">
        <v>36</v>
      </c>
      <c r="K979" t="s">
        <v>75</v>
      </c>
      <c r="L979" t="s">
        <v>7808</v>
      </c>
      <c r="M979" t="s">
        <v>7809</v>
      </c>
      <c r="N979" t="s">
        <v>7810</v>
      </c>
      <c r="O979">
        <f>VLOOKUP(B979,HIS退!B:F,5,FALSE)</f>
        <v>-976</v>
      </c>
      <c r="P979" t="str">
        <f t="shared" si="30"/>
        <v/>
      </c>
      <c r="Q979" s="40">
        <f>VLOOKUP(L979,银行退!C:D,2,FALSE)</f>
        <v>976</v>
      </c>
      <c r="R979" t="str">
        <f t="shared" si="31"/>
        <v/>
      </c>
      <c r="S979" t="str">
        <f>VLOOKUP(L979,银行退!C:Q,15,FALSE)</f>
        <v>S</v>
      </c>
      <c r="T979" s="40" t="e">
        <f>VLOOKUP(L979,银行退!C:W,21,FALSE)</f>
        <v>#N/A</v>
      </c>
      <c r="U979" s="53">
        <v>42906.613576388889</v>
      </c>
      <c r="V979" t="e">
        <f>VLOOKUP(B979,HIS解!E:G,3,FALSE)</f>
        <v>#N/A</v>
      </c>
    </row>
    <row r="980" spans="1:22" ht="14.25" hidden="1">
      <c r="A980" s="53">
        <v>42906.615914351853</v>
      </c>
      <c r="B980">
        <v>307318</v>
      </c>
      <c r="C980" t="s">
        <v>7811</v>
      </c>
      <c r="D980" t="s">
        <v>2697</v>
      </c>
      <c r="E980" t="s">
        <v>2698</v>
      </c>
      <c r="F980" s="15">
        <v>3500</v>
      </c>
      <c r="G980" t="s">
        <v>367</v>
      </c>
      <c r="H980" t="s">
        <v>367</v>
      </c>
      <c r="I980" t="s">
        <v>174</v>
      </c>
      <c r="J980" t="s">
        <v>73</v>
      </c>
      <c r="K980" t="s">
        <v>75</v>
      </c>
      <c r="L980" t="s">
        <v>7812</v>
      </c>
      <c r="M980" t="s">
        <v>7813</v>
      </c>
      <c r="N980" t="s">
        <v>4990</v>
      </c>
      <c r="O980">
        <f>VLOOKUP(B980,HIS退!B:F,5,FALSE)</f>
        <v>-3500</v>
      </c>
      <c r="P980" t="str">
        <f t="shared" si="30"/>
        <v/>
      </c>
      <c r="Q980" s="40">
        <f>VLOOKUP(L980,银行退!C:D,2,FALSE)</f>
        <v>3500</v>
      </c>
      <c r="R980" t="str">
        <f t="shared" si="31"/>
        <v/>
      </c>
      <c r="S980" t="str">
        <f>VLOOKUP(L980,银行退!C:Q,15,FALSE)</f>
        <v>B</v>
      </c>
      <c r="T980" s="40" t="str">
        <f>VLOOKUP(L980,银行退!C:W,21,FALSE)</f>
        <v>20170620</v>
      </c>
      <c r="U980" s="53">
        <v>42906.615914351853</v>
      </c>
      <c r="V980">
        <f>VLOOKUP(B980,HIS解!E:G,3,FALSE)</f>
        <v>3500</v>
      </c>
    </row>
    <row r="981" spans="1:22" ht="14.25" hidden="1">
      <c r="A981" s="53">
        <v>42906.617361111108</v>
      </c>
      <c r="B981">
        <v>307421</v>
      </c>
      <c r="C981" t="s">
        <v>2699</v>
      </c>
      <c r="D981" t="s">
        <v>127</v>
      </c>
      <c r="E981" t="s">
        <v>128</v>
      </c>
      <c r="F981" s="15">
        <v>1554</v>
      </c>
      <c r="G981" t="s">
        <v>367</v>
      </c>
      <c r="H981" t="s">
        <v>367</v>
      </c>
      <c r="I981" t="s">
        <v>74</v>
      </c>
      <c r="J981" t="s">
        <v>36</v>
      </c>
      <c r="K981" t="s">
        <v>75</v>
      </c>
      <c r="L981" t="s">
        <v>7814</v>
      </c>
      <c r="M981" t="s">
        <v>7815</v>
      </c>
      <c r="N981" t="s">
        <v>161</v>
      </c>
      <c r="O981">
        <f>VLOOKUP(B981,HIS退!B:F,5,FALSE)</f>
        <v>-1554</v>
      </c>
      <c r="P981" t="str">
        <f t="shared" si="30"/>
        <v/>
      </c>
      <c r="Q981" s="40">
        <f>VLOOKUP(L981,银行退!C:D,2,FALSE)</f>
        <v>1554</v>
      </c>
      <c r="R981" t="str">
        <f t="shared" si="31"/>
        <v/>
      </c>
      <c r="S981" t="str">
        <f>VLOOKUP(L981,银行退!C:Q,15,FALSE)</f>
        <v>S</v>
      </c>
      <c r="T981" s="40" t="e">
        <f>VLOOKUP(L981,银行退!C:W,21,FALSE)</f>
        <v>#N/A</v>
      </c>
      <c r="U981" s="53">
        <v>42906.617361111108</v>
      </c>
      <c r="V981" t="e">
        <f>VLOOKUP(B981,HIS解!E:G,3,FALSE)</f>
        <v>#N/A</v>
      </c>
    </row>
    <row r="982" spans="1:22" ht="14.25" hidden="1">
      <c r="A982" s="53">
        <v>42906.619537037041</v>
      </c>
      <c r="B982">
        <v>307562</v>
      </c>
      <c r="C982" t="s">
        <v>2700</v>
      </c>
      <c r="D982" t="s">
        <v>2701</v>
      </c>
      <c r="E982" t="s">
        <v>2702</v>
      </c>
      <c r="F982" s="15">
        <v>500</v>
      </c>
      <c r="G982" t="s">
        <v>367</v>
      </c>
      <c r="H982" t="s">
        <v>367</v>
      </c>
      <c r="I982" t="s">
        <v>74</v>
      </c>
      <c r="J982" t="s">
        <v>36</v>
      </c>
      <c r="K982" t="s">
        <v>75</v>
      </c>
      <c r="L982" t="s">
        <v>7816</v>
      </c>
      <c r="M982" t="s">
        <v>7817</v>
      </c>
      <c r="N982" t="s">
        <v>7818</v>
      </c>
      <c r="O982">
        <f>VLOOKUP(B982,HIS退!B:F,5,FALSE)</f>
        <v>-500</v>
      </c>
      <c r="P982" t="str">
        <f t="shared" si="30"/>
        <v/>
      </c>
      <c r="Q982" s="40">
        <f>VLOOKUP(L982,银行退!C:D,2,FALSE)</f>
        <v>500</v>
      </c>
      <c r="R982" t="str">
        <f t="shared" si="31"/>
        <v/>
      </c>
      <c r="S982" t="str">
        <f>VLOOKUP(L982,银行退!C:Q,15,FALSE)</f>
        <v>S</v>
      </c>
      <c r="T982" s="40" t="e">
        <f>VLOOKUP(L982,银行退!C:W,21,FALSE)</f>
        <v>#N/A</v>
      </c>
      <c r="U982" s="53">
        <v>42906.619537037041</v>
      </c>
      <c r="V982" t="e">
        <f>VLOOKUP(B982,HIS解!E:G,3,FALSE)</f>
        <v>#N/A</v>
      </c>
    </row>
    <row r="983" spans="1:22" ht="14.25" hidden="1">
      <c r="A983" s="53">
        <v>42906.623715277776</v>
      </c>
      <c r="B983">
        <v>307848</v>
      </c>
      <c r="C983" t="s">
        <v>2703</v>
      </c>
      <c r="D983" t="s">
        <v>2704</v>
      </c>
      <c r="E983" t="s">
        <v>2705</v>
      </c>
      <c r="F983" s="15">
        <v>322</v>
      </c>
      <c r="G983" t="s">
        <v>367</v>
      </c>
      <c r="H983" t="s">
        <v>367</v>
      </c>
      <c r="I983" t="s">
        <v>74</v>
      </c>
      <c r="J983" t="s">
        <v>36</v>
      </c>
      <c r="K983" t="s">
        <v>75</v>
      </c>
      <c r="L983" t="s">
        <v>7819</v>
      </c>
      <c r="M983" t="s">
        <v>7820</v>
      </c>
      <c r="N983" t="s">
        <v>7821</v>
      </c>
      <c r="O983">
        <f>VLOOKUP(B983,HIS退!B:F,5,FALSE)</f>
        <v>-322</v>
      </c>
      <c r="P983" t="str">
        <f t="shared" si="30"/>
        <v/>
      </c>
      <c r="Q983" s="40">
        <f>VLOOKUP(L983,银行退!C:D,2,FALSE)</f>
        <v>322</v>
      </c>
      <c r="R983" t="str">
        <f t="shared" si="31"/>
        <v/>
      </c>
      <c r="S983" t="str">
        <f>VLOOKUP(L983,银行退!C:Q,15,FALSE)</f>
        <v>S</v>
      </c>
      <c r="T983" s="40" t="e">
        <f>VLOOKUP(L983,银行退!C:W,21,FALSE)</f>
        <v>#N/A</v>
      </c>
      <c r="U983" s="53">
        <v>42906.623715277776</v>
      </c>
      <c r="V983" t="e">
        <f>VLOOKUP(B983,HIS解!E:G,3,FALSE)</f>
        <v>#N/A</v>
      </c>
    </row>
    <row r="984" spans="1:22" ht="14.25" hidden="1">
      <c r="A984" s="53">
        <v>42906.623854166668</v>
      </c>
      <c r="B984">
        <v>307861</v>
      </c>
      <c r="C984" t="s">
        <v>2706</v>
      </c>
      <c r="D984" t="s">
        <v>2707</v>
      </c>
      <c r="E984" t="s">
        <v>2708</v>
      </c>
      <c r="F984" s="15">
        <v>139</v>
      </c>
      <c r="G984" t="s">
        <v>367</v>
      </c>
      <c r="H984" t="s">
        <v>367</v>
      </c>
      <c r="I984" t="s">
        <v>74</v>
      </c>
      <c r="J984" t="s">
        <v>36</v>
      </c>
      <c r="K984" t="s">
        <v>75</v>
      </c>
      <c r="L984" t="s">
        <v>7822</v>
      </c>
      <c r="M984" t="s">
        <v>7823</v>
      </c>
      <c r="N984" t="s">
        <v>7824</v>
      </c>
      <c r="O984">
        <f>VLOOKUP(B984,HIS退!B:F,5,FALSE)</f>
        <v>-139</v>
      </c>
      <c r="P984" t="str">
        <f t="shared" si="30"/>
        <v/>
      </c>
      <c r="Q984" s="40">
        <f>VLOOKUP(L984,银行退!C:D,2,FALSE)</f>
        <v>139</v>
      </c>
      <c r="R984" t="str">
        <f t="shared" si="31"/>
        <v/>
      </c>
      <c r="S984" t="str">
        <f>VLOOKUP(L984,银行退!C:Q,15,FALSE)</f>
        <v>S</v>
      </c>
      <c r="T984" s="40" t="e">
        <f>VLOOKUP(L984,银行退!C:W,21,FALSE)</f>
        <v>#N/A</v>
      </c>
      <c r="U984" s="53">
        <v>42906.623854166668</v>
      </c>
      <c r="V984" t="e">
        <f>VLOOKUP(B984,HIS解!E:G,3,FALSE)</f>
        <v>#N/A</v>
      </c>
    </row>
    <row r="985" spans="1:22" ht="14.25" hidden="1">
      <c r="A985" s="53">
        <v>42906.624282407407</v>
      </c>
      <c r="B985">
        <v>307900</v>
      </c>
      <c r="C985" t="s">
        <v>2709</v>
      </c>
      <c r="D985" t="s">
        <v>2710</v>
      </c>
      <c r="E985" t="s">
        <v>2711</v>
      </c>
      <c r="F985" s="15">
        <v>90</v>
      </c>
      <c r="G985" t="s">
        <v>42</v>
      </c>
      <c r="H985" t="s">
        <v>367</v>
      </c>
      <c r="I985" t="s">
        <v>74</v>
      </c>
      <c r="J985" t="s">
        <v>36</v>
      </c>
      <c r="K985" t="s">
        <v>75</v>
      </c>
      <c r="L985" t="s">
        <v>7825</v>
      </c>
      <c r="M985" t="s">
        <v>7826</v>
      </c>
      <c r="N985" t="s">
        <v>7827</v>
      </c>
      <c r="O985">
        <f>VLOOKUP(B985,HIS退!B:F,5,FALSE)</f>
        <v>-90</v>
      </c>
      <c r="P985" t="str">
        <f t="shared" si="30"/>
        <v/>
      </c>
      <c r="Q985" s="40">
        <f>VLOOKUP(L985,银行退!C:D,2,FALSE)</f>
        <v>90</v>
      </c>
      <c r="R985" t="str">
        <f t="shared" si="31"/>
        <v/>
      </c>
      <c r="S985" t="str">
        <f>VLOOKUP(L985,银行退!C:Q,15,FALSE)</f>
        <v>S</v>
      </c>
      <c r="T985" s="40" t="e">
        <f>VLOOKUP(L985,银行退!C:W,21,FALSE)</f>
        <v>#N/A</v>
      </c>
      <c r="U985" s="53">
        <v>42906.624282407407</v>
      </c>
      <c r="V985" t="e">
        <f>VLOOKUP(B985,HIS解!E:G,3,FALSE)</f>
        <v>#N/A</v>
      </c>
    </row>
    <row r="986" spans="1:22" ht="14.25" hidden="1">
      <c r="A986" s="53">
        <v>42906.624525462961</v>
      </c>
      <c r="B986">
        <v>307906</v>
      </c>
      <c r="C986" t="s">
        <v>2712</v>
      </c>
      <c r="D986" t="s">
        <v>2713</v>
      </c>
      <c r="E986" t="s">
        <v>2714</v>
      </c>
      <c r="F986" s="15">
        <v>500</v>
      </c>
      <c r="G986" t="s">
        <v>367</v>
      </c>
      <c r="H986" t="s">
        <v>367</v>
      </c>
      <c r="I986" t="s">
        <v>74</v>
      </c>
      <c r="J986" t="s">
        <v>36</v>
      </c>
      <c r="K986" t="s">
        <v>75</v>
      </c>
      <c r="L986" t="s">
        <v>7828</v>
      </c>
      <c r="M986" t="s">
        <v>7829</v>
      </c>
      <c r="N986" t="s">
        <v>7821</v>
      </c>
      <c r="O986">
        <f>VLOOKUP(B986,HIS退!B:F,5,FALSE)</f>
        <v>-500</v>
      </c>
      <c r="P986" t="str">
        <f t="shared" si="30"/>
        <v/>
      </c>
      <c r="Q986" s="40">
        <f>VLOOKUP(L986,银行退!C:D,2,FALSE)</f>
        <v>500</v>
      </c>
      <c r="R986" t="str">
        <f t="shared" si="31"/>
        <v/>
      </c>
      <c r="S986" t="str">
        <f>VLOOKUP(L986,银行退!C:Q,15,FALSE)</f>
        <v>S</v>
      </c>
      <c r="T986" s="40" t="e">
        <f>VLOOKUP(L986,银行退!C:W,21,FALSE)</f>
        <v>#N/A</v>
      </c>
      <c r="U986" s="53">
        <v>42906.624525462961</v>
      </c>
      <c r="V986" t="e">
        <f>VLOOKUP(B986,HIS解!E:G,3,FALSE)</f>
        <v>#N/A</v>
      </c>
    </row>
    <row r="987" spans="1:22" ht="14.25" hidden="1">
      <c r="A987" s="53">
        <v>42906.634166666663</v>
      </c>
      <c r="B987">
        <v>308516</v>
      </c>
      <c r="C987" t="s">
        <v>7830</v>
      </c>
      <c r="D987" t="s">
        <v>2715</v>
      </c>
      <c r="E987" t="s">
        <v>2716</v>
      </c>
      <c r="F987" s="15">
        <v>500</v>
      </c>
      <c r="G987" t="s">
        <v>367</v>
      </c>
      <c r="H987" t="s">
        <v>367</v>
      </c>
      <c r="I987" t="s">
        <v>174</v>
      </c>
      <c r="J987" t="s">
        <v>73</v>
      </c>
      <c r="K987" t="s">
        <v>75</v>
      </c>
      <c r="L987" t="s">
        <v>7831</v>
      </c>
      <c r="M987" t="s">
        <v>7832</v>
      </c>
      <c r="N987" t="s">
        <v>4991</v>
      </c>
      <c r="O987">
        <f>VLOOKUP(B987,HIS退!B:F,5,FALSE)</f>
        <v>-500</v>
      </c>
      <c r="P987" t="str">
        <f t="shared" si="30"/>
        <v/>
      </c>
      <c r="Q987" s="40">
        <f>VLOOKUP(L987,银行退!C:D,2,FALSE)</f>
        <v>500</v>
      </c>
      <c r="R987" t="str">
        <f t="shared" si="31"/>
        <v/>
      </c>
      <c r="S987" t="str">
        <f>VLOOKUP(L987,银行退!C:Q,15,FALSE)</f>
        <v>B</v>
      </c>
      <c r="T987" s="40" t="str">
        <f>VLOOKUP(L987,银行退!C:W,21,FALSE)</f>
        <v>20170620</v>
      </c>
      <c r="U987" s="53">
        <v>42906.634166666663</v>
      </c>
      <c r="V987">
        <f>VLOOKUP(B987,HIS解!E:G,3,FALSE)</f>
        <v>500</v>
      </c>
    </row>
    <row r="988" spans="1:22" ht="14.25" hidden="1">
      <c r="A988" s="53">
        <v>42906.635509259257</v>
      </c>
      <c r="B988">
        <v>308606</v>
      </c>
      <c r="C988" t="s">
        <v>2717</v>
      </c>
      <c r="D988" t="s">
        <v>2718</v>
      </c>
      <c r="E988" t="s">
        <v>2719</v>
      </c>
      <c r="F988" s="15">
        <v>21</v>
      </c>
      <c r="G988" t="s">
        <v>367</v>
      </c>
      <c r="H988" t="s">
        <v>367</v>
      </c>
      <c r="I988" t="s">
        <v>74</v>
      </c>
      <c r="J988" t="s">
        <v>36</v>
      </c>
      <c r="K988" t="s">
        <v>75</v>
      </c>
      <c r="L988" t="s">
        <v>7833</v>
      </c>
      <c r="M988" t="s">
        <v>7834</v>
      </c>
      <c r="N988" t="s">
        <v>7835</v>
      </c>
      <c r="O988">
        <f>VLOOKUP(B988,HIS退!B:F,5,FALSE)</f>
        <v>-21</v>
      </c>
      <c r="P988" t="str">
        <f t="shared" si="30"/>
        <v/>
      </c>
      <c r="Q988" s="40">
        <f>VLOOKUP(L988,银行退!C:D,2,FALSE)</f>
        <v>21</v>
      </c>
      <c r="R988" t="str">
        <f t="shared" si="31"/>
        <v/>
      </c>
      <c r="S988" t="str">
        <f>VLOOKUP(L988,银行退!C:Q,15,FALSE)</f>
        <v>S</v>
      </c>
      <c r="T988" s="40" t="e">
        <f>VLOOKUP(L988,银行退!C:W,21,FALSE)</f>
        <v>#N/A</v>
      </c>
      <c r="U988" s="53">
        <v>42906.635509259257</v>
      </c>
      <c r="V988" t="e">
        <f>VLOOKUP(B988,HIS解!E:G,3,FALSE)</f>
        <v>#N/A</v>
      </c>
    </row>
    <row r="989" spans="1:22" ht="14.25" hidden="1">
      <c r="A989" s="53">
        <v>42906.637638888889</v>
      </c>
      <c r="B989">
        <v>308736</v>
      </c>
      <c r="C989" t="s">
        <v>7836</v>
      </c>
      <c r="D989" t="s">
        <v>178</v>
      </c>
      <c r="E989" t="s">
        <v>179</v>
      </c>
      <c r="F989" s="15">
        <v>1200</v>
      </c>
      <c r="G989" t="s">
        <v>367</v>
      </c>
      <c r="H989" t="s">
        <v>367</v>
      </c>
      <c r="I989" t="s">
        <v>174</v>
      </c>
      <c r="J989" t="s">
        <v>73</v>
      </c>
      <c r="K989" t="s">
        <v>75</v>
      </c>
      <c r="L989" t="s">
        <v>7837</v>
      </c>
      <c r="M989" t="s">
        <v>7838</v>
      </c>
      <c r="N989" t="s">
        <v>168</v>
      </c>
      <c r="O989">
        <f>VLOOKUP(B989,HIS退!B:F,5,FALSE)</f>
        <v>-1200</v>
      </c>
      <c r="P989" t="str">
        <f t="shared" si="30"/>
        <v/>
      </c>
      <c r="Q989" s="40">
        <f>VLOOKUP(L989,银行退!C:D,2,FALSE)</f>
        <v>1200</v>
      </c>
      <c r="R989" t="str">
        <f t="shared" si="31"/>
        <v/>
      </c>
      <c r="S989" t="str">
        <f>VLOOKUP(L989,银行退!C:Q,15,FALSE)</f>
        <v>B</v>
      </c>
      <c r="T989" s="40" t="str">
        <f>VLOOKUP(L989,银行退!C:W,21,FALSE)</f>
        <v>20170620</v>
      </c>
      <c r="U989" s="53">
        <v>42906.637638888889</v>
      </c>
      <c r="V989">
        <f>VLOOKUP(B989,HIS解!E:G,3,FALSE)</f>
        <v>1200</v>
      </c>
    </row>
    <row r="990" spans="1:22" ht="14.25" hidden="1">
      <c r="A990" s="53">
        <v>42906.639305555553</v>
      </c>
      <c r="B990">
        <v>308854</v>
      </c>
      <c r="C990" t="s">
        <v>2720</v>
      </c>
      <c r="D990" t="s">
        <v>987</v>
      </c>
      <c r="E990" t="s">
        <v>988</v>
      </c>
      <c r="F990" s="15">
        <v>476</v>
      </c>
      <c r="G990" t="s">
        <v>367</v>
      </c>
      <c r="H990" t="s">
        <v>367</v>
      </c>
      <c r="I990" t="s">
        <v>74</v>
      </c>
      <c r="J990" t="s">
        <v>36</v>
      </c>
      <c r="K990" t="s">
        <v>75</v>
      </c>
      <c r="L990" t="s">
        <v>7839</v>
      </c>
      <c r="M990" t="s">
        <v>7840</v>
      </c>
      <c r="N990" t="s">
        <v>4912</v>
      </c>
      <c r="O990">
        <f>VLOOKUP(B990,HIS退!B:F,5,FALSE)</f>
        <v>-476</v>
      </c>
      <c r="P990" t="str">
        <f t="shared" si="30"/>
        <v/>
      </c>
      <c r="Q990" s="40">
        <f>VLOOKUP(L990,银行退!C:D,2,FALSE)</f>
        <v>476</v>
      </c>
      <c r="R990" t="str">
        <f t="shared" si="31"/>
        <v/>
      </c>
      <c r="S990" t="str">
        <f>VLOOKUP(L990,银行退!C:Q,15,FALSE)</f>
        <v>S</v>
      </c>
      <c r="T990" s="40" t="e">
        <f>VLOOKUP(L990,银行退!C:W,21,FALSE)</f>
        <v>#N/A</v>
      </c>
      <c r="U990" s="53">
        <v>42906.639305555553</v>
      </c>
      <c r="V990" t="e">
        <f>VLOOKUP(B990,HIS解!E:G,3,FALSE)</f>
        <v>#N/A</v>
      </c>
    </row>
    <row r="991" spans="1:22" ht="14.25" hidden="1">
      <c r="A991" s="53">
        <v>42906.659467592595</v>
      </c>
      <c r="B991">
        <v>310055</v>
      </c>
      <c r="C991" t="s">
        <v>2721</v>
      </c>
      <c r="D991" t="s">
        <v>2722</v>
      </c>
      <c r="E991" t="s">
        <v>2723</v>
      </c>
      <c r="F991" s="15">
        <v>300</v>
      </c>
      <c r="G991" t="s">
        <v>367</v>
      </c>
      <c r="H991" t="s">
        <v>367</v>
      </c>
      <c r="I991" t="s">
        <v>74</v>
      </c>
      <c r="J991" t="s">
        <v>36</v>
      </c>
      <c r="K991" t="s">
        <v>75</v>
      </c>
      <c r="L991" t="s">
        <v>7841</v>
      </c>
      <c r="M991" t="s">
        <v>7842</v>
      </c>
      <c r="N991" t="s">
        <v>7843</v>
      </c>
      <c r="O991">
        <f>VLOOKUP(B991,HIS退!B:F,5,FALSE)</f>
        <v>-300</v>
      </c>
      <c r="P991" t="str">
        <f t="shared" si="30"/>
        <v/>
      </c>
      <c r="Q991" s="40">
        <f>VLOOKUP(L991,银行退!C:D,2,FALSE)</f>
        <v>300</v>
      </c>
      <c r="R991" t="str">
        <f t="shared" si="31"/>
        <v/>
      </c>
      <c r="S991" t="str">
        <f>VLOOKUP(L991,银行退!C:Q,15,FALSE)</f>
        <v>S</v>
      </c>
      <c r="T991" s="40" t="e">
        <f>VLOOKUP(L991,银行退!C:W,21,FALSE)</f>
        <v>#N/A</v>
      </c>
      <c r="U991" s="53">
        <v>42906.659467592595</v>
      </c>
      <c r="V991" t="e">
        <f>VLOOKUP(B991,HIS解!E:G,3,FALSE)</f>
        <v>#N/A</v>
      </c>
    </row>
    <row r="992" spans="1:22" ht="14.25" hidden="1">
      <c r="A992" s="53">
        <v>42906.659814814811</v>
      </c>
      <c r="B992">
        <v>310066</v>
      </c>
      <c r="C992" t="s">
        <v>7844</v>
      </c>
      <c r="D992" t="s">
        <v>2724</v>
      </c>
      <c r="E992" t="s">
        <v>2725</v>
      </c>
      <c r="F992" s="15">
        <v>612</v>
      </c>
      <c r="G992" t="s">
        <v>367</v>
      </c>
      <c r="H992" t="s">
        <v>367</v>
      </c>
      <c r="I992" t="s">
        <v>174</v>
      </c>
      <c r="J992" t="s">
        <v>98</v>
      </c>
      <c r="K992" t="s">
        <v>75</v>
      </c>
      <c r="L992" t="s">
        <v>7845</v>
      </c>
      <c r="M992" t="s">
        <v>7846</v>
      </c>
      <c r="N992" t="s">
        <v>166</v>
      </c>
      <c r="O992">
        <f>VLOOKUP(B992,HIS退!B:F,5,FALSE)</f>
        <v>-612</v>
      </c>
      <c r="P992" t="str">
        <f t="shared" si="30"/>
        <v/>
      </c>
      <c r="Q992" s="40">
        <f>VLOOKUP(L992,银行退!C:D,2,FALSE)</f>
        <v>612</v>
      </c>
      <c r="R992" t="str">
        <f t="shared" si="31"/>
        <v/>
      </c>
      <c r="S992" t="str">
        <f>VLOOKUP(L992,银行退!C:Q,15,FALSE)</f>
        <v>B</v>
      </c>
      <c r="T992" s="40" t="str">
        <f>VLOOKUP(L992,银行退!C:W,21,FALSE)</f>
        <v>20170621</v>
      </c>
      <c r="U992" s="53">
        <v>42906.659814814811</v>
      </c>
      <c r="V992">
        <f>VLOOKUP(B992,HIS解!E:G,3,FALSE)</f>
        <v>612</v>
      </c>
    </row>
    <row r="993" spans="1:22" ht="14.25" hidden="1">
      <c r="A993" s="53">
        <v>42906.661493055559</v>
      </c>
      <c r="B993">
        <v>310180</v>
      </c>
      <c r="C993" t="s">
        <v>2726</v>
      </c>
      <c r="D993" t="s">
        <v>2727</v>
      </c>
      <c r="E993" t="s">
        <v>2728</v>
      </c>
      <c r="F993" s="15">
        <v>250</v>
      </c>
      <c r="G993" t="s">
        <v>367</v>
      </c>
      <c r="H993" t="s">
        <v>367</v>
      </c>
      <c r="I993" t="s">
        <v>74</v>
      </c>
      <c r="J993" t="s">
        <v>36</v>
      </c>
      <c r="K993" t="s">
        <v>75</v>
      </c>
      <c r="L993" t="s">
        <v>7847</v>
      </c>
      <c r="M993" t="s">
        <v>7848</v>
      </c>
      <c r="N993" t="s">
        <v>7849</v>
      </c>
      <c r="O993">
        <f>VLOOKUP(B993,HIS退!B:F,5,FALSE)</f>
        <v>-250</v>
      </c>
      <c r="P993" t="str">
        <f t="shared" si="30"/>
        <v/>
      </c>
      <c r="Q993" s="40">
        <f>VLOOKUP(L993,银行退!C:D,2,FALSE)</f>
        <v>250</v>
      </c>
      <c r="R993" t="str">
        <f t="shared" si="31"/>
        <v/>
      </c>
      <c r="S993" t="str">
        <f>VLOOKUP(L993,银行退!C:Q,15,FALSE)</f>
        <v>S</v>
      </c>
      <c r="T993" s="40" t="e">
        <f>VLOOKUP(L993,银行退!C:W,21,FALSE)</f>
        <v>#N/A</v>
      </c>
      <c r="U993" s="53">
        <v>42906.661493055559</v>
      </c>
      <c r="V993" t="e">
        <f>VLOOKUP(B993,HIS解!E:G,3,FALSE)</f>
        <v>#N/A</v>
      </c>
    </row>
    <row r="994" spans="1:22" ht="14.25" hidden="1">
      <c r="A994" s="53">
        <v>42906.662291666667</v>
      </c>
      <c r="B994">
        <v>310220</v>
      </c>
      <c r="C994" t="s">
        <v>2729</v>
      </c>
      <c r="D994" t="s">
        <v>2730</v>
      </c>
      <c r="E994" t="s">
        <v>2731</v>
      </c>
      <c r="F994" s="15">
        <v>46</v>
      </c>
      <c r="G994" t="s">
        <v>367</v>
      </c>
      <c r="H994" t="s">
        <v>367</v>
      </c>
      <c r="I994" t="s">
        <v>74</v>
      </c>
      <c r="J994" t="s">
        <v>36</v>
      </c>
      <c r="K994" t="s">
        <v>75</v>
      </c>
      <c r="L994" t="s">
        <v>7850</v>
      </c>
      <c r="M994" t="s">
        <v>7851</v>
      </c>
      <c r="N994" t="s">
        <v>7852</v>
      </c>
      <c r="O994">
        <f>VLOOKUP(B994,HIS退!B:F,5,FALSE)</f>
        <v>-46</v>
      </c>
      <c r="P994" t="str">
        <f t="shared" si="30"/>
        <v/>
      </c>
      <c r="Q994" s="40">
        <f>VLOOKUP(L994,银行退!C:D,2,FALSE)</f>
        <v>46</v>
      </c>
      <c r="R994" t="str">
        <f t="shared" si="31"/>
        <v/>
      </c>
      <c r="S994" t="str">
        <f>VLOOKUP(L994,银行退!C:Q,15,FALSE)</f>
        <v>S</v>
      </c>
      <c r="T994" s="40" t="e">
        <f>VLOOKUP(L994,银行退!C:W,21,FALSE)</f>
        <v>#N/A</v>
      </c>
      <c r="U994" s="53">
        <v>42906.662291666667</v>
      </c>
      <c r="V994" t="e">
        <f>VLOOKUP(B994,HIS解!E:G,3,FALSE)</f>
        <v>#N/A</v>
      </c>
    </row>
    <row r="995" spans="1:22" ht="14.25" hidden="1">
      <c r="A995" s="53">
        <v>42906.664375</v>
      </c>
      <c r="B995">
        <v>310337</v>
      </c>
      <c r="C995" t="s">
        <v>2732</v>
      </c>
      <c r="D995" t="s">
        <v>2733</v>
      </c>
      <c r="E995" t="s">
        <v>2734</v>
      </c>
      <c r="F995" s="15">
        <v>330</v>
      </c>
      <c r="G995" t="s">
        <v>367</v>
      </c>
      <c r="H995" t="s">
        <v>367</v>
      </c>
      <c r="I995" t="s">
        <v>74</v>
      </c>
      <c r="J995" t="s">
        <v>36</v>
      </c>
      <c r="K995" t="s">
        <v>75</v>
      </c>
      <c r="L995" t="s">
        <v>7853</v>
      </c>
      <c r="M995" t="s">
        <v>7854</v>
      </c>
      <c r="N995" t="s">
        <v>7855</v>
      </c>
      <c r="O995">
        <f>VLOOKUP(B995,HIS退!B:F,5,FALSE)</f>
        <v>-330</v>
      </c>
      <c r="P995" t="str">
        <f t="shared" si="30"/>
        <v/>
      </c>
      <c r="Q995" s="40">
        <f>VLOOKUP(L995,银行退!C:D,2,FALSE)</f>
        <v>330</v>
      </c>
      <c r="R995" t="str">
        <f t="shared" si="31"/>
        <v/>
      </c>
      <c r="S995" t="str">
        <f>VLOOKUP(L995,银行退!C:Q,15,FALSE)</f>
        <v>S</v>
      </c>
      <c r="T995" s="40" t="e">
        <f>VLOOKUP(L995,银行退!C:W,21,FALSE)</f>
        <v>#N/A</v>
      </c>
      <c r="U995" s="53">
        <v>42906.664375</v>
      </c>
      <c r="V995" t="e">
        <f>VLOOKUP(B995,HIS解!E:G,3,FALSE)</f>
        <v>#N/A</v>
      </c>
    </row>
    <row r="996" spans="1:22" ht="14.25" hidden="1">
      <c r="A996" s="53">
        <v>42906.676400462966</v>
      </c>
      <c r="B996">
        <v>311021</v>
      </c>
      <c r="C996" t="s">
        <v>2735</v>
      </c>
      <c r="D996" t="s">
        <v>2736</v>
      </c>
      <c r="E996" t="s">
        <v>2737</v>
      </c>
      <c r="F996" s="15">
        <v>1500</v>
      </c>
      <c r="G996" t="s">
        <v>367</v>
      </c>
      <c r="H996" t="s">
        <v>367</v>
      </c>
      <c r="I996" t="s">
        <v>74</v>
      </c>
      <c r="J996" t="s">
        <v>36</v>
      </c>
      <c r="K996" t="s">
        <v>75</v>
      </c>
      <c r="L996" t="s">
        <v>7856</v>
      </c>
      <c r="M996" t="s">
        <v>7857</v>
      </c>
      <c r="N996" t="s">
        <v>7858</v>
      </c>
      <c r="O996">
        <f>VLOOKUP(B996,HIS退!B:F,5,FALSE)</f>
        <v>-1500</v>
      </c>
      <c r="P996" t="str">
        <f t="shared" si="30"/>
        <v/>
      </c>
      <c r="Q996" s="40">
        <f>VLOOKUP(L996,银行退!C:D,2,FALSE)</f>
        <v>1500</v>
      </c>
      <c r="R996" t="str">
        <f t="shared" si="31"/>
        <v/>
      </c>
      <c r="S996" t="str">
        <f>VLOOKUP(L996,银行退!C:Q,15,FALSE)</f>
        <v>S</v>
      </c>
      <c r="T996" s="40" t="e">
        <f>VLOOKUP(L996,银行退!C:W,21,FALSE)</f>
        <v>#N/A</v>
      </c>
      <c r="U996" s="53">
        <v>42906.676400462966</v>
      </c>
      <c r="V996" t="e">
        <f>VLOOKUP(B996,HIS解!E:G,3,FALSE)</f>
        <v>#N/A</v>
      </c>
    </row>
    <row r="997" spans="1:22" ht="14.25" hidden="1">
      <c r="A997" s="53">
        <v>42906.678657407407</v>
      </c>
      <c r="B997">
        <v>311143</v>
      </c>
      <c r="C997" t="s">
        <v>2738</v>
      </c>
      <c r="D997" t="s">
        <v>2739</v>
      </c>
      <c r="E997" t="s">
        <v>2740</v>
      </c>
      <c r="F997" s="15">
        <v>300</v>
      </c>
      <c r="G997" t="s">
        <v>367</v>
      </c>
      <c r="H997" t="s">
        <v>367</v>
      </c>
      <c r="I997" t="s">
        <v>74</v>
      </c>
      <c r="J997" t="s">
        <v>36</v>
      </c>
      <c r="K997" t="s">
        <v>75</v>
      </c>
      <c r="L997" t="s">
        <v>7859</v>
      </c>
      <c r="M997" t="s">
        <v>7860</v>
      </c>
      <c r="N997" t="s">
        <v>7861</v>
      </c>
      <c r="O997">
        <f>VLOOKUP(B997,HIS退!B:F,5,FALSE)</f>
        <v>-300</v>
      </c>
      <c r="P997" t="str">
        <f t="shared" si="30"/>
        <v/>
      </c>
      <c r="Q997" s="40">
        <f>VLOOKUP(L997,银行退!C:D,2,FALSE)</f>
        <v>300</v>
      </c>
      <c r="R997" t="str">
        <f t="shared" si="31"/>
        <v/>
      </c>
      <c r="S997" t="str">
        <f>VLOOKUP(L997,银行退!C:Q,15,FALSE)</f>
        <v>S</v>
      </c>
      <c r="T997" s="40" t="e">
        <f>VLOOKUP(L997,银行退!C:W,21,FALSE)</f>
        <v>#N/A</v>
      </c>
      <c r="U997" s="53">
        <v>42906.678657407407</v>
      </c>
      <c r="V997" t="e">
        <f>VLOOKUP(B997,HIS解!E:G,3,FALSE)</f>
        <v>#N/A</v>
      </c>
    </row>
    <row r="998" spans="1:22" ht="14.25" hidden="1">
      <c r="A998" s="53">
        <v>42906.688900462963</v>
      </c>
      <c r="B998">
        <v>311687</v>
      </c>
      <c r="C998" t="s">
        <v>2741</v>
      </c>
      <c r="D998" t="s">
        <v>2742</v>
      </c>
      <c r="E998" t="s">
        <v>2743</v>
      </c>
      <c r="F998" s="15">
        <v>36</v>
      </c>
      <c r="G998" t="s">
        <v>367</v>
      </c>
      <c r="H998" t="s">
        <v>367</v>
      </c>
      <c r="I998" t="s">
        <v>74</v>
      </c>
      <c r="J998" t="s">
        <v>36</v>
      </c>
      <c r="K998" t="s">
        <v>75</v>
      </c>
      <c r="L998" t="s">
        <v>7862</v>
      </c>
      <c r="M998" t="s">
        <v>7863</v>
      </c>
      <c r="N998" t="s">
        <v>7864</v>
      </c>
      <c r="O998">
        <f>VLOOKUP(B998,HIS退!B:F,5,FALSE)</f>
        <v>-36</v>
      </c>
      <c r="P998" t="str">
        <f t="shared" si="30"/>
        <v/>
      </c>
      <c r="Q998" s="40">
        <f>VLOOKUP(L998,银行退!C:D,2,FALSE)</f>
        <v>36</v>
      </c>
      <c r="R998" t="str">
        <f t="shared" si="31"/>
        <v/>
      </c>
      <c r="S998" t="str">
        <f>VLOOKUP(L998,银行退!C:Q,15,FALSE)</f>
        <v>S</v>
      </c>
      <c r="T998" s="40" t="e">
        <f>VLOOKUP(L998,银行退!C:W,21,FALSE)</f>
        <v>#N/A</v>
      </c>
      <c r="U998" s="53">
        <v>42906.688900462963</v>
      </c>
      <c r="V998" t="e">
        <f>VLOOKUP(B998,HIS解!E:G,3,FALSE)</f>
        <v>#N/A</v>
      </c>
    </row>
    <row r="999" spans="1:22" ht="14.25" hidden="1">
      <c r="A999" s="53">
        <v>42906.691157407404</v>
      </c>
      <c r="B999">
        <v>311796</v>
      </c>
      <c r="C999" t="s">
        <v>2744</v>
      </c>
      <c r="D999" t="s">
        <v>2745</v>
      </c>
      <c r="E999" t="s">
        <v>2746</v>
      </c>
      <c r="F999" s="15">
        <v>77</v>
      </c>
      <c r="G999" t="s">
        <v>367</v>
      </c>
      <c r="H999" t="s">
        <v>367</v>
      </c>
      <c r="I999" t="s">
        <v>74</v>
      </c>
      <c r="J999" t="s">
        <v>36</v>
      </c>
      <c r="K999" t="s">
        <v>75</v>
      </c>
      <c r="L999" t="s">
        <v>7865</v>
      </c>
      <c r="M999" t="s">
        <v>7866</v>
      </c>
      <c r="N999" t="s">
        <v>7867</v>
      </c>
      <c r="O999">
        <f>VLOOKUP(B999,HIS退!B:F,5,FALSE)</f>
        <v>-77</v>
      </c>
      <c r="P999" t="str">
        <f t="shared" si="30"/>
        <v/>
      </c>
      <c r="Q999" s="40">
        <f>VLOOKUP(L999,银行退!C:D,2,FALSE)</f>
        <v>77</v>
      </c>
      <c r="R999" t="str">
        <f t="shared" si="31"/>
        <v/>
      </c>
      <c r="S999" t="str">
        <f>VLOOKUP(L999,银行退!C:Q,15,FALSE)</f>
        <v>S</v>
      </c>
      <c r="T999" s="40" t="e">
        <f>VLOOKUP(L999,银行退!C:W,21,FALSE)</f>
        <v>#N/A</v>
      </c>
      <c r="U999" s="53">
        <v>42906.691157407404</v>
      </c>
      <c r="V999" t="e">
        <f>VLOOKUP(B999,HIS解!E:G,3,FALSE)</f>
        <v>#N/A</v>
      </c>
    </row>
    <row r="1000" spans="1:22" ht="14.25" hidden="1">
      <c r="A1000" s="53">
        <v>42906.695335648146</v>
      </c>
      <c r="B1000">
        <v>312016</v>
      </c>
      <c r="C1000" t="s">
        <v>2747</v>
      </c>
      <c r="D1000" t="s">
        <v>2748</v>
      </c>
      <c r="E1000" t="s">
        <v>2749</v>
      </c>
      <c r="F1000" s="15">
        <v>320</v>
      </c>
      <c r="G1000" t="s">
        <v>367</v>
      </c>
      <c r="H1000" t="s">
        <v>367</v>
      </c>
      <c r="I1000" t="s">
        <v>74</v>
      </c>
      <c r="J1000" t="s">
        <v>36</v>
      </c>
      <c r="K1000" t="s">
        <v>75</v>
      </c>
      <c r="L1000" t="s">
        <v>7868</v>
      </c>
      <c r="M1000" t="s">
        <v>7869</v>
      </c>
      <c r="N1000" t="s">
        <v>7870</v>
      </c>
      <c r="O1000">
        <f>VLOOKUP(B1000,HIS退!B:F,5,FALSE)</f>
        <v>-320</v>
      </c>
      <c r="P1000" t="str">
        <f t="shared" si="30"/>
        <v/>
      </c>
      <c r="Q1000" s="40">
        <f>VLOOKUP(L1000,银行退!C:D,2,FALSE)</f>
        <v>320</v>
      </c>
      <c r="R1000" t="str">
        <f t="shared" si="31"/>
        <v/>
      </c>
      <c r="S1000" t="str">
        <f>VLOOKUP(L1000,银行退!C:Q,15,FALSE)</f>
        <v>S</v>
      </c>
      <c r="T1000" s="40" t="e">
        <f>VLOOKUP(L1000,银行退!C:W,21,FALSE)</f>
        <v>#N/A</v>
      </c>
      <c r="U1000" s="53">
        <v>42906.695335648146</v>
      </c>
      <c r="V1000" t="e">
        <f>VLOOKUP(B1000,HIS解!E:G,3,FALSE)</f>
        <v>#N/A</v>
      </c>
    </row>
    <row r="1001" spans="1:22" ht="14.25" hidden="1">
      <c r="A1001" s="53">
        <v>42906.697013888886</v>
      </c>
      <c r="B1001">
        <v>312097</v>
      </c>
      <c r="C1001" t="s">
        <v>2750</v>
      </c>
      <c r="D1001" t="s">
        <v>2562</v>
      </c>
      <c r="E1001" t="s">
        <v>2563</v>
      </c>
      <c r="F1001" s="15">
        <v>615</v>
      </c>
      <c r="G1001" t="s">
        <v>367</v>
      </c>
      <c r="H1001" t="s">
        <v>367</v>
      </c>
      <c r="I1001" t="s">
        <v>74</v>
      </c>
      <c r="J1001" t="s">
        <v>36</v>
      </c>
      <c r="K1001" t="s">
        <v>75</v>
      </c>
      <c r="L1001" t="s">
        <v>7871</v>
      </c>
      <c r="M1001" t="s">
        <v>7872</v>
      </c>
      <c r="N1001" t="s">
        <v>4982</v>
      </c>
      <c r="O1001">
        <f>VLOOKUP(B1001,HIS退!B:F,5,FALSE)</f>
        <v>-615</v>
      </c>
      <c r="P1001" t="str">
        <f t="shared" si="30"/>
        <v/>
      </c>
      <c r="Q1001" s="40">
        <f>VLOOKUP(L1001,银行退!C:D,2,FALSE)</f>
        <v>615</v>
      </c>
      <c r="R1001" t="str">
        <f t="shared" si="31"/>
        <v/>
      </c>
      <c r="S1001" t="str">
        <f>VLOOKUP(L1001,银行退!C:Q,15,FALSE)</f>
        <v>S</v>
      </c>
      <c r="T1001" s="40">
        <f>VLOOKUP(L1001,银行退!C:W,21,FALSE)</f>
        <v>0</v>
      </c>
      <c r="U1001" s="53">
        <v>42906.697013888886</v>
      </c>
      <c r="V1001" t="e">
        <f>VLOOKUP(B1001,HIS解!E:G,3,FALSE)</f>
        <v>#N/A</v>
      </c>
    </row>
    <row r="1002" spans="1:22" ht="14.25" hidden="1">
      <c r="A1002" s="53">
        <v>42906.701840277776</v>
      </c>
      <c r="B1002">
        <v>312282</v>
      </c>
      <c r="C1002" t="s">
        <v>7873</v>
      </c>
      <c r="D1002" t="s">
        <v>2751</v>
      </c>
      <c r="E1002" t="s">
        <v>2752</v>
      </c>
      <c r="F1002" s="15">
        <v>398</v>
      </c>
      <c r="G1002" t="s">
        <v>367</v>
      </c>
      <c r="H1002" t="s">
        <v>367</v>
      </c>
      <c r="I1002" t="s">
        <v>174</v>
      </c>
      <c r="J1002" t="s">
        <v>73</v>
      </c>
      <c r="K1002" t="s">
        <v>75</v>
      </c>
      <c r="L1002" t="s">
        <v>7874</v>
      </c>
      <c r="M1002" t="s">
        <v>7875</v>
      </c>
      <c r="N1002" t="s">
        <v>5023</v>
      </c>
      <c r="O1002">
        <f>VLOOKUP(B1002,HIS退!B:F,5,FALSE)</f>
        <v>-398</v>
      </c>
      <c r="P1002" t="str">
        <f t="shared" si="30"/>
        <v/>
      </c>
      <c r="Q1002" s="40">
        <f>VLOOKUP(L1002,银行退!C:D,2,FALSE)</f>
        <v>398</v>
      </c>
      <c r="R1002" t="str">
        <f t="shared" si="31"/>
        <v/>
      </c>
      <c r="S1002" t="str">
        <f>VLOOKUP(L1002,银行退!C:Q,15,FALSE)</f>
        <v>B</v>
      </c>
      <c r="T1002" s="40" t="str">
        <f>VLOOKUP(L1002,银行退!C:W,21,FALSE)</f>
        <v>20170620</v>
      </c>
      <c r="U1002" s="53">
        <v>42906.701840277776</v>
      </c>
      <c r="V1002">
        <f>VLOOKUP(B1002,HIS解!E:G,3,FALSE)</f>
        <v>398</v>
      </c>
    </row>
    <row r="1003" spans="1:22" ht="14.25" hidden="1">
      <c r="A1003" s="53">
        <v>42906.702210648145</v>
      </c>
      <c r="B1003">
        <v>312296</v>
      </c>
      <c r="C1003" t="s">
        <v>2753</v>
      </c>
      <c r="D1003" t="s">
        <v>2754</v>
      </c>
      <c r="E1003" t="s">
        <v>2755</v>
      </c>
      <c r="F1003" s="15">
        <v>1700</v>
      </c>
      <c r="G1003" t="s">
        <v>367</v>
      </c>
      <c r="H1003" t="s">
        <v>367</v>
      </c>
      <c r="I1003" t="s">
        <v>74</v>
      </c>
      <c r="J1003" t="s">
        <v>36</v>
      </c>
      <c r="K1003" t="s">
        <v>75</v>
      </c>
      <c r="L1003" t="s">
        <v>7876</v>
      </c>
      <c r="M1003" t="s">
        <v>7877</v>
      </c>
      <c r="N1003" t="s">
        <v>7878</v>
      </c>
      <c r="O1003">
        <f>VLOOKUP(B1003,HIS退!B:F,5,FALSE)</f>
        <v>-1700</v>
      </c>
      <c r="P1003" t="str">
        <f t="shared" si="30"/>
        <v/>
      </c>
      <c r="Q1003" s="40">
        <f>VLOOKUP(L1003,银行退!C:D,2,FALSE)</f>
        <v>1700</v>
      </c>
      <c r="R1003" t="str">
        <f t="shared" si="31"/>
        <v/>
      </c>
      <c r="S1003" t="str">
        <f>VLOOKUP(L1003,银行退!C:Q,15,FALSE)</f>
        <v>S</v>
      </c>
      <c r="T1003" s="40" t="e">
        <f>VLOOKUP(L1003,银行退!C:W,21,FALSE)</f>
        <v>#N/A</v>
      </c>
      <c r="U1003" s="53">
        <v>42906.702210648145</v>
      </c>
      <c r="V1003" t="e">
        <f>VLOOKUP(B1003,HIS解!E:G,3,FALSE)</f>
        <v>#N/A</v>
      </c>
    </row>
    <row r="1004" spans="1:22" ht="14.25" hidden="1">
      <c r="A1004" s="53">
        <v>42906.702569444446</v>
      </c>
      <c r="B1004">
        <v>312310</v>
      </c>
      <c r="C1004" t="s">
        <v>2756</v>
      </c>
      <c r="D1004" t="s">
        <v>2757</v>
      </c>
      <c r="E1004" t="s">
        <v>2758</v>
      </c>
      <c r="F1004" s="15">
        <v>500</v>
      </c>
      <c r="G1004" t="s">
        <v>367</v>
      </c>
      <c r="H1004" t="s">
        <v>367</v>
      </c>
      <c r="I1004" t="s">
        <v>74</v>
      </c>
      <c r="J1004" t="s">
        <v>36</v>
      </c>
      <c r="K1004" t="s">
        <v>75</v>
      </c>
      <c r="L1004" t="s">
        <v>7879</v>
      </c>
      <c r="M1004" t="s">
        <v>7880</v>
      </c>
      <c r="N1004" t="s">
        <v>7878</v>
      </c>
      <c r="O1004">
        <f>VLOOKUP(B1004,HIS退!B:F,5,FALSE)</f>
        <v>-500</v>
      </c>
      <c r="P1004" t="str">
        <f t="shared" si="30"/>
        <v/>
      </c>
      <c r="Q1004" s="40">
        <f>VLOOKUP(L1004,银行退!C:D,2,FALSE)</f>
        <v>500</v>
      </c>
      <c r="R1004" t="str">
        <f t="shared" si="31"/>
        <v/>
      </c>
      <c r="S1004" t="str">
        <f>VLOOKUP(L1004,银行退!C:Q,15,FALSE)</f>
        <v>S</v>
      </c>
      <c r="T1004" s="40" t="e">
        <f>VLOOKUP(L1004,银行退!C:W,21,FALSE)</f>
        <v>#N/A</v>
      </c>
      <c r="U1004" s="53">
        <v>42906.702569444446</v>
      </c>
      <c r="V1004" t="e">
        <f>VLOOKUP(B1004,HIS解!E:G,3,FALSE)</f>
        <v>#N/A</v>
      </c>
    </row>
    <row r="1005" spans="1:22" ht="14.25" hidden="1">
      <c r="A1005" s="53">
        <v>42906.702974537038</v>
      </c>
      <c r="B1005">
        <v>312334</v>
      </c>
      <c r="C1005" t="s">
        <v>2759</v>
      </c>
      <c r="D1005" t="s">
        <v>2760</v>
      </c>
      <c r="E1005" t="s">
        <v>2761</v>
      </c>
      <c r="F1005" s="15">
        <v>213</v>
      </c>
      <c r="G1005" t="s">
        <v>367</v>
      </c>
      <c r="H1005" t="s">
        <v>367</v>
      </c>
      <c r="I1005" t="s">
        <v>74</v>
      </c>
      <c r="J1005" t="s">
        <v>36</v>
      </c>
      <c r="K1005" t="s">
        <v>75</v>
      </c>
      <c r="L1005" t="s">
        <v>7881</v>
      </c>
      <c r="M1005" t="s">
        <v>7882</v>
      </c>
      <c r="N1005" t="s">
        <v>7883</v>
      </c>
      <c r="O1005">
        <f>VLOOKUP(B1005,HIS退!B:F,5,FALSE)</f>
        <v>-213</v>
      </c>
      <c r="P1005" t="str">
        <f t="shared" si="30"/>
        <v/>
      </c>
      <c r="Q1005" s="40">
        <f>VLOOKUP(L1005,银行退!C:D,2,FALSE)</f>
        <v>213</v>
      </c>
      <c r="R1005" t="str">
        <f t="shared" si="31"/>
        <v/>
      </c>
      <c r="S1005" t="str">
        <f>VLOOKUP(L1005,银行退!C:Q,15,FALSE)</f>
        <v>S</v>
      </c>
      <c r="T1005" s="40" t="e">
        <f>VLOOKUP(L1005,银行退!C:W,21,FALSE)</f>
        <v>#N/A</v>
      </c>
      <c r="U1005" s="53">
        <v>42906.702974537038</v>
      </c>
      <c r="V1005" t="e">
        <f>VLOOKUP(B1005,HIS解!E:G,3,FALSE)</f>
        <v>#N/A</v>
      </c>
    </row>
    <row r="1006" spans="1:22" ht="14.25" hidden="1">
      <c r="A1006" s="53">
        <v>42906.703229166669</v>
      </c>
      <c r="B1006">
        <v>312346</v>
      </c>
      <c r="C1006" t="s">
        <v>2762</v>
      </c>
      <c r="D1006" t="s">
        <v>2763</v>
      </c>
      <c r="E1006" t="s">
        <v>2764</v>
      </c>
      <c r="F1006" s="15">
        <v>5000</v>
      </c>
      <c r="G1006" t="s">
        <v>367</v>
      </c>
      <c r="H1006" t="s">
        <v>367</v>
      </c>
      <c r="I1006" t="s">
        <v>74</v>
      </c>
      <c r="J1006" t="s">
        <v>36</v>
      </c>
      <c r="K1006" t="s">
        <v>75</v>
      </c>
      <c r="L1006" t="s">
        <v>7884</v>
      </c>
      <c r="M1006" t="s">
        <v>7885</v>
      </c>
      <c r="N1006" t="s">
        <v>364</v>
      </c>
      <c r="O1006">
        <f>VLOOKUP(B1006,HIS退!B:F,5,FALSE)</f>
        <v>-5000</v>
      </c>
      <c r="P1006" t="str">
        <f t="shared" si="30"/>
        <v/>
      </c>
      <c r="Q1006" s="40">
        <f>VLOOKUP(L1006,银行退!C:D,2,FALSE)</f>
        <v>5000</v>
      </c>
      <c r="R1006" t="str">
        <f t="shared" si="31"/>
        <v/>
      </c>
      <c r="S1006" t="str">
        <f>VLOOKUP(L1006,银行退!C:Q,15,FALSE)</f>
        <v>S</v>
      </c>
      <c r="T1006" s="40" t="e">
        <f>VLOOKUP(L1006,银行退!C:W,21,FALSE)</f>
        <v>#N/A</v>
      </c>
      <c r="U1006" s="53">
        <v>42906.703229166669</v>
      </c>
      <c r="V1006" t="e">
        <f>VLOOKUP(B1006,HIS解!E:G,3,FALSE)</f>
        <v>#N/A</v>
      </c>
    </row>
    <row r="1007" spans="1:22" ht="14.25" hidden="1">
      <c r="A1007" s="53">
        <v>42906.718819444446</v>
      </c>
      <c r="B1007">
        <v>312908</v>
      </c>
      <c r="C1007" t="s">
        <v>7886</v>
      </c>
      <c r="D1007" t="s">
        <v>2765</v>
      </c>
      <c r="E1007" t="s">
        <v>2766</v>
      </c>
      <c r="F1007" s="15">
        <v>17</v>
      </c>
      <c r="G1007" t="s">
        <v>367</v>
      </c>
      <c r="H1007" t="s">
        <v>367</v>
      </c>
      <c r="I1007" t="s">
        <v>174</v>
      </c>
      <c r="J1007" t="s">
        <v>73</v>
      </c>
      <c r="K1007" t="s">
        <v>75</v>
      </c>
      <c r="L1007" t="s">
        <v>7887</v>
      </c>
      <c r="M1007" t="s">
        <v>7888</v>
      </c>
      <c r="N1007" t="s">
        <v>5037</v>
      </c>
      <c r="O1007">
        <f>VLOOKUP(B1007,HIS退!B:F,5,FALSE)</f>
        <v>-17</v>
      </c>
      <c r="P1007" t="str">
        <f t="shared" si="30"/>
        <v/>
      </c>
      <c r="Q1007" s="40">
        <f>VLOOKUP(L1007,银行退!C:D,2,FALSE)</f>
        <v>17</v>
      </c>
      <c r="R1007" t="str">
        <f t="shared" si="31"/>
        <v/>
      </c>
      <c r="S1007" t="str">
        <f>VLOOKUP(L1007,银行退!C:Q,15,FALSE)</f>
        <v>B</v>
      </c>
      <c r="T1007" s="40" t="str">
        <f>VLOOKUP(L1007,银行退!C:W,21,FALSE)</f>
        <v>20170620</v>
      </c>
      <c r="U1007" s="53">
        <v>42906.718819444446</v>
      </c>
      <c r="V1007">
        <f>VLOOKUP(B1007,HIS解!E:G,3,FALSE)</f>
        <v>17</v>
      </c>
    </row>
    <row r="1008" spans="1:22" ht="14.25" hidden="1">
      <c r="A1008" s="53">
        <v>42906.719305555554</v>
      </c>
      <c r="B1008">
        <v>312921</v>
      </c>
      <c r="C1008" t="s">
        <v>2767</v>
      </c>
      <c r="D1008" t="s">
        <v>2768</v>
      </c>
      <c r="E1008" t="s">
        <v>2769</v>
      </c>
      <c r="F1008" s="15">
        <v>192</v>
      </c>
      <c r="G1008" t="s">
        <v>367</v>
      </c>
      <c r="H1008" t="s">
        <v>367</v>
      </c>
      <c r="I1008" t="s">
        <v>74</v>
      </c>
      <c r="J1008" t="s">
        <v>36</v>
      </c>
      <c r="K1008" t="s">
        <v>75</v>
      </c>
      <c r="L1008" t="s">
        <v>7889</v>
      </c>
      <c r="M1008" t="s">
        <v>7890</v>
      </c>
      <c r="N1008" t="s">
        <v>7891</v>
      </c>
      <c r="O1008">
        <f>VLOOKUP(B1008,HIS退!B:F,5,FALSE)</f>
        <v>-192</v>
      </c>
      <c r="P1008" t="str">
        <f t="shared" si="30"/>
        <v/>
      </c>
      <c r="Q1008" s="40">
        <f>VLOOKUP(L1008,银行退!C:D,2,FALSE)</f>
        <v>192</v>
      </c>
      <c r="R1008" t="str">
        <f t="shared" si="31"/>
        <v/>
      </c>
      <c r="S1008" t="str">
        <f>VLOOKUP(L1008,银行退!C:Q,15,FALSE)</f>
        <v>S</v>
      </c>
      <c r="T1008" s="40" t="e">
        <f>VLOOKUP(L1008,银行退!C:W,21,FALSE)</f>
        <v>#N/A</v>
      </c>
      <c r="U1008" s="53">
        <v>42906.719305555554</v>
      </c>
      <c r="V1008" t="e">
        <f>VLOOKUP(B1008,HIS解!E:G,3,FALSE)</f>
        <v>#N/A</v>
      </c>
    </row>
    <row r="1009" spans="1:22" ht="14.25" hidden="1">
      <c r="A1009" s="53">
        <v>42906.722118055557</v>
      </c>
      <c r="B1009">
        <v>313008</v>
      </c>
      <c r="C1009" t="s">
        <v>2770</v>
      </c>
      <c r="D1009" t="s">
        <v>2771</v>
      </c>
      <c r="E1009" t="s">
        <v>2772</v>
      </c>
      <c r="F1009" s="15">
        <v>20</v>
      </c>
      <c r="G1009" t="s">
        <v>367</v>
      </c>
      <c r="H1009" t="s">
        <v>367</v>
      </c>
      <c r="I1009" t="s">
        <v>74</v>
      </c>
      <c r="J1009" t="s">
        <v>36</v>
      </c>
      <c r="K1009" t="s">
        <v>75</v>
      </c>
      <c r="L1009" t="s">
        <v>7892</v>
      </c>
      <c r="M1009" t="s">
        <v>7893</v>
      </c>
      <c r="N1009" t="s">
        <v>7894</v>
      </c>
      <c r="O1009">
        <f>VLOOKUP(B1009,HIS退!B:F,5,FALSE)</f>
        <v>-20</v>
      </c>
      <c r="P1009" t="str">
        <f t="shared" si="30"/>
        <v/>
      </c>
      <c r="Q1009" s="40">
        <f>VLOOKUP(L1009,银行退!C:D,2,FALSE)</f>
        <v>20</v>
      </c>
      <c r="R1009" t="str">
        <f t="shared" si="31"/>
        <v/>
      </c>
      <c r="S1009" t="str">
        <f>VLOOKUP(L1009,银行退!C:Q,15,FALSE)</f>
        <v>S</v>
      </c>
      <c r="T1009" s="40" t="e">
        <f>VLOOKUP(L1009,银行退!C:W,21,FALSE)</f>
        <v>#N/A</v>
      </c>
      <c r="U1009" s="53">
        <v>42906.722118055557</v>
      </c>
      <c r="V1009" t="e">
        <f>VLOOKUP(B1009,HIS解!E:G,3,FALSE)</f>
        <v>#N/A</v>
      </c>
    </row>
    <row r="1010" spans="1:22" ht="14.25" hidden="1">
      <c r="A1010" s="53">
        <v>42906.726851851854</v>
      </c>
      <c r="B1010">
        <v>313114</v>
      </c>
      <c r="C1010" t="s">
        <v>7895</v>
      </c>
      <c r="D1010" t="s">
        <v>2773</v>
      </c>
      <c r="E1010" t="s">
        <v>2774</v>
      </c>
      <c r="F1010" s="15">
        <v>200</v>
      </c>
      <c r="G1010" t="s">
        <v>367</v>
      </c>
      <c r="H1010" t="s">
        <v>367</v>
      </c>
      <c r="I1010" t="s">
        <v>174</v>
      </c>
      <c r="J1010" t="s">
        <v>98</v>
      </c>
      <c r="K1010" t="s">
        <v>75</v>
      </c>
      <c r="L1010" t="s">
        <v>7896</v>
      </c>
      <c r="M1010" t="s">
        <v>7897</v>
      </c>
      <c r="N1010" t="s">
        <v>5085</v>
      </c>
      <c r="O1010">
        <f>VLOOKUP(B1010,HIS退!B:F,5,FALSE)</f>
        <v>-200</v>
      </c>
      <c r="P1010" t="str">
        <f t="shared" si="30"/>
        <v/>
      </c>
      <c r="Q1010" s="40">
        <f>VLOOKUP(L1010,银行退!C:D,2,FALSE)</f>
        <v>200</v>
      </c>
      <c r="R1010" t="str">
        <f t="shared" si="31"/>
        <v/>
      </c>
      <c r="S1010" t="str">
        <f>VLOOKUP(L1010,银行退!C:Q,15,FALSE)</f>
        <v>B</v>
      </c>
      <c r="T1010" s="40" t="str">
        <f>VLOOKUP(L1010,银行退!C:W,21,FALSE)</f>
        <v>20170621</v>
      </c>
      <c r="U1010" s="53">
        <v>42906.726851851854</v>
      </c>
      <c r="V1010">
        <f>VLOOKUP(B1010,HIS解!E:G,3,FALSE)</f>
        <v>200</v>
      </c>
    </row>
    <row r="1011" spans="1:22" ht="14.25" hidden="1">
      <c r="A1011" s="53">
        <v>42906.727673611109</v>
      </c>
      <c r="B1011">
        <v>313136</v>
      </c>
      <c r="C1011" t="s">
        <v>2775</v>
      </c>
      <c r="D1011" t="s">
        <v>2776</v>
      </c>
      <c r="E1011" t="s">
        <v>2777</v>
      </c>
      <c r="F1011" s="15">
        <v>11</v>
      </c>
      <c r="G1011" t="s">
        <v>367</v>
      </c>
      <c r="H1011" t="s">
        <v>367</v>
      </c>
      <c r="I1011" t="s">
        <v>74</v>
      </c>
      <c r="J1011" t="s">
        <v>36</v>
      </c>
      <c r="K1011" t="s">
        <v>75</v>
      </c>
      <c r="L1011" t="s">
        <v>7898</v>
      </c>
      <c r="M1011" t="s">
        <v>7899</v>
      </c>
      <c r="N1011" t="s">
        <v>7900</v>
      </c>
      <c r="O1011">
        <f>VLOOKUP(B1011,HIS退!B:F,5,FALSE)</f>
        <v>-11</v>
      </c>
      <c r="P1011" t="str">
        <f t="shared" si="30"/>
        <v/>
      </c>
      <c r="Q1011" s="40">
        <f>VLOOKUP(L1011,银行退!C:D,2,FALSE)</f>
        <v>11</v>
      </c>
      <c r="R1011" t="str">
        <f t="shared" si="31"/>
        <v/>
      </c>
      <c r="S1011" t="str">
        <f>VLOOKUP(L1011,银行退!C:Q,15,FALSE)</f>
        <v>S</v>
      </c>
      <c r="T1011" s="40" t="e">
        <f>VLOOKUP(L1011,银行退!C:W,21,FALSE)</f>
        <v>#N/A</v>
      </c>
      <c r="U1011" s="53">
        <v>42906.727673611109</v>
      </c>
      <c r="V1011" t="e">
        <f>VLOOKUP(B1011,HIS解!E:G,3,FALSE)</f>
        <v>#N/A</v>
      </c>
    </row>
    <row r="1012" spans="1:22" ht="14.25" hidden="1">
      <c r="A1012" s="53">
        <v>42906.733449074076</v>
      </c>
      <c r="B1012">
        <v>313254</v>
      </c>
      <c r="C1012" t="s">
        <v>2778</v>
      </c>
      <c r="D1012" t="s">
        <v>2779</v>
      </c>
      <c r="E1012" t="s">
        <v>2780</v>
      </c>
      <c r="F1012" s="15">
        <v>1000</v>
      </c>
      <c r="G1012" t="s">
        <v>367</v>
      </c>
      <c r="H1012" t="s">
        <v>367</v>
      </c>
      <c r="I1012" t="s">
        <v>74</v>
      </c>
      <c r="J1012" t="s">
        <v>36</v>
      </c>
      <c r="K1012" t="s">
        <v>75</v>
      </c>
      <c r="L1012" t="s">
        <v>7901</v>
      </c>
      <c r="M1012" t="s">
        <v>7902</v>
      </c>
      <c r="N1012" t="s">
        <v>7903</v>
      </c>
      <c r="O1012">
        <f>VLOOKUP(B1012,HIS退!B:F,5,FALSE)</f>
        <v>-1000</v>
      </c>
      <c r="P1012" t="str">
        <f t="shared" si="30"/>
        <v/>
      </c>
      <c r="Q1012" s="40">
        <f>VLOOKUP(L1012,银行退!C:D,2,FALSE)</f>
        <v>1000</v>
      </c>
      <c r="R1012" t="str">
        <f t="shared" si="31"/>
        <v/>
      </c>
      <c r="S1012" t="str">
        <f>VLOOKUP(L1012,银行退!C:Q,15,FALSE)</f>
        <v>S</v>
      </c>
      <c r="T1012" s="40" t="e">
        <f>VLOOKUP(L1012,银行退!C:W,21,FALSE)</f>
        <v>#N/A</v>
      </c>
      <c r="U1012" s="53">
        <v>42906.733449074076</v>
      </c>
      <c r="V1012" t="e">
        <f>VLOOKUP(B1012,HIS解!E:G,3,FALSE)</f>
        <v>#N/A</v>
      </c>
    </row>
    <row r="1013" spans="1:22" ht="14.25" hidden="1">
      <c r="A1013" s="53">
        <v>42906.737893518519</v>
      </c>
      <c r="B1013">
        <v>313358</v>
      </c>
      <c r="C1013" t="s">
        <v>2781</v>
      </c>
      <c r="D1013" t="s">
        <v>1066</v>
      </c>
      <c r="E1013" t="s">
        <v>1067</v>
      </c>
      <c r="F1013" s="15">
        <v>82</v>
      </c>
      <c r="G1013" t="s">
        <v>367</v>
      </c>
      <c r="H1013" t="s">
        <v>367</v>
      </c>
      <c r="I1013" t="s">
        <v>74</v>
      </c>
      <c r="J1013" t="s">
        <v>36</v>
      </c>
      <c r="K1013" t="s">
        <v>75</v>
      </c>
      <c r="L1013" t="s">
        <v>7904</v>
      </c>
      <c r="M1013" t="s">
        <v>7905</v>
      </c>
      <c r="N1013" t="s">
        <v>5887</v>
      </c>
      <c r="O1013">
        <f>VLOOKUP(B1013,HIS退!B:F,5,FALSE)</f>
        <v>-82</v>
      </c>
      <c r="P1013" t="str">
        <f t="shared" si="30"/>
        <v/>
      </c>
      <c r="Q1013" s="40">
        <f>VLOOKUP(L1013,银行退!C:D,2,FALSE)</f>
        <v>82</v>
      </c>
      <c r="R1013" t="str">
        <f t="shared" si="31"/>
        <v/>
      </c>
      <c r="S1013" t="str">
        <f>VLOOKUP(L1013,银行退!C:Q,15,FALSE)</f>
        <v>S</v>
      </c>
      <c r="T1013" s="40" t="e">
        <f>VLOOKUP(L1013,银行退!C:W,21,FALSE)</f>
        <v>#N/A</v>
      </c>
      <c r="U1013" s="53">
        <v>42906.737893518519</v>
      </c>
      <c r="V1013" t="e">
        <f>VLOOKUP(B1013,HIS解!E:G,3,FALSE)</f>
        <v>#N/A</v>
      </c>
    </row>
    <row r="1014" spans="1:22" ht="14.25" hidden="1">
      <c r="A1014" s="53">
        <v>42906.741574074076</v>
      </c>
      <c r="B1014">
        <v>313408</v>
      </c>
      <c r="C1014" t="s">
        <v>2782</v>
      </c>
      <c r="D1014" t="s">
        <v>2783</v>
      </c>
      <c r="E1014" t="s">
        <v>2784</v>
      </c>
      <c r="F1014" s="15">
        <v>492</v>
      </c>
      <c r="G1014" t="s">
        <v>367</v>
      </c>
      <c r="H1014" t="s">
        <v>367</v>
      </c>
      <c r="I1014" t="s">
        <v>74</v>
      </c>
      <c r="J1014" t="s">
        <v>36</v>
      </c>
      <c r="K1014" t="s">
        <v>75</v>
      </c>
      <c r="L1014" t="s">
        <v>7906</v>
      </c>
      <c r="M1014" t="s">
        <v>7907</v>
      </c>
      <c r="N1014" t="s">
        <v>7908</v>
      </c>
      <c r="O1014">
        <f>VLOOKUP(B1014,HIS退!B:F,5,FALSE)</f>
        <v>-492</v>
      </c>
      <c r="P1014" t="str">
        <f t="shared" si="30"/>
        <v/>
      </c>
      <c r="Q1014" s="40">
        <f>VLOOKUP(L1014,银行退!C:D,2,FALSE)</f>
        <v>492</v>
      </c>
      <c r="R1014" t="str">
        <f t="shared" si="31"/>
        <v/>
      </c>
      <c r="S1014" t="str">
        <f>VLOOKUP(L1014,银行退!C:Q,15,FALSE)</f>
        <v>S</v>
      </c>
      <c r="T1014" s="40" t="e">
        <f>VLOOKUP(L1014,银行退!C:W,21,FALSE)</f>
        <v>#N/A</v>
      </c>
      <c r="U1014" s="53">
        <v>42906.741574074076</v>
      </c>
      <c r="V1014" t="e">
        <f>VLOOKUP(B1014,HIS解!E:G,3,FALSE)</f>
        <v>#N/A</v>
      </c>
    </row>
    <row r="1015" spans="1:22" ht="14.25" hidden="1">
      <c r="A1015" s="53">
        <v>42906.743171296293</v>
      </c>
      <c r="B1015">
        <v>313442</v>
      </c>
      <c r="C1015" t="s">
        <v>2785</v>
      </c>
      <c r="D1015" t="s">
        <v>2786</v>
      </c>
      <c r="E1015" t="s">
        <v>2787</v>
      </c>
      <c r="F1015" s="15">
        <v>2016</v>
      </c>
      <c r="G1015" t="s">
        <v>367</v>
      </c>
      <c r="H1015" t="s">
        <v>367</v>
      </c>
      <c r="I1015" t="s">
        <v>74</v>
      </c>
      <c r="J1015" t="s">
        <v>36</v>
      </c>
      <c r="K1015" t="s">
        <v>75</v>
      </c>
      <c r="L1015" t="s">
        <v>7909</v>
      </c>
      <c r="M1015" t="s">
        <v>7910</v>
      </c>
      <c r="N1015" t="s">
        <v>7911</v>
      </c>
      <c r="O1015">
        <f>VLOOKUP(B1015,HIS退!B:F,5,FALSE)</f>
        <v>-2016</v>
      </c>
      <c r="P1015" t="str">
        <f t="shared" si="30"/>
        <v/>
      </c>
      <c r="Q1015" s="40">
        <f>VLOOKUP(L1015,银行退!C:D,2,FALSE)</f>
        <v>2016</v>
      </c>
      <c r="R1015" t="str">
        <f t="shared" si="31"/>
        <v/>
      </c>
      <c r="S1015" t="str">
        <f>VLOOKUP(L1015,银行退!C:Q,15,FALSE)</f>
        <v>S</v>
      </c>
      <c r="T1015" s="40" t="e">
        <f>VLOOKUP(L1015,银行退!C:W,21,FALSE)</f>
        <v>#N/A</v>
      </c>
      <c r="U1015" s="53">
        <v>42906.743171296293</v>
      </c>
      <c r="V1015" t="e">
        <f>VLOOKUP(B1015,HIS解!E:G,3,FALSE)</f>
        <v>#N/A</v>
      </c>
    </row>
    <row r="1016" spans="1:22" ht="14.25" hidden="1">
      <c r="A1016" s="53">
        <v>42906.7502662037</v>
      </c>
      <c r="B1016">
        <v>313510</v>
      </c>
      <c r="C1016" t="s">
        <v>2788</v>
      </c>
      <c r="D1016" t="s">
        <v>2789</v>
      </c>
      <c r="E1016" t="s">
        <v>2790</v>
      </c>
      <c r="F1016" s="15">
        <v>200</v>
      </c>
      <c r="G1016" t="s">
        <v>367</v>
      </c>
      <c r="H1016" t="s">
        <v>367</v>
      </c>
      <c r="I1016" t="s">
        <v>74</v>
      </c>
      <c r="J1016" t="s">
        <v>36</v>
      </c>
      <c r="K1016" t="s">
        <v>75</v>
      </c>
      <c r="L1016" t="s">
        <v>7912</v>
      </c>
      <c r="M1016" t="s">
        <v>7913</v>
      </c>
      <c r="N1016" t="s">
        <v>7914</v>
      </c>
      <c r="O1016">
        <f>VLOOKUP(B1016,HIS退!B:F,5,FALSE)</f>
        <v>-200</v>
      </c>
      <c r="P1016" t="str">
        <f t="shared" si="30"/>
        <v/>
      </c>
      <c r="Q1016" s="40">
        <f>VLOOKUP(L1016,银行退!C:D,2,FALSE)</f>
        <v>200</v>
      </c>
      <c r="R1016" t="str">
        <f t="shared" si="31"/>
        <v/>
      </c>
      <c r="S1016" t="str">
        <f>VLOOKUP(L1016,银行退!C:Q,15,FALSE)</f>
        <v>S</v>
      </c>
      <c r="T1016" s="40" t="e">
        <f>VLOOKUP(L1016,银行退!C:W,21,FALSE)</f>
        <v>#N/A</v>
      </c>
      <c r="U1016" s="53">
        <v>42906.7502662037</v>
      </c>
      <c r="V1016" t="e">
        <f>VLOOKUP(B1016,HIS解!E:G,3,FALSE)</f>
        <v>#N/A</v>
      </c>
    </row>
    <row r="1017" spans="1:22" ht="14.25" hidden="1">
      <c r="A1017" s="53">
        <v>42906.753136574072</v>
      </c>
      <c r="B1017">
        <v>313531</v>
      </c>
      <c r="C1017" t="s">
        <v>2791</v>
      </c>
      <c r="D1017" t="s">
        <v>2792</v>
      </c>
      <c r="E1017" t="s">
        <v>2793</v>
      </c>
      <c r="F1017" s="15">
        <v>1640</v>
      </c>
      <c r="G1017" t="s">
        <v>367</v>
      </c>
      <c r="H1017" t="s">
        <v>367</v>
      </c>
      <c r="I1017" t="s">
        <v>74</v>
      </c>
      <c r="J1017" t="s">
        <v>36</v>
      </c>
      <c r="K1017" t="s">
        <v>75</v>
      </c>
      <c r="L1017" t="s">
        <v>7915</v>
      </c>
      <c r="M1017" t="s">
        <v>7916</v>
      </c>
      <c r="N1017" t="s">
        <v>7917</v>
      </c>
      <c r="O1017">
        <f>VLOOKUP(B1017,HIS退!B:F,5,FALSE)</f>
        <v>-1640</v>
      </c>
      <c r="P1017" t="str">
        <f t="shared" si="30"/>
        <v/>
      </c>
      <c r="Q1017" s="40">
        <f>VLOOKUP(L1017,银行退!C:D,2,FALSE)</f>
        <v>1640</v>
      </c>
      <c r="R1017" t="str">
        <f t="shared" si="31"/>
        <v/>
      </c>
      <c r="S1017" t="str">
        <f>VLOOKUP(L1017,银行退!C:Q,15,FALSE)</f>
        <v>S</v>
      </c>
      <c r="T1017" s="40" t="e">
        <f>VLOOKUP(L1017,银行退!C:W,21,FALSE)</f>
        <v>#N/A</v>
      </c>
      <c r="U1017" s="53">
        <v>42906.753136574072</v>
      </c>
      <c r="V1017" t="e">
        <f>VLOOKUP(B1017,HIS解!E:G,3,FALSE)</f>
        <v>#N/A</v>
      </c>
    </row>
    <row r="1018" spans="1:22" ht="14.25" hidden="1">
      <c r="A1018" s="53">
        <v>42906.756597222222</v>
      </c>
      <c r="B1018">
        <v>313551</v>
      </c>
      <c r="C1018" t="s">
        <v>2794</v>
      </c>
      <c r="D1018" t="s">
        <v>2795</v>
      </c>
      <c r="E1018" t="s">
        <v>2796</v>
      </c>
      <c r="F1018" s="15">
        <v>359</v>
      </c>
      <c r="G1018" t="s">
        <v>367</v>
      </c>
      <c r="H1018" t="s">
        <v>367</v>
      </c>
      <c r="I1018" t="s">
        <v>74</v>
      </c>
      <c r="J1018" t="s">
        <v>36</v>
      </c>
      <c r="K1018" t="s">
        <v>75</v>
      </c>
      <c r="L1018" t="s">
        <v>7918</v>
      </c>
      <c r="M1018" t="s">
        <v>7919</v>
      </c>
      <c r="N1018" t="s">
        <v>7920</v>
      </c>
      <c r="O1018">
        <f>VLOOKUP(B1018,HIS退!B:F,5,FALSE)</f>
        <v>-359</v>
      </c>
      <c r="P1018" t="str">
        <f t="shared" si="30"/>
        <v/>
      </c>
      <c r="Q1018" s="40">
        <f>VLOOKUP(L1018,银行退!C:D,2,FALSE)</f>
        <v>359</v>
      </c>
      <c r="R1018" t="str">
        <f t="shared" si="31"/>
        <v/>
      </c>
      <c r="S1018" t="str">
        <f>VLOOKUP(L1018,银行退!C:Q,15,FALSE)</f>
        <v>S</v>
      </c>
      <c r="T1018" s="40" t="e">
        <f>VLOOKUP(L1018,银行退!C:W,21,FALSE)</f>
        <v>#N/A</v>
      </c>
      <c r="U1018" s="53">
        <v>42906.756597222222</v>
      </c>
      <c r="V1018" t="e">
        <f>VLOOKUP(B1018,HIS解!E:G,3,FALSE)</f>
        <v>#N/A</v>
      </c>
    </row>
    <row r="1019" spans="1:22" ht="14.25" hidden="1">
      <c r="A1019" s="53">
        <v>42906.7653587963</v>
      </c>
      <c r="B1019">
        <v>313608</v>
      </c>
      <c r="C1019" t="s">
        <v>2797</v>
      </c>
      <c r="D1019" t="s">
        <v>2798</v>
      </c>
      <c r="E1019" t="s">
        <v>2799</v>
      </c>
      <c r="F1019" s="15">
        <v>158</v>
      </c>
      <c r="G1019" t="s">
        <v>367</v>
      </c>
      <c r="H1019" t="s">
        <v>367</v>
      </c>
      <c r="I1019" t="s">
        <v>74</v>
      </c>
      <c r="J1019" t="s">
        <v>36</v>
      </c>
      <c r="K1019" t="s">
        <v>75</v>
      </c>
      <c r="L1019" t="s">
        <v>7921</v>
      </c>
      <c r="M1019" t="s">
        <v>7922</v>
      </c>
      <c r="N1019" t="s">
        <v>7923</v>
      </c>
      <c r="O1019">
        <f>VLOOKUP(B1019,HIS退!B:F,5,FALSE)</f>
        <v>-158</v>
      </c>
      <c r="P1019" t="str">
        <f t="shared" si="30"/>
        <v/>
      </c>
      <c r="Q1019" s="40">
        <f>VLOOKUP(L1019,银行退!C:D,2,FALSE)</f>
        <v>158</v>
      </c>
      <c r="R1019" t="str">
        <f t="shared" si="31"/>
        <v/>
      </c>
      <c r="S1019" t="str">
        <f>VLOOKUP(L1019,银行退!C:Q,15,FALSE)</f>
        <v>S</v>
      </c>
      <c r="T1019" s="40" t="e">
        <f>VLOOKUP(L1019,银行退!C:W,21,FALSE)</f>
        <v>#N/A</v>
      </c>
      <c r="U1019" s="53">
        <v>42906.7653587963</v>
      </c>
      <c r="V1019" t="e">
        <f>VLOOKUP(B1019,HIS解!E:G,3,FALSE)</f>
        <v>#N/A</v>
      </c>
    </row>
    <row r="1020" spans="1:22" ht="14.25" hidden="1">
      <c r="A1020" s="53">
        <v>42906.780821759261</v>
      </c>
      <c r="B1020">
        <v>313663</v>
      </c>
      <c r="C1020" t="s">
        <v>2800</v>
      </c>
      <c r="D1020" t="s">
        <v>2801</v>
      </c>
      <c r="E1020" t="s">
        <v>2802</v>
      </c>
      <c r="F1020" s="15">
        <v>11</v>
      </c>
      <c r="G1020" t="s">
        <v>367</v>
      </c>
      <c r="H1020" t="s">
        <v>367</v>
      </c>
      <c r="I1020" t="s">
        <v>74</v>
      </c>
      <c r="J1020" t="s">
        <v>36</v>
      </c>
      <c r="K1020" t="s">
        <v>75</v>
      </c>
      <c r="L1020" t="s">
        <v>7924</v>
      </c>
      <c r="M1020" t="s">
        <v>7925</v>
      </c>
      <c r="N1020" t="s">
        <v>7926</v>
      </c>
      <c r="O1020">
        <f>VLOOKUP(B1020,HIS退!B:F,5,FALSE)</f>
        <v>-11</v>
      </c>
      <c r="P1020" t="str">
        <f t="shared" si="30"/>
        <v/>
      </c>
      <c r="Q1020" s="40">
        <f>VLOOKUP(L1020,银行退!C:D,2,FALSE)</f>
        <v>11</v>
      </c>
      <c r="R1020" t="str">
        <f t="shared" si="31"/>
        <v/>
      </c>
      <c r="S1020" t="str">
        <f>VLOOKUP(L1020,银行退!C:Q,15,FALSE)</f>
        <v>S</v>
      </c>
      <c r="T1020" s="40" t="e">
        <f>VLOOKUP(L1020,银行退!C:W,21,FALSE)</f>
        <v>#N/A</v>
      </c>
      <c r="U1020" s="53">
        <v>42906.780821759261</v>
      </c>
      <c r="V1020" t="e">
        <f>VLOOKUP(B1020,HIS解!E:G,3,FALSE)</f>
        <v>#N/A</v>
      </c>
    </row>
    <row r="1021" spans="1:22" ht="14.25" hidden="1">
      <c r="A1021" s="53">
        <v>42906.792696759258</v>
      </c>
      <c r="B1021">
        <v>313687</v>
      </c>
      <c r="C1021" t="s">
        <v>2803</v>
      </c>
      <c r="D1021" t="s">
        <v>2804</v>
      </c>
      <c r="E1021" t="s">
        <v>2805</v>
      </c>
      <c r="F1021" s="15">
        <v>330</v>
      </c>
      <c r="G1021" t="s">
        <v>367</v>
      </c>
      <c r="H1021" t="s">
        <v>367</v>
      </c>
      <c r="I1021" t="s">
        <v>74</v>
      </c>
      <c r="J1021" t="s">
        <v>36</v>
      </c>
      <c r="K1021" t="s">
        <v>75</v>
      </c>
      <c r="L1021" t="s">
        <v>7927</v>
      </c>
      <c r="M1021" t="s">
        <v>7928</v>
      </c>
      <c r="N1021" t="s">
        <v>7929</v>
      </c>
      <c r="O1021">
        <f>VLOOKUP(B1021,HIS退!B:F,5,FALSE)</f>
        <v>-330</v>
      </c>
      <c r="P1021" t="str">
        <f t="shared" si="30"/>
        <v/>
      </c>
      <c r="Q1021" s="40">
        <f>VLOOKUP(L1021,银行退!C:D,2,FALSE)</f>
        <v>330</v>
      </c>
      <c r="R1021" t="str">
        <f t="shared" si="31"/>
        <v/>
      </c>
      <c r="S1021" t="str">
        <f>VLOOKUP(L1021,银行退!C:Q,15,FALSE)</f>
        <v>S</v>
      </c>
      <c r="T1021" s="40" t="e">
        <f>VLOOKUP(L1021,银行退!C:W,21,FALSE)</f>
        <v>#N/A</v>
      </c>
      <c r="U1021" s="53">
        <v>42906.792696759258</v>
      </c>
      <c r="V1021" t="e">
        <f>VLOOKUP(B1021,HIS解!E:G,3,FALSE)</f>
        <v>#N/A</v>
      </c>
    </row>
    <row r="1022" spans="1:22" ht="14.25" hidden="1">
      <c r="A1022" s="53">
        <v>42906.811296296299</v>
      </c>
      <c r="B1022">
        <v>313739</v>
      </c>
      <c r="C1022" t="s">
        <v>2806</v>
      </c>
      <c r="D1022" t="s">
        <v>2807</v>
      </c>
      <c r="E1022" t="s">
        <v>2808</v>
      </c>
      <c r="F1022" s="15">
        <v>867</v>
      </c>
      <c r="G1022" t="s">
        <v>367</v>
      </c>
      <c r="H1022" t="s">
        <v>367</v>
      </c>
      <c r="I1022" t="s">
        <v>74</v>
      </c>
      <c r="J1022" t="s">
        <v>36</v>
      </c>
      <c r="K1022" t="s">
        <v>75</v>
      </c>
      <c r="L1022" t="s">
        <v>7930</v>
      </c>
      <c r="M1022" t="s">
        <v>7931</v>
      </c>
      <c r="N1022" t="s">
        <v>7932</v>
      </c>
      <c r="O1022">
        <f>VLOOKUP(B1022,HIS退!B:F,5,FALSE)</f>
        <v>-867</v>
      </c>
      <c r="P1022" t="str">
        <f t="shared" si="30"/>
        <v/>
      </c>
      <c r="Q1022" s="40">
        <f>VLOOKUP(L1022,银行退!C:D,2,FALSE)</f>
        <v>867</v>
      </c>
      <c r="R1022" t="str">
        <f t="shared" si="31"/>
        <v/>
      </c>
      <c r="S1022" t="str">
        <f>VLOOKUP(L1022,银行退!C:Q,15,FALSE)</f>
        <v>S</v>
      </c>
      <c r="T1022" s="40" t="e">
        <f>VLOOKUP(L1022,银行退!C:W,21,FALSE)</f>
        <v>#N/A</v>
      </c>
      <c r="U1022" s="53">
        <v>42906.811296296299</v>
      </c>
      <c r="V1022" t="e">
        <f>VLOOKUP(B1022,HIS解!E:G,3,FALSE)</f>
        <v>#N/A</v>
      </c>
    </row>
    <row r="1023" spans="1:22" ht="14.25" hidden="1">
      <c r="A1023" s="53">
        <v>42906.883611111109</v>
      </c>
      <c r="B1023">
        <v>313929</v>
      </c>
      <c r="C1023" t="s">
        <v>2809</v>
      </c>
      <c r="D1023" t="s">
        <v>2810</v>
      </c>
      <c r="E1023" t="s">
        <v>2283</v>
      </c>
      <c r="F1023" s="15">
        <v>2000</v>
      </c>
      <c r="G1023" t="s">
        <v>367</v>
      </c>
      <c r="H1023" t="s">
        <v>367</v>
      </c>
      <c r="I1023" t="s">
        <v>74</v>
      </c>
      <c r="J1023" t="s">
        <v>36</v>
      </c>
      <c r="K1023" t="s">
        <v>75</v>
      </c>
      <c r="L1023" t="s">
        <v>7933</v>
      </c>
      <c r="M1023" t="s">
        <v>7934</v>
      </c>
      <c r="N1023" t="s">
        <v>7935</v>
      </c>
      <c r="O1023">
        <f>VLOOKUP(B1023,HIS退!B:F,5,FALSE)</f>
        <v>-2000</v>
      </c>
      <c r="P1023" t="str">
        <f t="shared" si="30"/>
        <v/>
      </c>
      <c r="Q1023" s="40">
        <f>VLOOKUP(L1023,银行退!C:D,2,FALSE)</f>
        <v>2000</v>
      </c>
      <c r="R1023" t="str">
        <f t="shared" si="31"/>
        <v/>
      </c>
      <c r="S1023" t="str">
        <f>VLOOKUP(L1023,银行退!C:Q,15,FALSE)</f>
        <v>S</v>
      </c>
      <c r="T1023" s="40" t="e">
        <f>VLOOKUP(L1023,银行退!C:W,21,FALSE)</f>
        <v>#N/A</v>
      </c>
      <c r="U1023" s="53">
        <v>42906.883611111109</v>
      </c>
      <c r="V1023" t="e">
        <f>VLOOKUP(B1023,HIS解!E:G,3,FALSE)</f>
        <v>#N/A</v>
      </c>
    </row>
    <row r="1024" spans="1:22" ht="14.25" hidden="1">
      <c r="A1024" s="53">
        <v>42906.887638888889</v>
      </c>
      <c r="B1024">
        <v>313935</v>
      </c>
      <c r="C1024" t="s">
        <v>2811</v>
      </c>
      <c r="D1024" t="s">
        <v>2812</v>
      </c>
      <c r="E1024" t="s">
        <v>2813</v>
      </c>
      <c r="F1024" s="15">
        <v>500</v>
      </c>
      <c r="G1024" t="s">
        <v>367</v>
      </c>
      <c r="H1024" t="s">
        <v>367</v>
      </c>
      <c r="I1024" t="s">
        <v>74</v>
      </c>
      <c r="J1024" t="s">
        <v>36</v>
      </c>
      <c r="K1024" t="s">
        <v>75</v>
      </c>
      <c r="L1024" t="s">
        <v>7936</v>
      </c>
      <c r="M1024" t="s">
        <v>7937</v>
      </c>
      <c r="N1024" t="s">
        <v>7938</v>
      </c>
      <c r="O1024">
        <f>VLOOKUP(B1024,HIS退!B:F,5,FALSE)</f>
        <v>-500</v>
      </c>
      <c r="P1024" t="str">
        <f t="shared" si="30"/>
        <v/>
      </c>
      <c r="Q1024" s="40">
        <f>VLOOKUP(L1024,银行退!C:D,2,FALSE)</f>
        <v>500</v>
      </c>
      <c r="R1024" t="str">
        <f t="shared" si="31"/>
        <v/>
      </c>
      <c r="S1024" t="str">
        <f>VLOOKUP(L1024,银行退!C:Q,15,FALSE)</f>
        <v>S</v>
      </c>
      <c r="T1024" s="40" t="e">
        <f>VLOOKUP(L1024,银行退!C:W,21,FALSE)</f>
        <v>#N/A</v>
      </c>
      <c r="U1024" s="53">
        <v>42906.887638888889</v>
      </c>
      <c r="V1024" t="e">
        <f>VLOOKUP(B1024,HIS解!E:G,3,FALSE)</f>
        <v>#N/A</v>
      </c>
    </row>
    <row r="1025" spans="1:22" ht="14.25" hidden="1">
      <c r="A1025" s="53">
        <v>42906.939259259256</v>
      </c>
      <c r="B1025">
        <v>314021</v>
      </c>
      <c r="C1025" t="s">
        <v>2814</v>
      </c>
      <c r="D1025" t="s">
        <v>2815</v>
      </c>
      <c r="E1025" t="s">
        <v>2816</v>
      </c>
      <c r="F1025" s="15">
        <v>12</v>
      </c>
      <c r="G1025" t="s">
        <v>367</v>
      </c>
      <c r="H1025" t="s">
        <v>367</v>
      </c>
      <c r="I1025" t="s">
        <v>74</v>
      </c>
      <c r="J1025" t="s">
        <v>36</v>
      </c>
      <c r="K1025" t="s">
        <v>75</v>
      </c>
      <c r="L1025" t="s">
        <v>7939</v>
      </c>
      <c r="M1025" t="s">
        <v>7940</v>
      </c>
      <c r="N1025" t="s">
        <v>7941</v>
      </c>
      <c r="O1025">
        <f>VLOOKUP(B1025,HIS退!B:F,5,FALSE)</f>
        <v>-12</v>
      </c>
      <c r="P1025" t="str">
        <f t="shared" si="30"/>
        <v/>
      </c>
      <c r="Q1025" s="40">
        <f>VLOOKUP(L1025,银行退!C:D,2,FALSE)</f>
        <v>12</v>
      </c>
      <c r="R1025" t="str">
        <f t="shared" si="31"/>
        <v/>
      </c>
      <c r="S1025" t="str">
        <f>VLOOKUP(L1025,银行退!C:Q,15,FALSE)</f>
        <v>S</v>
      </c>
      <c r="T1025" s="40" t="e">
        <f>VLOOKUP(L1025,银行退!C:W,21,FALSE)</f>
        <v>#N/A</v>
      </c>
      <c r="U1025" s="53">
        <v>42906.939259259256</v>
      </c>
      <c r="V1025" t="e">
        <f>VLOOKUP(B1025,HIS解!E:G,3,FALSE)</f>
        <v>#N/A</v>
      </c>
    </row>
    <row r="1026" spans="1:22" ht="14.25" hidden="1">
      <c r="A1026" s="53">
        <v>42907.204479166663</v>
      </c>
      <c r="B1026">
        <v>314336</v>
      </c>
      <c r="C1026" t="s">
        <v>2817</v>
      </c>
      <c r="D1026" t="s">
        <v>2818</v>
      </c>
      <c r="E1026" t="s">
        <v>2819</v>
      </c>
      <c r="F1026" s="15">
        <v>9000</v>
      </c>
      <c r="G1026" t="s">
        <v>367</v>
      </c>
      <c r="H1026" t="s">
        <v>367</v>
      </c>
      <c r="I1026" t="s">
        <v>74</v>
      </c>
      <c r="J1026" t="s">
        <v>36</v>
      </c>
      <c r="K1026" t="s">
        <v>75</v>
      </c>
      <c r="L1026" t="s">
        <v>7942</v>
      </c>
      <c r="M1026" t="s">
        <v>7943</v>
      </c>
      <c r="N1026" t="s">
        <v>7944</v>
      </c>
      <c r="O1026">
        <f>VLOOKUP(B1026,HIS退!B:F,5,FALSE)</f>
        <v>-9000</v>
      </c>
      <c r="P1026" t="str">
        <f t="shared" ref="P1026:P1089" si="32">IF(O1026=F1026*-1,"",1)</f>
        <v/>
      </c>
      <c r="Q1026" s="40">
        <f>VLOOKUP(L1026,银行退!C:D,2,FALSE)</f>
        <v>9000</v>
      </c>
      <c r="R1026" t="str">
        <f t="shared" si="31"/>
        <v/>
      </c>
      <c r="S1026" t="str">
        <f>VLOOKUP(L1026,银行退!C:Q,15,FALSE)</f>
        <v>S</v>
      </c>
      <c r="T1026" s="40" t="e">
        <f>VLOOKUP(L1026,银行退!C:W,21,FALSE)</f>
        <v>#N/A</v>
      </c>
      <c r="U1026" s="53">
        <v>42907.204479166663</v>
      </c>
      <c r="V1026" t="e">
        <f>VLOOKUP(B1026,HIS解!E:G,3,FALSE)</f>
        <v>#N/A</v>
      </c>
    </row>
    <row r="1027" spans="1:22" ht="14.25" hidden="1">
      <c r="A1027" s="53">
        <v>42907.327245370368</v>
      </c>
      <c r="B1027">
        <v>314822</v>
      </c>
      <c r="C1027" t="s">
        <v>2820</v>
      </c>
      <c r="D1027" t="s">
        <v>2821</v>
      </c>
      <c r="E1027" t="s">
        <v>2822</v>
      </c>
      <c r="F1027" s="15">
        <v>1400</v>
      </c>
      <c r="G1027" t="s">
        <v>367</v>
      </c>
      <c r="H1027" t="s">
        <v>367</v>
      </c>
      <c r="I1027" t="s">
        <v>74</v>
      </c>
      <c r="J1027" t="s">
        <v>36</v>
      </c>
      <c r="K1027" t="s">
        <v>75</v>
      </c>
      <c r="L1027" t="s">
        <v>7945</v>
      </c>
      <c r="M1027" t="s">
        <v>7946</v>
      </c>
      <c r="N1027" t="s">
        <v>7947</v>
      </c>
      <c r="O1027">
        <f>VLOOKUP(B1027,HIS退!B:F,5,FALSE)</f>
        <v>-1400</v>
      </c>
      <c r="P1027" t="str">
        <f t="shared" si="32"/>
        <v/>
      </c>
      <c r="Q1027" s="40">
        <f>VLOOKUP(L1027,银行退!C:D,2,FALSE)</f>
        <v>1400</v>
      </c>
      <c r="R1027" t="str">
        <f t="shared" si="31"/>
        <v/>
      </c>
      <c r="S1027" t="str">
        <f>VLOOKUP(L1027,银行退!C:Q,15,FALSE)</f>
        <v>S</v>
      </c>
      <c r="T1027" s="40" t="e">
        <f>VLOOKUP(L1027,银行退!C:W,21,FALSE)</f>
        <v>#N/A</v>
      </c>
      <c r="U1027" s="53">
        <v>42907.327245370368</v>
      </c>
      <c r="V1027" t="e">
        <f>VLOOKUP(B1027,HIS解!E:G,3,FALSE)</f>
        <v>#N/A</v>
      </c>
    </row>
    <row r="1028" spans="1:22" ht="14.25" hidden="1">
      <c r="A1028" s="53">
        <v>42907.356365740743</v>
      </c>
      <c r="B1028">
        <v>316566</v>
      </c>
      <c r="C1028" t="s">
        <v>7948</v>
      </c>
      <c r="D1028" t="s">
        <v>2823</v>
      </c>
      <c r="E1028" t="s">
        <v>2824</v>
      </c>
      <c r="F1028" s="15">
        <v>84</v>
      </c>
      <c r="G1028" t="s">
        <v>367</v>
      </c>
      <c r="H1028" t="s">
        <v>367</v>
      </c>
      <c r="I1028" t="s">
        <v>174</v>
      </c>
      <c r="J1028" t="s">
        <v>73</v>
      </c>
      <c r="K1028" t="s">
        <v>75</v>
      </c>
      <c r="L1028" t="s">
        <v>7949</v>
      </c>
      <c r="M1028" t="s">
        <v>7950</v>
      </c>
      <c r="N1028" t="s">
        <v>5038</v>
      </c>
      <c r="O1028">
        <f>VLOOKUP(B1028,HIS退!B:F,5,FALSE)</f>
        <v>-84</v>
      </c>
      <c r="P1028" t="str">
        <f t="shared" si="32"/>
        <v/>
      </c>
      <c r="Q1028" s="40">
        <f>VLOOKUP(L1028,银行退!C:D,2,FALSE)</f>
        <v>84</v>
      </c>
      <c r="R1028" t="str">
        <f t="shared" ref="R1028:R1091" si="33">IF(Q1028=F1028,"",1)</f>
        <v/>
      </c>
      <c r="S1028" t="str">
        <f>VLOOKUP(L1028,银行退!C:Q,15,FALSE)</f>
        <v>B</v>
      </c>
      <c r="T1028" s="40" t="str">
        <f>VLOOKUP(L1028,银行退!C:W,21,FALSE)</f>
        <v>20170621</v>
      </c>
      <c r="U1028" s="53">
        <v>42907.356365740743</v>
      </c>
      <c r="V1028">
        <f>VLOOKUP(B1028,HIS解!E:G,3,FALSE)</f>
        <v>84</v>
      </c>
    </row>
    <row r="1029" spans="1:22" ht="14.25" hidden="1">
      <c r="A1029" s="53">
        <v>42907.364432870374</v>
      </c>
      <c r="B1029">
        <v>317296</v>
      </c>
      <c r="C1029" t="s">
        <v>2825</v>
      </c>
      <c r="D1029" t="s">
        <v>2826</v>
      </c>
      <c r="E1029" t="s">
        <v>593</v>
      </c>
      <c r="F1029" s="15">
        <v>101</v>
      </c>
      <c r="G1029" t="s">
        <v>42</v>
      </c>
      <c r="H1029" t="s">
        <v>367</v>
      </c>
      <c r="I1029" t="s">
        <v>74</v>
      </c>
      <c r="J1029" t="s">
        <v>36</v>
      </c>
      <c r="K1029" t="s">
        <v>75</v>
      </c>
      <c r="L1029" t="s">
        <v>7951</v>
      </c>
      <c r="M1029" t="s">
        <v>7952</v>
      </c>
      <c r="N1029" t="s">
        <v>7953</v>
      </c>
      <c r="O1029">
        <f>VLOOKUP(B1029,HIS退!B:F,5,FALSE)</f>
        <v>-101</v>
      </c>
      <c r="P1029" t="str">
        <f t="shared" si="32"/>
        <v/>
      </c>
      <c r="Q1029" s="40">
        <f>VLOOKUP(L1029,银行退!C:D,2,FALSE)</f>
        <v>101</v>
      </c>
      <c r="R1029" t="str">
        <f t="shared" si="33"/>
        <v/>
      </c>
      <c r="S1029" t="str">
        <f>VLOOKUP(L1029,银行退!C:Q,15,FALSE)</f>
        <v>S</v>
      </c>
      <c r="T1029" s="40" t="e">
        <f>VLOOKUP(L1029,银行退!C:W,21,FALSE)</f>
        <v>#N/A</v>
      </c>
      <c r="U1029" s="53">
        <v>42907.364432870374</v>
      </c>
      <c r="V1029" t="e">
        <f>VLOOKUP(B1029,HIS解!E:G,3,FALSE)</f>
        <v>#N/A</v>
      </c>
    </row>
    <row r="1030" spans="1:22" ht="14.25" hidden="1">
      <c r="A1030" s="53">
        <v>42907.373287037037</v>
      </c>
      <c r="B1030">
        <v>318082</v>
      </c>
      <c r="C1030" t="s">
        <v>2827</v>
      </c>
      <c r="D1030" t="s">
        <v>2828</v>
      </c>
      <c r="E1030" t="s">
        <v>2829</v>
      </c>
      <c r="F1030" s="15">
        <v>630</v>
      </c>
      <c r="G1030" t="s">
        <v>367</v>
      </c>
      <c r="H1030" t="s">
        <v>367</v>
      </c>
      <c r="I1030" t="s">
        <v>74</v>
      </c>
      <c r="J1030" t="s">
        <v>36</v>
      </c>
      <c r="K1030" t="s">
        <v>75</v>
      </c>
      <c r="L1030" t="s">
        <v>7954</v>
      </c>
      <c r="M1030" t="s">
        <v>7955</v>
      </c>
      <c r="N1030" t="s">
        <v>5039</v>
      </c>
      <c r="O1030">
        <f>VLOOKUP(B1030,HIS退!B:F,5,FALSE)</f>
        <v>-630</v>
      </c>
      <c r="P1030" t="str">
        <f t="shared" si="32"/>
        <v/>
      </c>
      <c r="Q1030" s="40">
        <f>VLOOKUP(L1030,银行退!C:D,2,FALSE)</f>
        <v>630</v>
      </c>
      <c r="R1030" t="str">
        <f t="shared" si="33"/>
        <v/>
      </c>
      <c r="S1030" t="str">
        <f>VLOOKUP(L1030,银行退!C:Q,15,FALSE)</f>
        <v>S</v>
      </c>
      <c r="T1030" s="40" t="e">
        <f>VLOOKUP(L1030,银行退!C:W,21,FALSE)</f>
        <v>#N/A</v>
      </c>
      <c r="U1030" s="53">
        <v>42907.373287037037</v>
      </c>
      <c r="V1030" t="e">
        <f>VLOOKUP(B1030,HIS解!E:G,3,FALSE)</f>
        <v>#N/A</v>
      </c>
    </row>
    <row r="1031" spans="1:22" ht="14.25" hidden="1">
      <c r="A1031" s="53">
        <v>42907.373981481483</v>
      </c>
      <c r="B1031">
        <v>318134</v>
      </c>
      <c r="C1031" t="s">
        <v>7956</v>
      </c>
      <c r="D1031" t="s">
        <v>2830</v>
      </c>
      <c r="E1031" t="s">
        <v>2831</v>
      </c>
      <c r="F1031" s="15">
        <v>90</v>
      </c>
      <c r="G1031" t="s">
        <v>367</v>
      </c>
      <c r="H1031" t="s">
        <v>367</v>
      </c>
      <c r="I1031" t="s">
        <v>174</v>
      </c>
      <c r="J1031" t="s">
        <v>73</v>
      </c>
      <c r="K1031" t="s">
        <v>75</v>
      </c>
      <c r="L1031" t="s">
        <v>7957</v>
      </c>
      <c r="M1031" t="s">
        <v>7958</v>
      </c>
      <c r="N1031" t="s">
        <v>5039</v>
      </c>
      <c r="O1031">
        <f>VLOOKUP(B1031,HIS退!B:F,5,FALSE)</f>
        <v>-90</v>
      </c>
      <c r="P1031" t="str">
        <f t="shared" si="32"/>
        <v/>
      </c>
      <c r="Q1031" s="40">
        <f>VLOOKUP(L1031,银行退!C:D,2,FALSE)</f>
        <v>90</v>
      </c>
      <c r="R1031" t="str">
        <f t="shared" si="33"/>
        <v/>
      </c>
      <c r="S1031" t="str">
        <f>VLOOKUP(L1031,银行退!C:Q,15,FALSE)</f>
        <v>B</v>
      </c>
      <c r="T1031" s="40" t="str">
        <f>VLOOKUP(L1031,银行退!C:W,21,FALSE)</f>
        <v>20170621</v>
      </c>
      <c r="U1031" s="53">
        <v>42907.373981481483</v>
      </c>
      <c r="V1031">
        <f>VLOOKUP(B1031,HIS解!E:G,3,FALSE)</f>
        <v>90</v>
      </c>
    </row>
    <row r="1032" spans="1:22" ht="14.25" hidden="1">
      <c r="A1032" s="53">
        <v>42907.383599537039</v>
      </c>
      <c r="B1032">
        <v>318925</v>
      </c>
      <c r="C1032" t="s">
        <v>2832</v>
      </c>
      <c r="D1032" t="s">
        <v>2833</v>
      </c>
      <c r="E1032" t="s">
        <v>2834</v>
      </c>
      <c r="F1032" s="15">
        <v>3000</v>
      </c>
      <c r="G1032" t="s">
        <v>367</v>
      </c>
      <c r="H1032" t="s">
        <v>367</v>
      </c>
      <c r="I1032" t="s">
        <v>74</v>
      </c>
      <c r="J1032" t="s">
        <v>36</v>
      </c>
      <c r="K1032" t="s">
        <v>75</v>
      </c>
      <c r="L1032" t="s">
        <v>7959</v>
      </c>
      <c r="M1032" t="s">
        <v>7960</v>
      </c>
      <c r="N1032" t="s">
        <v>7961</v>
      </c>
      <c r="O1032">
        <f>VLOOKUP(B1032,HIS退!B:F,5,FALSE)</f>
        <v>-3000</v>
      </c>
      <c r="P1032" t="str">
        <f t="shared" si="32"/>
        <v/>
      </c>
      <c r="Q1032" s="40">
        <f>VLOOKUP(L1032,银行退!C:D,2,FALSE)</f>
        <v>3000</v>
      </c>
      <c r="R1032" t="str">
        <f t="shared" si="33"/>
        <v/>
      </c>
      <c r="S1032" t="str">
        <f>VLOOKUP(L1032,银行退!C:Q,15,FALSE)</f>
        <v>S</v>
      </c>
      <c r="T1032" s="40" t="e">
        <f>VLOOKUP(L1032,银行退!C:W,21,FALSE)</f>
        <v>#N/A</v>
      </c>
      <c r="U1032" s="53">
        <v>42907.383599537039</v>
      </c>
      <c r="V1032" t="e">
        <f>VLOOKUP(B1032,HIS解!E:G,3,FALSE)</f>
        <v>#N/A</v>
      </c>
    </row>
    <row r="1033" spans="1:22" ht="14.25" hidden="1">
      <c r="A1033" s="53">
        <v>42907.386817129627</v>
      </c>
      <c r="B1033">
        <v>319214</v>
      </c>
      <c r="C1033" t="s">
        <v>2835</v>
      </c>
      <c r="D1033" t="s">
        <v>2836</v>
      </c>
      <c r="E1033" t="s">
        <v>2837</v>
      </c>
      <c r="F1033" s="15">
        <v>5100</v>
      </c>
      <c r="G1033" t="s">
        <v>367</v>
      </c>
      <c r="H1033" t="s">
        <v>367</v>
      </c>
      <c r="I1033" t="s">
        <v>74</v>
      </c>
      <c r="J1033" t="s">
        <v>36</v>
      </c>
      <c r="K1033" t="s">
        <v>75</v>
      </c>
      <c r="L1033" t="s">
        <v>7962</v>
      </c>
      <c r="M1033" t="s">
        <v>7963</v>
      </c>
      <c r="N1033" t="s">
        <v>7964</v>
      </c>
      <c r="O1033">
        <f>VLOOKUP(B1033,HIS退!B:F,5,FALSE)</f>
        <v>-5100</v>
      </c>
      <c r="P1033" t="str">
        <f t="shared" si="32"/>
        <v/>
      </c>
      <c r="Q1033" s="40">
        <f>VLOOKUP(L1033,银行退!C:D,2,FALSE)</f>
        <v>5100</v>
      </c>
      <c r="R1033" t="str">
        <f t="shared" si="33"/>
        <v/>
      </c>
      <c r="S1033" t="str">
        <f>VLOOKUP(L1033,银行退!C:Q,15,FALSE)</f>
        <v>S</v>
      </c>
      <c r="T1033" s="40" t="e">
        <f>VLOOKUP(L1033,银行退!C:W,21,FALSE)</f>
        <v>#N/A</v>
      </c>
      <c r="U1033" s="53">
        <v>42907.386817129627</v>
      </c>
      <c r="V1033" t="e">
        <f>VLOOKUP(B1033,HIS解!E:G,3,FALSE)</f>
        <v>#N/A</v>
      </c>
    </row>
    <row r="1034" spans="1:22" ht="14.25" hidden="1">
      <c r="A1034" s="53">
        <v>42907.393194444441</v>
      </c>
      <c r="B1034">
        <v>319780</v>
      </c>
      <c r="C1034" t="s">
        <v>2838</v>
      </c>
      <c r="D1034" t="s">
        <v>2839</v>
      </c>
      <c r="E1034" t="s">
        <v>2840</v>
      </c>
      <c r="F1034" s="15">
        <v>370</v>
      </c>
      <c r="G1034" t="s">
        <v>367</v>
      </c>
      <c r="H1034" t="s">
        <v>367</v>
      </c>
      <c r="I1034" t="s">
        <v>74</v>
      </c>
      <c r="J1034" t="s">
        <v>36</v>
      </c>
      <c r="K1034" t="s">
        <v>75</v>
      </c>
      <c r="L1034" t="s">
        <v>7965</v>
      </c>
      <c r="M1034" t="s">
        <v>7966</v>
      </c>
      <c r="N1034" t="s">
        <v>7967</v>
      </c>
      <c r="O1034">
        <f>VLOOKUP(B1034,HIS退!B:F,5,FALSE)</f>
        <v>-370</v>
      </c>
      <c r="P1034" t="str">
        <f t="shared" si="32"/>
        <v/>
      </c>
      <c r="Q1034" s="40">
        <f>VLOOKUP(L1034,银行退!C:D,2,FALSE)</f>
        <v>370</v>
      </c>
      <c r="R1034" t="str">
        <f t="shared" si="33"/>
        <v/>
      </c>
      <c r="S1034" t="str">
        <f>VLOOKUP(L1034,银行退!C:Q,15,FALSE)</f>
        <v>S</v>
      </c>
      <c r="T1034" s="40" t="e">
        <f>VLOOKUP(L1034,银行退!C:W,21,FALSE)</f>
        <v>#N/A</v>
      </c>
      <c r="U1034" s="53">
        <v>42907.393194444441</v>
      </c>
      <c r="V1034" t="e">
        <f>VLOOKUP(B1034,HIS解!E:G,3,FALSE)</f>
        <v>#N/A</v>
      </c>
    </row>
    <row r="1035" spans="1:22" ht="14.25" hidden="1">
      <c r="A1035" s="53">
        <v>42907.409074074072</v>
      </c>
      <c r="B1035">
        <v>321174</v>
      </c>
      <c r="C1035" t="s">
        <v>2841</v>
      </c>
      <c r="D1035" t="s">
        <v>2842</v>
      </c>
      <c r="E1035" t="s">
        <v>2843</v>
      </c>
      <c r="F1035" s="15">
        <v>100</v>
      </c>
      <c r="G1035" t="s">
        <v>367</v>
      </c>
      <c r="H1035" t="s">
        <v>367</v>
      </c>
      <c r="I1035" t="s">
        <v>74</v>
      </c>
      <c r="J1035" t="s">
        <v>36</v>
      </c>
      <c r="K1035" t="s">
        <v>75</v>
      </c>
      <c r="L1035" t="s">
        <v>7968</v>
      </c>
      <c r="M1035" t="s">
        <v>7969</v>
      </c>
      <c r="N1035" t="s">
        <v>7970</v>
      </c>
      <c r="O1035">
        <f>VLOOKUP(B1035,HIS退!B:F,5,FALSE)</f>
        <v>-100</v>
      </c>
      <c r="P1035" t="str">
        <f t="shared" si="32"/>
        <v/>
      </c>
      <c r="Q1035" s="40">
        <f>VLOOKUP(L1035,银行退!C:D,2,FALSE)</f>
        <v>100</v>
      </c>
      <c r="R1035" t="str">
        <f t="shared" si="33"/>
        <v/>
      </c>
      <c r="S1035" t="str">
        <f>VLOOKUP(L1035,银行退!C:Q,15,FALSE)</f>
        <v>S</v>
      </c>
      <c r="T1035" s="40" t="e">
        <f>VLOOKUP(L1035,银行退!C:W,21,FALSE)</f>
        <v>#N/A</v>
      </c>
      <c r="U1035" s="53">
        <v>42907.409074074072</v>
      </c>
      <c r="V1035" t="e">
        <f>VLOOKUP(B1035,HIS解!E:G,3,FALSE)</f>
        <v>#N/A</v>
      </c>
    </row>
    <row r="1036" spans="1:22" ht="14.25" hidden="1">
      <c r="A1036" s="53">
        <v>42907.427025462966</v>
      </c>
      <c r="B1036">
        <v>322561</v>
      </c>
      <c r="C1036" t="s">
        <v>2844</v>
      </c>
      <c r="D1036" t="s">
        <v>2845</v>
      </c>
      <c r="E1036" t="s">
        <v>2846</v>
      </c>
      <c r="F1036" s="15">
        <v>99</v>
      </c>
      <c r="G1036" t="s">
        <v>367</v>
      </c>
      <c r="H1036" t="s">
        <v>367</v>
      </c>
      <c r="I1036" t="s">
        <v>74</v>
      </c>
      <c r="J1036" t="s">
        <v>36</v>
      </c>
      <c r="K1036" t="s">
        <v>75</v>
      </c>
      <c r="L1036" t="s">
        <v>7971</v>
      </c>
      <c r="M1036" t="s">
        <v>7972</v>
      </c>
      <c r="N1036" t="s">
        <v>7973</v>
      </c>
      <c r="O1036">
        <f>VLOOKUP(B1036,HIS退!B:F,5,FALSE)</f>
        <v>-99</v>
      </c>
      <c r="P1036" t="str">
        <f t="shared" si="32"/>
        <v/>
      </c>
      <c r="Q1036" s="40">
        <f>VLOOKUP(L1036,银行退!C:D,2,FALSE)</f>
        <v>99</v>
      </c>
      <c r="R1036" t="str">
        <f t="shared" si="33"/>
        <v/>
      </c>
      <c r="S1036" t="str">
        <f>VLOOKUP(L1036,银行退!C:Q,15,FALSE)</f>
        <v>S</v>
      </c>
      <c r="T1036" s="40" t="e">
        <f>VLOOKUP(L1036,银行退!C:W,21,FALSE)</f>
        <v>#N/A</v>
      </c>
      <c r="U1036" s="53">
        <v>42907.427025462966</v>
      </c>
      <c r="V1036" t="e">
        <f>VLOOKUP(B1036,HIS解!E:G,3,FALSE)</f>
        <v>#N/A</v>
      </c>
    </row>
    <row r="1037" spans="1:22" ht="14.25" hidden="1">
      <c r="A1037" s="53">
        <v>42907.430381944447</v>
      </c>
      <c r="B1037">
        <v>322808</v>
      </c>
      <c r="C1037" t="s">
        <v>2847</v>
      </c>
      <c r="D1037" t="s">
        <v>2848</v>
      </c>
      <c r="E1037" t="s">
        <v>2849</v>
      </c>
      <c r="F1037" s="15">
        <v>2000</v>
      </c>
      <c r="G1037" t="s">
        <v>367</v>
      </c>
      <c r="H1037" t="s">
        <v>367</v>
      </c>
      <c r="I1037" t="s">
        <v>74</v>
      </c>
      <c r="J1037" t="s">
        <v>36</v>
      </c>
      <c r="K1037" t="s">
        <v>75</v>
      </c>
      <c r="L1037" t="s">
        <v>7974</v>
      </c>
      <c r="M1037" t="s">
        <v>7975</v>
      </c>
      <c r="N1037" t="s">
        <v>7976</v>
      </c>
      <c r="O1037">
        <f>VLOOKUP(B1037,HIS退!B:F,5,FALSE)</f>
        <v>-2000</v>
      </c>
      <c r="P1037" t="str">
        <f t="shared" si="32"/>
        <v/>
      </c>
      <c r="Q1037" s="40">
        <f>VLOOKUP(L1037,银行退!C:D,2,FALSE)</f>
        <v>2000</v>
      </c>
      <c r="R1037" t="str">
        <f t="shared" si="33"/>
        <v/>
      </c>
      <c r="S1037" t="str">
        <f>VLOOKUP(L1037,银行退!C:Q,15,FALSE)</f>
        <v>S</v>
      </c>
      <c r="T1037" s="40" t="e">
        <f>VLOOKUP(L1037,银行退!C:W,21,FALSE)</f>
        <v>#N/A</v>
      </c>
      <c r="U1037" s="53">
        <v>42907.430381944447</v>
      </c>
      <c r="V1037" t="e">
        <f>VLOOKUP(B1037,HIS解!E:G,3,FALSE)</f>
        <v>#N/A</v>
      </c>
    </row>
    <row r="1038" spans="1:22" ht="14.25" hidden="1">
      <c r="A1038" s="53">
        <v>42907.433761574073</v>
      </c>
      <c r="B1038">
        <v>323066</v>
      </c>
      <c r="C1038" t="s">
        <v>7977</v>
      </c>
      <c r="D1038" t="s">
        <v>2850</v>
      </c>
      <c r="E1038" t="s">
        <v>2851</v>
      </c>
      <c r="F1038" s="15">
        <v>96</v>
      </c>
      <c r="G1038" t="s">
        <v>367</v>
      </c>
      <c r="H1038" t="s">
        <v>367</v>
      </c>
      <c r="I1038" t="s">
        <v>174</v>
      </c>
      <c r="J1038" t="s">
        <v>73</v>
      </c>
      <c r="K1038" t="s">
        <v>75</v>
      </c>
      <c r="L1038" t="s">
        <v>7978</v>
      </c>
      <c r="M1038" t="s">
        <v>7979</v>
      </c>
      <c r="N1038" t="s">
        <v>5040</v>
      </c>
      <c r="O1038">
        <f>VLOOKUP(B1038,HIS退!B:F,5,FALSE)</f>
        <v>-96</v>
      </c>
      <c r="P1038" t="str">
        <f t="shared" si="32"/>
        <v/>
      </c>
      <c r="Q1038" s="40">
        <f>VLOOKUP(L1038,银行退!C:D,2,FALSE)</f>
        <v>96</v>
      </c>
      <c r="R1038" t="str">
        <f t="shared" si="33"/>
        <v/>
      </c>
      <c r="S1038" t="str">
        <f>VLOOKUP(L1038,银行退!C:Q,15,FALSE)</f>
        <v>B</v>
      </c>
      <c r="T1038" s="40" t="str">
        <f>VLOOKUP(L1038,银行退!C:W,21,FALSE)</f>
        <v>20170621</v>
      </c>
      <c r="U1038" s="53">
        <v>42907.433761574073</v>
      </c>
      <c r="V1038">
        <f>VLOOKUP(B1038,HIS解!E:G,3,FALSE)</f>
        <v>96</v>
      </c>
    </row>
    <row r="1039" spans="1:22" ht="14.25" hidden="1">
      <c r="A1039" s="53">
        <v>42907.448472222219</v>
      </c>
      <c r="B1039">
        <v>324200</v>
      </c>
      <c r="C1039" t="s">
        <v>2852</v>
      </c>
      <c r="D1039" t="s">
        <v>2853</v>
      </c>
      <c r="E1039" t="s">
        <v>2854</v>
      </c>
      <c r="F1039" s="15">
        <v>1078</v>
      </c>
      <c r="G1039" t="s">
        <v>367</v>
      </c>
      <c r="H1039" t="s">
        <v>367</v>
      </c>
      <c r="I1039" t="s">
        <v>74</v>
      </c>
      <c r="J1039" t="s">
        <v>36</v>
      </c>
      <c r="K1039" t="s">
        <v>75</v>
      </c>
      <c r="L1039" t="s">
        <v>7980</v>
      </c>
      <c r="M1039" t="s">
        <v>7981</v>
      </c>
      <c r="N1039" t="s">
        <v>7982</v>
      </c>
      <c r="O1039">
        <f>VLOOKUP(B1039,HIS退!B:F,5,FALSE)</f>
        <v>-1078</v>
      </c>
      <c r="P1039" t="str">
        <f t="shared" si="32"/>
        <v/>
      </c>
      <c r="Q1039" s="40">
        <f>VLOOKUP(L1039,银行退!C:D,2,FALSE)</f>
        <v>1078</v>
      </c>
      <c r="R1039" t="str">
        <f t="shared" si="33"/>
        <v/>
      </c>
      <c r="S1039" t="str">
        <f>VLOOKUP(L1039,银行退!C:Q,15,FALSE)</f>
        <v>S</v>
      </c>
      <c r="T1039" s="40" t="e">
        <f>VLOOKUP(L1039,银行退!C:W,21,FALSE)</f>
        <v>#N/A</v>
      </c>
      <c r="U1039" s="53">
        <v>42907.448472222219</v>
      </c>
      <c r="V1039" t="e">
        <f>VLOOKUP(B1039,HIS解!E:G,3,FALSE)</f>
        <v>#N/A</v>
      </c>
    </row>
    <row r="1040" spans="1:22" ht="14.25" hidden="1">
      <c r="A1040" s="53">
        <v>42907.453020833331</v>
      </c>
      <c r="B1040">
        <v>324595</v>
      </c>
      <c r="C1040" t="s">
        <v>2855</v>
      </c>
      <c r="D1040" t="s">
        <v>1116</v>
      </c>
      <c r="E1040" t="s">
        <v>1117</v>
      </c>
      <c r="F1040" s="15">
        <v>960</v>
      </c>
      <c r="G1040" t="s">
        <v>367</v>
      </c>
      <c r="H1040" t="s">
        <v>367</v>
      </c>
      <c r="I1040" t="s">
        <v>74</v>
      </c>
      <c r="J1040" t="s">
        <v>36</v>
      </c>
      <c r="K1040" t="s">
        <v>75</v>
      </c>
      <c r="L1040" t="s">
        <v>7983</v>
      </c>
      <c r="M1040" t="s">
        <v>7984</v>
      </c>
      <c r="N1040" t="s">
        <v>5019</v>
      </c>
      <c r="O1040">
        <f>VLOOKUP(B1040,HIS退!B:F,5,FALSE)</f>
        <v>-960</v>
      </c>
      <c r="P1040" t="str">
        <f t="shared" si="32"/>
        <v/>
      </c>
      <c r="Q1040" s="40">
        <f>VLOOKUP(L1040,银行退!C:D,2,FALSE)</f>
        <v>960</v>
      </c>
      <c r="R1040" t="str">
        <f t="shared" si="33"/>
        <v/>
      </c>
      <c r="S1040" t="str">
        <f>VLOOKUP(L1040,银行退!C:Q,15,FALSE)</f>
        <v>S</v>
      </c>
      <c r="T1040" s="40" t="e">
        <f>VLOOKUP(L1040,银行退!C:W,21,FALSE)</f>
        <v>#N/A</v>
      </c>
      <c r="U1040" s="53">
        <v>42907.453020833331</v>
      </c>
      <c r="V1040" t="e">
        <f>VLOOKUP(B1040,HIS解!E:G,3,FALSE)</f>
        <v>#N/A</v>
      </c>
    </row>
    <row r="1041" spans="1:22" ht="14.25" hidden="1">
      <c r="A1041" s="53">
        <v>42907.456562500003</v>
      </c>
      <c r="B1041">
        <v>324844</v>
      </c>
      <c r="C1041" t="s">
        <v>2856</v>
      </c>
      <c r="D1041" t="s">
        <v>2857</v>
      </c>
      <c r="E1041" t="s">
        <v>2858</v>
      </c>
      <c r="F1041" s="15">
        <v>728</v>
      </c>
      <c r="G1041" t="s">
        <v>367</v>
      </c>
      <c r="H1041" t="s">
        <v>367</v>
      </c>
      <c r="I1041" t="s">
        <v>74</v>
      </c>
      <c r="J1041" t="s">
        <v>36</v>
      </c>
      <c r="K1041" t="s">
        <v>75</v>
      </c>
      <c r="L1041" t="s">
        <v>7985</v>
      </c>
      <c r="M1041" t="s">
        <v>7986</v>
      </c>
      <c r="N1041" t="s">
        <v>7987</v>
      </c>
      <c r="O1041">
        <f>VLOOKUP(B1041,HIS退!B:F,5,FALSE)</f>
        <v>-728</v>
      </c>
      <c r="P1041" t="str">
        <f t="shared" si="32"/>
        <v/>
      </c>
      <c r="Q1041" s="40">
        <f>VLOOKUP(L1041,银行退!C:D,2,FALSE)</f>
        <v>728</v>
      </c>
      <c r="R1041" t="str">
        <f t="shared" si="33"/>
        <v/>
      </c>
      <c r="S1041" t="str">
        <f>VLOOKUP(L1041,银行退!C:Q,15,FALSE)</f>
        <v>S</v>
      </c>
      <c r="T1041" s="40" t="e">
        <f>VLOOKUP(L1041,银行退!C:W,21,FALSE)</f>
        <v>#N/A</v>
      </c>
      <c r="U1041" s="53">
        <v>42907.456562500003</v>
      </c>
      <c r="V1041" t="e">
        <f>VLOOKUP(B1041,HIS解!E:G,3,FALSE)</f>
        <v>#N/A</v>
      </c>
    </row>
    <row r="1042" spans="1:22" ht="14.25" hidden="1">
      <c r="A1042" s="53">
        <v>42907.459953703707</v>
      </c>
      <c r="B1042">
        <v>325095</v>
      </c>
      <c r="C1042" t="s">
        <v>2859</v>
      </c>
      <c r="D1042" t="s">
        <v>2860</v>
      </c>
      <c r="E1042" t="s">
        <v>2861</v>
      </c>
      <c r="F1042" s="15">
        <v>500</v>
      </c>
      <c r="G1042" t="s">
        <v>367</v>
      </c>
      <c r="H1042" t="s">
        <v>367</v>
      </c>
      <c r="I1042" t="s">
        <v>74</v>
      </c>
      <c r="J1042" t="s">
        <v>36</v>
      </c>
      <c r="K1042" t="s">
        <v>75</v>
      </c>
      <c r="L1042" t="s">
        <v>7988</v>
      </c>
      <c r="M1042" t="s">
        <v>7989</v>
      </c>
      <c r="N1042" t="s">
        <v>7990</v>
      </c>
      <c r="O1042">
        <f>VLOOKUP(B1042,HIS退!B:F,5,FALSE)</f>
        <v>-500</v>
      </c>
      <c r="P1042" t="str">
        <f t="shared" si="32"/>
        <v/>
      </c>
      <c r="Q1042" s="40">
        <f>VLOOKUP(L1042,银行退!C:D,2,FALSE)</f>
        <v>500</v>
      </c>
      <c r="R1042" t="str">
        <f t="shared" si="33"/>
        <v/>
      </c>
      <c r="S1042" t="str">
        <f>VLOOKUP(L1042,银行退!C:Q,15,FALSE)</f>
        <v>S</v>
      </c>
      <c r="T1042" s="40" t="e">
        <f>VLOOKUP(L1042,银行退!C:W,21,FALSE)</f>
        <v>#N/A</v>
      </c>
      <c r="U1042" s="53">
        <v>42907.459953703707</v>
      </c>
      <c r="V1042" t="e">
        <f>VLOOKUP(B1042,HIS解!E:G,3,FALSE)</f>
        <v>#N/A</v>
      </c>
    </row>
    <row r="1043" spans="1:22" ht="14.25" hidden="1">
      <c r="A1043" s="53">
        <v>42907.460289351853</v>
      </c>
      <c r="B1043">
        <v>325119</v>
      </c>
      <c r="C1043" t="s">
        <v>2862</v>
      </c>
      <c r="D1043" t="s">
        <v>2860</v>
      </c>
      <c r="E1043" t="s">
        <v>2861</v>
      </c>
      <c r="F1043" s="15">
        <v>500</v>
      </c>
      <c r="G1043" t="s">
        <v>367</v>
      </c>
      <c r="H1043" t="s">
        <v>367</v>
      </c>
      <c r="I1043" t="s">
        <v>74</v>
      </c>
      <c r="J1043" t="s">
        <v>36</v>
      </c>
      <c r="K1043" t="s">
        <v>75</v>
      </c>
      <c r="L1043" t="s">
        <v>7991</v>
      </c>
      <c r="M1043" t="s">
        <v>7992</v>
      </c>
      <c r="N1043" t="s">
        <v>7990</v>
      </c>
      <c r="O1043">
        <f>VLOOKUP(B1043,HIS退!B:F,5,FALSE)</f>
        <v>-500</v>
      </c>
      <c r="P1043" t="str">
        <f t="shared" si="32"/>
        <v/>
      </c>
      <c r="Q1043" s="40">
        <f>VLOOKUP(L1043,银行退!C:D,2,FALSE)</f>
        <v>500</v>
      </c>
      <c r="R1043" t="str">
        <f t="shared" si="33"/>
        <v/>
      </c>
      <c r="S1043" t="str">
        <f>VLOOKUP(L1043,银行退!C:Q,15,FALSE)</f>
        <v>S</v>
      </c>
      <c r="T1043" s="40" t="e">
        <f>VLOOKUP(L1043,银行退!C:W,21,FALSE)</f>
        <v>#N/A</v>
      </c>
      <c r="U1043" s="53">
        <v>42907.460289351853</v>
      </c>
      <c r="V1043" t="e">
        <f>VLOOKUP(B1043,HIS解!E:G,3,FALSE)</f>
        <v>#N/A</v>
      </c>
    </row>
    <row r="1044" spans="1:22" ht="14.25" hidden="1">
      <c r="A1044" s="53">
        <v>42907.460613425923</v>
      </c>
      <c r="B1044">
        <v>325149</v>
      </c>
      <c r="C1044" t="s">
        <v>2863</v>
      </c>
      <c r="D1044" t="s">
        <v>2860</v>
      </c>
      <c r="E1044" t="s">
        <v>2861</v>
      </c>
      <c r="F1044" s="15">
        <v>74</v>
      </c>
      <c r="G1044" t="s">
        <v>367</v>
      </c>
      <c r="H1044" t="s">
        <v>367</v>
      </c>
      <c r="I1044" t="s">
        <v>74</v>
      </c>
      <c r="J1044" t="s">
        <v>36</v>
      </c>
      <c r="K1044" t="s">
        <v>75</v>
      </c>
      <c r="L1044" t="s">
        <v>7993</v>
      </c>
      <c r="M1044" t="s">
        <v>7994</v>
      </c>
      <c r="N1044" t="s">
        <v>7990</v>
      </c>
      <c r="O1044">
        <f>VLOOKUP(B1044,HIS退!B:F,5,FALSE)</f>
        <v>-74</v>
      </c>
      <c r="P1044" t="str">
        <f t="shared" si="32"/>
        <v/>
      </c>
      <c r="Q1044" s="40">
        <f>VLOOKUP(L1044,银行退!C:D,2,FALSE)</f>
        <v>74</v>
      </c>
      <c r="R1044" t="str">
        <f t="shared" si="33"/>
        <v/>
      </c>
      <c r="S1044" t="str">
        <f>VLOOKUP(L1044,银行退!C:Q,15,FALSE)</f>
        <v>S</v>
      </c>
      <c r="T1044" s="40" t="e">
        <f>VLOOKUP(L1044,银行退!C:W,21,FALSE)</f>
        <v>#N/A</v>
      </c>
      <c r="U1044" s="53">
        <v>42907.460613425923</v>
      </c>
      <c r="V1044" t="e">
        <f>VLOOKUP(B1044,HIS解!E:G,3,FALSE)</f>
        <v>#N/A</v>
      </c>
    </row>
    <row r="1045" spans="1:22" ht="14.25" hidden="1">
      <c r="A1045" s="53">
        <v>42907.463460648149</v>
      </c>
      <c r="B1045">
        <v>325315</v>
      </c>
      <c r="C1045" t="s">
        <v>2864</v>
      </c>
      <c r="D1045" t="s">
        <v>2865</v>
      </c>
      <c r="E1045" t="s">
        <v>2866</v>
      </c>
      <c r="F1045" s="15">
        <v>9000</v>
      </c>
      <c r="G1045" t="s">
        <v>367</v>
      </c>
      <c r="H1045" t="s">
        <v>367</v>
      </c>
      <c r="I1045" t="s">
        <v>74</v>
      </c>
      <c r="J1045" t="s">
        <v>36</v>
      </c>
      <c r="K1045" t="s">
        <v>75</v>
      </c>
      <c r="L1045" t="s">
        <v>7995</v>
      </c>
      <c r="M1045" t="s">
        <v>7996</v>
      </c>
      <c r="N1045" t="s">
        <v>7997</v>
      </c>
      <c r="O1045">
        <f>VLOOKUP(B1045,HIS退!B:F,5,FALSE)</f>
        <v>-9000</v>
      </c>
      <c r="P1045" t="str">
        <f t="shared" si="32"/>
        <v/>
      </c>
      <c r="Q1045" s="40">
        <f>VLOOKUP(L1045,银行退!C:D,2,FALSE)</f>
        <v>9000</v>
      </c>
      <c r="R1045" t="str">
        <f t="shared" si="33"/>
        <v/>
      </c>
      <c r="S1045" t="str">
        <f>VLOOKUP(L1045,银行退!C:Q,15,FALSE)</f>
        <v>S</v>
      </c>
      <c r="T1045" s="40" t="e">
        <f>VLOOKUP(L1045,银行退!C:W,21,FALSE)</f>
        <v>#N/A</v>
      </c>
      <c r="U1045" s="53">
        <v>42907.463460648149</v>
      </c>
      <c r="V1045" t="e">
        <f>VLOOKUP(B1045,HIS解!E:G,3,FALSE)</f>
        <v>#N/A</v>
      </c>
    </row>
    <row r="1046" spans="1:22" ht="14.25" hidden="1">
      <c r="A1046" s="53">
        <v>42907.463993055557</v>
      </c>
      <c r="B1046">
        <v>325351</v>
      </c>
      <c r="C1046" t="s">
        <v>2867</v>
      </c>
      <c r="D1046" t="s">
        <v>2865</v>
      </c>
      <c r="E1046" t="s">
        <v>2866</v>
      </c>
      <c r="F1046" s="15">
        <v>900</v>
      </c>
      <c r="G1046" t="s">
        <v>367</v>
      </c>
      <c r="H1046" t="s">
        <v>367</v>
      </c>
      <c r="I1046" t="s">
        <v>74</v>
      </c>
      <c r="J1046" t="s">
        <v>36</v>
      </c>
      <c r="K1046" t="s">
        <v>75</v>
      </c>
      <c r="L1046" t="s">
        <v>7998</v>
      </c>
      <c r="M1046" t="s">
        <v>7999</v>
      </c>
      <c r="N1046" t="s">
        <v>7997</v>
      </c>
      <c r="O1046">
        <f>VLOOKUP(B1046,HIS退!B:F,5,FALSE)</f>
        <v>-900</v>
      </c>
      <c r="P1046" t="str">
        <f t="shared" si="32"/>
        <v/>
      </c>
      <c r="Q1046" s="40">
        <f>VLOOKUP(L1046,银行退!C:D,2,FALSE)</f>
        <v>900</v>
      </c>
      <c r="R1046" t="str">
        <f t="shared" si="33"/>
        <v/>
      </c>
      <c r="S1046" t="str">
        <f>VLOOKUP(L1046,银行退!C:Q,15,FALSE)</f>
        <v>S</v>
      </c>
      <c r="T1046" s="40" t="e">
        <f>VLOOKUP(L1046,银行退!C:W,21,FALSE)</f>
        <v>#N/A</v>
      </c>
      <c r="U1046" s="53">
        <v>42907.463993055557</v>
      </c>
      <c r="V1046" t="e">
        <f>VLOOKUP(B1046,HIS解!E:G,3,FALSE)</f>
        <v>#N/A</v>
      </c>
    </row>
    <row r="1047" spans="1:22" ht="14.25" hidden="1">
      <c r="A1047" s="53">
        <v>42907.471458333333</v>
      </c>
      <c r="B1047">
        <v>325903</v>
      </c>
      <c r="C1047" t="s">
        <v>2868</v>
      </c>
      <c r="D1047" t="s">
        <v>2869</v>
      </c>
      <c r="E1047" t="s">
        <v>2870</v>
      </c>
      <c r="F1047" s="15">
        <v>1800</v>
      </c>
      <c r="G1047" t="s">
        <v>367</v>
      </c>
      <c r="H1047" t="s">
        <v>367</v>
      </c>
      <c r="I1047" t="s">
        <v>74</v>
      </c>
      <c r="J1047" t="s">
        <v>36</v>
      </c>
      <c r="K1047" t="s">
        <v>75</v>
      </c>
      <c r="L1047" t="s">
        <v>8000</v>
      </c>
      <c r="M1047" t="s">
        <v>8001</v>
      </c>
      <c r="N1047" t="s">
        <v>8002</v>
      </c>
      <c r="O1047">
        <f>VLOOKUP(B1047,HIS退!B:F,5,FALSE)</f>
        <v>-1800</v>
      </c>
      <c r="P1047" t="str">
        <f t="shared" si="32"/>
        <v/>
      </c>
      <c r="Q1047" s="40">
        <f>VLOOKUP(L1047,银行退!C:D,2,FALSE)</f>
        <v>1800</v>
      </c>
      <c r="R1047" t="str">
        <f t="shared" si="33"/>
        <v/>
      </c>
      <c r="S1047" t="str">
        <f>VLOOKUP(L1047,银行退!C:Q,15,FALSE)</f>
        <v>S</v>
      </c>
      <c r="T1047" s="40" t="e">
        <f>VLOOKUP(L1047,银行退!C:W,21,FALSE)</f>
        <v>#N/A</v>
      </c>
      <c r="U1047" s="53">
        <v>42907.471458333333</v>
      </c>
      <c r="V1047" t="e">
        <f>VLOOKUP(B1047,HIS解!E:G,3,FALSE)</f>
        <v>#N/A</v>
      </c>
    </row>
    <row r="1048" spans="1:22" ht="14.25" hidden="1">
      <c r="A1048" s="53">
        <v>42907.471851851849</v>
      </c>
      <c r="B1048">
        <v>325926</v>
      </c>
      <c r="C1048" t="s">
        <v>2871</v>
      </c>
      <c r="D1048" t="s">
        <v>2872</v>
      </c>
      <c r="E1048" t="s">
        <v>2873</v>
      </c>
      <c r="F1048" s="15">
        <v>505</v>
      </c>
      <c r="G1048" t="s">
        <v>367</v>
      </c>
      <c r="H1048" t="s">
        <v>367</v>
      </c>
      <c r="I1048" t="s">
        <v>74</v>
      </c>
      <c r="J1048" t="s">
        <v>36</v>
      </c>
      <c r="K1048" t="s">
        <v>75</v>
      </c>
      <c r="L1048" t="s">
        <v>8003</v>
      </c>
      <c r="M1048" t="s">
        <v>8004</v>
      </c>
      <c r="N1048" t="s">
        <v>8005</v>
      </c>
      <c r="O1048">
        <f>VLOOKUP(B1048,HIS退!B:F,5,FALSE)</f>
        <v>-505</v>
      </c>
      <c r="P1048" t="str">
        <f t="shared" si="32"/>
        <v/>
      </c>
      <c r="Q1048" s="40">
        <f>VLOOKUP(L1048,银行退!C:D,2,FALSE)</f>
        <v>505</v>
      </c>
      <c r="R1048" t="str">
        <f t="shared" si="33"/>
        <v/>
      </c>
      <c r="S1048" t="str">
        <f>VLOOKUP(L1048,银行退!C:Q,15,FALSE)</f>
        <v>S</v>
      </c>
      <c r="T1048" s="40" t="e">
        <f>VLOOKUP(L1048,银行退!C:W,21,FALSE)</f>
        <v>#N/A</v>
      </c>
      <c r="U1048" s="53">
        <v>42907.471851851849</v>
      </c>
      <c r="V1048" t="e">
        <f>VLOOKUP(B1048,HIS解!E:G,3,FALSE)</f>
        <v>#N/A</v>
      </c>
    </row>
    <row r="1049" spans="1:22" ht="14.25" hidden="1">
      <c r="A1049" s="53">
        <v>42907.473738425928</v>
      </c>
      <c r="B1049">
        <v>326057</v>
      </c>
      <c r="C1049" t="s">
        <v>2874</v>
      </c>
      <c r="D1049" t="s">
        <v>2869</v>
      </c>
      <c r="E1049" t="s">
        <v>2870</v>
      </c>
      <c r="F1049" s="15">
        <v>62</v>
      </c>
      <c r="G1049" t="s">
        <v>367</v>
      </c>
      <c r="H1049" t="s">
        <v>367</v>
      </c>
      <c r="I1049" t="s">
        <v>74</v>
      </c>
      <c r="J1049" t="s">
        <v>36</v>
      </c>
      <c r="K1049" t="s">
        <v>75</v>
      </c>
      <c r="L1049" t="s">
        <v>8006</v>
      </c>
      <c r="M1049" t="s">
        <v>8007</v>
      </c>
      <c r="N1049" t="s">
        <v>8002</v>
      </c>
      <c r="O1049">
        <f>VLOOKUP(B1049,HIS退!B:F,5,FALSE)</f>
        <v>-62</v>
      </c>
      <c r="P1049" t="str">
        <f t="shared" si="32"/>
        <v/>
      </c>
      <c r="Q1049" s="40">
        <f>VLOOKUP(L1049,银行退!C:D,2,FALSE)</f>
        <v>62</v>
      </c>
      <c r="R1049" t="str">
        <f t="shared" si="33"/>
        <v/>
      </c>
      <c r="S1049" t="str">
        <f>VLOOKUP(L1049,银行退!C:Q,15,FALSE)</f>
        <v>S</v>
      </c>
      <c r="T1049" s="40" t="e">
        <f>VLOOKUP(L1049,银行退!C:W,21,FALSE)</f>
        <v>#N/A</v>
      </c>
      <c r="U1049" s="53">
        <v>42907.473738425928</v>
      </c>
      <c r="V1049" t="e">
        <f>VLOOKUP(B1049,HIS解!E:G,3,FALSE)</f>
        <v>#N/A</v>
      </c>
    </row>
    <row r="1050" spans="1:22" ht="14.25" hidden="1">
      <c r="A1050" s="53">
        <v>42907.475428240738</v>
      </c>
      <c r="B1050">
        <v>326143</v>
      </c>
      <c r="C1050" t="s">
        <v>2875</v>
      </c>
      <c r="D1050" t="s">
        <v>2876</v>
      </c>
      <c r="E1050" t="s">
        <v>2877</v>
      </c>
      <c r="F1050" s="15">
        <v>500</v>
      </c>
      <c r="G1050" t="s">
        <v>367</v>
      </c>
      <c r="H1050" t="s">
        <v>367</v>
      </c>
      <c r="I1050" t="s">
        <v>74</v>
      </c>
      <c r="J1050" t="s">
        <v>36</v>
      </c>
      <c r="K1050" t="s">
        <v>75</v>
      </c>
      <c r="L1050" t="s">
        <v>8008</v>
      </c>
      <c r="M1050" t="s">
        <v>8009</v>
      </c>
      <c r="N1050" t="s">
        <v>8010</v>
      </c>
      <c r="O1050">
        <f>VLOOKUP(B1050,HIS退!B:F,5,FALSE)</f>
        <v>-500</v>
      </c>
      <c r="P1050" t="str">
        <f t="shared" si="32"/>
        <v/>
      </c>
      <c r="Q1050" s="40">
        <f>VLOOKUP(L1050,银行退!C:D,2,FALSE)</f>
        <v>500</v>
      </c>
      <c r="R1050" t="str">
        <f t="shared" si="33"/>
        <v/>
      </c>
      <c r="S1050" t="str">
        <f>VLOOKUP(L1050,银行退!C:Q,15,FALSE)</f>
        <v>S</v>
      </c>
      <c r="T1050" s="40" t="e">
        <f>VLOOKUP(L1050,银行退!C:W,21,FALSE)</f>
        <v>#N/A</v>
      </c>
      <c r="U1050" s="53">
        <v>42907.475428240738</v>
      </c>
      <c r="V1050" t="e">
        <f>VLOOKUP(B1050,HIS解!E:G,3,FALSE)</f>
        <v>#N/A</v>
      </c>
    </row>
    <row r="1051" spans="1:22" ht="14.25" hidden="1">
      <c r="A1051" s="53">
        <v>42907.475925925923</v>
      </c>
      <c r="B1051">
        <v>326171</v>
      </c>
      <c r="C1051" t="s">
        <v>2878</v>
      </c>
      <c r="D1051" t="s">
        <v>2879</v>
      </c>
      <c r="E1051" t="s">
        <v>2880</v>
      </c>
      <c r="F1051" s="15">
        <v>3800</v>
      </c>
      <c r="G1051" t="s">
        <v>367</v>
      </c>
      <c r="H1051" t="s">
        <v>367</v>
      </c>
      <c r="I1051" t="s">
        <v>74</v>
      </c>
      <c r="J1051" t="s">
        <v>36</v>
      </c>
      <c r="K1051" t="s">
        <v>75</v>
      </c>
      <c r="L1051" t="s">
        <v>8011</v>
      </c>
      <c r="M1051" t="s">
        <v>8012</v>
      </c>
      <c r="N1051" t="s">
        <v>8010</v>
      </c>
      <c r="O1051">
        <f>VLOOKUP(B1051,HIS退!B:F,5,FALSE)</f>
        <v>-3800</v>
      </c>
      <c r="P1051" t="str">
        <f t="shared" si="32"/>
        <v/>
      </c>
      <c r="Q1051" s="40">
        <f>VLOOKUP(L1051,银行退!C:D,2,FALSE)</f>
        <v>3800</v>
      </c>
      <c r="R1051" t="str">
        <f t="shared" si="33"/>
        <v/>
      </c>
      <c r="S1051" t="str">
        <f>VLOOKUP(L1051,银行退!C:Q,15,FALSE)</f>
        <v>S</v>
      </c>
      <c r="T1051" s="40" t="e">
        <f>VLOOKUP(L1051,银行退!C:W,21,FALSE)</f>
        <v>#N/A</v>
      </c>
      <c r="U1051" s="53">
        <v>42907.475925925923</v>
      </c>
      <c r="V1051" t="e">
        <f>VLOOKUP(B1051,HIS解!E:G,3,FALSE)</f>
        <v>#N/A</v>
      </c>
    </row>
    <row r="1052" spans="1:22" ht="14.25" hidden="1">
      <c r="A1052" s="53">
        <v>42907.478148148148</v>
      </c>
      <c r="B1052">
        <v>326302</v>
      </c>
      <c r="C1052" t="s">
        <v>8013</v>
      </c>
      <c r="D1052" t="s">
        <v>2881</v>
      </c>
      <c r="E1052" t="s">
        <v>2882</v>
      </c>
      <c r="F1052" s="15">
        <v>292</v>
      </c>
      <c r="G1052" t="s">
        <v>367</v>
      </c>
      <c r="H1052" t="s">
        <v>367</v>
      </c>
      <c r="I1052" t="s">
        <v>174</v>
      </c>
      <c r="J1052" t="s">
        <v>73</v>
      </c>
      <c r="K1052" t="s">
        <v>75</v>
      </c>
      <c r="L1052" t="s">
        <v>8014</v>
      </c>
      <c r="M1052" t="s">
        <v>8015</v>
      </c>
      <c r="N1052" t="s">
        <v>5041</v>
      </c>
      <c r="O1052">
        <f>VLOOKUP(B1052,HIS退!B:F,5,FALSE)</f>
        <v>-292</v>
      </c>
      <c r="P1052" t="str">
        <f t="shared" si="32"/>
        <v/>
      </c>
      <c r="Q1052" s="40">
        <f>VLOOKUP(L1052,银行退!C:D,2,FALSE)</f>
        <v>292</v>
      </c>
      <c r="R1052" t="str">
        <f t="shared" si="33"/>
        <v/>
      </c>
      <c r="S1052" t="str">
        <f>VLOOKUP(L1052,银行退!C:Q,15,FALSE)</f>
        <v>B</v>
      </c>
      <c r="T1052" s="40" t="str">
        <f>VLOOKUP(L1052,银行退!C:W,21,FALSE)</f>
        <v>20170621</v>
      </c>
      <c r="U1052" s="53">
        <v>42907.478148148148</v>
      </c>
      <c r="V1052">
        <f>VLOOKUP(B1052,HIS解!E:G,3,FALSE)</f>
        <v>292</v>
      </c>
    </row>
    <row r="1053" spans="1:22" ht="14.25" hidden="1">
      <c r="A1053" s="53">
        <v>42907.478530092594</v>
      </c>
      <c r="B1053">
        <v>326326</v>
      </c>
      <c r="C1053" t="s">
        <v>2883</v>
      </c>
      <c r="D1053" t="s">
        <v>2884</v>
      </c>
      <c r="E1053" t="s">
        <v>2885</v>
      </c>
      <c r="F1053" s="15">
        <v>205</v>
      </c>
      <c r="G1053" t="s">
        <v>367</v>
      </c>
      <c r="H1053" t="s">
        <v>367</v>
      </c>
      <c r="I1053" t="s">
        <v>74</v>
      </c>
      <c r="J1053" t="s">
        <v>36</v>
      </c>
      <c r="K1053" t="s">
        <v>75</v>
      </c>
      <c r="L1053" t="s">
        <v>8016</v>
      </c>
      <c r="M1053" t="s">
        <v>8017</v>
      </c>
      <c r="N1053" t="s">
        <v>8018</v>
      </c>
      <c r="O1053">
        <f>VLOOKUP(B1053,HIS退!B:F,5,FALSE)</f>
        <v>-205</v>
      </c>
      <c r="P1053" t="str">
        <f t="shared" si="32"/>
        <v/>
      </c>
      <c r="Q1053" s="40">
        <f>VLOOKUP(L1053,银行退!C:D,2,FALSE)</f>
        <v>205</v>
      </c>
      <c r="R1053" t="str">
        <f t="shared" si="33"/>
        <v/>
      </c>
      <c r="S1053" t="str">
        <f>VLOOKUP(L1053,银行退!C:Q,15,FALSE)</f>
        <v>S</v>
      </c>
      <c r="T1053" s="40" t="e">
        <f>VLOOKUP(L1053,银行退!C:W,21,FALSE)</f>
        <v>#N/A</v>
      </c>
      <c r="U1053" s="53">
        <v>42907.478530092594</v>
      </c>
      <c r="V1053" t="e">
        <f>VLOOKUP(B1053,HIS解!E:G,3,FALSE)</f>
        <v>#N/A</v>
      </c>
    </row>
    <row r="1054" spans="1:22" ht="14.25" hidden="1">
      <c r="A1054" s="53">
        <v>42907.479930555557</v>
      </c>
      <c r="B1054">
        <v>326405</v>
      </c>
      <c r="C1054" t="s">
        <v>8019</v>
      </c>
      <c r="D1054" t="s">
        <v>2886</v>
      </c>
      <c r="E1054" t="s">
        <v>2887</v>
      </c>
      <c r="F1054" s="15">
        <v>405</v>
      </c>
      <c r="G1054" t="s">
        <v>367</v>
      </c>
      <c r="H1054" t="s">
        <v>367</v>
      </c>
      <c r="I1054" t="s">
        <v>174</v>
      </c>
      <c r="J1054" t="s">
        <v>73</v>
      </c>
      <c r="K1054" t="s">
        <v>75</v>
      </c>
      <c r="L1054" t="s">
        <v>8020</v>
      </c>
      <c r="M1054" t="s">
        <v>8021</v>
      </c>
      <c r="N1054" t="s">
        <v>5041</v>
      </c>
      <c r="O1054">
        <f>VLOOKUP(B1054,HIS退!B:F,5,FALSE)</f>
        <v>-405</v>
      </c>
      <c r="P1054" t="str">
        <f t="shared" si="32"/>
        <v/>
      </c>
      <c r="Q1054" s="40">
        <f>VLOOKUP(L1054,银行退!C:D,2,FALSE)</f>
        <v>405</v>
      </c>
      <c r="R1054" t="str">
        <f t="shared" si="33"/>
        <v/>
      </c>
      <c r="S1054" t="str">
        <f>VLOOKUP(L1054,银行退!C:Q,15,FALSE)</f>
        <v>B</v>
      </c>
      <c r="T1054" s="40" t="str">
        <f>VLOOKUP(L1054,银行退!C:W,21,FALSE)</f>
        <v>20170621</v>
      </c>
      <c r="U1054" s="53">
        <v>42907.479930555557</v>
      </c>
      <c r="V1054">
        <f>VLOOKUP(B1054,HIS解!E:G,3,FALSE)</f>
        <v>405</v>
      </c>
    </row>
    <row r="1055" spans="1:22" ht="14.25" hidden="1">
      <c r="A1055" s="53">
        <v>42907.480069444442</v>
      </c>
      <c r="B1055">
        <v>326413</v>
      </c>
      <c r="C1055" t="s">
        <v>2888</v>
      </c>
      <c r="D1055" t="s">
        <v>236</v>
      </c>
      <c r="E1055" t="s">
        <v>237</v>
      </c>
      <c r="F1055" s="15">
        <v>9562</v>
      </c>
      <c r="G1055" t="s">
        <v>367</v>
      </c>
      <c r="H1055" t="s">
        <v>367</v>
      </c>
      <c r="I1055" t="s">
        <v>74</v>
      </c>
      <c r="J1055" t="s">
        <v>36</v>
      </c>
      <c r="K1055" t="s">
        <v>75</v>
      </c>
      <c r="L1055" t="s">
        <v>8022</v>
      </c>
      <c r="M1055" t="s">
        <v>8023</v>
      </c>
      <c r="N1055" t="s">
        <v>270</v>
      </c>
      <c r="O1055">
        <f>VLOOKUP(B1055,HIS退!B:F,5,FALSE)</f>
        <v>-9562</v>
      </c>
      <c r="P1055" t="str">
        <f t="shared" si="32"/>
        <v/>
      </c>
      <c r="Q1055" s="40">
        <f>VLOOKUP(L1055,银行退!C:D,2,FALSE)</f>
        <v>9562</v>
      </c>
      <c r="R1055" t="str">
        <f t="shared" si="33"/>
        <v/>
      </c>
      <c r="S1055" t="str">
        <f>VLOOKUP(L1055,银行退!C:Q,15,FALSE)</f>
        <v>S</v>
      </c>
      <c r="T1055" s="40" t="e">
        <f>VLOOKUP(L1055,银行退!C:W,21,FALSE)</f>
        <v>#N/A</v>
      </c>
      <c r="U1055" s="53">
        <v>42907.480069444442</v>
      </c>
      <c r="V1055" t="e">
        <f>VLOOKUP(B1055,HIS解!E:G,3,FALSE)</f>
        <v>#N/A</v>
      </c>
    </row>
    <row r="1056" spans="1:22" ht="14.25" hidden="1">
      <c r="A1056" s="53">
        <v>42907.48300925926</v>
      </c>
      <c r="B1056">
        <v>326604</v>
      </c>
      <c r="C1056" t="s">
        <v>2889</v>
      </c>
      <c r="D1056" t="s">
        <v>2890</v>
      </c>
      <c r="E1056" t="s">
        <v>2891</v>
      </c>
      <c r="F1056" s="15">
        <v>300</v>
      </c>
      <c r="G1056" t="s">
        <v>367</v>
      </c>
      <c r="H1056" t="s">
        <v>367</v>
      </c>
      <c r="I1056" t="s">
        <v>74</v>
      </c>
      <c r="J1056" t="s">
        <v>36</v>
      </c>
      <c r="K1056" t="s">
        <v>75</v>
      </c>
      <c r="L1056" t="s">
        <v>8024</v>
      </c>
      <c r="M1056" t="s">
        <v>8025</v>
      </c>
      <c r="N1056" t="s">
        <v>8026</v>
      </c>
      <c r="O1056">
        <f>VLOOKUP(B1056,HIS退!B:F,5,FALSE)</f>
        <v>-300</v>
      </c>
      <c r="P1056" t="str">
        <f t="shared" si="32"/>
        <v/>
      </c>
      <c r="Q1056" s="40">
        <f>VLOOKUP(L1056,银行退!C:D,2,FALSE)</f>
        <v>300</v>
      </c>
      <c r="R1056" t="str">
        <f t="shared" si="33"/>
        <v/>
      </c>
      <c r="S1056" t="str">
        <f>VLOOKUP(L1056,银行退!C:Q,15,FALSE)</f>
        <v>S</v>
      </c>
      <c r="T1056" s="40" t="e">
        <f>VLOOKUP(L1056,银行退!C:W,21,FALSE)</f>
        <v>#N/A</v>
      </c>
      <c r="U1056" s="53">
        <v>42907.48300925926</v>
      </c>
      <c r="V1056" t="e">
        <f>VLOOKUP(B1056,HIS解!E:G,3,FALSE)</f>
        <v>#N/A</v>
      </c>
    </row>
    <row r="1057" spans="1:22" ht="14.25" hidden="1">
      <c r="A1057" s="53">
        <v>42907.485208333332</v>
      </c>
      <c r="B1057">
        <v>326682</v>
      </c>
      <c r="C1057" t="s">
        <v>8027</v>
      </c>
      <c r="D1057" t="s">
        <v>2892</v>
      </c>
      <c r="E1057" t="s">
        <v>2893</v>
      </c>
      <c r="F1057" s="15">
        <v>1000</v>
      </c>
      <c r="G1057" t="s">
        <v>367</v>
      </c>
      <c r="H1057" t="s">
        <v>367</v>
      </c>
      <c r="I1057" t="s">
        <v>174</v>
      </c>
      <c r="J1057" t="s">
        <v>73</v>
      </c>
      <c r="K1057" t="s">
        <v>75</v>
      </c>
      <c r="L1057" t="s">
        <v>8028</v>
      </c>
      <c r="M1057" t="s">
        <v>8029</v>
      </c>
      <c r="N1057" t="s">
        <v>5042</v>
      </c>
      <c r="O1057">
        <f>VLOOKUP(B1057,HIS退!B:F,5,FALSE)</f>
        <v>-1000</v>
      </c>
      <c r="P1057" t="str">
        <f t="shared" si="32"/>
        <v/>
      </c>
      <c r="Q1057" s="40">
        <f>VLOOKUP(L1057,银行退!C:D,2,FALSE)</f>
        <v>1000</v>
      </c>
      <c r="R1057" t="str">
        <f t="shared" si="33"/>
        <v/>
      </c>
      <c r="S1057" t="str">
        <f>VLOOKUP(L1057,银行退!C:Q,15,FALSE)</f>
        <v>B</v>
      </c>
      <c r="T1057" s="40" t="str">
        <f>VLOOKUP(L1057,银行退!C:W,21,FALSE)</f>
        <v>20170621</v>
      </c>
      <c r="U1057" s="53">
        <v>42907.485208333332</v>
      </c>
      <c r="V1057">
        <f>VLOOKUP(B1057,HIS解!E:G,3,FALSE)</f>
        <v>1000</v>
      </c>
    </row>
    <row r="1058" spans="1:22" ht="14.25" hidden="1">
      <c r="A1058" s="53">
        <v>42907.485659722224</v>
      </c>
      <c r="B1058">
        <v>326696</v>
      </c>
      <c r="C1058" t="s">
        <v>8030</v>
      </c>
      <c r="D1058" t="s">
        <v>2892</v>
      </c>
      <c r="E1058" t="s">
        <v>2893</v>
      </c>
      <c r="F1058" s="15">
        <v>9000</v>
      </c>
      <c r="G1058" t="s">
        <v>367</v>
      </c>
      <c r="H1058" t="s">
        <v>367</v>
      </c>
      <c r="I1058" t="s">
        <v>174</v>
      </c>
      <c r="J1058" t="s">
        <v>73</v>
      </c>
      <c r="K1058" t="s">
        <v>75</v>
      </c>
      <c r="L1058" t="s">
        <v>8031</v>
      </c>
      <c r="M1058" t="s">
        <v>8032</v>
      </c>
      <c r="N1058" t="s">
        <v>5042</v>
      </c>
      <c r="O1058">
        <f>VLOOKUP(B1058,HIS退!B:F,5,FALSE)</f>
        <v>-9000</v>
      </c>
      <c r="P1058" t="str">
        <f t="shared" si="32"/>
        <v/>
      </c>
      <c r="Q1058" s="40">
        <f>VLOOKUP(L1058,银行退!C:D,2,FALSE)</f>
        <v>9000</v>
      </c>
      <c r="R1058" t="str">
        <f t="shared" si="33"/>
        <v/>
      </c>
      <c r="S1058" t="str">
        <f>VLOOKUP(L1058,银行退!C:Q,15,FALSE)</f>
        <v>B</v>
      </c>
      <c r="T1058" s="40" t="str">
        <f>VLOOKUP(L1058,银行退!C:W,21,FALSE)</f>
        <v>20170621</v>
      </c>
      <c r="U1058" s="53">
        <v>42907.485659722224</v>
      </c>
      <c r="V1058">
        <f>VLOOKUP(B1058,HIS解!E:G,3,FALSE)</f>
        <v>9000</v>
      </c>
    </row>
    <row r="1059" spans="1:22" ht="14.25" hidden="1">
      <c r="A1059" s="53">
        <v>42907.490636574075</v>
      </c>
      <c r="B1059">
        <v>326900</v>
      </c>
      <c r="C1059" t="s">
        <v>2894</v>
      </c>
      <c r="D1059" t="s">
        <v>2895</v>
      </c>
      <c r="E1059" t="s">
        <v>2896</v>
      </c>
      <c r="F1059" s="15">
        <v>40</v>
      </c>
      <c r="G1059" t="s">
        <v>367</v>
      </c>
      <c r="H1059" t="s">
        <v>367</v>
      </c>
      <c r="I1059" t="s">
        <v>74</v>
      </c>
      <c r="J1059" t="s">
        <v>36</v>
      </c>
      <c r="K1059" t="s">
        <v>75</v>
      </c>
      <c r="L1059" t="s">
        <v>8033</v>
      </c>
      <c r="M1059" t="s">
        <v>8034</v>
      </c>
      <c r="N1059" t="s">
        <v>8026</v>
      </c>
      <c r="O1059">
        <f>VLOOKUP(B1059,HIS退!B:F,5,FALSE)</f>
        <v>-40</v>
      </c>
      <c r="P1059" t="str">
        <f t="shared" si="32"/>
        <v/>
      </c>
      <c r="Q1059" s="40">
        <f>VLOOKUP(L1059,银行退!C:D,2,FALSE)</f>
        <v>40</v>
      </c>
      <c r="R1059" t="str">
        <f t="shared" si="33"/>
        <v/>
      </c>
      <c r="S1059" t="str">
        <f>VLOOKUP(L1059,银行退!C:Q,15,FALSE)</f>
        <v>S</v>
      </c>
      <c r="T1059" s="40" t="e">
        <f>VLOOKUP(L1059,银行退!C:W,21,FALSE)</f>
        <v>#N/A</v>
      </c>
      <c r="U1059" s="53">
        <v>42907.490636574075</v>
      </c>
      <c r="V1059" t="e">
        <f>VLOOKUP(B1059,HIS解!E:G,3,FALSE)</f>
        <v>#N/A</v>
      </c>
    </row>
    <row r="1060" spans="1:22" ht="14.25" hidden="1">
      <c r="A1060" s="53">
        <v>42907.496064814812</v>
      </c>
      <c r="B1060">
        <v>327080</v>
      </c>
      <c r="C1060" t="s">
        <v>8035</v>
      </c>
      <c r="D1060" t="s">
        <v>2897</v>
      </c>
      <c r="E1060" t="s">
        <v>2898</v>
      </c>
      <c r="F1060" s="15">
        <v>150</v>
      </c>
      <c r="G1060" t="s">
        <v>367</v>
      </c>
      <c r="H1060" t="s">
        <v>367</v>
      </c>
      <c r="I1060" t="s">
        <v>174</v>
      </c>
      <c r="J1060" t="s">
        <v>73</v>
      </c>
      <c r="K1060" t="s">
        <v>75</v>
      </c>
      <c r="L1060" t="s">
        <v>8036</v>
      </c>
      <c r="M1060" t="s">
        <v>8037</v>
      </c>
      <c r="N1060" t="s">
        <v>5043</v>
      </c>
      <c r="O1060">
        <f>VLOOKUP(B1060,HIS退!B:F,5,FALSE)</f>
        <v>-150</v>
      </c>
      <c r="P1060" t="str">
        <f t="shared" si="32"/>
        <v/>
      </c>
      <c r="Q1060" s="40">
        <f>VLOOKUP(L1060,银行退!C:D,2,FALSE)</f>
        <v>150</v>
      </c>
      <c r="R1060" t="str">
        <f t="shared" si="33"/>
        <v/>
      </c>
      <c r="S1060" t="str">
        <f>VLOOKUP(L1060,银行退!C:Q,15,FALSE)</f>
        <v>B</v>
      </c>
      <c r="T1060" s="40" t="str">
        <f>VLOOKUP(L1060,银行退!C:W,21,FALSE)</f>
        <v>20170621</v>
      </c>
      <c r="U1060" s="53">
        <v>42907.496064814812</v>
      </c>
      <c r="V1060">
        <f>VLOOKUP(B1060,HIS解!E:G,3,FALSE)</f>
        <v>150</v>
      </c>
    </row>
    <row r="1061" spans="1:22" ht="14.25" hidden="1">
      <c r="A1061" s="53">
        <v>42907.497152777774</v>
      </c>
      <c r="B1061">
        <v>327114</v>
      </c>
      <c r="C1061" t="s">
        <v>2899</v>
      </c>
      <c r="D1061" t="s">
        <v>2900</v>
      </c>
      <c r="E1061" t="s">
        <v>2901</v>
      </c>
      <c r="F1061" s="15">
        <v>103</v>
      </c>
      <c r="G1061" t="s">
        <v>367</v>
      </c>
      <c r="H1061" t="s">
        <v>367</v>
      </c>
      <c r="I1061" t="s">
        <v>74</v>
      </c>
      <c r="J1061" t="s">
        <v>36</v>
      </c>
      <c r="K1061" t="s">
        <v>75</v>
      </c>
      <c r="L1061" t="s">
        <v>8038</v>
      </c>
      <c r="M1061" t="s">
        <v>8039</v>
      </c>
      <c r="N1061" t="s">
        <v>8040</v>
      </c>
      <c r="O1061">
        <f>VLOOKUP(B1061,HIS退!B:F,5,FALSE)</f>
        <v>-103</v>
      </c>
      <c r="P1061" t="str">
        <f t="shared" si="32"/>
        <v/>
      </c>
      <c r="Q1061" s="40">
        <f>VLOOKUP(L1061,银行退!C:D,2,FALSE)</f>
        <v>103</v>
      </c>
      <c r="R1061" t="str">
        <f t="shared" si="33"/>
        <v/>
      </c>
      <c r="S1061" t="str">
        <f>VLOOKUP(L1061,银行退!C:Q,15,FALSE)</f>
        <v>S</v>
      </c>
      <c r="T1061" s="40" t="e">
        <f>VLOOKUP(L1061,银行退!C:W,21,FALSE)</f>
        <v>#N/A</v>
      </c>
      <c r="U1061" s="53">
        <v>42907.497152777774</v>
      </c>
      <c r="V1061" t="e">
        <f>VLOOKUP(B1061,HIS解!E:G,3,FALSE)</f>
        <v>#N/A</v>
      </c>
    </row>
    <row r="1062" spans="1:22" ht="14.25" hidden="1">
      <c r="A1062" s="53">
        <v>42907.500694444447</v>
      </c>
      <c r="B1062">
        <v>327206</v>
      </c>
      <c r="C1062" t="s">
        <v>2902</v>
      </c>
      <c r="D1062" t="s">
        <v>2903</v>
      </c>
      <c r="E1062" t="s">
        <v>2904</v>
      </c>
      <c r="F1062" s="15">
        <v>650</v>
      </c>
      <c r="G1062" t="s">
        <v>367</v>
      </c>
      <c r="H1062" t="s">
        <v>367</v>
      </c>
      <c r="I1062" t="s">
        <v>74</v>
      </c>
      <c r="J1062" t="s">
        <v>36</v>
      </c>
      <c r="K1062" t="s">
        <v>75</v>
      </c>
      <c r="L1062" t="s">
        <v>8041</v>
      </c>
      <c r="M1062" t="s">
        <v>8042</v>
      </c>
      <c r="N1062" t="s">
        <v>8043</v>
      </c>
      <c r="O1062">
        <f>VLOOKUP(B1062,HIS退!B:F,5,FALSE)</f>
        <v>-650</v>
      </c>
      <c r="P1062" t="str">
        <f t="shared" si="32"/>
        <v/>
      </c>
      <c r="Q1062" s="40">
        <f>VLOOKUP(L1062,银行退!C:D,2,FALSE)</f>
        <v>650</v>
      </c>
      <c r="R1062" t="str">
        <f t="shared" si="33"/>
        <v/>
      </c>
      <c r="S1062" t="str">
        <f>VLOOKUP(L1062,银行退!C:Q,15,FALSE)</f>
        <v>S</v>
      </c>
      <c r="T1062" s="40" t="e">
        <f>VLOOKUP(L1062,银行退!C:W,21,FALSE)</f>
        <v>#N/A</v>
      </c>
      <c r="U1062" s="53">
        <v>42907.500694444447</v>
      </c>
      <c r="V1062" t="e">
        <f>VLOOKUP(B1062,HIS解!E:G,3,FALSE)</f>
        <v>#N/A</v>
      </c>
    </row>
    <row r="1063" spans="1:22" ht="14.25" hidden="1">
      <c r="A1063" s="53">
        <v>42907.502962962964</v>
      </c>
      <c r="B1063">
        <v>327247</v>
      </c>
      <c r="C1063" t="s">
        <v>2905</v>
      </c>
      <c r="D1063" t="s">
        <v>2903</v>
      </c>
      <c r="E1063" t="s">
        <v>2904</v>
      </c>
      <c r="F1063" s="15">
        <v>3</v>
      </c>
      <c r="G1063" t="s">
        <v>367</v>
      </c>
      <c r="H1063" t="s">
        <v>367</v>
      </c>
      <c r="I1063" t="s">
        <v>74</v>
      </c>
      <c r="J1063" t="s">
        <v>36</v>
      </c>
      <c r="K1063" t="s">
        <v>75</v>
      </c>
      <c r="L1063" t="s">
        <v>8044</v>
      </c>
      <c r="M1063" t="s">
        <v>8045</v>
      </c>
      <c r="N1063" t="s">
        <v>8043</v>
      </c>
      <c r="O1063">
        <f>VLOOKUP(B1063,HIS退!B:F,5,FALSE)</f>
        <v>-3</v>
      </c>
      <c r="P1063" t="str">
        <f t="shared" si="32"/>
        <v/>
      </c>
      <c r="Q1063" s="40">
        <f>VLOOKUP(L1063,银行退!C:D,2,FALSE)</f>
        <v>3</v>
      </c>
      <c r="R1063" t="str">
        <f t="shared" si="33"/>
        <v/>
      </c>
      <c r="S1063" t="str">
        <f>VLOOKUP(L1063,银行退!C:Q,15,FALSE)</f>
        <v>S</v>
      </c>
      <c r="T1063" s="40" t="e">
        <f>VLOOKUP(L1063,银行退!C:W,21,FALSE)</f>
        <v>#N/A</v>
      </c>
      <c r="U1063" s="53">
        <v>42907.502962962964</v>
      </c>
      <c r="V1063" t="e">
        <f>VLOOKUP(B1063,HIS解!E:G,3,FALSE)</f>
        <v>#N/A</v>
      </c>
    </row>
    <row r="1064" spans="1:22" ht="14.25" hidden="1">
      <c r="A1064" s="53">
        <v>42907.51021990741</v>
      </c>
      <c r="B1064">
        <v>327369</v>
      </c>
      <c r="C1064" t="s">
        <v>2906</v>
      </c>
      <c r="D1064" t="s">
        <v>2907</v>
      </c>
      <c r="E1064" t="s">
        <v>2908</v>
      </c>
      <c r="F1064" s="15">
        <v>904</v>
      </c>
      <c r="G1064" t="s">
        <v>42</v>
      </c>
      <c r="H1064" t="s">
        <v>367</v>
      </c>
      <c r="I1064" t="s">
        <v>74</v>
      </c>
      <c r="J1064" t="s">
        <v>36</v>
      </c>
      <c r="K1064" t="s">
        <v>75</v>
      </c>
      <c r="L1064" t="s">
        <v>8046</v>
      </c>
      <c r="M1064" t="s">
        <v>8047</v>
      </c>
      <c r="N1064" t="s">
        <v>8048</v>
      </c>
      <c r="O1064">
        <f>VLOOKUP(B1064,HIS退!B:F,5,FALSE)</f>
        <v>-904</v>
      </c>
      <c r="P1064" t="str">
        <f t="shared" si="32"/>
        <v/>
      </c>
      <c r="Q1064" s="40">
        <f>VLOOKUP(L1064,银行退!C:D,2,FALSE)</f>
        <v>904</v>
      </c>
      <c r="R1064" t="str">
        <f t="shared" si="33"/>
        <v/>
      </c>
      <c r="S1064" t="str">
        <f>VLOOKUP(L1064,银行退!C:Q,15,FALSE)</f>
        <v>S</v>
      </c>
      <c r="T1064" s="40" t="e">
        <f>VLOOKUP(L1064,银行退!C:W,21,FALSE)</f>
        <v>#N/A</v>
      </c>
      <c r="U1064" s="53">
        <v>42907.51021990741</v>
      </c>
      <c r="V1064" t="e">
        <f>VLOOKUP(B1064,HIS解!E:G,3,FALSE)</f>
        <v>#N/A</v>
      </c>
    </row>
    <row r="1065" spans="1:22" ht="14.25" hidden="1">
      <c r="A1065" s="53">
        <v>42907.514328703706</v>
      </c>
      <c r="B1065">
        <v>327417</v>
      </c>
      <c r="C1065" t="s">
        <v>2909</v>
      </c>
      <c r="D1065" t="s">
        <v>202</v>
      </c>
      <c r="E1065" t="s">
        <v>203</v>
      </c>
      <c r="F1065" s="15">
        <v>548</v>
      </c>
      <c r="G1065" t="s">
        <v>367</v>
      </c>
      <c r="H1065" t="s">
        <v>367</v>
      </c>
      <c r="I1065" t="s">
        <v>74</v>
      </c>
      <c r="J1065" t="s">
        <v>36</v>
      </c>
      <c r="K1065" t="s">
        <v>75</v>
      </c>
      <c r="L1065" t="s">
        <v>8049</v>
      </c>
      <c r="M1065" t="s">
        <v>8050</v>
      </c>
      <c r="N1065" t="s">
        <v>257</v>
      </c>
      <c r="O1065">
        <f>VLOOKUP(B1065,HIS退!B:F,5,FALSE)</f>
        <v>-548</v>
      </c>
      <c r="P1065" t="str">
        <f t="shared" si="32"/>
        <v/>
      </c>
      <c r="Q1065" s="40">
        <f>VLOOKUP(L1065,银行退!C:D,2,FALSE)</f>
        <v>548</v>
      </c>
      <c r="R1065" t="str">
        <f t="shared" si="33"/>
        <v/>
      </c>
      <c r="S1065" t="str">
        <f>VLOOKUP(L1065,银行退!C:Q,15,FALSE)</f>
        <v>S</v>
      </c>
      <c r="T1065" s="40" t="e">
        <f>VLOOKUP(L1065,银行退!C:W,21,FALSE)</f>
        <v>#N/A</v>
      </c>
      <c r="U1065" s="53">
        <v>42907.514328703706</v>
      </c>
      <c r="V1065" t="e">
        <f>VLOOKUP(B1065,HIS解!E:G,3,FALSE)</f>
        <v>#N/A</v>
      </c>
    </row>
    <row r="1066" spans="1:22" ht="14.25" hidden="1">
      <c r="A1066" s="53">
        <v>42907.535543981481</v>
      </c>
      <c r="B1066">
        <v>327619</v>
      </c>
      <c r="C1066" t="s">
        <v>2910</v>
      </c>
      <c r="D1066" t="s">
        <v>2911</v>
      </c>
      <c r="E1066" t="s">
        <v>2912</v>
      </c>
      <c r="F1066" s="15">
        <v>90</v>
      </c>
      <c r="G1066" t="s">
        <v>367</v>
      </c>
      <c r="H1066" t="s">
        <v>367</v>
      </c>
      <c r="I1066" t="s">
        <v>74</v>
      </c>
      <c r="J1066" t="s">
        <v>36</v>
      </c>
      <c r="K1066" t="s">
        <v>75</v>
      </c>
      <c r="L1066" t="s">
        <v>8051</v>
      </c>
      <c r="M1066" t="s">
        <v>8052</v>
      </c>
      <c r="N1066" t="s">
        <v>8053</v>
      </c>
      <c r="O1066">
        <f>VLOOKUP(B1066,HIS退!B:F,5,FALSE)</f>
        <v>-90</v>
      </c>
      <c r="P1066" t="str">
        <f t="shared" si="32"/>
        <v/>
      </c>
      <c r="Q1066" s="40">
        <f>VLOOKUP(L1066,银行退!C:D,2,FALSE)</f>
        <v>90</v>
      </c>
      <c r="R1066" t="str">
        <f t="shared" si="33"/>
        <v/>
      </c>
      <c r="S1066" t="str">
        <f>VLOOKUP(L1066,银行退!C:Q,15,FALSE)</f>
        <v>S</v>
      </c>
      <c r="T1066" s="40" t="e">
        <f>VLOOKUP(L1066,银行退!C:W,21,FALSE)</f>
        <v>#N/A</v>
      </c>
      <c r="U1066" s="53">
        <v>42907.535543981481</v>
      </c>
      <c r="V1066" t="e">
        <f>VLOOKUP(B1066,HIS解!E:G,3,FALSE)</f>
        <v>#N/A</v>
      </c>
    </row>
    <row r="1067" spans="1:22" ht="14.25" hidden="1">
      <c r="A1067" s="53">
        <v>42907.540381944447</v>
      </c>
      <c r="B1067">
        <v>327646</v>
      </c>
      <c r="C1067" t="s">
        <v>2913</v>
      </c>
      <c r="D1067" t="s">
        <v>2914</v>
      </c>
      <c r="E1067" t="s">
        <v>2915</v>
      </c>
      <c r="F1067" s="15">
        <v>288</v>
      </c>
      <c r="G1067" t="s">
        <v>367</v>
      </c>
      <c r="H1067" t="s">
        <v>367</v>
      </c>
      <c r="I1067" t="s">
        <v>74</v>
      </c>
      <c r="J1067" t="s">
        <v>36</v>
      </c>
      <c r="K1067" t="s">
        <v>75</v>
      </c>
      <c r="L1067" t="s">
        <v>8054</v>
      </c>
      <c r="M1067" t="s">
        <v>8055</v>
      </c>
      <c r="N1067" t="s">
        <v>8056</v>
      </c>
      <c r="O1067">
        <f>VLOOKUP(B1067,HIS退!B:F,5,FALSE)</f>
        <v>-288</v>
      </c>
      <c r="P1067" t="str">
        <f t="shared" si="32"/>
        <v/>
      </c>
      <c r="Q1067" s="40">
        <f>VLOOKUP(L1067,银行退!C:D,2,FALSE)</f>
        <v>288</v>
      </c>
      <c r="R1067" t="str">
        <f t="shared" si="33"/>
        <v/>
      </c>
      <c r="S1067" t="str">
        <f>VLOOKUP(L1067,银行退!C:Q,15,FALSE)</f>
        <v>S</v>
      </c>
      <c r="T1067" s="40" t="e">
        <f>VLOOKUP(L1067,银行退!C:W,21,FALSE)</f>
        <v>#N/A</v>
      </c>
      <c r="U1067" s="53">
        <v>42907.540381944447</v>
      </c>
      <c r="V1067" t="e">
        <f>VLOOKUP(B1067,HIS解!E:G,3,FALSE)</f>
        <v>#N/A</v>
      </c>
    </row>
    <row r="1068" spans="1:22" ht="14.25" hidden="1">
      <c r="A1068" s="53">
        <v>42907.543877314813</v>
      </c>
      <c r="B1068">
        <v>327667</v>
      </c>
      <c r="C1068" t="s">
        <v>2916</v>
      </c>
      <c r="D1068" t="s">
        <v>2917</v>
      </c>
      <c r="E1068" t="s">
        <v>2918</v>
      </c>
      <c r="F1068" s="15">
        <v>1384</v>
      </c>
      <c r="G1068" t="s">
        <v>367</v>
      </c>
      <c r="H1068" t="s">
        <v>367</v>
      </c>
      <c r="I1068" t="s">
        <v>74</v>
      </c>
      <c r="J1068" t="s">
        <v>36</v>
      </c>
      <c r="K1068" t="s">
        <v>75</v>
      </c>
      <c r="L1068" t="s">
        <v>8057</v>
      </c>
      <c r="M1068" t="s">
        <v>8058</v>
      </c>
      <c r="N1068" t="s">
        <v>8059</v>
      </c>
      <c r="O1068">
        <f>VLOOKUP(B1068,HIS退!B:F,5,FALSE)</f>
        <v>-1384</v>
      </c>
      <c r="P1068" t="str">
        <f t="shared" si="32"/>
        <v/>
      </c>
      <c r="Q1068" s="40">
        <f>VLOOKUP(L1068,银行退!C:D,2,FALSE)</f>
        <v>1384</v>
      </c>
      <c r="R1068" t="str">
        <f t="shared" si="33"/>
        <v/>
      </c>
      <c r="S1068" t="str">
        <f>VLOOKUP(L1068,银行退!C:Q,15,FALSE)</f>
        <v>S</v>
      </c>
      <c r="T1068" s="40" t="e">
        <f>VLOOKUP(L1068,银行退!C:W,21,FALSE)</f>
        <v>#N/A</v>
      </c>
      <c r="U1068" s="53">
        <v>42907.543877314813</v>
      </c>
      <c r="V1068" t="e">
        <f>VLOOKUP(B1068,HIS解!E:G,3,FALSE)</f>
        <v>#N/A</v>
      </c>
    </row>
    <row r="1069" spans="1:22" ht="14.25" hidden="1">
      <c r="A1069" s="53">
        <v>42907.567766203705</v>
      </c>
      <c r="B1069">
        <v>327821</v>
      </c>
      <c r="C1069" t="s">
        <v>2919</v>
      </c>
      <c r="D1069" t="s">
        <v>2920</v>
      </c>
      <c r="E1069" t="s">
        <v>2921</v>
      </c>
      <c r="F1069" s="15">
        <v>530</v>
      </c>
      <c r="G1069" t="s">
        <v>367</v>
      </c>
      <c r="H1069" t="s">
        <v>367</v>
      </c>
      <c r="I1069" t="s">
        <v>74</v>
      </c>
      <c r="J1069" t="s">
        <v>36</v>
      </c>
      <c r="K1069" t="s">
        <v>75</v>
      </c>
      <c r="L1069" t="s">
        <v>8060</v>
      </c>
      <c r="M1069" t="s">
        <v>8061</v>
      </c>
      <c r="N1069" t="s">
        <v>8062</v>
      </c>
      <c r="O1069">
        <f>VLOOKUP(B1069,HIS退!B:F,5,FALSE)</f>
        <v>-530</v>
      </c>
      <c r="P1069" t="str">
        <f t="shared" si="32"/>
        <v/>
      </c>
      <c r="Q1069" s="40">
        <f>VLOOKUP(L1069,银行退!C:D,2,FALSE)</f>
        <v>530</v>
      </c>
      <c r="R1069" t="str">
        <f t="shared" si="33"/>
        <v/>
      </c>
      <c r="S1069" t="str">
        <f>VLOOKUP(L1069,银行退!C:Q,15,FALSE)</f>
        <v>S</v>
      </c>
      <c r="T1069" s="40" t="e">
        <f>VLOOKUP(L1069,银行退!C:W,21,FALSE)</f>
        <v>#N/A</v>
      </c>
      <c r="U1069" s="53">
        <v>42907.567766203705</v>
      </c>
      <c r="V1069" t="e">
        <f>VLOOKUP(B1069,HIS解!E:G,3,FALSE)</f>
        <v>#N/A</v>
      </c>
    </row>
    <row r="1070" spans="1:22" ht="14.25" hidden="1">
      <c r="A1070" s="53">
        <v>42907.580960648149</v>
      </c>
      <c r="B1070">
        <v>327992</v>
      </c>
      <c r="C1070" t="s">
        <v>2922</v>
      </c>
      <c r="D1070" t="s">
        <v>1450</v>
      </c>
      <c r="E1070" t="s">
        <v>1451</v>
      </c>
      <c r="F1070" s="15">
        <v>1430</v>
      </c>
      <c r="G1070" t="s">
        <v>367</v>
      </c>
      <c r="H1070" t="s">
        <v>367</v>
      </c>
      <c r="I1070" t="s">
        <v>74</v>
      </c>
      <c r="J1070" t="s">
        <v>36</v>
      </c>
      <c r="K1070" t="s">
        <v>75</v>
      </c>
      <c r="L1070" t="s">
        <v>8063</v>
      </c>
      <c r="M1070" t="s">
        <v>8064</v>
      </c>
      <c r="N1070" t="s">
        <v>8065</v>
      </c>
      <c r="O1070">
        <f>VLOOKUP(B1070,HIS退!B:F,5,FALSE)</f>
        <v>-1430</v>
      </c>
      <c r="P1070" t="str">
        <f t="shared" si="32"/>
        <v/>
      </c>
      <c r="Q1070" s="40">
        <f>VLOOKUP(L1070,银行退!C:D,2,FALSE)</f>
        <v>1430</v>
      </c>
      <c r="R1070" t="str">
        <f t="shared" si="33"/>
        <v/>
      </c>
      <c r="S1070" t="str">
        <f>VLOOKUP(L1070,银行退!C:Q,15,FALSE)</f>
        <v>S</v>
      </c>
      <c r="T1070" s="40" t="e">
        <f>VLOOKUP(L1070,银行退!C:W,21,FALSE)</f>
        <v>#N/A</v>
      </c>
      <c r="U1070" s="53">
        <v>42907.580960648149</v>
      </c>
      <c r="V1070" t="e">
        <f>VLOOKUP(B1070,HIS解!E:G,3,FALSE)</f>
        <v>#N/A</v>
      </c>
    </row>
    <row r="1071" spans="1:22" ht="14.25" hidden="1">
      <c r="A1071" s="53">
        <v>42907.592812499999</v>
      </c>
      <c r="B1071">
        <v>328357</v>
      </c>
      <c r="C1071" t="s">
        <v>8066</v>
      </c>
      <c r="D1071" t="s">
        <v>2923</v>
      </c>
      <c r="E1071" t="s">
        <v>2924</v>
      </c>
      <c r="F1071" s="15">
        <v>3000</v>
      </c>
      <c r="G1071" t="s">
        <v>367</v>
      </c>
      <c r="H1071" t="s">
        <v>367</v>
      </c>
      <c r="I1071" t="s">
        <v>174</v>
      </c>
      <c r="J1071" t="s">
        <v>73</v>
      </c>
      <c r="K1071" t="s">
        <v>75</v>
      </c>
      <c r="L1071" t="s">
        <v>8067</v>
      </c>
      <c r="M1071" t="s">
        <v>8068</v>
      </c>
      <c r="N1071" t="s">
        <v>5044</v>
      </c>
      <c r="O1071">
        <f>VLOOKUP(B1071,HIS退!B:F,5,FALSE)</f>
        <v>-3000</v>
      </c>
      <c r="P1071" t="str">
        <f t="shared" si="32"/>
        <v/>
      </c>
      <c r="Q1071" s="40">
        <f>VLOOKUP(L1071,银行退!C:D,2,FALSE)</f>
        <v>3000</v>
      </c>
      <c r="R1071" t="str">
        <f t="shared" si="33"/>
        <v/>
      </c>
      <c r="S1071" t="str">
        <f>VLOOKUP(L1071,银行退!C:Q,15,FALSE)</f>
        <v>B</v>
      </c>
      <c r="T1071" s="40" t="str">
        <f>VLOOKUP(L1071,银行退!C:W,21,FALSE)</f>
        <v>20170621</v>
      </c>
      <c r="U1071" s="53">
        <v>42907.592812499999</v>
      </c>
      <c r="V1071">
        <f>VLOOKUP(B1071,HIS解!E:G,3,FALSE)</f>
        <v>3000</v>
      </c>
    </row>
    <row r="1072" spans="1:22" s="21" customFormat="1" ht="14.25" hidden="1">
      <c r="A1072" s="58">
        <v>42907.59412037037</v>
      </c>
      <c r="B1072" s="21">
        <v>328415</v>
      </c>
      <c r="C1072" s="21" t="s">
        <v>2925</v>
      </c>
      <c r="D1072" s="21" t="s">
        <v>2923</v>
      </c>
      <c r="E1072" s="21" t="s">
        <v>2924</v>
      </c>
      <c r="F1072" s="59">
        <v>3100</v>
      </c>
      <c r="G1072" s="21" t="s">
        <v>367</v>
      </c>
      <c r="H1072" s="21" t="s">
        <v>367</v>
      </c>
      <c r="I1072" s="21" t="s">
        <v>74</v>
      </c>
      <c r="J1072" s="21" t="s">
        <v>36</v>
      </c>
      <c r="K1072" s="21" t="s">
        <v>75</v>
      </c>
      <c r="L1072" s="20" t="s">
        <v>13721</v>
      </c>
      <c r="M1072" s="21" t="s">
        <v>8070</v>
      </c>
      <c r="N1072" s="21" t="s">
        <v>8071</v>
      </c>
      <c r="O1072" s="21">
        <f>VLOOKUP(B1072,HIS退!B:F,5,FALSE)</f>
        <v>-3100</v>
      </c>
      <c r="P1072" s="21" t="str">
        <f t="shared" si="32"/>
        <v/>
      </c>
      <c r="Q1072" s="60">
        <f>VLOOKUP(L1072,银行退!C:D,2,FALSE)</f>
        <v>3100</v>
      </c>
      <c r="R1072" s="21" t="str">
        <f t="shared" si="33"/>
        <v/>
      </c>
      <c r="S1072" s="21" t="str">
        <f>VLOOKUP(L1072,银行退!C:Q,15,FALSE)</f>
        <v>S</v>
      </c>
      <c r="T1072" s="60" t="str">
        <f>VLOOKUP(L1072,银行退!C:W,21,FALSE)</f>
        <v>20170621</v>
      </c>
      <c r="U1072" s="58">
        <v>42907.59412037037</v>
      </c>
      <c r="V1072" s="21" t="e">
        <f>VLOOKUP(B1072,HIS解!E:G,3,FALSE)</f>
        <v>#N/A</v>
      </c>
    </row>
    <row r="1073" spans="1:22" ht="14.25" hidden="1">
      <c r="A1073" s="53">
        <v>42907.601134259261</v>
      </c>
      <c r="B1073">
        <v>328767</v>
      </c>
      <c r="C1073" t="s">
        <v>2926</v>
      </c>
      <c r="D1073" t="s">
        <v>2927</v>
      </c>
      <c r="E1073" t="s">
        <v>2928</v>
      </c>
      <c r="F1073" s="15">
        <v>4000</v>
      </c>
      <c r="G1073" t="s">
        <v>367</v>
      </c>
      <c r="H1073" t="s">
        <v>367</v>
      </c>
      <c r="I1073" t="s">
        <v>74</v>
      </c>
      <c r="J1073" t="s">
        <v>36</v>
      </c>
      <c r="K1073" t="s">
        <v>75</v>
      </c>
      <c r="L1073" t="s">
        <v>8072</v>
      </c>
      <c r="M1073" t="s">
        <v>8073</v>
      </c>
      <c r="N1073" t="s">
        <v>8074</v>
      </c>
      <c r="O1073">
        <f>VLOOKUP(B1073,HIS退!B:F,5,FALSE)</f>
        <v>-4000</v>
      </c>
      <c r="P1073" t="str">
        <f t="shared" si="32"/>
        <v/>
      </c>
      <c r="Q1073" s="40">
        <f>VLOOKUP(L1073,银行退!C:D,2,FALSE)</f>
        <v>4000</v>
      </c>
      <c r="R1073" t="str">
        <f t="shared" si="33"/>
        <v/>
      </c>
      <c r="S1073" t="str">
        <f>VLOOKUP(L1073,银行退!C:Q,15,FALSE)</f>
        <v>S</v>
      </c>
      <c r="T1073" s="40" t="e">
        <f>VLOOKUP(L1073,银行退!C:W,21,FALSE)</f>
        <v>#N/A</v>
      </c>
      <c r="U1073" s="53">
        <v>42907.601134259261</v>
      </c>
      <c r="V1073" t="e">
        <f>VLOOKUP(B1073,HIS解!E:G,3,FALSE)</f>
        <v>#N/A</v>
      </c>
    </row>
    <row r="1074" spans="1:22" ht="14.25" hidden="1">
      <c r="A1074" s="53">
        <v>42907.60261574074</v>
      </c>
      <c r="B1074">
        <v>328852</v>
      </c>
      <c r="C1074" t="s">
        <v>2929</v>
      </c>
      <c r="D1074" t="s">
        <v>2930</v>
      </c>
      <c r="E1074" t="s">
        <v>2931</v>
      </c>
      <c r="F1074" s="15">
        <v>500</v>
      </c>
      <c r="G1074" t="s">
        <v>367</v>
      </c>
      <c r="H1074" t="s">
        <v>367</v>
      </c>
      <c r="I1074" t="s">
        <v>74</v>
      </c>
      <c r="J1074" t="s">
        <v>36</v>
      </c>
      <c r="K1074" t="s">
        <v>75</v>
      </c>
      <c r="L1074" t="s">
        <v>8075</v>
      </c>
      <c r="M1074" t="s">
        <v>8076</v>
      </c>
      <c r="N1074" t="s">
        <v>8077</v>
      </c>
      <c r="O1074">
        <f>VLOOKUP(B1074,HIS退!B:F,5,FALSE)</f>
        <v>-500</v>
      </c>
      <c r="P1074" t="str">
        <f t="shared" si="32"/>
        <v/>
      </c>
      <c r="Q1074" s="40">
        <f>VLOOKUP(L1074,银行退!C:D,2,FALSE)</f>
        <v>500</v>
      </c>
      <c r="R1074" t="str">
        <f t="shared" si="33"/>
        <v/>
      </c>
      <c r="S1074" t="str">
        <f>VLOOKUP(L1074,银行退!C:Q,15,FALSE)</f>
        <v>S</v>
      </c>
      <c r="T1074" s="40" t="e">
        <f>VLOOKUP(L1074,银行退!C:W,21,FALSE)</f>
        <v>#N/A</v>
      </c>
      <c r="U1074" s="53">
        <v>42907.60261574074</v>
      </c>
      <c r="V1074" t="e">
        <f>VLOOKUP(B1074,HIS解!E:G,3,FALSE)</f>
        <v>#N/A</v>
      </c>
    </row>
    <row r="1075" spans="1:22" ht="14.25" hidden="1">
      <c r="A1075" s="53">
        <v>42907.602870370371</v>
      </c>
      <c r="B1075">
        <v>328873</v>
      </c>
      <c r="C1075" t="s">
        <v>2932</v>
      </c>
      <c r="D1075" t="s">
        <v>2930</v>
      </c>
      <c r="E1075" t="s">
        <v>2931</v>
      </c>
      <c r="F1075" s="15">
        <v>500</v>
      </c>
      <c r="G1075" t="s">
        <v>367</v>
      </c>
      <c r="H1075" t="s">
        <v>367</v>
      </c>
      <c r="I1075" t="s">
        <v>74</v>
      </c>
      <c r="J1075" t="s">
        <v>36</v>
      </c>
      <c r="K1075" t="s">
        <v>75</v>
      </c>
      <c r="L1075" t="s">
        <v>8078</v>
      </c>
      <c r="M1075" t="s">
        <v>8079</v>
      </c>
      <c r="N1075" t="s">
        <v>8077</v>
      </c>
      <c r="O1075">
        <f>VLOOKUP(B1075,HIS退!B:F,5,FALSE)</f>
        <v>-500</v>
      </c>
      <c r="P1075" t="str">
        <f t="shared" si="32"/>
        <v/>
      </c>
      <c r="Q1075" s="40">
        <f>VLOOKUP(L1075,银行退!C:D,2,FALSE)</f>
        <v>500</v>
      </c>
      <c r="R1075" t="str">
        <f t="shared" si="33"/>
        <v/>
      </c>
      <c r="S1075" t="str">
        <f>VLOOKUP(L1075,银行退!C:Q,15,FALSE)</f>
        <v>S</v>
      </c>
      <c r="T1075" s="40" t="e">
        <f>VLOOKUP(L1075,银行退!C:W,21,FALSE)</f>
        <v>#N/A</v>
      </c>
      <c r="U1075" s="53">
        <v>42907.602870370371</v>
      </c>
      <c r="V1075" t="e">
        <f>VLOOKUP(B1075,HIS解!E:G,3,FALSE)</f>
        <v>#N/A</v>
      </c>
    </row>
    <row r="1076" spans="1:22" ht="14.25" hidden="1">
      <c r="A1076" s="53">
        <v>42907.603831018518</v>
      </c>
      <c r="B1076">
        <v>328942</v>
      </c>
      <c r="C1076" t="s">
        <v>8080</v>
      </c>
      <c r="D1076" t="s">
        <v>184</v>
      </c>
      <c r="E1076" t="s">
        <v>185</v>
      </c>
      <c r="F1076" s="15">
        <v>500</v>
      </c>
      <c r="G1076" t="s">
        <v>367</v>
      </c>
      <c r="H1076" t="s">
        <v>367</v>
      </c>
      <c r="I1076" t="s">
        <v>174</v>
      </c>
      <c r="J1076" t="s">
        <v>73</v>
      </c>
      <c r="K1076" t="s">
        <v>75</v>
      </c>
      <c r="L1076" t="s">
        <v>8081</v>
      </c>
      <c r="M1076" t="s">
        <v>8082</v>
      </c>
      <c r="N1076" t="s">
        <v>248</v>
      </c>
      <c r="O1076">
        <f>VLOOKUP(B1076,HIS退!B:F,5,FALSE)</f>
        <v>-500</v>
      </c>
      <c r="P1076" t="str">
        <f t="shared" si="32"/>
        <v/>
      </c>
      <c r="Q1076" s="40">
        <f>VLOOKUP(L1076,银行退!C:D,2,FALSE)</f>
        <v>500</v>
      </c>
      <c r="R1076" t="str">
        <f t="shared" si="33"/>
        <v/>
      </c>
      <c r="S1076" t="str">
        <f>VLOOKUP(L1076,银行退!C:Q,15,FALSE)</f>
        <v>B</v>
      </c>
      <c r="T1076" s="40" t="str">
        <f>VLOOKUP(L1076,银行退!C:W,21,FALSE)</f>
        <v>20170621</v>
      </c>
      <c r="U1076" s="53">
        <v>42907.603831018518</v>
      </c>
      <c r="V1076">
        <f>VLOOKUP(B1076,HIS解!E:G,3,FALSE)</f>
        <v>500</v>
      </c>
    </row>
    <row r="1077" spans="1:22" ht="14.25" hidden="1">
      <c r="A1077" s="53">
        <v>42907.60664351852</v>
      </c>
      <c r="B1077">
        <v>329118</v>
      </c>
      <c r="C1077" t="s">
        <v>2933</v>
      </c>
      <c r="D1077" t="s">
        <v>2934</v>
      </c>
      <c r="E1077" t="s">
        <v>2935</v>
      </c>
      <c r="F1077" s="15">
        <v>500</v>
      </c>
      <c r="G1077" t="s">
        <v>367</v>
      </c>
      <c r="H1077" t="s">
        <v>367</v>
      </c>
      <c r="I1077" t="s">
        <v>74</v>
      </c>
      <c r="J1077" t="s">
        <v>36</v>
      </c>
      <c r="K1077" t="s">
        <v>75</v>
      </c>
      <c r="L1077" t="s">
        <v>8083</v>
      </c>
      <c r="M1077" t="s">
        <v>8084</v>
      </c>
      <c r="N1077" t="s">
        <v>8085</v>
      </c>
      <c r="O1077">
        <f>VLOOKUP(B1077,HIS退!B:F,5,FALSE)</f>
        <v>-500</v>
      </c>
      <c r="P1077" t="str">
        <f t="shared" si="32"/>
        <v/>
      </c>
      <c r="Q1077" s="40">
        <f>VLOOKUP(L1077,银行退!C:D,2,FALSE)</f>
        <v>500</v>
      </c>
      <c r="R1077" t="str">
        <f t="shared" si="33"/>
        <v/>
      </c>
      <c r="S1077" t="str">
        <f>VLOOKUP(L1077,银行退!C:Q,15,FALSE)</f>
        <v>S</v>
      </c>
      <c r="T1077" s="40" t="e">
        <f>VLOOKUP(L1077,银行退!C:W,21,FALSE)</f>
        <v>#N/A</v>
      </c>
      <c r="U1077" s="53">
        <v>42907.60664351852</v>
      </c>
      <c r="V1077" t="e">
        <f>VLOOKUP(B1077,HIS解!E:G,3,FALSE)</f>
        <v>#N/A</v>
      </c>
    </row>
    <row r="1078" spans="1:22" ht="14.25" hidden="1">
      <c r="A1078" s="53">
        <v>42907.607141203705</v>
      </c>
      <c r="B1078">
        <v>329134</v>
      </c>
      <c r="C1078" t="s">
        <v>2936</v>
      </c>
      <c r="D1078" t="s">
        <v>2937</v>
      </c>
      <c r="E1078" t="s">
        <v>2938</v>
      </c>
      <c r="F1078" s="15">
        <v>538</v>
      </c>
      <c r="G1078" t="s">
        <v>367</v>
      </c>
      <c r="H1078" t="s">
        <v>367</v>
      </c>
      <c r="I1078" t="s">
        <v>74</v>
      </c>
      <c r="J1078" t="s">
        <v>36</v>
      </c>
      <c r="K1078" t="s">
        <v>75</v>
      </c>
      <c r="L1078" t="s">
        <v>8086</v>
      </c>
      <c r="M1078" t="s">
        <v>8087</v>
      </c>
      <c r="N1078" t="s">
        <v>8085</v>
      </c>
      <c r="O1078">
        <f>VLOOKUP(B1078,HIS退!B:F,5,FALSE)</f>
        <v>-538</v>
      </c>
      <c r="P1078" t="str">
        <f t="shared" si="32"/>
        <v/>
      </c>
      <c r="Q1078" s="40">
        <f>VLOOKUP(L1078,银行退!C:D,2,FALSE)</f>
        <v>538</v>
      </c>
      <c r="R1078" t="str">
        <f t="shared" si="33"/>
        <v/>
      </c>
      <c r="S1078" t="str">
        <f>VLOOKUP(L1078,银行退!C:Q,15,FALSE)</f>
        <v>S</v>
      </c>
      <c r="T1078" s="40" t="e">
        <f>VLOOKUP(L1078,银行退!C:W,21,FALSE)</f>
        <v>#N/A</v>
      </c>
      <c r="U1078" s="53">
        <v>42907.607141203705</v>
      </c>
      <c r="V1078" t="e">
        <f>VLOOKUP(B1078,HIS解!E:G,3,FALSE)</f>
        <v>#N/A</v>
      </c>
    </row>
    <row r="1079" spans="1:22" ht="14.25" hidden="1">
      <c r="A1079" s="53">
        <v>42907.612581018519</v>
      </c>
      <c r="B1079">
        <v>329484</v>
      </c>
      <c r="C1079" t="s">
        <v>8088</v>
      </c>
      <c r="D1079" t="s">
        <v>2939</v>
      </c>
      <c r="E1079" t="s">
        <v>2940</v>
      </c>
      <c r="F1079" s="15">
        <v>7273</v>
      </c>
      <c r="G1079" t="s">
        <v>367</v>
      </c>
      <c r="H1079" t="s">
        <v>367</v>
      </c>
      <c r="I1079" t="s">
        <v>174</v>
      </c>
      <c r="J1079" t="s">
        <v>73</v>
      </c>
      <c r="K1079" t="s">
        <v>75</v>
      </c>
      <c r="L1079" t="s">
        <v>8089</v>
      </c>
      <c r="M1079" t="s">
        <v>8090</v>
      </c>
      <c r="N1079" t="s">
        <v>5045</v>
      </c>
      <c r="O1079">
        <f>VLOOKUP(B1079,HIS退!B:F,5,FALSE)</f>
        <v>-7273</v>
      </c>
      <c r="P1079" t="str">
        <f t="shared" si="32"/>
        <v/>
      </c>
      <c r="Q1079" s="40">
        <f>VLOOKUP(L1079,银行退!C:D,2,FALSE)</f>
        <v>7273</v>
      </c>
      <c r="R1079" t="str">
        <f t="shared" si="33"/>
        <v/>
      </c>
      <c r="S1079" t="str">
        <f>VLOOKUP(L1079,银行退!C:Q,15,FALSE)</f>
        <v>B</v>
      </c>
      <c r="T1079" s="40" t="str">
        <f>VLOOKUP(L1079,银行退!C:W,21,FALSE)</f>
        <v>20170621</v>
      </c>
      <c r="U1079" s="53">
        <v>42907.612581018519</v>
      </c>
      <c r="V1079">
        <f>VLOOKUP(B1079,HIS解!E:G,3,FALSE)</f>
        <v>7273</v>
      </c>
    </row>
    <row r="1080" spans="1:22" ht="14.25" hidden="1">
      <c r="A1080" s="53">
        <v>42907.617256944446</v>
      </c>
      <c r="B1080">
        <v>329824</v>
      </c>
      <c r="C1080" t="s">
        <v>2941</v>
      </c>
      <c r="D1080" t="s">
        <v>2942</v>
      </c>
      <c r="E1080" t="s">
        <v>2943</v>
      </c>
      <c r="F1080" s="15">
        <v>1520</v>
      </c>
      <c r="G1080" t="s">
        <v>367</v>
      </c>
      <c r="H1080" t="s">
        <v>367</v>
      </c>
      <c r="I1080" t="s">
        <v>74</v>
      </c>
      <c r="J1080" t="s">
        <v>36</v>
      </c>
      <c r="K1080" t="s">
        <v>75</v>
      </c>
      <c r="L1080" t="s">
        <v>8091</v>
      </c>
      <c r="M1080" t="s">
        <v>8092</v>
      </c>
      <c r="N1080" t="s">
        <v>246</v>
      </c>
      <c r="O1080">
        <f>VLOOKUP(B1080,HIS退!B:F,5,FALSE)</f>
        <v>-1520</v>
      </c>
      <c r="P1080" t="str">
        <f t="shared" si="32"/>
        <v/>
      </c>
      <c r="Q1080" s="40">
        <f>VLOOKUP(L1080,银行退!C:D,2,FALSE)</f>
        <v>1520</v>
      </c>
      <c r="R1080" t="str">
        <f t="shared" si="33"/>
        <v/>
      </c>
      <c r="S1080" t="str">
        <f>VLOOKUP(L1080,银行退!C:Q,15,FALSE)</f>
        <v>S</v>
      </c>
      <c r="T1080" s="40" t="e">
        <f>VLOOKUP(L1080,银行退!C:W,21,FALSE)</f>
        <v>#N/A</v>
      </c>
      <c r="U1080" s="53">
        <v>42907.617256944446</v>
      </c>
      <c r="V1080" t="e">
        <f>VLOOKUP(B1080,HIS解!E:G,3,FALSE)</f>
        <v>#N/A</v>
      </c>
    </row>
    <row r="1081" spans="1:22" ht="14.25" hidden="1">
      <c r="A1081" s="53">
        <v>42907.62226851852</v>
      </c>
      <c r="B1081">
        <v>330163</v>
      </c>
      <c r="C1081" t="s">
        <v>2944</v>
      </c>
      <c r="D1081" t="s">
        <v>2945</v>
      </c>
      <c r="E1081" t="s">
        <v>2946</v>
      </c>
      <c r="F1081" s="15">
        <v>1000</v>
      </c>
      <c r="G1081" t="s">
        <v>367</v>
      </c>
      <c r="H1081" t="s">
        <v>367</v>
      </c>
      <c r="I1081" t="s">
        <v>74</v>
      </c>
      <c r="J1081" t="s">
        <v>36</v>
      </c>
      <c r="K1081" t="s">
        <v>75</v>
      </c>
      <c r="L1081" t="s">
        <v>8093</v>
      </c>
      <c r="M1081" t="s">
        <v>8094</v>
      </c>
      <c r="N1081" t="s">
        <v>8095</v>
      </c>
      <c r="O1081">
        <f>VLOOKUP(B1081,HIS退!B:F,5,FALSE)</f>
        <v>-1000</v>
      </c>
      <c r="P1081" t="str">
        <f t="shared" si="32"/>
        <v/>
      </c>
      <c r="Q1081" s="40">
        <f>VLOOKUP(L1081,银行退!C:D,2,FALSE)</f>
        <v>1000</v>
      </c>
      <c r="R1081" t="str">
        <f t="shared" si="33"/>
        <v/>
      </c>
      <c r="S1081" t="str">
        <f>VLOOKUP(L1081,银行退!C:Q,15,FALSE)</f>
        <v>S</v>
      </c>
      <c r="T1081" s="40" t="e">
        <f>VLOOKUP(L1081,银行退!C:W,21,FALSE)</f>
        <v>#N/A</v>
      </c>
      <c r="U1081" s="53">
        <v>42907.62226851852</v>
      </c>
      <c r="V1081" t="e">
        <f>VLOOKUP(B1081,HIS解!E:G,3,FALSE)</f>
        <v>#N/A</v>
      </c>
    </row>
    <row r="1082" spans="1:22" ht="14.25" hidden="1">
      <c r="A1082" s="53">
        <v>42907.622650462959</v>
      </c>
      <c r="B1082">
        <v>330188</v>
      </c>
      <c r="C1082" t="s">
        <v>2947</v>
      </c>
      <c r="D1082" t="s">
        <v>2948</v>
      </c>
      <c r="E1082" t="s">
        <v>2949</v>
      </c>
      <c r="F1082" s="15">
        <v>505</v>
      </c>
      <c r="G1082" t="s">
        <v>367</v>
      </c>
      <c r="H1082" t="s">
        <v>367</v>
      </c>
      <c r="I1082" t="s">
        <v>74</v>
      </c>
      <c r="J1082" t="s">
        <v>36</v>
      </c>
      <c r="K1082" t="s">
        <v>75</v>
      </c>
      <c r="L1082" t="s">
        <v>8096</v>
      </c>
      <c r="M1082" t="s">
        <v>8097</v>
      </c>
      <c r="N1082" t="s">
        <v>8098</v>
      </c>
      <c r="O1082">
        <f>VLOOKUP(B1082,HIS退!B:F,5,FALSE)</f>
        <v>-505</v>
      </c>
      <c r="P1082" t="str">
        <f t="shared" si="32"/>
        <v/>
      </c>
      <c r="Q1082" s="40">
        <f>VLOOKUP(L1082,银行退!C:D,2,FALSE)</f>
        <v>505</v>
      </c>
      <c r="R1082" t="str">
        <f t="shared" si="33"/>
        <v/>
      </c>
      <c r="S1082" t="str">
        <f>VLOOKUP(L1082,银行退!C:Q,15,FALSE)</f>
        <v>S</v>
      </c>
      <c r="T1082" s="40" t="e">
        <f>VLOOKUP(L1082,银行退!C:W,21,FALSE)</f>
        <v>#N/A</v>
      </c>
      <c r="U1082" s="53">
        <v>42907.622650462959</v>
      </c>
      <c r="V1082" t="e">
        <f>VLOOKUP(B1082,HIS解!E:G,3,FALSE)</f>
        <v>#N/A</v>
      </c>
    </row>
    <row r="1083" spans="1:22" ht="14.25" hidden="1">
      <c r="A1083" s="53">
        <v>42907.633217592593</v>
      </c>
      <c r="B1083">
        <v>330873</v>
      </c>
      <c r="C1083" t="s">
        <v>2950</v>
      </c>
      <c r="D1083" t="s">
        <v>2951</v>
      </c>
      <c r="E1083" t="s">
        <v>213</v>
      </c>
      <c r="F1083" s="15">
        <v>44</v>
      </c>
      <c r="G1083" t="s">
        <v>367</v>
      </c>
      <c r="H1083" t="s">
        <v>367</v>
      </c>
      <c r="I1083" t="s">
        <v>74</v>
      </c>
      <c r="J1083" t="s">
        <v>36</v>
      </c>
      <c r="K1083" t="s">
        <v>75</v>
      </c>
      <c r="L1083" t="s">
        <v>8099</v>
      </c>
      <c r="M1083" t="s">
        <v>8100</v>
      </c>
      <c r="N1083" t="s">
        <v>8101</v>
      </c>
      <c r="O1083">
        <f>VLOOKUP(B1083,HIS退!B:F,5,FALSE)</f>
        <v>-44</v>
      </c>
      <c r="P1083" t="str">
        <f t="shared" si="32"/>
        <v/>
      </c>
      <c r="Q1083" s="40">
        <f>VLOOKUP(L1083,银行退!C:D,2,FALSE)</f>
        <v>44</v>
      </c>
      <c r="R1083" t="str">
        <f t="shared" si="33"/>
        <v/>
      </c>
      <c r="S1083" t="str">
        <f>VLOOKUP(L1083,银行退!C:Q,15,FALSE)</f>
        <v>S</v>
      </c>
      <c r="T1083" s="40" t="e">
        <f>VLOOKUP(L1083,银行退!C:W,21,FALSE)</f>
        <v>#N/A</v>
      </c>
      <c r="U1083" s="53">
        <v>42907.633217592593</v>
      </c>
      <c r="V1083" t="e">
        <f>VLOOKUP(B1083,HIS解!E:G,3,FALSE)</f>
        <v>#N/A</v>
      </c>
    </row>
    <row r="1084" spans="1:22" ht="14.25" hidden="1">
      <c r="A1084" s="53">
        <v>42907.633634259262</v>
      </c>
      <c r="B1084">
        <v>330895</v>
      </c>
      <c r="C1084" t="s">
        <v>2952</v>
      </c>
      <c r="D1084" t="s">
        <v>2953</v>
      </c>
      <c r="E1084" t="s">
        <v>2954</v>
      </c>
      <c r="F1084" s="15">
        <v>150</v>
      </c>
      <c r="G1084" t="s">
        <v>367</v>
      </c>
      <c r="H1084" t="s">
        <v>367</v>
      </c>
      <c r="I1084" t="s">
        <v>74</v>
      </c>
      <c r="J1084" t="s">
        <v>36</v>
      </c>
      <c r="K1084" t="s">
        <v>75</v>
      </c>
      <c r="L1084" t="s">
        <v>8102</v>
      </c>
      <c r="M1084" t="s">
        <v>8103</v>
      </c>
      <c r="N1084" t="s">
        <v>8104</v>
      </c>
      <c r="O1084">
        <f>VLOOKUP(B1084,HIS退!B:F,5,FALSE)</f>
        <v>-150</v>
      </c>
      <c r="P1084" t="str">
        <f t="shared" si="32"/>
        <v/>
      </c>
      <c r="Q1084" s="40">
        <f>VLOOKUP(L1084,银行退!C:D,2,FALSE)</f>
        <v>150</v>
      </c>
      <c r="R1084" t="str">
        <f t="shared" si="33"/>
        <v/>
      </c>
      <c r="S1084" t="str">
        <f>VLOOKUP(L1084,银行退!C:Q,15,FALSE)</f>
        <v>S</v>
      </c>
      <c r="T1084" s="40" t="e">
        <f>VLOOKUP(L1084,银行退!C:W,21,FALSE)</f>
        <v>#N/A</v>
      </c>
      <c r="U1084" s="53">
        <v>42907.633634259262</v>
      </c>
      <c r="V1084" t="e">
        <f>VLOOKUP(B1084,HIS解!E:G,3,FALSE)</f>
        <v>#N/A</v>
      </c>
    </row>
    <row r="1085" spans="1:22" ht="14.25" hidden="1">
      <c r="A1085" s="53">
        <v>42907.649722222224</v>
      </c>
      <c r="B1085">
        <v>331860</v>
      </c>
      <c r="C1085" t="s">
        <v>2955</v>
      </c>
      <c r="D1085" t="s">
        <v>2956</v>
      </c>
      <c r="E1085" t="s">
        <v>2957</v>
      </c>
      <c r="F1085" s="15">
        <v>560</v>
      </c>
      <c r="G1085" t="s">
        <v>367</v>
      </c>
      <c r="H1085" t="s">
        <v>367</v>
      </c>
      <c r="I1085" t="s">
        <v>74</v>
      </c>
      <c r="J1085" t="s">
        <v>36</v>
      </c>
      <c r="K1085" t="s">
        <v>75</v>
      </c>
      <c r="L1085" t="s">
        <v>8105</v>
      </c>
      <c r="M1085" t="s">
        <v>8106</v>
      </c>
      <c r="N1085" t="s">
        <v>8107</v>
      </c>
      <c r="O1085">
        <f>VLOOKUP(B1085,HIS退!B:F,5,FALSE)</f>
        <v>-560</v>
      </c>
      <c r="P1085" t="str">
        <f t="shared" si="32"/>
        <v/>
      </c>
      <c r="Q1085" s="40">
        <f>VLOOKUP(L1085,银行退!C:D,2,FALSE)</f>
        <v>560</v>
      </c>
      <c r="R1085" t="str">
        <f t="shared" si="33"/>
        <v/>
      </c>
      <c r="S1085" t="str">
        <f>VLOOKUP(L1085,银行退!C:Q,15,FALSE)</f>
        <v>S</v>
      </c>
      <c r="T1085" s="40" t="e">
        <f>VLOOKUP(L1085,银行退!C:W,21,FALSE)</f>
        <v>#N/A</v>
      </c>
      <c r="U1085" s="53">
        <v>42907.649722222224</v>
      </c>
      <c r="V1085" t="e">
        <f>VLOOKUP(B1085,HIS解!E:G,3,FALSE)</f>
        <v>#N/A</v>
      </c>
    </row>
    <row r="1086" spans="1:22" ht="14.25" hidden="1">
      <c r="A1086" s="53">
        <v>42907.650266203702</v>
      </c>
      <c r="B1086">
        <v>331888</v>
      </c>
      <c r="C1086" t="s">
        <v>2958</v>
      </c>
      <c r="D1086" t="s">
        <v>2959</v>
      </c>
      <c r="E1086" t="s">
        <v>338</v>
      </c>
      <c r="F1086" s="15">
        <v>3000</v>
      </c>
      <c r="G1086" t="s">
        <v>367</v>
      </c>
      <c r="H1086" t="s">
        <v>367</v>
      </c>
      <c r="I1086" t="s">
        <v>74</v>
      </c>
      <c r="J1086" t="s">
        <v>36</v>
      </c>
      <c r="K1086" t="s">
        <v>75</v>
      </c>
      <c r="L1086" t="s">
        <v>8108</v>
      </c>
      <c r="M1086" t="s">
        <v>8109</v>
      </c>
      <c r="N1086" t="s">
        <v>8110</v>
      </c>
      <c r="O1086">
        <f>VLOOKUP(B1086,HIS退!B:F,5,FALSE)</f>
        <v>-3000</v>
      </c>
      <c r="P1086" t="str">
        <f t="shared" si="32"/>
        <v/>
      </c>
      <c r="Q1086" s="40">
        <f>VLOOKUP(L1086,银行退!C:D,2,FALSE)</f>
        <v>3000</v>
      </c>
      <c r="R1086" t="str">
        <f t="shared" si="33"/>
        <v/>
      </c>
      <c r="S1086" t="str">
        <f>VLOOKUP(L1086,银行退!C:Q,15,FALSE)</f>
        <v>S</v>
      </c>
      <c r="T1086" s="40" t="e">
        <f>VLOOKUP(L1086,银行退!C:W,21,FALSE)</f>
        <v>#N/A</v>
      </c>
      <c r="U1086" s="53">
        <v>42907.650266203702</v>
      </c>
      <c r="V1086" t="e">
        <f>VLOOKUP(B1086,HIS解!E:G,3,FALSE)</f>
        <v>#N/A</v>
      </c>
    </row>
    <row r="1087" spans="1:22" ht="14.25" hidden="1">
      <c r="A1087" s="53">
        <v>42907.659849537034</v>
      </c>
      <c r="B1087">
        <v>332398</v>
      </c>
      <c r="C1087" t="s">
        <v>2960</v>
      </c>
      <c r="D1087" t="s">
        <v>2961</v>
      </c>
      <c r="E1087" t="s">
        <v>2962</v>
      </c>
      <c r="F1087" s="15">
        <v>1004</v>
      </c>
      <c r="G1087" t="s">
        <v>367</v>
      </c>
      <c r="H1087" t="s">
        <v>367</v>
      </c>
      <c r="I1087" t="s">
        <v>74</v>
      </c>
      <c r="J1087" t="s">
        <v>36</v>
      </c>
      <c r="K1087" t="s">
        <v>75</v>
      </c>
      <c r="L1087" t="s">
        <v>8111</v>
      </c>
      <c r="M1087" t="s">
        <v>8112</v>
      </c>
      <c r="N1087" t="s">
        <v>8113</v>
      </c>
      <c r="O1087">
        <f>VLOOKUP(B1087,HIS退!B:F,5,FALSE)</f>
        <v>-1004</v>
      </c>
      <c r="P1087" t="str">
        <f t="shared" si="32"/>
        <v/>
      </c>
      <c r="Q1087" s="40">
        <f>VLOOKUP(L1087,银行退!C:D,2,FALSE)</f>
        <v>1004</v>
      </c>
      <c r="R1087" t="str">
        <f t="shared" si="33"/>
        <v/>
      </c>
      <c r="S1087" t="str">
        <f>VLOOKUP(L1087,银行退!C:Q,15,FALSE)</f>
        <v>S</v>
      </c>
      <c r="T1087" s="40" t="e">
        <f>VLOOKUP(L1087,银行退!C:W,21,FALSE)</f>
        <v>#N/A</v>
      </c>
      <c r="U1087" s="53">
        <v>42907.659849537034</v>
      </c>
      <c r="V1087" t="e">
        <f>VLOOKUP(B1087,HIS解!E:G,3,FALSE)</f>
        <v>#N/A</v>
      </c>
    </row>
    <row r="1088" spans="1:22" ht="14.25" hidden="1">
      <c r="A1088" s="53">
        <v>42907.677291666667</v>
      </c>
      <c r="B1088">
        <v>333296</v>
      </c>
      <c r="C1088" t="s">
        <v>2963</v>
      </c>
      <c r="D1088" t="s">
        <v>2964</v>
      </c>
      <c r="E1088" t="s">
        <v>2965</v>
      </c>
      <c r="F1088" s="15">
        <v>500</v>
      </c>
      <c r="G1088" t="s">
        <v>367</v>
      </c>
      <c r="H1088" t="s">
        <v>367</v>
      </c>
      <c r="I1088" t="s">
        <v>74</v>
      </c>
      <c r="J1088" t="s">
        <v>36</v>
      </c>
      <c r="K1088" t="s">
        <v>75</v>
      </c>
      <c r="L1088" t="s">
        <v>8114</v>
      </c>
      <c r="M1088" t="s">
        <v>8115</v>
      </c>
      <c r="N1088" t="s">
        <v>8116</v>
      </c>
      <c r="O1088">
        <f>VLOOKUP(B1088,HIS退!B:F,5,FALSE)</f>
        <v>-500</v>
      </c>
      <c r="P1088" t="str">
        <f t="shared" si="32"/>
        <v/>
      </c>
      <c r="Q1088" s="40">
        <f>VLOOKUP(L1088,银行退!C:D,2,FALSE)</f>
        <v>500</v>
      </c>
      <c r="R1088" t="str">
        <f t="shared" si="33"/>
        <v/>
      </c>
      <c r="S1088" t="str">
        <f>VLOOKUP(L1088,银行退!C:Q,15,FALSE)</f>
        <v>S</v>
      </c>
      <c r="T1088" s="40" t="e">
        <f>VLOOKUP(L1088,银行退!C:W,21,FALSE)</f>
        <v>#N/A</v>
      </c>
      <c r="U1088" s="53">
        <v>42907.677291666667</v>
      </c>
      <c r="V1088" t="e">
        <f>VLOOKUP(B1088,HIS解!E:G,3,FALSE)</f>
        <v>#N/A</v>
      </c>
    </row>
    <row r="1089" spans="1:22" ht="14.25" hidden="1">
      <c r="A1089" s="53">
        <v>42907.677743055552</v>
      </c>
      <c r="B1089">
        <v>333315</v>
      </c>
      <c r="C1089" t="s">
        <v>2966</v>
      </c>
      <c r="D1089" t="s">
        <v>2967</v>
      </c>
      <c r="E1089" t="s">
        <v>2968</v>
      </c>
      <c r="F1089" s="15">
        <v>2500</v>
      </c>
      <c r="G1089" t="s">
        <v>367</v>
      </c>
      <c r="H1089" t="s">
        <v>367</v>
      </c>
      <c r="I1089" t="s">
        <v>74</v>
      </c>
      <c r="J1089" t="s">
        <v>36</v>
      </c>
      <c r="K1089" t="s">
        <v>75</v>
      </c>
      <c r="L1089" t="s">
        <v>8117</v>
      </c>
      <c r="M1089" t="s">
        <v>8118</v>
      </c>
      <c r="N1089" t="s">
        <v>5067</v>
      </c>
      <c r="O1089">
        <f>VLOOKUP(B1089,HIS退!B:F,5,FALSE)</f>
        <v>-2500</v>
      </c>
      <c r="P1089" t="str">
        <f t="shared" si="32"/>
        <v/>
      </c>
      <c r="Q1089" s="40">
        <f>VLOOKUP(L1089,银行退!C:D,2,FALSE)</f>
        <v>2500</v>
      </c>
      <c r="R1089" t="str">
        <f t="shared" si="33"/>
        <v/>
      </c>
      <c r="S1089" t="str">
        <f>VLOOKUP(L1089,银行退!C:Q,15,FALSE)</f>
        <v>S</v>
      </c>
      <c r="T1089" s="40" t="e">
        <f>VLOOKUP(L1089,银行退!C:W,21,FALSE)</f>
        <v>#N/A</v>
      </c>
      <c r="U1089" s="53">
        <v>42907.677743055552</v>
      </c>
      <c r="V1089" t="e">
        <f>VLOOKUP(B1089,HIS解!E:G,3,FALSE)</f>
        <v>#N/A</v>
      </c>
    </row>
    <row r="1090" spans="1:22" ht="14.25" hidden="1">
      <c r="A1090" s="53">
        <v>42907.683483796296</v>
      </c>
      <c r="B1090">
        <v>333587</v>
      </c>
      <c r="C1090" t="s">
        <v>8119</v>
      </c>
      <c r="D1090" t="s">
        <v>2969</v>
      </c>
      <c r="E1090" t="s">
        <v>2970</v>
      </c>
      <c r="F1090" s="15">
        <v>67</v>
      </c>
      <c r="G1090" t="s">
        <v>367</v>
      </c>
      <c r="H1090" t="s">
        <v>367</v>
      </c>
      <c r="I1090" t="s">
        <v>174</v>
      </c>
      <c r="J1090" t="s">
        <v>73</v>
      </c>
      <c r="K1090" t="s">
        <v>75</v>
      </c>
      <c r="L1090" t="s">
        <v>8120</v>
      </c>
      <c r="M1090" t="s">
        <v>8121</v>
      </c>
      <c r="N1090" t="s">
        <v>5046</v>
      </c>
      <c r="O1090">
        <f>VLOOKUP(B1090,HIS退!B:F,5,FALSE)</f>
        <v>-67</v>
      </c>
      <c r="P1090" t="str">
        <f t="shared" ref="P1090:P1153" si="34">IF(O1090=F1090*-1,"",1)</f>
        <v/>
      </c>
      <c r="Q1090" s="40">
        <f>VLOOKUP(L1090,银行退!C:D,2,FALSE)</f>
        <v>67</v>
      </c>
      <c r="R1090" t="str">
        <f t="shared" si="33"/>
        <v/>
      </c>
      <c r="S1090" t="str">
        <f>VLOOKUP(L1090,银行退!C:Q,15,FALSE)</f>
        <v>B</v>
      </c>
      <c r="T1090" s="40" t="str">
        <f>VLOOKUP(L1090,银行退!C:W,21,FALSE)</f>
        <v>20170621</v>
      </c>
      <c r="U1090" s="53">
        <v>42907.683483796296</v>
      </c>
      <c r="V1090">
        <f>VLOOKUP(B1090,HIS解!E:G,3,FALSE)</f>
        <v>67</v>
      </c>
    </row>
    <row r="1091" spans="1:22" ht="14.25" hidden="1">
      <c r="A1091" s="53">
        <v>42907.688171296293</v>
      </c>
      <c r="B1091">
        <v>333824</v>
      </c>
      <c r="C1091" t="s">
        <v>2971</v>
      </c>
      <c r="D1091" t="s">
        <v>2972</v>
      </c>
      <c r="E1091" t="s">
        <v>2973</v>
      </c>
      <c r="F1091" s="15">
        <v>83</v>
      </c>
      <c r="G1091" t="s">
        <v>367</v>
      </c>
      <c r="H1091" t="s">
        <v>367</v>
      </c>
      <c r="I1091" t="s">
        <v>74</v>
      </c>
      <c r="J1091" t="s">
        <v>36</v>
      </c>
      <c r="K1091" t="s">
        <v>75</v>
      </c>
      <c r="L1091" t="s">
        <v>8122</v>
      </c>
      <c r="M1091" t="s">
        <v>8123</v>
      </c>
      <c r="N1091" t="s">
        <v>8124</v>
      </c>
      <c r="O1091">
        <f>VLOOKUP(B1091,HIS退!B:F,5,FALSE)</f>
        <v>-83</v>
      </c>
      <c r="P1091" t="str">
        <f t="shared" si="34"/>
        <v/>
      </c>
      <c r="Q1091" s="40">
        <f>VLOOKUP(L1091,银行退!C:D,2,FALSE)</f>
        <v>83</v>
      </c>
      <c r="R1091" t="str">
        <f t="shared" si="33"/>
        <v/>
      </c>
      <c r="S1091" t="str">
        <f>VLOOKUP(L1091,银行退!C:Q,15,FALSE)</f>
        <v>S</v>
      </c>
      <c r="T1091" s="40" t="e">
        <f>VLOOKUP(L1091,银行退!C:W,21,FALSE)</f>
        <v>#N/A</v>
      </c>
      <c r="U1091" s="53">
        <v>42907.688171296293</v>
      </c>
      <c r="V1091" t="e">
        <f>VLOOKUP(B1091,HIS解!E:G,3,FALSE)</f>
        <v>#N/A</v>
      </c>
    </row>
    <row r="1092" spans="1:22" ht="14.25" hidden="1">
      <c r="A1092" s="53">
        <v>42907.691111111111</v>
      </c>
      <c r="B1092">
        <v>333950</v>
      </c>
      <c r="C1092"/>
      <c r="D1092" t="s">
        <v>2974</v>
      </c>
      <c r="E1092" t="s">
        <v>2975</v>
      </c>
      <c r="F1092" s="15">
        <v>500</v>
      </c>
      <c r="G1092" t="s">
        <v>367</v>
      </c>
      <c r="H1092" t="s">
        <v>367</v>
      </c>
      <c r="I1092" t="s">
        <v>174</v>
      </c>
      <c r="J1092" t="s">
        <v>73</v>
      </c>
      <c r="K1092" t="s">
        <v>75</v>
      </c>
      <c r="L1092" t="s">
        <v>8125</v>
      </c>
      <c r="M1092" t="s">
        <v>8126</v>
      </c>
      <c r="N1092" t="s">
        <v>5070</v>
      </c>
      <c r="O1092">
        <f>VLOOKUP(B1092,HIS退!B:F,5,FALSE)</f>
        <v>-500</v>
      </c>
      <c r="P1092" t="str">
        <f t="shared" si="34"/>
        <v/>
      </c>
      <c r="Q1092" s="40" t="e">
        <f>VLOOKUP(L1092,银行退!C:D,2,FALSE)</f>
        <v>#N/A</v>
      </c>
      <c r="R1092" t="e">
        <f t="shared" ref="R1092:R1155" si="35">IF(Q1092=F1092,"",1)</f>
        <v>#N/A</v>
      </c>
      <c r="S1092" t="e">
        <f>VLOOKUP(L1092,银行退!C:Q,15,FALSE)</f>
        <v>#N/A</v>
      </c>
      <c r="T1092" s="40" t="e">
        <f>VLOOKUP(L1092,银行退!C:W,21,FALSE)</f>
        <v>#N/A</v>
      </c>
      <c r="U1092" s="53">
        <v>42907.691111111111</v>
      </c>
      <c r="V1092">
        <f>VLOOKUP(B1092,HIS解!E:G,3,FALSE)</f>
        <v>500</v>
      </c>
    </row>
    <row r="1093" spans="1:22" ht="14.25" hidden="1">
      <c r="A1093" s="53">
        <v>42907.691469907404</v>
      </c>
      <c r="B1093">
        <v>333959</v>
      </c>
      <c r="C1093" t="s">
        <v>2976</v>
      </c>
      <c r="D1093" t="s">
        <v>182</v>
      </c>
      <c r="E1093" t="s">
        <v>183</v>
      </c>
      <c r="F1093" s="15">
        <v>300</v>
      </c>
      <c r="G1093" t="s">
        <v>42</v>
      </c>
      <c r="H1093" t="s">
        <v>367</v>
      </c>
      <c r="I1093" t="s">
        <v>74</v>
      </c>
      <c r="J1093" t="s">
        <v>36</v>
      </c>
      <c r="K1093" t="s">
        <v>75</v>
      </c>
      <c r="L1093" t="s">
        <v>8127</v>
      </c>
      <c r="M1093" t="s">
        <v>8128</v>
      </c>
      <c r="N1093" t="s">
        <v>8129</v>
      </c>
      <c r="O1093">
        <f>VLOOKUP(B1093,HIS退!B:F,5,FALSE)</f>
        <v>-300</v>
      </c>
      <c r="P1093" t="str">
        <f t="shared" si="34"/>
        <v/>
      </c>
      <c r="Q1093" s="40">
        <f>VLOOKUP(L1093,银行退!C:D,2,FALSE)</f>
        <v>300</v>
      </c>
      <c r="R1093" t="str">
        <f t="shared" si="35"/>
        <v/>
      </c>
      <c r="S1093" t="str">
        <f>VLOOKUP(L1093,银行退!C:Q,15,FALSE)</f>
        <v>S</v>
      </c>
      <c r="T1093" s="40" t="e">
        <f>VLOOKUP(L1093,银行退!C:W,21,FALSE)</f>
        <v>#N/A</v>
      </c>
      <c r="U1093" s="53">
        <v>42907.691469907404</v>
      </c>
      <c r="V1093" t="e">
        <f>VLOOKUP(B1093,HIS解!E:G,3,FALSE)</f>
        <v>#N/A</v>
      </c>
    </row>
    <row r="1094" spans="1:22" ht="14.25" hidden="1">
      <c r="A1094" s="53">
        <v>42907.698171296295</v>
      </c>
      <c r="B1094">
        <v>334214</v>
      </c>
      <c r="C1094" t="s">
        <v>2977</v>
      </c>
      <c r="D1094" t="s">
        <v>2978</v>
      </c>
      <c r="E1094" t="s">
        <v>2979</v>
      </c>
      <c r="F1094" s="15">
        <v>65</v>
      </c>
      <c r="G1094" t="s">
        <v>367</v>
      </c>
      <c r="H1094" t="s">
        <v>367</v>
      </c>
      <c r="I1094" t="s">
        <v>74</v>
      </c>
      <c r="J1094" t="s">
        <v>36</v>
      </c>
      <c r="K1094" t="s">
        <v>75</v>
      </c>
      <c r="L1094" t="s">
        <v>8130</v>
      </c>
      <c r="M1094" t="s">
        <v>8131</v>
      </c>
      <c r="N1094" t="s">
        <v>8132</v>
      </c>
      <c r="O1094">
        <f>VLOOKUP(B1094,HIS退!B:F,5,FALSE)</f>
        <v>-65</v>
      </c>
      <c r="P1094" t="str">
        <f t="shared" si="34"/>
        <v/>
      </c>
      <c r="Q1094" s="40">
        <f>VLOOKUP(L1094,银行退!C:D,2,FALSE)</f>
        <v>65</v>
      </c>
      <c r="R1094" t="str">
        <f t="shared" si="35"/>
        <v/>
      </c>
      <c r="S1094" t="str">
        <f>VLOOKUP(L1094,银行退!C:Q,15,FALSE)</f>
        <v>S</v>
      </c>
      <c r="T1094" s="40" t="e">
        <f>VLOOKUP(L1094,银行退!C:W,21,FALSE)</f>
        <v>#N/A</v>
      </c>
      <c r="U1094" s="53">
        <v>42907.698171296295</v>
      </c>
      <c r="V1094" t="e">
        <f>VLOOKUP(B1094,HIS解!E:G,3,FALSE)</f>
        <v>#N/A</v>
      </c>
    </row>
    <row r="1095" spans="1:22" ht="14.25" hidden="1">
      <c r="A1095" s="53">
        <v>42907.698518518519</v>
      </c>
      <c r="B1095">
        <v>334231</v>
      </c>
      <c r="C1095" t="s">
        <v>2980</v>
      </c>
      <c r="D1095" t="s">
        <v>2981</v>
      </c>
      <c r="E1095" t="s">
        <v>2982</v>
      </c>
      <c r="F1095" s="15">
        <v>58</v>
      </c>
      <c r="G1095" t="s">
        <v>367</v>
      </c>
      <c r="H1095" t="s">
        <v>367</v>
      </c>
      <c r="I1095" t="s">
        <v>74</v>
      </c>
      <c r="J1095" t="s">
        <v>36</v>
      </c>
      <c r="K1095" t="s">
        <v>75</v>
      </c>
      <c r="L1095" t="s">
        <v>8133</v>
      </c>
      <c r="M1095" t="s">
        <v>8134</v>
      </c>
      <c r="N1095" t="s">
        <v>8135</v>
      </c>
      <c r="O1095">
        <f>VLOOKUP(B1095,HIS退!B:F,5,FALSE)</f>
        <v>-58</v>
      </c>
      <c r="P1095" t="str">
        <f t="shared" si="34"/>
        <v/>
      </c>
      <c r="Q1095" s="40">
        <f>VLOOKUP(L1095,银行退!C:D,2,FALSE)</f>
        <v>58</v>
      </c>
      <c r="R1095" t="str">
        <f t="shared" si="35"/>
        <v/>
      </c>
      <c r="S1095" t="str">
        <f>VLOOKUP(L1095,银行退!C:Q,15,FALSE)</f>
        <v>S</v>
      </c>
      <c r="T1095" s="40" t="e">
        <f>VLOOKUP(L1095,银行退!C:W,21,FALSE)</f>
        <v>#N/A</v>
      </c>
      <c r="U1095" s="53">
        <v>42907.698518518519</v>
      </c>
      <c r="V1095" t="e">
        <f>VLOOKUP(B1095,HIS解!E:G,3,FALSE)</f>
        <v>#N/A</v>
      </c>
    </row>
    <row r="1096" spans="1:22" ht="14.25" hidden="1">
      <c r="A1096" s="53">
        <v>42907.715567129628</v>
      </c>
      <c r="B1096">
        <v>334844</v>
      </c>
      <c r="C1096" t="s">
        <v>2983</v>
      </c>
      <c r="D1096" t="s">
        <v>2984</v>
      </c>
      <c r="E1096" t="s">
        <v>2985</v>
      </c>
      <c r="F1096" s="15">
        <v>300</v>
      </c>
      <c r="G1096" t="s">
        <v>367</v>
      </c>
      <c r="H1096" t="s">
        <v>367</v>
      </c>
      <c r="I1096" t="s">
        <v>74</v>
      </c>
      <c r="J1096" t="s">
        <v>36</v>
      </c>
      <c r="K1096" t="s">
        <v>75</v>
      </c>
      <c r="L1096" t="s">
        <v>8136</v>
      </c>
      <c r="M1096" t="s">
        <v>8137</v>
      </c>
      <c r="N1096" t="s">
        <v>8138</v>
      </c>
      <c r="O1096">
        <f>VLOOKUP(B1096,HIS退!B:F,5,FALSE)</f>
        <v>-300</v>
      </c>
      <c r="P1096" t="str">
        <f t="shared" si="34"/>
        <v/>
      </c>
      <c r="Q1096" s="40">
        <f>VLOOKUP(L1096,银行退!C:D,2,FALSE)</f>
        <v>300</v>
      </c>
      <c r="R1096" t="str">
        <f t="shared" si="35"/>
        <v/>
      </c>
      <c r="S1096" t="str">
        <f>VLOOKUP(L1096,银行退!C:Q,15,FALSE)</f>
        <v>S</v>
      </c>
      <c r="T1096" s="40" t="e">
        <f>VLOOKUP(L1096,银行退!C:W,21,FALSE)</f>
        <v>#N/A</v>
      </c>
      <c r="U1096" s="53">
        <v>42907.715567129628</v>
      </c>
      <c r="V1096" t="e">
        <f>VLOOKUP(B1096,HIS解!E:G,3,FALSE)</f>
        <v>#N/A</v>
      </c>
    </row>
    <row r="1097" spans="1:22" ht="14.25" hidden="1">
      <c r="A1097" s="53">
        <v>42907.719270833331</v>
      </c>
      <c r="B1097">
        <v>334947</v>
      </c>
      <c r="C1097" t="s">
        <v>8139</v>
      </c>
      <c r="D1097" t="s">
        <v>2986</v>
      </c>
      <c r="E1097" t="s">
        <v>2987</v>
      </c>
      <c r="F1097" s="15">
        <v>490</v>
      </c>
      <c r="G1097" t="s">
        <v>367</v>
      </c>
      <c r="H1097" t="s">
        <v>367</v>
      </c>
      <c r="I1097" t="s">
        <v>174</v>
      </c>
      <c r="J1097" t="s">
        <v>73</v>
      </c>
      <c r="K1097" t="s">
        <v>75</v>
      </c>
      <c r="L1097" t="s">
        <v>8140</v>
      </c>
      <c r="M1097" t="s">
        <v>8141</v>
      </c>
      <c r="N1097" t="s">
        <v>5047</v>
      </c>
      <c r="O1097">
        <f>VLOOKUP(B1097,HIS退!B:F,5,FALSE)</f>
        <v>-490</v>
      </c>
      <c r="P1097" t="str">
        <f t="shared" si="34"/>
        <v/>
      </c>
      <c r="Q1097" s="40">
        <f>VLOOKUP(L1097,银行退!C:D,2,FALSE)</f>
        <v>490</v>
      </c>
      <c r="R1097" t="str">
        <f t="shared" si="35"/>
        <v/>
      </c>
      <c r="S1097" t="str">
        <f>VLOOKUP(L1097,银行退!C:Q,15,FALSE)</f>
        <v>B</v>
      </c>
      <c r="T1097" s="40" t="str">
        <f>VLOOKUP(L1097,银行退!C:W,21,FALSE)</f>
        <v>20170621</v>
      </c>
      <c r="U1097" s="53">
        <v>42907.719270833331</v>
      </c>
      <c r="V1097">
        <f>VLOOKUP(B1097,HIS解!E:G,3,FALSE)</f>
        <v>490</v>
      </c>
    </row>
    <row r="1098" spans="1:22" ht="14.25" hidden="1">
      <c r="A1098" s="53">
        <v>42907.720983796295</v>
      </c>
      <c r="B1098">
        <v>334981</v>
      </c>
      <c r="C1098" t="s">
        <v>2991</v>
      </c>
      <c r="D1098" t="s">
        <v>2992</v>
      </c>
      <c r="E1098" t="s">
        <v>2993</v>
      </c>
      <c r="F1098" s="15">
        <v>470</v>
      </c>
      <c r="G1098" t="s">
        <v>42</v>
      </c>
      <c r="H1098" t="s">
        <v>367</v>
      </c>
      <c r="I1098" t="s">
        <v>74</v>
      </c>
      <c r="J1098" t="s">
        <v>36</v>
      </c>
      <c r="K1098" t="s">
        <v>75</v>
      </c>
      <c r="L1098" t="s">
        <v>8142</v>
      </c>
      <c r="M1098" t="s">
        <v>8143</v>
      </c>
      <c r="N1098" t="s">
        <v>8144</v>
      </c>
      <c r="O1098">
        <f>VLOOKUP(B1098,HIS退!B:F,5,FALSE)</f>
        <v>-470</v>
      </c>
      <c r="P1098" t="str">
        <f t="shared" si="34"/>
        <v/>
      </c>
      <c r="Q1098" s="40">
        <f>VLOOKUP(L1098,银行退!C:D,2,FALSE)</f>
        <v>470</v>
      </c>
      <c r="R1098" t="str">
        <f t="shared" si="35"/>
        <v/>
      </c>
      <c r="S1098" t="str">
        <f>VLOOKUP(L1098,银行退!C:Q,15,FALSE)</f>
        <v>S</v>
      </c>
      <c r="T1098" s="40" t="e">
        <f>VLOOKUP(L1098,银行退!C:W,21,FALSE)</f>
        <v>#N/A</v>
      </c>
      <c r="U1098" s="53">
        <v>42907.720983796295</v>
      </c>
      <c r="V1098" t="e">
        <f>VLOOKUP(B1098,HIS解!E:G,3,FALSE)</f>
        <v>#N/A</v>
      </c>
    </row>
    <row r="1099" spans="1:22" ht="14.25" hidden="1">
      <c r="A1099" s="53">
        <v>42907.721006944441</v>
      </c>
      <c r="B1099">
        <v>334982</v>
      </c>
      <c r="C1099" t="s">
        <v>2988</v>
      </c>
      <c r="D1099" t="s">
        <v>2989</v>
      </c>
      <c r="E1099" t="s">
        <v>2990</v>
      </c>
      <c r="F1099" s="15">
        <v>760</v>
      </c>
      <c r="G1099" t="s">
        <v>367</v>
      </c>
      <c r="H1099" t="s">
        <v>367</v>
      </c>
      <c r="I1099" t="s">
        <v>74</v>
      </c>
      <c r="J1099" t="s">
        <v>36</v>
      </c>
      <c r="K1099" t="s">
        <v>75</v>
      </c>
      <c r="L1099" t="s">
        <v>8145</v>
      </c>
      <c r="M1099" t="s">
        <v>8146</v>
      </c>
      <c r="N1099" t="s">
        <v>8147</v>
      </c>
      <c r="O1099">
        <f>VLOOKUP(B1099,HIS退!B:F,5,FALSE)</f>
        <v>-760</v>
      </c>
      <c r="P1099" t="str">
        <f t="shared" si="34"/>
        <v/>
      </c>
      <c r="Q1099" s="40">
        <f>VLOOKUP(L1099,银行退!C:D,2,FALSE)</f>
        <v>760</v>
      </c>
      <c r="R1099" t="str">
        <f t="shared" si="35"/>
        <v/>
      </c>
      <c r="S1099" t="str">
        <f>VLOOKUP(L1099,银行退!C:Q,15,FALSE)</f>
        <v>S</v>
      </c>
      <c r="T1099" s="40" t="e">
        <f>VLOOKUP(L1099,银行退!C:W,21,FALSE)</f>
        <v>#N/A</v>
      </c>
      <c r="U1099" s="53">
        <v>42907.721006944441</v>
      </c>
      <c r="V1099" t="e">
        <f>VLOOKUP(B1099,HIS解!E:G,3,FALSE)</f>
        <v>#N/A</v>
      </c>
    </row>
    <row r="1100" spans="1:22" ht="14.25" hidden="1">
      <c r="A1100" s="53">
        <v>42907.728113425925</v>
      </c>
      <c r="B1100">
        <v>335087</v>
      </c>
      <c r="C1100" t="s">
        <v>2994</v>
      </c>
      <c r="D1100" t="s">
        <v>2707</v>
      </c>
      <c r="E1100" t="s">
        <v>2708</v>
      </c>
      <c r="F1100" s="15">
        <v>200</v>
      </c>
      <c r="G1100" t="s">
        <v>367</v>
      </c>
      <c r="H1100" t="s">
        <v>367</v>
      </c>
      <c r="I1100" t="s">
        <v>74</v>
      </c>
      <c r="J1100" t="s">
        <v>36</v>
      </c>
      <c r="K1100" t="s">
        <v>75</v>
      </c>
      <c r="L1100" t="s">
        <v>8148</v>
      </c>
      <c r="M1100" t="s">
        <v>8149</v>
      </c>
      <c r="N1100" t="s">
        <v>7824</v>
      </c>
      <c r="O1100">
        <f>VLOOKUP(B1100,HIS退!B:F,5,FALSE)</f>
        <v>-200</v>
      </c>
      <c r="P1100" t="str">
        <f t="shared" si="34"/>
        <v/>
      </c>
      <c r="Q1100" s="40">
        <f>VLOOKUP(L1100,银行退!C:D,2,FALSE)</f>
        <v>200</v>
      </c>
      <c r="R1100" t="str">
        <f t="shared" si="35"/>
        <v/>
      </c>
      <c r="S1100" t="str">
        <f>VLOOKUP(L1100,银行退!C:Q,15,FALSE)</f>
        <v>S</v>
      </c>
      <c r="T1100" s="40" t="e">
        <f>VLOOKUP(L1100,银行退!C:W,21,FALSE)</f>
        <v>#N/A</v>
      </c>
      <c r="U1100" s="53">
        <v>42907.728113425925</v>
      </c>
      <c r="V1100" t="e">
        <f>VLOOKUP(B1100,HIS解!E:G,3,FALSE)</f>
        <v>#N/A</v>
      </c>
    </row>
    <row r="1101" spans="1:22" ht="14.25" hidden="1">
      <c r="A1101" s="53">
        <v>42907.729560185187</v>
      </c>
      <c r="B1101">
        <v>335116</v>
      </c>
      <c r="C1101" t="s">
        <v>2995</v>
      </c>
      <c r="D1101" t="s">
        <v>2996</v>
      </c>
      <c r="E1101" t="s">
        <v>2997</v>
      </c>
      <c r="F1101" s="15">
        <v>100</v>
      </c>
      <c r="G1101" t="s">
        <v>367</v>
      </c>
      <c r="H1101" t="s">
        <v>367</v>
      </c>
      <c r="I1101" t="s">
        <v>74</v>
      </c>
      <c r="J1101" t="s">
        <v>36</v>
      </c>
      <c r="K1101" t="s">
        <v>75</v>
      </c>
      <c r="L1101" t="s">
        <v>8150</v>
      </c>
      <c r="M1101" t="s">
        <v>8151</v>
      </c>
      <c r="N1101" t="s">
        <v>8152</v>
      </c>
      <c r="O1101">
        <f>VLOOKUP(B1101,HIS退!B:F,5,FALSE)</f>
        <v>-100</v>
      </c>
      <c r="P1101" t="str">
        <f t="shared" si="34"/>
        <v/>
      </c>
      <c r="Q1101" s="40">
        <f>VLOOKUP(L1101,银行退!C:D,2,FALSE)</f>
        <v>100</v>
      </c>
      <c r="R1101" t="str">
        <f t="shared" si="35"/>
        <v/>
      </c>
      <c r="S1101" t="str">
        <f>VLOOKUP(L1101,银行退!C:Q,15,FALSE)</f>
        <v>S</v>
      </c>
      <c r="T1101" s="40" t="e">
        <f>VLOOKUP(L1101,银行退!C:W,21,FALSE)</f>
        <v>#N/A</v>
      </c>
      <c r="U1101" s="53">
        <v>42907.729560185187</v>
      </c>
      <c r="V1101" t="e">
        <f>VLOOKUP(B1101,HIS解!E:G,3,FALSE)</f>
        <v>#N/A</v>
      </c>
    </row>
    <row r="1102" spans="1:22" ht="14.25" hidden="1">
      <c r="A1102" s="53">
        <v>42907.733796296299</v>
      </c>
      <c r="B1102">
        <v>0</v>
      </c>
      <c r="C1102"/>
      <c r="D1102" t="s">
        <v>8153</v>
      </c>
      <c r="E1102" t="s">
        <v>8154</v>
      </c>
      <c r="F1102" s="15">
        <v>362</v>
      </c>
      <c r="G1102" t="s">
        <v>367</v>
      </c>
      <c r="H1102" t="s">
        <v>367</v>
      </c>
      <c r="I1102" t="s">
        <v>76</v>
      </c>
      <c r="J1102" t="s">
        <v>73</v>
      </c>
      <c r="K1102" t="s">
        <v>75</v>
      </c>
      <c r="L1102" t="s">
        <v>8155</v>
      </c>
      <c r="M1102" t="s">
        <v>8156</v>
      </c>
      <c r="N1102" t="s">
        <v>8157</v>
      </c>
      <c r="O1102" t="e">
        <f>VLOOKUP(B1102,HIS退!B:F,5,FALSE)</f>
        <v>#N/A</v>
      </c>
      <c r="P1102" t="e">
        <f t="shared" si="34"/>
        <v>#N/A</v>
      </c>
      <c r="Q1102" s="40" t="e">
        <f>VLOOKUP(L1102,银行退!C:D,2,FALSE)</f>
        <v>#N/A</v>
      </c>
      <c r="R1102" t="e">
        <f t="shared" si="35"/>
        <v>#N/A</v>
      </c>
      <c r="S1102" t="e">
        <f>VLOOKUP(L1102,银行退!C:Q,15,FALSE)</f>
        <v>#N/A</v>
      </c>
      <c r="T1102" s="40" t="e">
        <f>VLOOKUP(L1102,银行退!C:W,21,FALSE)</f>
        <v>#N/A</v>
      </c>
      <c r="U1102" s="53">
        <v>42907.733796296299</v>
      </c>
      <c r="V1102" t="e">
        <f>VLOOKUP(B1102,HIS解!E:G,3,FALSE)</f>
        <v>#N/A</v>
      </c>
    </row>
    <row r="1103" spans="1:22" ht="14.25" hidden="1">
      <c r="A1103" s="53">
        <v>42907.733854166669</v>
      </c>
      <c r="B1103">
        <v>335196</v>
      </c>
      <c r="C1103" t="s">
        <v>2998</v>
      </c>
      <c r="D1103" t="s">
        <v>2999</v>
      </c>
      <c r="E1103" t="s">
        <v>3000</v>
      </c>
      <c r="F1103" s="15">
        <v>5000</v>
      </c>
      <c r="G1103" t="s">
        <v>367</v>
      </c>
      <c r="H1103" t="s">
        <v>367</v>
      </c>
      <c r="I1103" t="s">
        <v>74</v>
      </c>
      <c r="J1103" t="s">
        <v>36</v>
      </c>
      <c r="K1103" t="s">
        <v>75</v>
      </c>
      <c r="L1103" t="s">
        <v>8158</v>
      </c>
      <c r="M1103" t="s">
        <v>8159</v>
      </c>
      <c r="N1103" t="s">
        <v>8160</v>
      </c>
      <c r="O1103">
        <f>VLOOKUP(B1103,HIS退!B:F,5,FALSE)</f>
        <v>-5000</v>
      </c>
      <c r="P1103" t="str">
        <f t="shared" si="34"/>
        <v/>
      </c>
      <c r="Q1103" s="40">
        <f>VLOOKUP(L1103,银行退!C:D,2,FALSE)</f>
        <v>5000</v>
      </c>
      <c r="R1103" t="str">
        <f t="shared" si="35"/>
        <v/>
      </c>
      <c r="S1103" t="str">
        <f>VLOOKUP(L1103,银行退!C:Q,15,FALSE)</f>
        <v>S</v>
      </c>
      <c r="T1103" s="40" t="e">
        <f>VLOOKUP(L1103,银行退!C:W,21,FALSE)</f>
        <v>#N/A</v>
      </c>
      <c r="U1103" s="53">
        <v>42907.733854166669</v>
      </c>
      <c r="V1103" t="e">
        <f>VLOOKUP(B1103,HIS解!E:G,3,FALSE)</f>
        <v>#N/A</v>
      </c>
    </row>
    <row r="1104" spans="1:22" ht="14.25" hidden="1">
      <c r="A1104" s="53">
        <v>42907.735509259262</v>
      </c>
      <c r="B1104">
        <v>335233</v>
      </c>
      <c r="C1104" t="s">
        <v>3001</v>
      </c>
      <c r="D1104" t="s">
        <v>3002</v>
      </c>
      <c r="E1104" t="s">
        <v>3003</v>
      </c>
      <c r="F1104" s="15">
        <v>1000</v>
      </c>
      <c r="G1104" t="s">
        <v>367</v>
      </c>
      <c r="H1104" t="s">
        <v>367</v>
      </c>
      <c r="I1104" t="s">
        <v>74</v>
      </c>
      <c r="J1104" t="s">
        <v>36</v>
      </c>
      <c r="K1104" t="s">
        <v>75</v>
      </c>
      <c r="L1104" t="s">
        <v>8161</v>
      </c>
      <c r="M1104" t="s">
        <v>8162</v>
      </c>
      <c r="N1104" t="s">
        <v>8163</v>
      </c>
      <c r="O1104">
        <f>VLOOKUP(B1104,HIS退!B:F,5,FALSE)</f>
        <v>-1000</v>
      </c>
      <c r="P1104" t="str">
        <f t="shared" si="34"/>
        <v/>
      </c>
      <c r="Q1104" s="40">
        <f>VLOOKUP(L1104,银行退!C:D,2,FALSE)</f>
        <v>1000</v>
      </c>
      <c r="R1104" t="str">
        <f t="shared" si="35"/>
        <v/>
      </c>
      <c r="S1104" t="str">
        <f>VLOOKUP(L1104,银行退!C:Q,15,FALSE)</f>
        <v>S</v>
      </c>
      <c r="T1104" s="40" t="e">
        <f>VLOOKUP(L1104,银行退!C:W,21,FALSE)</f>
        <v>#N/A</v>
      </c>
      <c r="U1104" s="53">
        <v>42907.735509259262</v>
      </c>
      <c r="V1104" t="e">
        <f>VLOOKUP(B1104,HIS解!E:G,3,FALSE)</f>
        <v>#N/A</v>
      </c>
    </row>
    <row r="1105" spans="1:22" ht="14.25" hidden="1">
      <c r="A1105" s="53">
        <v>42907.742800925924</v>
      </c>
      <c r="B1105">
        <v>335319</v>
      </c>
      <c r="C1105" t="s">
        <v>3004</v>
      </c>
      <c r="D1105" t="s">
        <v>3005</v>
      </c>
      <c r="E1105" t="s">
        <v>3006</v>
      </c>
      <c r="F1105" s="15">
        <v>1</v>
      </c>
      <c r="G1105" t="s">
        <v>367</v>
      </c>
      <c r="H1105" t="s">
        <v>367</v>
      </c>
      <c r="I1105" t="s">
        <v>74</v>
      </c>
      <c r="J1105" t="s">
        <v>36</v>
      </c>
      <c r="K1105" t="s">
        <v>75</v>
      </c>
      <c r="L1105" t="s">
        <v>8164</v>
      </c>
      <c r="M1105" t="s">
        <v>8165</v>
      </c>
      <c r="N1105" t="s">
        <v>8166</v>
      </c>
      <c r="O1105">
        <f>VLOOKUP(B1105,HIS退!B:F,5,FALSE)</f>
        <v>-1</v>
      </c>
      <c r="P1105" t="str">
        <f t="shared" si="34"/>
        <v/>
      </c>
      <c r="Q1105" s="40">
        <f>VLOOKUP(L1105,银行退!C:D,2,FALSE)</f>
        <v>1</v>
      </c>
      <c r="R1105" t="str">
        <f t="shared" si="35"/>
        <v/>
      </c>
      <c r="S1105" t="str">
        <f>VLOOKUP(L1105,银行退!C:Q,15,FALSE)</f>
        <v>S</v>
      </c>
      <c r="T1105" s="40" t="e">
        <f>VLOOKUP(L1105,银行退!C:W,21,FALSE)</f>
        <v>#N/A</v>
      </c>
      <c r="U1105" s="53">
        <v>42907.742800925924</v>
      </c>
      <c r="V1105" t="e">
        <f>VLOOKUP(B1105,HIS解!E:G,3,FALSE)</f>
        <v>#N/A</v>
      </c>
    </row>
    <row r="1106" spans="1:22" ht="14.25" hidden="1">
      <c r="A1106" s="53">
        <v>42907.749525462961</v>
      </c>
      <c r="B1106">
        <v>335390</v>
      </c>
      <c r="C1106" t="s">
        <v>3007</v>
      </c>
      <c r="D1106" t="s">
        <v>226</v>
      </c>
      <c r="E1106" t="s">
        <v>227</v>
      </c>
      <c r="F1106" s="15">
        <v>794</v>
      </c>
      <c r="G1106" t="s">
        <v>367</v>
      </c>
      <c r="H1106" t="s">
        <v>367</v>
      </c>
      <c r="I1106" t="s">
        <v>74</v>
      </c>
      <c r="J1106" t="s">
        <v>36</v>
      </c>
      <c r="K1106" t="s">
        <v>75</v>
      </c>
      <c r="L1106" t="s">
        <v>8167</v>
      </c>
      <c r="M1106" t="s">
        <v>8168</v>
      </c>
      <c r="N1106" t="s">
        <v>268</v>
      </c>
      <c r="O1106">
        <f>VLOOKUP(B1106,HIS退!B:F,5,FALSE)</f>
        <v>-794</v>
      </c>
      <c r="P1106" t="str">
        <f t="shared" si="34"/>
        <v/>
      </c>
      <c r="Q1106" s="40">
        <f>VLOOKUP(L1106,银行退!C:D,2,FALSE)</f>
        <v>794</v>
      </c>
      <c r="R1106" t="str">
        <f t="shared" si="35"/>
        <v/>
      </c>
      <c r="S1106" t="str">
        <f>VLOOKUP(L1106,银行退!C:Q,15,FALSE)</f>
        <v>S</v>
      </c>
      <c r="T1106" s="40" t="e">
        <f>VLOOKUP(L1106,银行退!C:W,21,FALSE)</f>
        <v>#N/A</v>
      </c>
      <c r="U1106" s="53">
        <v>42907.749525462961</v>
      </c>
      <c r="V1106" t="e">
        <f>VLOOKUP(B1106,HIS解!E:G,3,FALSE)</f>
        <v>#N/A</v>
      </c>
    </row>
    <row r="1107" spans="1:22" ht="14.25" hidden="1">
      <c r="A1107" s="53">
        <v>42907.758819444447</v>
      </c>
      <c r="B1107">
        <v>335450</v>
      </c>
      <c r="C1107" t="s">
        <v>8169</v>
      </c>
      <c r="D1107" t="s">
        <v>3008</v>
      </c>
      <c r="E1107" t="s">
        <v>3009</v>
      </c>
      <c r="F1107" s="15">
        <v>994</v>
      </c>
      <c r="G1107" t="s">
        <v>367</v>
      </c>
      <c r="H1107" t="s">
        <v>367</v>
      </c>
      <c r="I1107" t="s">
        <v>174</v>
      </c>
      <c r="J1107" t="s">
        <v>73</v>
      </c>
      <c r="K1107" t="s">
        <v>75</v>
      </c>
      <c r="L1107" t="s">
        <v>8170</v>
      </c>
      <c r="M1107" t="s">
        <v>8171</v>
      </c>
      <c r="N1107" t="s">
        <v>5048</v>
      </c>
      <c r="O1107">
        <f>VLOOKUP(B1107,HIS退!B:F,5,FALSE)</f>
        <v>-994</v>
      </c>
      <c r="P1107" t="str">
        <f t="shared" si="34"/>
        <v/>
      </c>
      <c r="Q1107" s="40">
        <f>VLOOKUP(L1107,银行退!C:D,2,FALSE)</f>
        <v>994</v>
      </c>
      <c r="R1107" t="str">
        <f t="shared" si="35"/>
        <v/>
      </c>
      <c r="S1107" t="str">
        <f>VLOOKUP(L1107,银行退!C:Q,15,FALSE)</f>
        <v>B</v>
      </c>
      <c r="T1107" s="40" t="str">
        <f>VLOOKUP(L1107,银行退!C:W,21,FALSE)</f>
        <v>20170621</v>
      </c>
      <c r="U1107" s="53">
        <v>42907.758819444447</v>
      </c>
      <c r="V1107">
        <f>VLOOKUP(B1107,HIS解!E:G,3,FALSE)</f>
        <v>994</v>
      </c>
    </row>
    <row r="1108" spans="1:22" ht="14.25" hidden="1">
      <c r="A1108" s="53">
        <v>42908.235925925925</v>
      </c>
      <c r="B1108">
        <v>336245</v>
      </c>
      <c r="C1108" t="s">
        <v>3010</v>
      </c>
      <c r="D1108" t="s">
        <v>3011</v>
      </c>
      <c r="E1108" t="s">
        <v>3012</v>
      </c>
      <c r="F1108" s="15">
        <v>65</v>
      </c>
      <c r="G1108" t="s">
        <v>367</v>
      </c>
      <c r="H1108" t="s">
        <v>367</v>
      </c>
      <c r="I1108" t="s">
        <v>74</v>
      </c>
      <c r="J1108" t="s">
        <v>36</v>
      </c>
      <c r="K1108" t="s">
        <v>75</v>
      </c>
      <c r="L1108" t="s">
        <v>8172</v>
      </c>
      <c r="M1108" t="s">
        <v>8173</v>
      </c>
      <c r="N1108" t="s">
        <v>8174</v>
      </c>
      <c r="O1108">
        <f>VLOOKUP(B1108,HIS退!B:F,5,FALSE)</f>
        <v>-65</v>
      </c>
      <c r="P1108" t="str">
        <f t="shared" si="34"/>
        <v/>
      </c>
      <c r="Q1108" s="40">
        <f>VLOOKUP(L1108,银行退!C:D,2,FALSE)</f>
        <v>65</v>
      </c>
      <c r="R1108" t="str">
        <f t="shared" si="35"/>
        <v/>
      </c>
      <c r="S1108" t="str">
        <f>VLOOKUP(L1108,银行退!C:Q,15,FALSE)</f>
        <v>S</v>
      </c>
      <c r="T1108" s="40" t="e">
        <f>VLOOKUP(L1108,银行退!C:W,21,FALSE)</f>
        <v>#N/A</v>
      </c>
      <c r="U1108" s="53">
        <v>42908.235925925925</v>
      </c>
      <c r="V1108" t="e">
        <f>VLOOKUP(B1108,HIS解!E:G,3,FALSE)</f>
        <v>#N/A</v>
      </c>
    </row>
    <row r="1109" spans="1:22" ht="14.25" hidden="1">
      <c r="A1109" s="53">
        <v>42908.333958333336</v>
      </c>
      <c r="B1109">
        <v>336865</v>
      </c>
      <c r="C1109" t="s">
        <v>3013</v>
      </c>
      <c r="D1109" t="s">
        <v>3014</v>
      </c>
      <c r="E1109" t="s">
        <v>3015</v>
      </c>
      <c r="F1109" s="15">
        <v>1567</v>
      </c>
      <c r="G1109" t="s">
        <v>367</v>
      </c>
      <c r="H1109" t="s">
        <v>367</v>
      </c>
      <c r="I1109" t="s">
        <v>74</v>
      </c>
      <c r="J1109" t="s">
        <v>36</v>
      </c>
      <c r="K1109" t="s">
        <v>75</v>
      </c>
      <c r="L1109" t="s">
        <v>8175</v>
      </c>
      <c r="M1109" t="s">
        <v>8176</v>
      </c>
      <c r="N1109" t="s">
        <v>8177</v>
      </c>
      <c r="O1109">
        <f>VLOOKUP(B1109,HIS退!B:F,5,FALSE)</f>
        <v>-1567</v>
      </c>
      <c r="P1109" t="str">
        <f t="shared" si="34"/>
        <v/>
      </c>
      <c r="Q1109" s="40">
        <f>VLOOKUP(L1109,银行退!C:D,2,FALSE)</f>
        <v>1567</v>
      </c>
      <c r="R1109" t="str">
        <f t="shared" si="35"/>
        <v/>
      </c>
      <c r="S1109" t="str">
        <f>VLOOKUP(L1109,银行退!C:Q,15,FALSE)</f>
        <v>S</v>
      </c>
      <c r="T1109" s="40" t="e">
        <f>VLOOKUP(L1109,银行退!C:W,21,FALSE)</f>
        <v>#N/A</v>
      </c>
      <c r="U1109" s="53">
        <v>42908.333958333336</v>
      </c>
      <c r="V1109" t="e">
        <f>VLOOKUP(B1109,HIS解!E:G,3,FALSE)</f>
        <v>#N/A</v>
      </c>
    </row>
    <row r="1110" spans="1:22" ht="14.25" hidden="1">
      <c r="A1110" s="53">
        <v>42908.3440625</v>
      </c>
      <c r="B1110">
        <v>337439</v>
      </c>
      <c r="C1110" t="s">
        <v>3016</v>
      </c>
      <c r="D1110" t="s">
        <v>3017</v>
      </c>
      <c r="E1110" t="s">
        <v>3018</v>
      </c>
      <c r="F1110" s="15">
        <v>2000</v>
      </c>
      <c r="G1110" t="s">
        <v>367</v>
      </c>
      <c r="H1110" t="s">
        <v>367</v>
      </c>
      <c r="I1110" t="s">
        <v>74</v>
      </c>
      <c r="J1110" t="s">
        <v>36</v>
      </c>
      <c r="K1110" t="s">
        <v>75</v>
      </c>
      <c r="L1110" t="s">
        <v>8178</v>
      </c>
      <c r="M1110" t="s">
        <v>8179</v>
      </c>
      <c r="N1110" t="s">
        <v>8180</v>
      </c>
      <c r="O1110">
        <f>VLOOKUP(B1110,HIS退!B:F,5,FALSE)</f>
        <v>-2000</v>
      </c>
      <c r="P1110" t="str">
        <f t="shared" si="34"/>
        <v/>
      </c>
      <c r="Q1110" s="40">
        <f>VLOOKUP(L1110,银行退!C:D,2,FALSE)</f>
        <v>2000</v>
      </c>
      <c r="R1110" t="str">
        <f t="shared" si="35"/>
        <v/>
      </c>
      <c r="S1110" t="str">
        <f>VLOOKUP(L1110,银行退!C:Q,15,FALSE)</f>
        <v>S</v>
      </c>
      <c r="T1110" s="40" t="e">
        <f>VLOOKUP(L1110,银行退!C:W,21,FALSE)</f>
        <v>#N/A</v>
      </c>
      <c r="U1110" s="53">
        <v>42908.3440625</v>
      </c>
      <c r="V1110" t="e">
        <f>VLOOKUP(B1110,HIS解!E:G,3,FALSE)</f>
        <v>#N/A</v>
      </c>
    </row>
    <row r="1111" spans="1:22" ht="14.25" hidden="1">
      <c r="A1111" s="53">
        <v>42908.345520833333</v>
      </c>
      <c r="B1111">
        <v>337560</v>
      </c>
      <c r="C1111" t="s">
        <v>3019</v>
      </c>
      <c r="D1111" t="s">
        <v>3020</v>
      </c>
      <c r="E1111" t="s">
        <v>3021</v>
      </c>
      <c r="F1111" s="15">
        <v>146</v>
      </c>
      <c r="G1111" t="s">
        <v>367</v>
      </c>
      <c r="H1111" t="s">
        <v>367</v>
      </c>
      <c r="I1111" t="s">
        <v>74</v>
      </c>
      <c r="J1111" t="s">
        <v>36</v>
      </c>
      <c r="K1111" t="s">
        <v>75</v>
      </c>
      <c r="L1111" t="s">
        <v>8181</v>
      </c>
      <c r="M1111" t="s">
        <v>8182</v>
      </c>
      <c r="N1111" t="s">
        <v>8183</v>
      </c>
      <c r="O1111">
        <f>VLOOKUP(B1111,HIS退!B:F,5,FALSE)</f>
        <v>-146</v>
      </c>
      <c r="P1111" t="str">
        <f t="shared" si="34"/>
        <v/>
      </c>
      <c r="Q1111" s="40">
        <f>VLOOKUP(L1111,银行退!C:D,2,FALSE)</f>
        <v>146</v>
      </c>
      <c r="R1111" t="str">
        <f t="shared" si="35"/>
        <v/>
      </c>
      <c r="S1111" t="str">
        <f>VLOOKUP(L1111,银行退!C:Q,15,FALSE)</f>
        <v>S</v>
      </c>
      <c r="T1111" s="40" t="e">
        <f>VLOOKUP(L1111,银行退!C:W,21,FALSE)</f>
        <v>#N/A</v>
      </c>
      <c r="U1111" s="53">
        <v>42908.345520833333</v>
      </c>
      <c r="V1111" t="e">
        <f>VLOOKUP(B1111,HIS解!E:G,3,FALSE)</f>
        <v>#N/A</v>
      </c>
    </row>
    <row r="1112" spans="1:22" ht="14.25" hidden="1">
      <c r="A1112" s="53">
        <v>42908.351898148147</v>
      </c>
      <c r="B1112">
        <v>337997</v>
      </c>
      <c r="C1112" t="s">
        <v>3022</v>
      </c>
      <c r="D1112" t="s">
        <v>3023</v>
      </c>
      <c r="E1112" t="s">
        <v>103</v>
      </c>
      <c r="F1112" s="15">
        <v>500</v>
      </c>
      <c r="G1112" t="s">
        <v>367</v>
      </c>
      <c r="H1112" t="s">
        <v>367</v>
      </c>
      <c r="I1112" t="s">
        <v>74</v>
      </c>
      <c r="J1112" t="s">
        <v>36</v>
      </c>
      <c r="K1112" t="s">
        <v>75</v>
      </c>
      <c r="L1112" t="s">
        <v>8184</v>
      </c>
      <c r="M1112" t="s">
        <v>8185</v>
      </c>
      <c r="N1112" t="s">
        <v>8186</v>
      </c>
      <c r="O1112">
        <f>VLOOKUP(B1112,HIS退!B:F,5,FALSE)</f>
        <v>-500</v>
      </c>
      <c r="P1112" t="str">
        <f t="shared" si="34"/>
        <v/>
      </c>
      <c r="Q1112" s="40">
        <f>VLOOKUP(L1112,银行退!C:D,2,FALSE)</f>
        <v>500</v>
      </c>
      <c r="R1112" t="str">
        <f t="shared" si="35"/>
        <v/>
      </c>
      <c r="S1112" t="str">
        <f>VLOOKUP(L1112,银行退!C:Q,15,FALSE)</f>
        <v>S</v>
      </c>
      <c r="T1112" s="40" t="e">
        <f>VLOOKUP(L1112,银行退!C:W,21,FALSE)</f>
        <v>#N/A</v>
      </c>
      <c r="U1112" s="53">
        <v>42908.351898148147</v>
      </c>
      <c r="V1112" t="e">
        <f>VLOOKUP(B1112,HIS解!E:G,3,FALSE)</f>
        <v>#N/A</v>
      </c>
    </row>
    <row r="1113" spans="1:22" ht="14.25" hidden="1">
      <c r="A1113" s="53">
        <v>42908.357349537036</v>
      </c>
      <c r="B1113">
        <v>338488</v>
      </c>
      <c r="C1113" t="s">
        <v>3024</v>
      </c>
      <c r="D1113" t="s">
        <v>3025</v>
      </c>
      <c r="E1113" t="s">
        <v>3026</v>
      </c>
      <c r="F1113" s="15">
        <v>600</v>
      </c>
      <c r="G1113" t="s">
        <v>367</v>
      </c>
      <c r="H1113" t="s">
        <v>367</v>
      </c>
      <c r="I1113" t="s">
        <v>74</v>
      </c>
      <c r="J1113" t="s">
        <v>36</v>
      </c>
      <c r="K1113" t="s">
        <v>75</v>
      </c>
      <c r="L1113" t="s">
        <v>8187</v>
      </c>
      <c r="M1113" t="s">
        <v>8188</v>
      </c>
      <c r="N1113" t="s">
        <v>8189</v>
      </c>
      <c r="O1113">
        <f>VLOOKUP(B1113,HIS退!B:F,5,FALSE)</f>
        <v>-600</v>
      </c>
      <c r="P1113" t="str">
        <f t="shared" si="34"/>
        <v/>
      </c>
      <c r="Q1113" s="40">
        <f>VLOOKUP(L1113,银行退!C:D,2,FALSE)</f>
        <v>600</v>
      </c>
      <c r="R1113" t="str">
        <f t="shared" si="35"/>
        <v/>
      </c>
      <c r="S1113" t="str">
        <f>VLOOKUP(L1113,银行退!C:Q,15,FALSE)</f>
        <v>S</v>
      </c>
      <c r="T1113" s="40" t="e">
        <f>VLOOKUP(L1113,银行退!C:W,21,FALSE)</f>
        <v>#N/A</v>
      </c>
      <c r="U1113" s="53">
        <v>42908.357349537036</v>
      </c>
      <c r="V1113" t="e">
        <f>VLOOKUP(B1113,HIS解!E:G,3,FALSE)</f>
        <v>#N/A</v>
      </c>
    </row>
    <row r="1114" spans="1:22" ht="14.25" hidden="1">
      <c r="A1114" s="53">
        <v>42908.360682870371</v>
      </c>
      <c r="B1114">
        <v>338726</v>
      </c>
      <c r="C1114" t="s">
        <v>3027</v>
      </c>
      <c r="D1114" t="s">
        <v>3028</v>
      </c>
      <c r="E1114" t="s">
        <v>3029</v>
      </c>
      <c r="F1114" s="15">
        <v>800</v>
      </c>
      <c r="G1114" t="s">
        <v>367</v>
      </c>
      <c r="H1114" t="s">
        <v>367</v>
      </c>
      <c r="I1114" t="s">
        <v>74</v>
      </c>
      <c r="J1114" t="s">
        <v>36</v>
      </c>
      <c r="K1114" t="s">
        <v>75</v>
      </c>
      <c r="L1114" t="s">
        <v>8190</v>
      </c>
      <c r="M1114" t="s">
        <v>8191</v>
      </c>
      <c r="N1114" t="s">
        <v>8192</v>
      </c>
      <c r="O1114">
        <f>VLOOKUP(B1114,HIS退!B:F,5,FALSE)</f>
        <v>-800</v>
      </c>
      <c r="P1114" t="str">
        <f t="shared" si="34"/>
        <v/>
      </c>
      <c r="Q1114" s="40">
        <f>VLOOKUP(L1114,银行退!C:D,2,FALSE)</f>
        <v>800</v>
      </c>
      <c r="R1114" t="str">
        <f t="shared" si="35"/>
        <v/>
      </c>
      <c r="S1114" t="str">
        <f>VLOOKUP(L1114,银行退!C:Q,15,FALSE)</f>
        <v>S</v>
      </c>
      <c r="T1114" s="40" t="e">
        <f>VLOOKUP(L1114,银行退!C:W,21,FALSE)</f>
        <v>#N/A</v>
      </c>
      <c r="U1114" s="53">
        <v>42908.360682870371</v>
      </c>
      <c r="V1114" t="e">
        <f>VLOOKUP(B1114,HIS解!E:G,3,FALSE)</f>
        <v>#N/A</v>
      </c>
    </row>
    <row r="1115" spans="1:22" ht="14.25" hidden="1">
      <c r="A1115" s="53">
        <v>42908.366689814815</v>
      </c>
      <c r="B1115">
        <v>339179</v>
      </c>
      <c r="C1115" t="s">
        <v>3030</v>
      </c>
      <c r="D1115" t="s">
        <v>3031</v>
      </c>
      <c r="E1115" t="s">
        <v>3032</v>
      </c>
      <c r="F1115" s="15">
        <v>1482</v>
      </c>
      <c r="G1115" t="s">
        <v>367</v>
      </c>
      <c r="H1115" t="s">
        <v>367</v>
      </c>
      <c r="I1115" t="s">
        <v>74</v>
      </c>
      <c r="J1115" t="s">
        <v>36</v>
      </c>
      <c r="K1115" t="s">
        <v>75</v>
      </c>
      <c r="L1115" t="s">
        <v>8193</v>
      </c>
      <c r="M1115" t="s">
        <v>8194</v>
      </c>
      <c r="N1115" t="s">
        <v>8195</v>
      </c>
      <c r="O1115">
        <f>VLOOKUP(B1115,HIS退!B:F,5,FALSE)</f>
        <v>-1482</v>
      </c>
      <c r="P1115" t="str">
        <f t="shared" si="34"/>
        <v/>
      </c>
      <c r="Q1115" s="40">
        <f>VLOOKUP(L1115,银行退!C:D,2,FALSE)</f>
        <v>1482</v>
      </c>
      <c r="R1115" t="str">
        <f t="shared" si="35"/>
        <v/>
      </c>
      <c r="S1115" t="str">
        <f>VLOOKUP(L1115,银行退!C:Q,15,FALSE)</f>
        <v>S</v>
      </c>
      <c r="T1115" s="40" t="e">
        <f>VLOOKUP(L1115,银行退!C:W,21,FALSE)</f>
        <v>#N/A</v>
      </c>
      <c r="U1115" s="53">
        <v>42908.366689814815</v>
      </c>
      <c r="V1115" t="e">
        <f>VLOOKUP(B1115,HIS解!E:G,3,FALSE)</f>
        <v>#N/A</v>
      </c>
    </row>
    <row r="1116" spans="1:22" ht="14.25" hidden="1">
      <c r="A1116" s="53">
        <v>42908.368449074071</v>
      </c>
      <c r="B1116">
        <v>339325</v>
      </c>
      <c r="C1116" t="s">
        <v>3033</v>
      </c>
      <c r="D1116" t="s">
        <v>3034</v>
      </c>
      <c r="E1116" t="s">
        <v>3035</v>
      </c>
      <c r="F1116" s="15">
        <v>5966</v>
      </c>
      <c r="G1116" t="s">
        <v>367</v>
      </c>
      <c r="H1116" t="s">
        <v>367</v>
      </c>
      <c r="I1116" t="s">
        <v>74</v>
      </c>
      <c r="J1116" t="s">
        <v>36</v>
      </c>
      <c r="K1116" t="s">
        <v>75</v>
      </c>
      <c r="L1116" t="s">
        <v>8196</v>
      </c>
      <c r="M1116" t="s">
        <v>8197</v>
      </c>
      <c r="N1116" t="s">
        <v>8198</v>
      </c>
      <c r="O1116">
        <f>VLOOKUP(B1116,HIS退!B:F,5,FALSE)</f>
        <v>-5966</v>
      </c>
      <c r="P1116" t="str">
        <f t="shared" si="34"/>
        <v/>
      </c>
      <c r="Q1116" s="40">
        <f>VLOOKUP(L1116,银行退!C:D,2,FALSE)</f>
        <v>5966</v>
      </c>
      <c r="R1116" t="str">
        <f t="shared" si="35"/>
        <v/>
      </c>
      <c r="S1116" t="str">
        <f>VLOOKUP(L1116,银行退!C:Q,15,FALSE)</f>
        <v>S</v>
      </c>
      <c r="T1116" s="40" t="e">
        <f>VLOOKUP(L1116,银行退!C:W,21,FALSE)</f>
        <v>#N/A</v>
      </c>
      <c r="U1116" s="53">
        <v>42908.368449074071</v>
      </c>
      <c r="V1116" t="e">
        <f>VLOOKUP(B1116,HIS解!E:G,3,FALSE)</f>
        <v>#N/A</v>
      </c>
    </row>
    <row r="1117" spans="1:22" ht="14.25" hidden="1">
      <c r="A1117" s="53">
        <v>42908.374201388891</v>
      </c>
      <c r="B1117">
        <v>339774</v>
      </c>
      <c r="C1117" t="s">
        <v>8199</v>
      </c>
      <c r="D1117" t="s">
        <v>3036</v>
      </c>
      <c r="E1117" t="s">
        <v>3037</v>
      </c>
      <c r="F1117" s="15">
        <v>1832</v>
      </c>
      <c r="G1117" t="s">
        <v>367</v>
      </c>
      <c r="H1117" t="s">
        <v>367</v>
      </c>
      <c r="I1117" t="s">
        <v>174</v>
      </c>
      <c r="J1117" t="s">
        <v>73</v>
      </c>
      <c r="K1117" t="s">
        <v>75</v>
      </c>
      <c r="L1117" t="s">
        <v>8200</v>
      </c>
      <c r="M1117" t="s">
        <v>8201</v>
      </c>
      <c r="N1117" t="s">
        <v>5049</v>
      </c>
      <c r="O1117">
        <f>VLOOKUP(B1117,HIS退!B:F,5,FALSE)</f>
        <v>-1832</v>
      </c>
      <c r="P1117" t="str">
        <f t="shared" si="34"/>
        <v/>
      </c>
      <c r="Q1117" s="40">
        <f>VLOOKUP(L1117,银行退!C:D,2,FALSE)</f>
        <v>1832</v>
      </c>
      <c r="R1117" t="str">
        <f t="shared" si="35"/>
        <v/>
      </c>
      <c r="S1117" t="str">
        <f>VLOOKUP(L1117,银行退!C:Q,15,FALSE)</f>
        <v>B</v>
      </c>
      <c r="T1117" s="40" t="str">
        <f>VLOOKUP(L1117,银行退!C:W,21,FALSE)</f>
        <v>20170622</v>
      </c>
      <c r="U1117" s="53">
        <v>42908.374201388891</v>
      </c>
      <c r="V1117">
        <f>VLOOKUP(B1117,HIS解!E:G,3,FALSE)</f>
        <v>1832</v>
      </c>
    </row>
    <row r="1118" spans="1:22" ht="14.25" hidden="1">
      <c r="A1118" s="53">
        <v>42908.376898148148</v>
      </c>
      <c r="B1118">
        <v>339994</v>
      </c>
      <c r="C1118" t="s">
        <v>3038</v>
      </c>
      <c r="D1118" t="s">
        <v>1155</v>
      </c>
      <c r="E1118" t="s">
        <v>1156</v>
      </c>
      <c r="F1118" s="15">
        <v>500</v>
      </c>
      <c r="G1118" t="s">
        <v>367</v>
      </c>
      <c r="H1118" t="s">
        <v>367</v>
      </c>
      <c r="I1118" t="s">
        <v>74</v>
      </c>
      <c r="J1118" t="s">
        <v>36</v>
      </c>
      <c r="K1118" t="s">
        <v>75</v>
      </c>
      <c r="L1118" t="s">
        <v>8202</v>
      </c>
      <c r="M1118" t="s">
        <v>8203</v>
      </c>
      <c r="N1118" t="s">
        <v>4934</v>
      </c>
      <c r="O1118">
        <f>VLOOKUP(B1118,HIS退!B:F,5,FALSE)</f>
        <v>-500</v>
      </c>
      <c r="P1118" t="str">
        <f t="shared" si="34"/>
        <v/>
      </c>
      <c r="Q1118" s="40">
        <f>VLOOKUP(L1118,银行退!C:D,2,FALSE)</f>
        <v>500</v>
      </c>
      <c r="R1118" t="str">
        <f t="shared" si="35"/>
        <v/>
      </c>
      <c r="S1118" t="str">
        <f>VLOOKUP(L1118,银行退!C:Q,15,FALSE)</f>
        <v>S</v>
      </c>
      <c r="T1118" s="40" t="e">
        <f>VLOOKUP(L1118,银行退!C:W,21,FALSE)</f>
        <v>#N/A</v>
      </c>
      <c r="U1118" s="53">
        <v>42908.376898148148</v>
      </c>
      <c r="V1118" t="e">
        <f>VLOOKUP(B1118,HIS解!E:G,3,FALSE)</f>
        <v>#N/A</v>
      </c>
    </row>
    <row r="1119" spans="1:22" ht="14.25" hidden="1">
      <c r="A1119" s="53">
        <v>42908.386354166665</v>
      </c>
      <c r="B1119">
        <v>340825</v>
      </c>
      <c r="C1119" t="s">
        <v>8204</v>
      </c>
      <c r="D1119" t="s">
        <v>3039</v>
      </c>
      <c r="E1119" t="s">
        <v>3040</v>
      </c>
      <c r="F1119" s="15">
        <v>300</v>
      </c>
      <c r="G1119" t="s">
        <v>367</v>
      </c>
      <c r="H1119" t="s">
        <v>367</v>
      </c>
      <c r="I1119" t="s">
        <v>174</v>
      </c>
      <c r="J1119" t="s">
        <v>73</v>
      </c>
      <c r="K1119" t="s">
        <v>75</v>
      </c>
      <c r="L1119" t="s">
        <v>8205</v>
      </c>
      <c r="M1119" t="s">
        <v>8206</v>
      </c>
      <c r="N1119" t="s">
        <v>249</v>
      </c>
      <c r="O1119">
        <f>VLOOKUP(B1119,HIS退!B:F,5,FALSE)</f>
        <v>-300</v>
      </c>
      <c r="P1119" t="str">
        <f t="shared" si="34"/>
        <v/>
      </c>
      <c r="Q1119" s="40">
        <f>VLOOKUP(L1119,银行退!C:D,2,FALSE)</f>
        <v>300</v>
      </c>
      <c r="R1119" t="str">
        <f t="shared" si="35"/>
        <v/>
      </c>
      <c r="S1119" t="str">
        <f>VLOOKUP(L1119,银行退!C:Q,15,FALSE)</f>
        <v>B</v>
      </c>
      <c r="T1119" s="40" t="str">
        <f>VLOOKUP(L1119,银行退!C:W,21,FALSE)</f>
        <v>20170622</v>
      </c>
      <c r="U1119" s="53">
        <v>42908.386354166665</v>
      </c>
      <c r="V1119">
        <f>VLOOKUP(B1119,HIS解!E:G,3,FALSE)</f>
        <v>300</v>
      </c>
    </row>
    <row r="1120" spans="1:22" ht="14.25" hidden="1">
      <c r="A1120" s="53">
        <v>42908.393113425926</v>
      </c>
      <c r="B1120">
        <v>341389</v>
      </c>
      <c r="C1120" t="s">
        <v>3041</v>
      </c>
      <c r="D1120" t="s">
        <v>3042</v>
      </c>
      <c r="E1120" t="s">
        <v>3043</v>
      </c>
      <c r="F1120" s="15">
        <v>4395</v>
      </c>
      <c r="G1120" t="s">
        <v>367</v>
      </c>
      <c r="H1120" t="s">
        <v>367</v>
      </c>
      <c r="I1120" t="s">
        <v>74</v>
      </c>
      <c r="J1120" t="s">
        <v>36</v>
      </c>
      <c r="K1120" t="s">
        <v>75</v>
      </c>
      <c r="L1120" t="s">
        <v>8207</v>
      </c>
      <c r="M1120" t="s">
        <v>8208</v>
      </c>
      <c r="N1120" t="s">
        <v>8209</v>
      </c>
      <c r="O1120">
        <f>VLOOKUP(B1120,HIS退!B:F,5,FALSE)</f>
        <v>-4395</v>
      </c>
      <c r="P1120" t="str">
        <f t="shared" si="34"/>
        <v/>
      </c>
      <c r="Q1120" s="40">
        <f>VLOOKUP(L1120,银行退!C:D,2,FALSE)</f>
        <v>4395</v>
      </c>
      <c r="R1120" t="str">
        <f t="shared" si="35"/>
        <v/>
      </c>
      <c r="S1120" t="str">
        <f>VLOOKUP(L1120,银行退!C:Q,15,FALSE)</f>
        <v>S</v>
      </c>
      <c r="T1120" s="40" t="e">
        <f>VLOOKUP(L1120,银行退!C:W,21,FALSE)</f>
        <v>#N/A</v>
      </c>
      <c r="U1120" s="53">
        <v>42908.393113425926</v>
      </c>
      <c r="V1120" t="e">
        <f>VLOOKUP(B1120,HIS解!E:G,3,FALSE)</f>
        <v>#N/A</v>
      </c>
    </row>
    <row r="1121" spans="1:22" ht="14.25" hidden="1">
      <c r="A1121" s="53">
        <v>42908.401365740741</v>
      </c>
      <c r="B1121">
        <v>342077</v>
      </c>
      <c r="C1121" t="s">
        <v>3044</v>
      </c>
      <c r="D1121" t="s">
        <v>3045</v>
      </c>
      <c r="E1121" t="s">
        <v>3046</v>
      </c>
      <c r="F1121" s="15">
        <v>1000</v>
      </c>
      <c r="G1121" t="s">
        <v>367</v>
      </c>
      <c r="H1121" t="s">
        <v>367</v>
      </c>
      <c r="I1121" t="s">
        <v>74</v>
      </c>
      <c r="J1121" t="s">
        <v>36</v>
      </c>
      <c r="K1121" t="s">
        <v>75</v>
      </c>
      <c r="L1121" t="s">
        <v>8210</v>
      </c>
      <c r="M1121" t="s">
        <v>8211</v>
      </c>
      <c r="N1121" t="s">
        <v>8212</v>
      </c>
      <c r="O1121">
        <f>VLOOKUP(B1121,HIS退!B:F,5,FALSE)</f>
        <v>-1000</v>
      </c>
      <c r="P1121" t="str">
        <f t="shared" si="34"/>
        <v/>
      </c>
      <c r="Q1121" s="40">
        <f>VLOOKUP(L1121,银行退!C:D,2,FALSE)</f>
        <v>1000</v>
      </c>
      <c r="R1121" t="str">
        <f t="shared" si="35"/>
        <v/>
      </c>
      <c r="S1121" t="str">
        <f>VLOOKUP(L1121,银行退!C:Q,15,FALSE)</f>
        <v>S</v>
      </c>
      <c r="T1121" s="40" t="e">
        <f>VLOOKUP(L1121,银行退!C:W,21,FALSE)</f>
        <v>#N/A</v>
      </c>
      <c r="U1121" s="53">
        <v>42908.401365740741</v>
      </c>
      <c r="V1121" t="e">
        <f>VLOOKUP(B1121,HIS解!E:G,3,FALSE)</f>
        <v>#N/A</v>
      </c>
    </row>
    <row r="1122" spans="1:22" ht="14.25" hidden="1">
      <c r="A1122" s="53">
        <v>42908.40221064815</v>
      </c>
      <c r="B1122">
        <v>342097</v>
      </c>
      <c r="C1122" t="s">
        <v>3047</v>
      </c>
      <c r="D1122" t="s">
        <v>3048</v>
      </c>
      <c r="E1122" t="s">
        <v>3049</v>
      </c>
      <c r="F1122" s="15">
        <v>369</v>
      </c>
      <c r="G1122" t="s">
        <v>367</v>
      </c>
      <c r="H1122" t="s">
        <v>367</v>
      </c>
      <c r="I1122" t="s">
        <v>74</v>
      </c>
      <c r="J1122" t="s">
        <v>36</v>
      </c>
      <c r="K1122" t="s">
        <v>75</v>
      </c>
      <c r="L1122" t="s">
        <v>8213</v>
      </c>
      <c r="M1122" t="s">
        <v>8214</v>
      </c>
      <c r="N1122" t="s">
        <v>8215</v>
      </c>
      <c r="O1122">
        <f>VLOOKUP(B1122,HIS退!B:F,5,FALSE)</f>
        <v>-369</v>
      </c>
      <c r="P1122" t="str">
        <f t="shared" si="34"/>
        <v/>
      </c>
      <c r="Q1122" s="40">
        <f>VLOOKUP(L1122,银行退!C:D,2,FALSE)</f>
        <v>369</v>
      </c>
      <c r="R1122" t="str">
        <f t="shared" si="35"/>
        <v/>
      </c>
      <c r="S1122" t="str">
        <f>VLOOKUP(L1122,银行退!C:Q,15,FALSE)</f>
        <v>S</v>
      </c>
      <c r="T1122" s="40" t="e">
        <f>VLOOKUP(L1122,银行退!C:W,21,FALSE)</f>
        <v>#N/A</v>
      </c>
      <c r="U1122" s="53">
        <v>42908.40221064815</v>
      </c>
      <c r="V1122" t="e">
        <f>VLOOKUP(B1122,HIS解!E:G,3,FALSE)</f>
        <v>#N/A</v>
      </c>
    </row>
    <row r="1123" spans="1:22" ht="14.25" hidden="1">
      <c r="A1123" s="53">
        <v>42908.402881944443</v>
      </c>
      <c r="B1123">
        <v>342230</v>
      </c>
      <c r="C1123" t="s">
        <v>8216</v>
      </c>
      <c r="D1123" t="s">
        <v>3050</v>
      </c>
      <c r="E1123" t="s">
        <v>3051</v>
      </c>
      <c r="F1123" s="15">
        <v>21</v>
      </c>
      <c r="G1123" t="s">
        <v>367</v>
      </c>
      <c r="H1123" t="s">
        <v>367</v>
      </c>
      <c r="I1123" t="s">
        <v>174</v>
      </c>
      <c r="J1123" t="s">
        <v>73</v>
      </c>
      <c r="K1123" t="s">
        <v>75</v>
      </c>
      <c r="L1123" t="s">
        <v>8217</v>
      </c>
      <c r="M1123" t="s">
        <v>8218</v>
      </c>
      <c r="N1123" t="s">
        <v>5050</v>
      </c>
      <c r="O1123">
        <f>VLOOKUP(B1123,HIS退!B:F,5,FALSE)</f>
        <v>-21</v>
      </c>
      <c r="P1123" t="str">
        <f t="shared" si="34"/>
        <v/>
      </c>
      <c r="Q1123" s="40">
        <f>VLOOKUP(L1123,银行退!C:D,2,FALSE)</f>
        <v>21</v>
      </c>
      <c r="R1123" t="str">
        <f t="shared" si="35"/>
        <v/>
      </c>
      <c r="S1123" t="str">
        <f>VLOOKUP(L1123,银行退!C:Q,15,FALSE)</f>
        <v>B</v>
      </c>
      <c r="T1123" s="40" t="str">
        <f>VLOOKUP(L1123,银行退!C:W,21,FALSE)</f>
        <v>20170622</v>
      </c>
      <c r="U1123" s="53">
        <v>42908.402881944443</v>
      </c>
      <c r="V1123">
        <f>VLOOKUP(B1123,HIS解!E:G,3,FALSE)</f>
        <v>21</v>
      </c>
    </row>
    <row r="1124" spans="1:22" ht="14.25" hidden="1">
      <c r="A1124" s="53">
        <v>42908.403877314813</v>
      </c>
      <c r="B1124">
        <v>342318</v>
      </c>
      <c r="C1124" t="s">
        <v>3052</v>
      </c>
      <c r="D1124" t="s">
        <v>3053</v>
      </c>
      <c r="E1124" t="s">
        <v>3054</v>
      </c>
      <c r="F1124" s="15">
        <v>814</v>
      </c>
      <c r="G1124" t="s">
        <v>367</v>
      </c>
      <c r="H1124" t="s">
        <v>367</v>
      </c>
      <c r="I1124" t="s">
        <v>74</v>
      </c>
      <c r="J1124" t="s">
        <v>36</v>
      </c>
      <c r="K1124" t="s">
        <v>75</v>
      </c>
      <c r="L1124" t="s">
        <v>8219</v>
      </c>
      <c r="M1124" t="s">
        <v>8220</v>
      </c>
      <c r="N1124" t="s">
        <v>8221</v>
      </c>
      <c r="O1124">
        <f>VLOOKUP(B1124,HIS退!B:F,5,FALSE)</f>
        <v>-814</v>
      </c>
      <c r="P1124" t="str">
        <f t="shared" si="34"/>
        <v/>
      </c>
      <c r="Q1124" s="40">
        <f>VLOOKUP(L1124,银行退!C:D,2,FALSE)</f>
        <v>814</v>
      </c>
      <c r="R1124" t="str">
        <f t="shared" si="35"/>
        <v/>
      </c>
      <c r="S1124" t="str">
        <f>VLOOKUP(L1124,银行退!C:Q,15,FALSE)</f>
        <v>S</v>
      </c>
      <c r="T1124" s="40" t="e">
        <f>VLOOKUP(L1124,银行退!C:W,21,FALSE)</f>
        <v>#N/A</v>
      </c>
      <c r="U1124" s="53">
        <v>42908.403877314813</v>
      </c>
      <c r="V1124" t="e">
        <f>VLOOKUP(B1124,HIS解!E:G,3,FALSE)</f>
        <v>#N/A</v>
      </c>
    </row>
    <row r="1125" spans="1:22" ht="14.25" hidden="1">
      <c r="A1125" s="53">
        <v>42908.405706018515</v>
      </c>
      <c r="B1125">
        <v>342402</v>
      </c>
      <c r="C1125" t="s">
        <v>3055</v>
      </c>
      <c r="D1125" t="s">
        <v>3056</v>
      </c>
      <c r="E1125" t="s">
        <v>962</v>
      </c>
      <c r="F1125" s="15">
        <v>50</v>
      </c>
      <c r="G1125" t="s">
        <v>367</v>
      </c>
      <c r="H1125" t="s">
        <v>367</v>
      </c>
      <c r="I1125" t="s">
        <v>74</v>
      </c>
      <c r="J1125" t="s">
        <v>36</v>
      </c>
      <c r="K1125" t="s">
        <v>75</v>
      </c>
      <c r="L1125" t="s">
        <v>8222</v>
      </c>
      <c r="M1125" t="s">
        <v>8223</v>
      </c>
      <c r="N1125" t="s">
        <v>8224</v>
      </c>
      <c r="O1125">
        <f>VLOOKUP(B1125,HIS退!B:F,5,FALSE)</f>
        <v>-50</v>
      </c>
      <c r="P1125" t="str">
        <f t="shared" si="34"/>
        <v/>
      </c>
      <c r="Q1125" s="40">
        <f>VLOOKUP(L1125,银行退!C:D,2,FALSE)</f>
        <v>50</v>
      </c>
      <c r="R1125" t="str">
        <f t="shared" si="35"/>
        <v/>
      </c>
      <c r="S1125" t="str">
        <f>VLOOKUP(L1125,银行退!C:Q,15,FALSE)</f>
        <v>S</v>
      </c>
      <c r="T1125" s="40" t="e">
        <f>VLOOKUP(L1125,银行退!C:W,21,FALSE)</f>
        <v>#N/A</v>
      </c>
      <c r="U1125" s="53">
        <v>42908.405706018515</v>
      </c>
      <c r="V1125" t="e">
        <f>VLOOKUP(B1125,HIS解!E:G,3,FALSE)</f>
        <v>#N/A</v>
      </c>
    </row>
    <row r="1126" spans="1:22" ht="14.25" hidden="1">
      <c r="A1126" s="53">
        <v>42908.408692129633</v>
      </c>
      <c r="B1126">
        <v>342659</v>
      </c>
      <c r="C1126" t="s">
        <v>3057</v>
      </c>
      <c r="D1126" t="s">
        <v>133</v>
      </c>
      <c r="E1126" t="s">
        <v>134</v>
      </c>
      <c r="F1126" s="15">
        <v>200</v>
      </c>
      <c r="G1126" t="s">
        <v>367</v>
      </c>
      <c r="H1126" t="s">
        <v>367</v>
      </c>
      <c r="I1126" t="s">
        <v>74</v>
      </c>
      <c r="J1126" t="s">
        <v>36</v>
      </c>
      <c r="K1126" t="s">
        <v>75</v>
      </c>
      <c r="L1126" t="s">
        <v>8225</v>
      </c>
      <c r="M1126" t="s">
        <v>8226</v>
      </c>
      <c r="N1126" t="s">
        <v>8227</v>
      </c>
      <c r="O1126">
        <f>VLOOKUP(B1126,HIS退!B:F,5,FALSE)</f>
        <v>-200</v>
      </c>
      <c r="P1126" t="str">
        <f t="shared" si="34"/>
        <v/>
      </c>
      <c r="Q1126" s="40">
        <f>VLOOKUP(L1126,银行退!C:D,2,FALSE)</f>
        <v>200</v>
      </c>
      <c r="R1126" t="str">
        <f t="shared" si="35"/>
        <v/>
      </c>
      <c r="S1126" t="str">
        <f>VLOOKUP(L1126,银行退!C:Q,15,FALSE)</f>
        <v>S</v>
      </c>
      <c r="T1126" s="40" t="e">
        <f>VLOOKUP(L1126,银行退!C:W,21,FALSE)</f>
        <v>#N/A</v>
      </c>
      <c r="U1126" s="53">
        <v>42908.408692129633</v>
      </c>
      <c r="V1126" t="e">
        <f>VLOOKUP(B1126,HIS解!E:G,3,FALSE)</f>
        <v>#N/A</v>
      </c>
    </row>
    <row r="1127" spans="1:22" ht="14.25" hidden="1">
      <c r="A1127" s="53">
        <v>42908.411886574075</v>
      </c>
      <c r="B1127">
        <v>343020</v>
      </c>
      <c r="C1127" t="s">
        <v>3058</v>
      </c>
      <c r="D1127" t="s">
        <v>3059</v>
      </c>
      <c r="E1127" t="s">
        <v>3060</v>
      </c>
      <c r="F1127" s="15">
        <v>82</v>
      </c>
      <c r="G1127" t="s">
        <v>367</v>
      </c>
      <c r="H1127" t="s">
        <v>367</v>
      </c>
      <c r="I1127" t="s">
        <v>74</v>
      </c>
      <c r="J1127" t="s">
        <v>36</v>
      </c>
      <c r="K1127" t="s">
        <v>75</v>
      </c>
      <c r="L1127" t="s">
        <v>8228</v>
      </c>
      <c r="M1127" t="s">
        <v>8229</v>
      </c>
      <c r="N1127" t="s">
        <v>8230</v>
      </c>
      <c r="O1127">
        <f>VLOOKUP(B1127,HIS退!B:F,5,FALSE)</f>
        <v>-82</v>
      </c>
      <c r="P1127" t="str">
        <f t="shared" si="34"/>
        <v/>
      </c>
      <c r="Q1127" s="40">
        <f>VLOOKUP(L1127,银行退!C:D,2,FALSE)</f>
        <v>82</v>
      </c>
      <c r="R1127" t="str">
        <f t="shared" si="35"/>
        <v/>
      </c>
      <c r="S1127" t="str">
        <f>VLOOKUP(L1127,银行退!C:Q,15,FALSE)</f>
        <v>S</v>
      </c>
      <c r="T1127" s="40" t="e">
        <f>VLOOKUP(L1127,银行退!C:W,21,FALSE)</f>
        <v>#N/A</v>
      </c>
      <c r="U1127" s="53">
        <v>42908.411886574075</v>
      </c>
      <c r="V1127" t="e">
        <f>VLOOKUP(B1127,HIS解!E:G,3,FALSE)</f>
        <v>#N/A</v>
      </c>
    </row>
    <row r="1128" spans="1:22" ht="14.25" hidden="1">
      <c r="A1128" s="53">
        <v>42908.415185185186</v>
      </c>
      <c r="B1128">
        <v>343284</v>
      </c>
      <c r="C1128" t="s">
        <v>8231</v>
      </c>
      <c r="D1128" t="s">
        <v>3061</v>
      </c>
      <c r="E1128" t="s">
        <v>3062</v>
      </c>
      <c r="F1128" s="15">
        <v>9597</v>
      </c>
      <c r="G1128" t="s">
        <v>367</v>
      </c>
      <c r="H1128" t="s">
        <v>367</v>
      </c>
      <c r="I1128" t="s">
        <v>174</v>
      </c>
      <c r="J1128" t="s">
        <v>73</v>
      </c>
      <c r="K1128" t="s">
        <v>75</v>
      </c>
      <c r="L1128" t="s">
        <v>8232</v>
      </c>
      <c r="M1128" t="s">
        <v>8233</v>
      </c>
      <c r="N1128" t="s">
        <v>5051</v>
      </c>
      <c r="O1128">
        <f>VLOOKUP(B1128,HIS退!B:F,5,FALSE)</f>
        <v>-9597</v>
      </c>
      <c r="P1128" t="str">
        <f t="shared" si="34"/>
        <v/>
      </c>
      <c r="Q1128" s="40">
        <f>VLOOKUP(L1128,银行退!C:D,2,FALSE)</f>
        <v>9597</v>
      </c>
      <c r="R1128" t="str">
        <f t="shared" si="35"/>
        <v/>
      </c>
      <c r="S1128" t="str">
        <f>VLOOKUP(L1128,银行退!C:Q,15,FALSE)</f>
        <v>B</v>
      </c>
      <c r="T1128" s="40" t="str">
        <f>VLOOKUP(L1128,银行退!C:W,21,FALSE)</f>
        <v>20170622</v>
      </c>
      <c r="U1128" s="53">
        <v>42908.415185185186</v>
      </c>
      <c r="V1128">
        <f>VLOOKUP(B1128,HIS解!E:G,3,FALSE)</f>
        <v>9597</v>
      </c>
    </row>
    <row r="1129" spans="1:22" ht="14.25" hidden="1">
      <c r="A1129" s="53">
        <v>42908.424837962964</v>
      </c>
      <c r="B1129">
        <v>344048</v>
      </c>
      <c r="C1129" t="s">
        <v>3063</v>
      </c>
      <c r="D1129" t="s">
        <v>3064</v>
      </c>
      <c r="E1129" t="s">
        <v>3065</v>
      </c>
      <c r="F1129" s="15">
        <v>26</v>
      </c>
      <c r="G1129" t="s">
        <v>367</v>
      </c>
      <c r="H1129" t="s">
        <v>367</v>
      </c>
      <c r="I1129" t="s">
        <v>74</v>
      </c>
      <c r="J1129" t="s">
        <v>36</v>
      </c>
      <c r="K1129" t="s">
        <v>75</v>
      </c>
      <c r="L1129" t="s">
        <v>8234</v>
      </c>
      <c r="M1129" t="s">
        <v>8235</v>
      </c>
      <c r="N1129" t="s">
        <v>8236</v>
      </c>
      <c r="O1129">
        <f>VLOOKUP(B1129,HIS退!B:F,5,FALSE)</f>
        <v>-26</v>
      </c>
      <c r="P1129" t="str">
        <f t="shared" si="34"/>
        <v/>
      </c>
      <c r="Q1129" s="40">
        <f>VLOOKUP(L1129,银行退!C:D,2,FALSE)</f>
        <v>26</v>
      </c>
      <c r="R1129" t="str">
        <f t="shared" si="35"/>
        <v/>
      </c>
      <c r="S1129" t="str">
        <f>VLOOKUP(L1129,银行退!C:Q,15,FALSE)</f>
        <v>S</v>
      </c>
      <c r="T1129" s="40" t="e">
        <f>VLOOKUP(L1129,银行退!C:W,21,FALSE)</f>
        <v>#N/A</v>
      </c>
      <c r="U1129" s="53">
        <v>42908.424837962964</v>
      </c>
      <c r="V1129" t="e">
        <f>VLOOKUP(B1129,HIS解!E:G,3,FALSE)</f>
        <v>#N/A</v>
      </c>
    </row>
    <row r="1130" spans="1:22" ht="14.25" hidden="1">
      <c r="A1130" s="53">
        <v>42908.426527777781</v>
      </c>
      <c r="B1130">
        <v>344224</v>
      </c>
      <c r="C1130" t="s">
        <v>8237</v>
      </c>
      <c r="D1130" t="s">
        <v>3066</v>
      </c>
      <c r="E1130" t="s">
        <v>3067</v>
      </c>
      <c r="F1130" s="15">
        <v>50</v>
      </c>
      <c r="G1130" t="s">
        <v>367</v>
      </c>
      <c r="H1130" t="s">
        <v>367</v>
      </c>
      <c r="I1130" t="s">
        <v>174</v>
      </c>
      <c r="J1130" t="s">
        <v>73</v>
      </c>
      <c r="K1130" t="s">
        <v>75</v>
      </c>
      <c r="L1130" t="s">
        <v>8238</v>
      </c>
      <c r="M1130" t="s">
        <v>8239</v>
      </c>
      <c r="N1130" t="s">
        <v>5052</v>
      </c>
      <c r="O1130">
        <f>VLOOKUP(B1130,HIS退!B:F,5,FALSE)</f>
        <v>-50</v>
      </c>
      <c r="P1130" t="str">
        <f t="shared" si="34"/>
        <v/>
      </c>
      <c r="Q1130" s="40">
        <f>VLOOKUP(L1130,银行退!C:D,2,FALSE)</f>
        <v>50</v>
      </c>
      <c r="R1130" t="str">
        <f t="shared" si="35"/>
        <v/>
      </c>
      <c r="S1130" t="str">
        <f>VLOOKUP(L1130,银行退!C:Q,15,FALSE)</f>
        <v>B</v>
      </c>
      <c r="T1130" s="40" t="str">
        <f>VLOOKUP(L1130,银行退!C:W,21,FALSE)</f>
        <v>20170622</v>
      </c>
      <c r="U1130" s="53">
        <v>42908.426527777781</v>
      </c>
      <c r="V1130">
        <f>VLOOKUP(B1130,HIS解!E:G,3,FALSE)</f>
        <v>50</v>
      </c>
    </row>
    <row r="1131" spans="1:22" ht="14.25" hidden="1">
      <c r="A1131" s="53">
        <v>42908.440555555557</v>
      </c>
      <c r="B1131">
        <v>345305</v>
      </c>
      <c r="C1131" t="s">
        <v>3068</v>
      </c>
      <c r="D1131" t="s">
        <v>3069</v>
      </c>
      <c r="E1131" t="s">
        <v>3070</v>
      </c>
      <c r="F1131" s="15">
        <v>1500</v>
      </c>
      <c r="G1131" t="s">
        <v>367</v>
      </c>
      <c r="H1131" t="s">
        <v>367</v>
      </c>
      <c r="I1131" t="s">
        <v>74</v>
      </c>
      <c r="J1131" t="s">
        <v>36</v>
      </c>
      <c r="K1131" t="s">
        <v>75</v>
      </c>
      <c r="L1131" t="s">
        <v>8240</v>
      </c>
      <c r="M1131" t="s">
        <v>8241</v>
      </c>
      <c r="N1131" t="s">
        <v>8242</v>
      </c>
      <c r="O1131">
        <f>VLOOKUP(B1131,HIS退!B:F,5,FALSE)</f>
        <v>-1500</v>
      </c>
      <c r="P1131" t="str">
        <f t="shared" si="34"/>
        <v/>
      </c>
      <c r="Q1131" s="40">
        <f>VLOOKUP(L1131,银行退!C:D,2,FALSE)</f>
        <v>1500</v>
      </c>
      <c r="R1131" t="str">
        <f t="shared" si="35"/>
        <v/>
      </c>
      <c r="S1131" t="str">
        <f>VLOOKUP(L1131,银行退!C:Q,15,FALSE)</f>
        <v>S</v>
      </c>
      <c r="T1131" s="40" t="e">
        <f>VLOOKUP(L1131,银行退!C:W,21,FALSE)</f>
        <v>#N/A</v>
      </c>
      <c r="U1131" s="53">
        <v>42908.440555555557</v>
      </c>
      <c r="V1131" t="e">
        <f>VLOOKUP(B1131,HIS解!E:G,3,FALSE)</f>
        <v>#N/A</v>
      </c>
    </row>
    <row r="1132" spans="1:22" ht="14.25" hidden="1">
      <c r="A1132" s="53">
        <v>42908.443194444444</v>
      </c>
      <c r="B1132">
        <v>345521</v>
      </c>
      <c r="C1132" t="s">
        <v>3071</v>
      </c>
      <c r="D1132" t="s">
        <v>3072</v>
      </c>
      <c r="E1132" t="s">
        <v>3073</v>
      </c>
      <c r="F1132" s="15">
        <v>300</v>
      </c>
      <c r="G1132" t="s">
        <v>42</v>
      </c>
      <c r="H1132" t="s">
        <v>367</v>
      </c>
      <c r="I1132" t="s">
        <v>74</v>
      </c>
      <c r="J1132" t="s">
        <v>36</v>
      </c>
      <c r="K1132" t="s">
        <v>75</v>
      </c>
      <c r="L1132" t="s">
        <v>8243</v>
      </c>
      <c r="M1132" t="s">
        <v>8244</v>
      </c>
      <c r="N1132" t="s">
        <v>8245</v>
      </c>
      <c r="O1132">
        <f>VLOOKUP(B1132,HIS退!B:F,5,FALSE)</f>
        <v>-300</v>
      </c>
      <c r="P1132" t="str">
        <f t="shared" si="34"/>
        <v/>
      </c>
      <c r="Q1132" s="40">
        <f>VLOOKUP(L1132,银行退!C:D,2,FALSE)</f>
        <v>300</v>
      </c>
      <c r="R1132" t="str">
        <f t="shared" si="35"/>
        <v/>
      </c>
      <c r="S1132" t="str">
        <f>VLOOKUP(L1132,银行退!C:Q,15,FALSE)</f>
        <v>S</v>
      </c>
      <c r="T1132" s="40" t="e">
        <f>VLOOKUP(L1132,银行退!C:W,21,FALSE)</f>
        <v>#N/A</v>
      </c>
      <c r="U1132" s="53">
        <v>42908.443194444444</v>
      </c>
      <c r="V1132" t="e">
        <f>VLOOKUP(B1132,HIS解!E:G,3,FALSE)</f>
        <v>#N/A</v>
      </c>
    </row>
    <row r="1133" spans="1:22" ht="14.25" hidden="1">
      <c r="A1133" s="53">
        <v>42908.445393518516</v>
      </c>
      <c r="B1133">
        <v>345665</v>
      </c>
      <c r="C1133" t="s">
        <v>3074</v>
      </c>
      <c r="D1133" t="s">
        <v>3075</v>
      </c>
      <c r="E1133" t="s">
        <v>3076</v>
      </c>
      <c r="F1133" s="15">
        <v>300</v>
      </c>
      <c r="G1133" t="s">
        <v>367</v>
      </c>
      <c r="H1133" t="s">
        <v>367</v>
      </c>
      <c r="I1133" t="s">
        <v>74</v>
      </c>
      <c r="J1133" t="s">
        <v>36</v>
      </c>
      <c r="K1133" t="s">
        <v>75</v>
      </c>
      <c r="L1133" t="s">
        <v>8246</v>
      </c>
      <c r="M1133" t="s">
        <v>8247</v>
      </c>
      <c r="N1133" t="s">
        <v>8248</v>
      </c>
      <c r="O1133">
        <f>VLOOKUP(B1133,HIS退!B:F,5,FALSE)</f>
        <v>-300</v>
      </c>
      <c r="P1133" t="str">
        <f t="shared" si="34"/>
        <v/>
      </c>
      <c r="Q1133" s="40">
        <f>VLOOKUP(L1133,银行退!C:D,2,FALSE)</f>
        <v>300</v>
      </c>
      <c r="R1133" t="str">
        <f t="shared" si="35"/>
        <v/>
      </c>
      <c r="S1133" t="str">
        <f>VLOOKUP(L1133,银行退!C:Q,15,FALSE)</f>
        <v>S</v>
      </c>
      <c r="T1133" s="40" t="e">
        <f>VLOOKUP(L1133,银行退!C:W,21,FALSE)</f>
        <v>#N/A</v>
      </c>
      <c r="U1133" s="53">
        <v>42908.445393518516</v>
      </c>
      <c r="V1133" t="e">
        <f>VLOOKUP(B1133,HIS解!E:G,3,FALSE)</f>
        <v>#N/A</v>
      </c>
    </row>
    <row r="1134" spans="1:22" ht="14.25" hidden="1">
      <c r="A1134" s="53">
        <v>42908.44804398148</v>
      </c>
      <c r="B1134">
        <v>345854</v>
      </c>
      <c r="C1134" t="s">
        <v>8249</v>
      </c>
      <c r="D1134" t="s">
        <v>3077</v>
      </c>
      <c r="E1134" t="s">
        <v>3078</v>
      </c>
      <c r="F1134" s="15">
        <v>8064</v>
      </c>
      <c r="G1134" t="s">
        <v>367</v>
      </c>
      <c r="H1134" t="s">
        <v>367</v>
      </c>
      <c r="I1134" t="s">
        <v>174</v>
      </c>
      <c r="J1134" t="s">
        <v>73</v>
      </c>
      <c r="K1134" t="s">
        <v>75</v>
      </c>
      <c r="L1134" t="s">
        <v>8250</v>
      </c>
      <c r="M1134" t="s">
        <v>8251</v>
      </c>
      <c r="N1134" t="s">
        <v>5053</v>
      </c>
      <c r="O1134">
        <f>VLOOKUP(B1134,HIS退!B:F,5,FALSE)</f>
        <v>-8064</v>
      </c>
      <c r="P1134" t="str">
        <f t="shared" si="34"/>
        <v/>
      </c>
      <c r="Q1134" s="40">
        <f>VLOOKUP(L1134,银行退!C:D,2,FALSE)</f>
        <v>8064</v>
      </c>
      <c r="R1134" t="str">
        <f t="shared" si="35"/>
        <v/>
      </c>
      <c r="S1134" t="str">
        <f>VLOOKUP(L1134,银行退!C:Q,15,FALSE)</f>
        <v>B</v>
      </c>
      <c r="T1134" s="40" t="str">
        <f>VLOOKUP(L1134,银行退!C:W,21,FALSE)</f>
        <v>20170622</v>
      </c>
      <c r="U1134" s="53">
        <v>42908.44804398148</v>
      </c>
      <c r="V1134">
        <f>VLOOKUP(B1134,HIS解!E:G,3,FALSE)</f>
        <v>8064</v>
      </c>
    </row>
    <row r="1135" spans="1:22" ht="14.25" hidden="1">
      <c r="A1135" s="53">
        <v>42908.449780092589</v>
      </c>
      <c r="B1135">
        <v>345999</v>
      </c>
      <c r="C1135" t="s">
        <v>3079</v>
      </c>
      <c r="D1135" t="s">
        <v>3080</v>
      </c>
      <c r="E1135" t="s">
        <v>3081</v>
      </c>
      <c r="F1135" s="15">
        <v>489</v>
      </c>
      <c r="G1135" t="s">
        <v>367</v>
      </c>
      <c r="H1135" t="s">
        <v>367</v>
      </c>
      <c r="I1135" t="s">
        <v>74</v>
      </c>
      <c r="J1135" t="s">
        <v>36</v>
      </c>
      <c r="K1135" t="s">
        <v>75</v>
      </c>
      <c r="L1135" t="s">
        <v>8252</v>
      </c>
      <c r="M1135" t="s">
        <v>8253</v>
      </c>
      <c r="N1135" t="s">
        <v>8254</v>
      </c>
      <c r="O1135">
        <f>VLOOKUP(B1135,HIS退!B:F,5,FALSE)</f>
        <v>-489</v>
      </c>
      <c r="P1135" t="str">
        <f t="shared" si="34"/>
        <v/>
      </c>
      <c r="Q1135" s="40">
        <f>VLOOKUP(L1135,银行退!C:D,2,FALSE)</f>
        <v>489</v>
      </c>
      <c r="R1135" t="str">
        <f t="shared" si="35"/>
        <v/>
      </c>
      <c r="S1135" t="str">
        <f>VLOOKUP(L1135,银行退!C:Q,15,FALSE)</f>
        <v>S</v>
      </c>
      <c r="T1135" s="40" t="e">
        <f>VLOOKUP(L1135,银行退!C:W,21,FALSE)</f>
        <v>#N/A</v>
      </c>
      <c r="U1135" s="53">
        <v>42908.449780092589</v>
      </c>
      <c r="V1135" t="e">
        <f>VLOOKUP(B1135,HIS解!E:G,3,FALSE)</f>
        <v>#N/A</v>
      </c>
    </row>
    <row r="1136" spans="1:22" ht="14.25" hidden="1">
      <c r="A1136" s="53">
        <v>42908.450011574074</v>
      </c>
      <c r="B1136">
        <v>346013</v>
      </c>
      <c r="C1136" t="s">
        <v>8255</v>
      </c>
      <c r="D1136" t="s">
        <v>3082</v>
      </c>
      <c r="E1136" t="s">
        <v>3083</v>
      </c>
      <c r="F1136" s="15">
        <v>167</v>
      </c>
      <c r="G1136" t="s">
        <v>367</v>
      </c>
      <c r="H1136" t="s">
        <v>367</v>
      </c>
      <c r="I1136" t="s">
        <v>174</v>
      </c>
      <c r="J1136" t="s">
        <v>73</v>
      </c>
      <c r="K1136" t="s">
        <v>75</v>
      </c>
      <c r="L1136" t="s">
        <v>8256</v>
      </c>
      <c r="M1136" t="s">
        <v>8257</v>
      </c>
      <c r="N1136" t="s">
        <v>5054</v>
      </c>
      <c r="O1136">
        <f>VLOOKUP(B1136,HIS退!B:F,5,FALSE)</f>
        <v>-167</v>
      </c>
      <c r="P1136" t="str">
        <f t="shared" si="34"/>
        <v/>
      </c>
      <c r="Q1136" s="40">
        <f>VLOOKUP(L1136,银行退!C:D,2,FALSE)</f>
        <v>167</v>
      </c>
      <c r="R1136" t="str">
        <f t="shared" si="35"/>
        <v/>
      </c>
      <c r="S1136" t="str">
        <f>VLOOKUP(L1136,银行退!C:Q,15,FALSE)</f>
        <v>B</v>
      </c>
      <c r="T1136" s="40" t="str">
        <f>VLOOKUP(L1136,银行退!C:W,21,FALSE)</f>
        <v>20170622</v>
      </c>
      <c r="U1136" s="53">
        <v>42908.450011574074</v>
      </c>
      <c r="V1136">
        <f>VLOOKUP(B1136,HIS解!E:G,3,FALSE)</f>
        <v>167</v>
      </c>
    </row>
    <row r="1137" spans="1:22" ht="14.25" hidden="1">
      <c r="A1137" s="53">
        <v>42908.450960648152</v>
      </c>
      <c r="B1137">
        <v>346076</v>
      </c>
      <c r="C1137" t="s">
        <v>3084</v>
      </c>
      <c r="D1137" t="s">
        <v>131</v>
      </c>
      <c r="E1137" t="s">
        <v>132</v>
      </c>
      <c r="F1137" s="15">
        <v>1</v>
      </c>
      <c r="G1137" t="s">
        <v>367</v>
      </c>
      <c r="H1137" t="s">
        <v>367</v>
      </c>
      <c r="I1137" t="s">
        <v>74</v>
      </c>
      <c r="J1137" t="s">
        <v>36</v>
      </c>
      <c r="K1137" t="s">
        <v>75</v>
      </c>
      <c r="L1137" t="s">
        <v>8258</v>
      </c>
      <c r="M1137" t="s">
        <v>8259</v>
      </c>
      <c r="N1137" t="s">
        <v>163</v>
      </c>
      <c r="O1137">
        <f>VLOOKUP(B1137,HIS退!B:F,5,FALSE)</f>
        <v>-1</v>
      </c>
      <c r="P1137" t="str">
        <f t="shared" si="34"/>
        <v/>
      </c>
      <c r="Q1137" s="40">
        <f>VLOOKUP(L1137,银行退!C:D,2,FALSE)</f>
        <v>1</v>
      </c>
      <c r="R1137" t="str">
        <f t="shared" si="35"/>
        <v/>
      </c>
      <c r="S1137" t="str">
        <f>VLOOKUP(L1137,银行退!C:Q,15,FALSE)</f>
        <v>S</v>
      </c>
      <c r="T1137" s="40" t="e">
        <f>VLOOKUP(L1137,银行退!C:W,21,FALSE)</f>
        <v>#N/A</v>
      </c>
      <c r="U1137" s="53">
        <v>42908.450960648152</v>
      </c>
      <c r="V1137" t="e">
        <f>VLOOKUP(B1137,HIS解!E:G,3,FALSE)</f>
        <v>#N/A</v>
      </c>
    </row>
    <row r="1138" spans="1:22" ht="14.25" hidden="1">
      <c r="A1138" s="53">
        <v>42908.46130787037</v>
      </c>
      <c r="B1138">
        <v>346834</v>
      </c>
      <c r="C1138" t="s">
        <v>3085</v>
      </c>
      <c r="D1138" t="s">
        <v>3086</v>
      </c>
      <c r="E1138" t="s">
        <v>3087</v>
      </c>
      <c r="F1138" s="15">
        <v>584</v>
      </c>
      <c r="G1138" t="s">
        <v>367</v>
      </c>
      <c r="H1138" t="s">
        <v>367</v>
      </c>
      <c r="I1138" t="s">
        <v>74</v>
      </c>
      <c r="J1138" t="s">
        <v>36</v>
      </c>
      <c r="K1138" t="s">
        <v>75</v>
      </c>
      <c r="L1138" t="s">
        <v>8260</v>
      </c>
      <c r="M1138" t="s">
        <v>8261</v>
      </c>
      <c r="N1138" t="s">
        <v>8262</v>
      </c>
      <c r="O1138">
        <f>VLOOKUP(B1138,HIS退!B:F,5,FALSE)</f>
        <v>-584</v>
      </c>
      <c r="P1138" t="str">
        <f t="shared" si="34"/>
        <v/>
      </c>
      <c r="Q1138" s="40">
        <f>VLOOKUP(L1138,银行退!C:D,2,FALSE)</f>
        <v>584</v>
      </c>
      <c r="R1138" t="str">
        <f t="shared" si="35"/>
        <v/>
      </c>
      <c r="S1138" t="str">
        <f>VLOOKUP(L1138,银行退!C:Q,15,FALSE)</f>
        <v>S</v>
      </c>
      <c r="T1138" s="40" t="e">
        <f>VLOOKUP(L1138,银行退!C:W,21,FALSE)</f>
        <v>#N/A</v>
      </c>
      <c r="U1138" s="53">
        <v>42908.46130787037</v>
      </c>
      <c r="V1138" t="e">
        <f>VLOOKUP(B1138,HIS解!E:G,3,FALSE)</f>
        <v>#N/A</v>
      </c>
    </row>
    <row r="1139" spans="1:22" ht="14.25" hidden="1">
      <c r="A1139" s="53">
        <v>42908.465277777781</v>
      </c>
      <c r="B1139">
        <v>347057</v>
      </c>
      <c r="C1139" t="s">
        <v>3088</v>
      </c>
      <c r="D1139" t="s">
        <v>3089</v>
      </c>
      <c r="E1139" t="s">
        <v>3090</v>
      </c>
      <c r="F1139" s="15">
        <v>992</v>
      </c>
      <c r="G1139" t="s">
        <v>367</v>
      </c>
      <c r="H1139" t="s">
        <v>367</v>
      </c>
      <c r="I1139" t="s">
        <v>74</v>
      </c>
      <c r="J1139" t="s">
        <v>36</v>
      </c>
      <c r="K1139" t="s">
        <v>75</v>
      </c>
      <c r="L1139" t="s">
        <v>8263</v>
      </c>
      <c r="M1139" t="s">
        <v>8264</v>
      </c>
      <c r="N1139" t="s">
        <v>8265</v>
      </c>
      <c r="O1139">
        <f>VLOOKUP(B1139,HIS退!B:F,5,FALSE)</f>
        <v>-992</v>
      </c>
      <c r="P1139" t="str">
        <f t="shared" si="34"/>
        <v/>
      </c>
      <c r="Q1139" s="40">
        <f>VLOOKUP(L1139,银行退!C:D,2,FALSE)</f>
        <v>992</v>
      </c>
      <c r="R1139" t="str">
        <f t="shared" si="35"/>
        <v/>
      </c>
      <c r="S1139" t="str">
        <f>VLOOKUP(L1139,银行退!C:Q,15,FALSE)</f>
        <v>S</v>
      </c>
      <c r="T1139" s="40" t="e">
        <f>VLOOKUP(L1139,银行退!C:W,21,FALSE)</f>
        <v>#N/A</v>
      </c>
      <c r="U1139" s="53">
        <v>42908.465277777781</v>
      </c>
      <c r="V1139" t="e">
        <f>VLOOKUP(B1139,HIS解!E:G,3,FALSE)</f>
        <v>#N/A</v>
      </c>
    </row>
    <row r="1140" spans="1:22" ht="14.25" hidden="1">
      <c r="A1140" s="53">
        <v>42908.468541666669</v>
      </c>
      <c r="B1140">
        <v>347277</v>
      </c>
      <c r="C1140" t="s">
        <v>3091</v>
      </c>
      <c r="D1140" t="s">
        <v>118</v>
      </c>
      <c r="E1140" t="s">
        <v>119</v>
      </c>
      <c r="F1140" s="15">
        <v>1571</v>
      </c>
      <c r="G1140" t="s">
        <v>367</v>
      </c>
      <c r="H1140" t="s">
        <v>367</v>
      </c>
      <c r="I1140" t="s">
        <v>74</v>
      </c>
      <c r="J1140" t="s">
        <v>36</v>
      </c>
      <c r="K1140" t="s">
        <v>75</v>
      </c>
      <c r="L1140" t="s">
        <v>8266</v>
      </c>
      <c r="M1140" t="s">
        <v>8267</v>
      </c>
      <c r="N1140" t="s">
        <v>158</v>
      </c>
      <c r="O1140">
        <f>VLOOKUP(B1140,HIS退!B:F,5,FALSE)</f>
        <v>-1571</v>
      </c>
      <c r="P1140" t="str">
        <f t="shared" si="34"/>
        <v/>
      </c>
      <c r="Q1140" s="40">
        <f>VLOOKUP(L1140,银行退!C:D,2,FALSE)</f>
        <v>1571</v>
      </c>
      <c r="R1140" t="str">
        <f t="shared" si="35"/>
        <v/>
      </c>
      <c r="S1140" t="str">
        <f>VLOOKUP(L1140,银行退!C:Q,15,FALSE)</f>
        <v>S</v>
      </c>
      <c r="T1140" s="40" t="e">
        <f>VLOOKUP(L1140,银行退!C:W,21,FALSE)</f>
        <v>#N/A</v>
      </c>
      <c r="U1140" s="53">
        <v>42908.468541666669</v>
      </c>
      <c r="V1140" t="e">
        <f>VLOOKUP(B1140,HIS解!E:G,3,FALSE)</f>
        <v>#N/A</v>
      </c>
    </row>
    <row r="1141" spans="1:22" ht="14.25" hidden="1">
      <c r="A1141" s="53">
        <v>42908.473958333336</v>
      </c>
      <c r="B1141">
        <v>347583</v>
      </c>
      <c r="C1141" t="s">
        <v>3092</v>
      </c>
      <c r="D1141" t="s">
        <v>3093</v>
      </c>
      <c r="E1141" t="s">
        <v>3094</v>
      </c>
      <c r="F1141" s="15">
        <v>177</v>
      </c>
      <c r="G1141" t="s">
        <v>367</v>
      </c>
      <c r="H1141" t="s">
        <v>367</v>
      </c>
      <c r="I1141" t="s">
        <v>74</v>
      </c>
      <c r="J1141" t="s">
        <v>36</v>
      </c>
      <c r="K1141" t="s">
        <v>75</v>
      </c>
      <c r="L1141" t="s">
        <v>8268</v>
      </c>
      <c r="M1141" t="s">
        <v>8269</v>
      </c>
      <c r="N1141" t="s">
        <v>8270</v>
      </c>
      <c r="O1141">
        <f>VLOOKUP(B1141,HIS退!B:F,5,FALSE)</f>
        <v>-177</v>
      </c>
      <c r="P1141" t="str">
        <f t="shared" si="34"/>
        <v/>
      </c>
      <c r="Q1141" s="40">
        <f>VLOOKUP(L1141,银行退!C:D,2,FALSE)</f>
        <v>177</v>
      </c>
      <c r="R1141" t="str">
        <f t="shared" si="35"/>
        <v/>
      </c>
      <c r="S1141" t="str">
        <f>VLOOKUP(L1141,银行退!C:Q,15,FALSE)</f>
        <v>S</v>
      </c>
      <c r="T1141" s="40" t="e">
        <f>VLOOKUP(L1141,银行退!C:W,21,FALSE)</f>
        <v>#N/A</v>
      </c>
      <c r="U1141" s="53">
        <v>42908.473958333336</v>
      </c>
      <c r="V1141" t="e">
        <f>VLOOKUP(B1141,HIS解!E:G,3,FALSE)</f>
        <v>#N/A</v>
      </c>
    </row>
    <row r="1142" spans="1:22" ht="14.25" hidden="1">
      <c r="A1142" s="53">
        <v>42908.474895833337</v>
      </c>
      <c r="B1142">
        <v>347647</v>
      </c>
      <c r="C1142" t="s">
        <v>3095</v>
      </c>
      <c r="D1142" t="s">
        <v>3096</v>
      </c>
      <c r="E1142" t="s">
        <v>3097</v>
      </c>
      <c r="F1142" s="15">
        <v>32</v>
      </c>
      <c r="G1142" t="s">
        <v>367</v>
      </c>
      <c r="H1142" t="s">
        <v>367</v>
      </c>
      <c r="I1142" t="s">
        <v>74</v>
      </c>
      <c r="J1142" t="s">
        <v>36</v>
      </c>
      <c r="K1142" t="s">
        <v>75</v>
      </c>
      <c r="L1142" t="s">
        <v>8271</v>
      </c>
      <c r="M1142" t="s">
        <v>8272</v>
      </c>
      <c r="N1142" t="s">
        <v>8273</v>
      </c>
      <c r="O1142">
        <f>VLOOKUP(B1142,HIS退!B:F,5,FALSE)</f>
        <v>-32</v>
      </c>
      <c r="P1142" t="str">
        <f t="shared" si="34"/>
        <v/>
      </c>
      <c r="Q1142" s="40">
        <f>VLOOKUP(L1142,银行退!C:D,2,FALSE)</f>
        <v>32</v>
      </c>
      <c r="R1142" t="str">
        <f t="shared" si="35"/>
        <v/>
      </c>
      <c r="S1142" t="str">
        <f>VLOOKUP(L1142,银行退!C:Q,15,FALSE)</f>
        <v>S</v>
      </c>
      <c r="T1142" s="40" t="e">
        <f>VLOOKUP(L1142,银行退!C:W,21,FALSE)</f>
        <v>#N/A</v>
      </c>
      <c r="U1142" s="53">
        <v>42908.474895833337</v>
      </c>
      <c r="V1142" t="e">
        <f>VLOOKUP(B1142,HIS解!E:G,3,FALSE)</f>
        <v>#N/A</v>
      </c>
    </row>
    <row r="1143" spans="1:22" ht="14.25" hidden="1">
      <c r="A1143" s="53">
        <v>42908.478726851848</v>
      </c>
      <c r="B1143">
        <v>347848</v>
      </c>
      <c r="C1143" t="s">
        <v>3098</v>
      </c>
      <c r="D1143" t="s">
        <v>3099</v>
      </c>
      <c r="E1143" t="s">
        <v>3100</v>
      </c>
      <c r="F1143" s="15">
        <v>870</v>
      </c>
      <c r="G1143" t="s">
        <v>367</v>
      </c>
      <c r="H1143" t="s">
        <v>367</v>
      </c>
      <c r="I1143" t="s">
        <v>74</v>
      </c>
      <c r="J1143" t="s">
        <v>36</v>
      </c>
      <c r="K1143" t="s">
        <v>75</v>
      </c>
      <c r="L1143" t="s">
        <v>8274</v>
      </c>
      <c r="M1143" t="s">
        <v>8275</v>
      </c>
      <c r="N1143" t="s">
        <v>358</v>
      </c>
      <c r="O1143">
        <f>VLOOKUP(B1143,HIS退!B:F,5,FALSE)</f>
        <v>-870</v>
      </c>
      <c r="P1143" t="str">
        <f t="shared" si="34"/>
        <v/>
      </c>
      <c r="Q1143" s="40">
        <f>VLOOKUP(L1143,银行退!C:D,2,FALSE)</f>
        <v>870</v>
      </c>
      <c r="R1143" t="str">
        <f t="shared" si="35"/>
        <v/>
      </c>
      <c r="S1143" t="str">
        <f>VLOOKUP(L1143,银行退!C:Q,15,FALSE)</f>
        <v>S</v>
      </c>
      <c r="T1143" s="40" t="e">
        <f>VLOOKUP(L1143,银行退!C:W,21,FALSE)</f>
        <v>#N/A</v>
      </c>
      <c r="U1143" s="53">
        <v>42908.478726851848</v>
      </c>
      <c r="V1143" t="e">
        <f>VLOOKUP(B1143,HIS解!E:G,3,FALSE)</f>
        <v>#N/A</v>
      </c>
    </row>
    <row r="1144" spans="1:22" ht="14.25" hidden="1">
      <c r="A1144" s="53">
        <v>42908.485659722224</v>
      </c>
      <c r="B1144">
        <v>348130</v>
      </c>
      <c r="C1144" t="s">
        <v>3101</v>
      </c>
      <c r="D1144" t="s">
        <v>3102</v>
      </c>
      <c r="E1144" t="s">
        <v>3103</v>
      </c>
      <c r="F1144" s="15">
        <v>217</v>
      </c>
      <c r="G1144" t="s">
        <v>367</v>
      </c>
      <c r="H1144" t="s">
        <v>367</v>
      </c>
      <c r="I1144" t="s">
        <v>74</v>
      </c>
      <c r="J1144" t="s">
        <v>36</v>
      </c>
      <c r="K1144" t="s">
        <v>75</v>
      </c>
      <c r="L1144" t="s">
        <v>8276</v>
      </c>
      <c r="M1144" t="s">
        <v>8277</v>
      </c>
      <c r="N1144" t="s">
        <v>8278</v>
      </c>
      <c r="O1144">
        <f>VLOOKUP(B1144,HIS退!B:F,5,FALSE)</f>
        <v>-217</v>
      </c>
      <c r="P1144" t="str">
        <f t="shared" si="34"/>
        <v/>
      </c>
      <c r="Q1144" s="40">
        <f>VLOOKUP(L1144,银行退!C:D,2,FALSE)</f>
        <v>217</v>
      </c>
      <c r="R1144" t="str">
        <f t="shared" si="35"/>
        <v/>
      </c>
      <c r="S1144" t="str">
        <f>VLOOKUP(L1144,银行退!C:Q,15,FALSE)</f>
        <v>S</v>
      </c>
      <c r="T1144" s="40" t="e">
        <f>VLOOKUP(L1144,银行退!C:W,21,FALSE)</f>
        <v>#N/A</v>
      </c>
      <c r="U1144" s="53">
        <v>42908.485659722224</v>
      </c>
      <c r="V1144" t="e">
        <f>VLOOKUP(B1144,HIS解!E:G,3,FALSE)</f>
        <v>#N/A</v>
      </c>
    </row>
    <row r="1145" spans="1:22" ht="14.25" hidden="1">
      <c r="A1145" s="53">
        <v>42908.489641203705</v>
      </c>
      <c r="B1145">
        <v>348236</v>
      </c>
      <c r="C1145" t="s">
        <v>3104</v>
      </c>
      <c r="D1145" t="s">
        <v>3105</v>
      </c>
      <c r="E1145" t="s">
        <v>3106</v>
      </c>
      <c r="F1145" s="15">
        <v>2000</v>
      </c>
      <c r="G1145" t="s">
        <v>367</v>
      </c>
      <c r="H1145" t="s">
        <v>367</v>
      </c>
      <c r="I1145" t="s">
        <v>74</v>
      </c>
      <c r="J1145" t="s">
        <v>36</v>
      </c>
      <c r="K1145" t="s">
        <v>75</v>
      </c>
      <c r="L1145" t="s">
        <v>8279</v>
      </c>
      <c r="M1145" t="s">
        <v>8280</v>
      </c>
      <c r="N1145" t="s">
        <v>8281</v>
      </c>
      <c r="O1145">
        <f>VLOOKUP(B1145,HIS退!B:F,5,FALSE)</f>
        <v>-2000</v>
      </c>
      <c r="P1145" t="str">
        <f t="shared" si="34"/>
        <v/>
      </c>
      <c r="Q1145" s="40">
        <f>VLOOKUP(L1145,银行退!C:D,2,FALSE)</f>
        <v>2000</v>
      </c>
      <c r="R1145" t="str">
        <f t="shared" si="35"/>
        <v/>
      </c>
      <c r="S1145" t="str">
        <f>VLOOKUP(L1145,银行退!C:Q,15,FALSE)</f>
        <v>S</v>
      </c>
      <c r="T1145" s="40" t="e">
        <f>VLOOKUP(L1145,银行退!C:W,21,FALSE)</f>
        <v>#N/A</v>
      </c>
      <c r="U1145" s="53">
        <v>42908.489641203705</v>
      </c>
      <c r="V1145" t="e">
        <f>VLOOKUP(B1145,HIS解!E:G,3,FALSE)</f>
        <v>#N/A</v>
      </c>
    </row>
    <row r="1146" spans="1:22" ht="14.25" hidden="1">
      <c r="A1146" s="53">
        <v>42908.48982638889</v>
      </c>
      <c r="B1146">
        <v>348273</v>
      </c>
      <c r="C1146" t="s">
        <v>3107</v>
      </c>
      <c r="D1146" t="s">
        <v>3108</v>
      </c>
      <c r="E1146" t="s">
        <v>3109</v>
      </c>
      <c r="F1146" s="15">
        <v>1194</v>
      </c>
      <c r="G1146" t="s">
        <v>367</v>
      </c>
      <c r="H1146" t="s">
        <v>367</v>
      </c>
      <c r="I1146" t="s">
        <v>74</v>
      </c>
      <c r="J1146" t="s">
        <v>36</v>
      </c>
      <c r="K1146" t="s">
        <v>75</v>
      </c>
      <c r="L1146" t="s">
        <v>8282</v>
      </c>
      <c r="M1146" t="s">
        <v>8283</v>
      </c>
      <c r="N1146" t="s">
        <v>8284</v>
      </c>
      <c r="O1146">
        <f>VLOOKUP(B1146,HIS退!B:F,5,FALSE)</f>
        <v>-1194</v>
      </c>
      <c r="P1146" t="str">
        <f t="shared" si="34"/>
        <v/>
      </c>
      <c r="Q1146" s="40">
        <f>VLOOKUP(L1146,银行退!C:D,2,FALSE)</f>
        <v>1194</v>
      </c>
      <c r="R1146" t="str">
        <f t="shared" si="35"/>
        <v/>
      </c>
      <c r="S1146" t="str">
        <f>VLOOKUP(L1146,银行退!C:Q,15,FALSE)</f>
        <v>S</v>
      </c>
      <c r="T1146" s="40" t="e">
        <f>VLOOKUP(L1146,银行退!C:W,21,FALSE)</f>
        <v>#N/A</v>
      </c>
      <c r="U1146" s="53">
        <v>42908.48982638889</v>
      </c>
      <c r="V1146" t="e">
        <f>VLOOKUP(B1146,HIS解!E:G,3,FALSE)</f>
        <v>#N/A</v>
      </c>
    </row>
    <row r="1147" spans="1:22" ht="14.25" hidden="1">
      <c r="A1147" s="53">
        <v>42908.493831018517</v>
      </c>
      <c r="B1147">
        <v>348407</v>
      </c>
      <c r="C1147" t="s">
        <v>3110</v>
      </c>
      <c r="D1147" t="s">
        <v>1139</v>
      </c>
      <c r="E1147" t="s">
        <v>1140</v>
      </c>
      <c r="F1147" s="15">
        <v>1100</v>
      </c>
      <c r="G1147" t="s">
        <v>367</v>
      </c>
      <c r="H1147" t="s">
        <v>367</v>
      </c>
      <c r="I1147" t="s">
        <v>74</v>
      </c>
      <c r="J1147" t="s">
        <v>36</v>
      </c>
      <c r="K1147" t="s">
        <v>75</v>
      </c>
      <c r="L1147" t="s">
        <v>8285</v>
      </c>
      <c r="M1147" t="s">
        <v>8286</v>
      </c>
      <c r="N1147" t="s">
        <v>4984</v>
      </c>
      <c r="O1147">
        <f>VLOOKUP(B1147,HIS退!B:F,5,FALSE)</f>
        <v>-1100</v>
      </c>
      <c r="P1147" t="str">
        <f t="shared" si="34"/>
        <v/>
      </c>
      <c r="Q1147" s="40">
        <f>VLOOKUP(L1147,银行退!C:D,2,FALSE)</f>
        <v>1100</v>
      </c>
      <c r="R1147" t="str">
        <f t="shared" si="35"/>
        <v/>
      </c>
      <c r="S1147" t="str">
        <f>VLOOKUP(L1147,银行退!C:Q,15,FALSE)</f>
        <v>S</v>
      </c>
      <c r="T1147" s="40">
        <f>VLOOKUP(L1147,银行退!C:W,21,FALSE)</f>
        <v>0</v>
      </c>
      <c r="U1147" s="53">
        <v>42908.493831018517</v>
      </c>
      <c r="V1147" t="e">
        <f>VLOOKUP(B1147,HIS解!E:G,3,FALSE)</f>
        <v>#N/A</v>
      </c>
    </row>
    <row r="1148" spans="1:22" ht="14.25" hidden="1">
      <c r="A1148" s="53">
        <v>42908.494745370372</v>
      </c>
      <c r="B1148">
        <v>348455</v>
      </c>
      <c r="C1148" t="s">
        <v>3111</v>
      </c>
      <c r="D1148" t="s">
        <v>3112</v>
      </c>
      <c r="E1148" t="s">
        <v>3113</v>
      </c>
      <c r="F1148" s="15">
        <v>1000</v>
      </c>
      <c r="G1148" t="s">
        <v>367</v>
      </c>
      <c r="H1148" t="s">
        <v>367</v>
      </c>
      <c r="I1148" t="s">
        <v>74</v>
      </c>
      <c r="J1148" t="s">
        <v>36</v>
      </c>
      <c r="K1148" t="s">
        <v>75</v>
      </c>
      <c r="L1148" t="s">
        <v>8287</v>
      </c>
      <c r="M1148" t="s">
        <v>8288</v>
      </c>
      <c r="N1148" t="s">
        <v>8289</v>
      </c>
      <c r="O1148">
        <f>VLOOKUP(B1148,HIS退!B:F,5,FALSE)</f>
        <v>-1000</v>
      </c>
      <c r="P1148" t="str">
        <f t="shared" si="34"/>
        <v/>
      </c>
      <c r="Q1148" s="40">
        <f>VLOOKUP(L1148,银行退!C:D,2,FALSE)</f>
        <v>1000</v>
      </c>
      <c r="R1148" t="str">
        <f t="shared" si="35"/>
        <v/>
      </c>
      <c r="S1148" t="str">
        <f>VLOOKUP(L1148,银行退!C:Q,15,FALSE)</f>
        <v>S</v>
      </c>
      <c r="T1148" s="40" t="e">
        <f>VLOOKUP(L1148,银行退!C:W,21,FALSE)</f>
        <v>#N/A</v>
      </c>
      <c r="U1148" s="53">
        <v>42908.494745370372</v>
      </c>
      <c r="V1148" t="e">
        <f>VLOOKUP(B1148,HIS解!E:G,3,FALSE)</f>
        <v>#N/A</v>
      </c>
    </row>
    <row r="1149" spans="1:22" ht="14.25" hidden="1">
      <c r="A1149" s="53">
        <v>42908.498101851852</v>
      </c>
      <c r="B1149">
        <v>348568</v>
      </c>
      <c r="C1149" t="s">
        <v>8290</v>
      </c>
      <c r="D1149" t="s">
        <v>275</v>
      </c>
      <c r="E1149" t="s">
        <v>276</v>
      </c>
      <c r="F1149" s="15">
        <v>5000</v>
      </c>
      <c r="G1149" t="s">
        <v>367</v>
      </c>
      <c r="H1149" t="s">
        <v>367</v>
      </c>
      <c r="I1149" t="s">
        <v>174</v>
      </c>
      <c r="J1149" t="s">
        <v>73</v>
      </c>
      <c r="K1149" t="s">
        <v>75</v>
      </c>
      <c r="L1149" t="s">
        <v>8291</v>
      </c>
      <c r="M1149" t="s">
        <v>8292</v>
      </c>
      <c r="N1149" t="s">
        <v>271</v>
      </c>
      <c r="O1149">
        <f>VLOOKUP(B1149,HIS退!B:F,5,FALSE)</f>
        <v>-5000</v>
      </c>
      <c r="P1149" t="str">
        <f t="shared" si="34"/>
        <v/>
      </c>
      <c r="Q1149" s="40">
        <f>VLOOKUP(L1149,银行退!C:D,2,FALSE)</f>
        <v>5000</v>
      </c>
      <c r="R1149" t="str">
        <f t="shared" si="35"/>
        <v/>
      </c>
      <c r="S1149" t="str">
        <f>VLOOKUP(L1149,银行退!C:Q,15,FALSE)</f>
        <v>B</v>
      </c>
      <c r="T1149" s="40" t="str">
        <f>VLOOKUP(L1149,银行退!C:W,21,FALSE)</f>
        <v>20170622</v>
      </c>
      <c r="U1149" s="53">
        <v>42908.498101851852</v>
      </c>
      <c r="V1149">
        <f>VLOOKUP(B1149,HIS解!E:G,3,FALSE)</f>
        <v>5000</v>
      </c>
    </row>
    <row r="1150" spans="1:22" ht="14.25" hidden="1">
      <c r="A1150" s="53">
        <v>42908.500138888892</v>
      </c>
      <c r="B1150">
        <v>348621</v>
      </c>
      <c r="C1150" t="s">
        <v>3114</v>
      </c>
      <c r="D1150" t="s">
        <v>3115</v>
      </c>
      <c r="E1150" t="s">
        <v>3116</v>
      </c>
      <c r="F1150" s="15">
        <v>492</v>
      </c>
      <c r="G1150" t="s">
        <v>367</v>
      </c>
      <c r="H1150" t="s">
        <v>367</v>
      </c>
      <c r="I1150" t="s">
        <v>74</v>
      </c>
      <c r="J1150" t="s">
        <v>36</v>
      </c>
      <c r="K1150" t="s">
        <v>75</v>
      </c>
      <c r="L1150" t="s">
        <v>8293</v>
      </c>
      <c r="M1150" t="s">
        <v>8294</v>
      </c>
      <c r="N1150" t="s">
        <v>8295</v>
      </c>
      <c r="O1150">
        <f>VLOOKUP(B1150,HIS退!B:F,5,FALSE)</f>
        <v>-492</v>
      </c>
      <c r="P1150" t="str">
        <f t="shared" si="34"/>
        <v/>
      </c>
      <c r="Q1150" s="40">
        <f>VLOOKUP(L1150,银行退!C:D,2,FALSE)</f>
        <v>492</v>
      </c>
      <c r="R1150" t="str">
        <f t="shared" si="35"/>
        <v/>
      </c>
      <c r="S1150" t="str">
        <f>VLOOKUP(L1150,银行退!C:Q,15,FALSE)</f>
        <v>S</v>
      </c>
      <c r="T1150" s="40" t="e">
        <f>VLOOKUP(L1150,银行退!C:W,21,FALSE)</f>
        <v>#N/A</v>
      </c>
      <c r="U1150" s="53">
        <v>42908.500138888892</v>
      </c>
      <c r="V1150" t="e">
        <f>VLOOKUP(B1150,HIS解!E:G,3,FALSE)</f>
        <v>#N/A</v>
      </c>
    </row>
    <row r="1151" spans="1:22" ht="14.25" hidden="1">
      <c r="A1151" s="53">
        <v>42908.500300925924</v>
      </c>
      <c r="B1151">
        <v>348636</v>
      </c>
      <c r="C1151" t="s">
        <v>3117</v>
      </c>
      <c r="D1151" t="s">
        <v>3118</v>
      </c>
      <c r="E1151" t="s">
        <v>3119</v>
      </c>
      <c r="F1151" s="15">
        <v>500</v>
      </c>
      <c r="G1151" t="s">
        <v>367</v>
      </c>
      <c r="H1151" t="s">
        <v>367</v>
      </c>
      <c r="I1151" t="s">
        <v>74</v>
      </c>
      <c r="J1151" t="s">
        <v>36</v>
      </c>
      <c r="K1151" t="s">
        <v>75</v>
      </c>
      <c r="L1151" t="s">
        <v>8296</v>
      </c>
      <c r="M1151" t="s">
        <v>8297</v>
      </c>
      <c r="N1151" t="s">
        <v>8298</v>
      </c>
      <c r="O1151">
        <f>VLOOKUP(B1151,HIS退!B:F,5,FALSE)</f>
        <v>-500</v>
      </c>
      <c r="P1151" t="str">
        <f t="shared" si="34"/>
        <v/>
      </c>
      <c r="Q1151" s="40">
        <f>VLOOKUP(L1151,银行退!C:D,2,FALSE)</f>
        <v>500</v>
      </c>
      <c r="R1151" t="str">
        <f t="shared" si="35"/>
        <v/>
      </c>
      <c r="S1151" t="str">
        <f>VLOOKUP(L1151,银行退!C:Q,15,FALSE)</f>
        <v>S</v>
      </c>
      <c r="T1151" s="40" t="e">
        <f>VLOOKUP(L1151,银行退!C:W,21,FALSE)</f>
        <v>#N/A</v>
      </c>
      <c r="U1151" s="53">
        <v>42908.500300925924</v>
      </c>
      <c r="V1151" t="e">
        <f>VLOOKUP(B1151,HIS解!E:G,3,FALSE)</f>
        <v>#N/A</v>
      </c>
    </row>
    <row r="1152" spans="1:22" ht="14.25" hidden="1">
      <c r="A1152" s="53">
        <v>42908.504756944443</v>
      </c>
      <c r="B1152">
        <v>348728</v>
      </c>
      <c r="C1152" t="s">
        <v>3120</v>
      </c>
      <c r="D1152" t="s">
        <v>3121</v>
      </c>
      <c r="E1152" t="s">
        <v>3122</v>
      </c>
      <c r="F1152" s="15">
        <v>726</v>
      </c>
      <c r="G1152" t="s">
        <v>367</v>
      </c>
      <c r="H1152" t="s">
        <v>367</v>
      </c>
      <c r="I1152" t="s">
        <v>74</v>
      </c>
      <c r="J1152" t="s">
        <v>36</v>
      </c>
      <c r="K1152" t="s">
        <v>75</v>
      </c>
      <c r="L1152" t="s">
        <v>8299</v>
      </c>
      <c r="M1152" t="s">
        <v>8300</v>
      </c>
      <c r="N1152" t="s">
        <v>8301</v>
      </c>
      <c r="O1152">
        <f>VLOOKUP(B1152,HIS退!B:F,5,FALSE)</f>
        <v>-726</v>
      </c>
      <c r="P1152" t="str">
        <f t="shared" si="34"/>
        <v/>
      </c>
      <c r="Q1152" s="40">
        <f>VLOOKUP(L1152,银行退!C:D,2,FALSE)</f>
        <v>726</v>
      </c>
      <c r="R1152" t="str">
        <f t="shared" si="35"/>
        <v/>
      </c>
      <c r="S1152" t="str">
        <f>VLOOKUP(L1152,银行退!C:Q,15,FALSE)</f>
        <v>S</v>
      </c>
      <c r="T1152" s="40" t="e">
        <f>VLOOKUP(L1152,银行退!C:W,21,FALSE)</f>
        <v>#N/A</v>
      </c>
      <c r="U1152" s="53">
        <v>42908.504756944443</v>
      </c>
      <c r="V1152" t="e">
        <f>VLOOKUP(B1152,HIS解!E:G,3,FALSE)</f>
        <v>#N/A</v>
      </c>
    </row>
    <row r="1153" spans="1:22" ht="14.25" hidden="1">
      <c r="A1153" s="53">
        <v>42908.513032407405</v>
      </c>
      <c r="B1153">
        <v>348887</v>
      </c>
      <c r="C1153" t="s">
        <v>3123</v>
      </c>
      <c r="D1153" t="s">
        <v>3124</v>
      </c>
      <c r="E1153" t="s">
        <v>3125</v>
      </c>
      <c r="F1153" s="15">
        <v>94</v>
      </c>
      <c r="G1153" t="s">
        <v>42</v>
      </c>
      <c r="H1153" t="s">
        <v>367</v>
      </c>
      <c r="I1153" t="s">
        <v>74</v>
      </c>
      <c r="J1153" t="s">
        <v>36</v>
      </c>
      <c r="K1153" t="s">
        <v>75</v>
      </c>
      <c r="L1153" t="s">
        <v>8302</v>
      </c>
      <c r="M1153" t="s">
        <v>8303</v>
      </c>
      <c r="N1153" t="s">
        <v>8304</v>
      </c>
      <c r="O1153">
        <f>VLOOKUP(B1153,HIS退!B:F,5,FALSE)</f>
        <v>-94</v>
      </c>
      <c r="P1153" t="str">
        <f t="shared" si="34"/>
        <v/>
      </c>
      <c r="Q1153" s="40">
        <f>VLOOKUP(L1153,银行退!C:D,2,FALSE)</f>
        <v>94</v>
      </c>
      <c r="R1153" t="str">
        <f t="shared" si="35"/>
        <v/>
      </c>
      <c r="S1153" t="str">
        <f>VLOOKUP(L1153,银行退!C:Q,15,FALSE)</f>
        <v>S</v>
      </c>
      <c r="T1153" s="40" t="e">
        <f>VLOOKUP(L1153,银行退!C:W,21,FALSE)</f>
        <v>#N/A</v>
      </c>
      <c r="U1153" s="53">
        <v>42908.513032407405</v>
      </c>
      <c r="V1153" t="e">
        <f>VLOOKUP(B1153,HIS解!E:G,3,FALSE)</f>
        <v>#N/A</v>
      </c>
    </row>
    <row r="1154" spans="1:22" ht="14.25" hidden="1">
      <c r="A1154" s="53">
        <v>42908.523611111108</v>
      </c>
      <c r="B1154">
        <v>349001</v>
      </c>
      <c r="C1154" t="s">
        <v>3126</v>
      </c>
      <c r="D1154" t="s">
        <v>3127</v>
      </c>
      <c r="E1154" t="s">
        <v>3128</v>
      </c>
      <c r="F1154" s="15">
        <v>500</v>
      </c>
      <c r="G1154" t="s">
        <v>367</v>
      </c>
      <c r="H1154" t="s">
        <v>367</v>
      </c>
      <c r="I1154" t="s">
        <v>74</v>
      </c>
      <c r="J1154" t="s">
        <v>36</v>
      </c>
      <c r="K1154" t="s">
        <v>75</v>
      </c>
      <c r="L1154" t="s">
        <v>8305</v>
      </c>
      <c r="M1154" t="s">
        <v>8306</v>
      </c>
      <c r="N1154" t="s">
        <v>8307</v>
      </c>
      <c r="O1154">
        <f>VLOOKUP(B1154,HIS退!B:F,5,FALSE)</f>
        <v>-500</v>
      </c>
      <c r="P1154" t="str">
        <f t="shared" ref="P1154:P1217" si="36">IF(O1154=F1154*-1,"",1)</f>
        <v/>
      </c>
      <c r="Q1154" s="40">
        <f>VLOOKUP(L1154,银行退!C:D,2,FALSE)</f>
        <v>500</v>
      </c>
      <c r="R1154" t="str">
        <f t="shared" si="35"/>
        <v/>
      </c>
      <c r="S1154" t="str">
        <f>VLOOKUP(L1154,银行退!C:Q,15,FALSE)</f>
        <v>S</v>
      </c>
      <c r="T1154" s="40" t="e">
        <f>VLOOKUP(L1154,银行退!C:W,21,FALSE)</f>
        <v>#N/A</v>
      </c>
      <c r="U1154" s="53">
        <v>42908.523611111108</v>
      </c>
      <c r="V1154" t="e">
        <f>VLOOKUP(B1154,HIS解!E:G,3,FALSE)</f>
        <v>#N/A</v>
      </c>
    </row>
    <row r="1155" spans="1:22" ht="14.25" hidden="1">
      <c r="A1155" s="53">
        <v>42908.523981481485</v>
      </c>
      <c r="B1155">
        <v>349009</v>
      </c>
      <c r="C1155" t="s">
        <v>3129</v>
      </c>
      <c r="D1155" t="s">
        <v>1956</v>
      </c>
      <c r="E1155" t="s">
        <v>1957</v>
      </c>
      <c r="F1155" s="15">
        <v>462</v>
      </c>
      <c r="G1155" t="s">
        <v>367</v>
      </c>
      <c r="H1155" t="s">
        <v>367</v>
      </c>
      <c r="I1155" t="s">
        <v>74</v>
      </c>
      <c r="J1155" t="s">
        <v>36</v>
      </c>
      <c r="K1155" t="s">
        <v>75</v>
      </c>
      <c r="L1155" t="s">
        <v>8308</v>
      </c>
      <c r="M1155" t="s">
        <v>8309</v>
      </c>
      <c r="N1155" t="s">
        <v>6913</v>
      </c>
      <c r="O1155">
        <f>VLOOKUP(B1155,HIS退!B:F,5,FALSE)</f>
        <v>-462</v>
      </c>
      <c r="P1155" t="str">
        <f t="shared" si="36"/>
        <v/>
      </c>
      <c r="Q1155" s="40">
        <f>VLOOKUP(L1155,银行退!C:D,2,FALSE)</f>
        <v>462</v>
      </c>
      <c r="R1155" t="str">
        <f t="shared" si="35"/>
        <v/>
      </c>
      <c r="S1155" t="str">
        <f>VLOOKUP(L1155,银行退!C:Q,15,FALSE)</f>
        <v>S</v>
      </c>
      <c r="T1155" s="40" t="e">
        <f>VLOOKUP(L1155,银行退!C:W,21,FALSE)</f>
        <v>#N/A</v>
      </c>
      <c r="U1155" s="53">
        <v>42908.523981481485</v>
      </c>
      <c r="V1155" t="e">
        <f>VLOOKUP(B1155,HIS解!E:G,3,FALSE)</f>
        <v>#N/A</v>
      </c>
    </row>
    <row r="1156" spans="1:22" ht="14.25" hidden="1">
      <c r="A1156" s="53">
        <v>42908.524305555555</v>
      </c>
      <c r="B1156">
        <v>349016</v>
      </c>
      <c r="C1156" t="s">
        <v>3130</v>
      </c>
      <c r="D1156" t="s">
        <v>3131</v>
      </c>
      <c r="E1156" t="s">
        <v>3132</v>
      </c>
      <c r="F1156" s="15">
        <v>1500</v>
      </c>
      <c r="G1156" t="s">
        <v>367</v>
      </c>
      <c r="H1156" t="s">
        <v>367</v>
      </c>
      <c r="I1156" t="s">
        <v>74</v>
      </c>
      <c r="J1156" t="s">
        <v>36</v>
      </c>
      <c r="K1156" t="s">
        <v>75</v>
      </c>
      <c r="L1156" t="s">
        <v>8310</v>
      </c>
      <c r="M1156" t="s">
        <v>8311</v>
      </c>
      <c r="N1156" t="s">
        <v>8312</v>
      </c>
      <c r="O1156">
        <f>VLOOKUP(B1156,HIS退!B:F,5,FALSE)</f>
        <v>-1500</v>
      </c>
      <c r="P1156" t="str">
        <f t="shared" si="36"/>
        <v/>
      </c>
      <c r="Q1156" s="40">
        <f>VLOOKUP(L1156,银行退!C:D,2,FALSE)</f>
        <v>1500</v>
      </c>
      <c r="R1156" t="str">
        <f t="shared" ref="R1156:R1219" si="37">IF(Q1156=F1156,"",1)</f>
        <v/>
      </c>
      <c r="S1156" t="str">
        <f>VLOOKUP(L1156,银行退!C:Q,15,FALSE)</f>
        <v>S</v>
      </c>
      <c r="T1156" s="40" t="e">
        <f>VLOOKUP(L1156,银行退!C:W,21,FALSE)</f>
        <v>#N/A</v>
      </c>
      <c r="U1156" s="53">
        <v>42908.524305555555</v>
      </c>
      <c r="V1156" t="e">
        <f>VLOOKUP(B1156,HIS解!E:G,3,FALSE)</f>
        <v>#N/A</v>
      </c>
    </row>
    <row r="1157" spans="1:22" ht="14.25" hidden="1">
      <c r="A1157" s="53">
        <v>42908.52449074074</v>
      </c>
      <c r="B1157">
        <v>349024</v>
      </c>
      <c r="C1157" t="s">
        <v>8313</v>
      </c>
      <c r="D1157" t="s">
        <v>3133</v>
      </c>
      <c r="E1157" t="s">
        <v>3134</v>
      </c>
      <c r="F1157" s="15">
        <v>1012</v>
      </c>
      <c r="G1157" t="s">
        <v>367</v>
      </c>
      <c r="H1157" t="s">
        <v>367</v>
      </c>
      <c r="I1157" t="s">
        <v>174</v>
      </c>
      <c r="J1157" t="s">
        <v>73</v>
      </c>
      <c r="K1157" t="s">
        <v>75</v>
      </c>
      <c r="L1157" t="s">
        <v>8314</v>
      </c>
      <c r="M1157" t="s">
        <v>8315</v>
      </c>
      <c r="N1157" t="s">
        <v>5055</v>
      </c>
      <c r="O1157">
        <f>VLOOKUP(B1157,HIS退!B:F,5,FALSE)</f>
        <v>-1012</v>
      </c>
      <c r="P1157" t="str">
        <f t="shared" si="36"/>
        <v/>
      </c>
      <c r="Q1157" s="40">
        <f>VLOOKUP(L1157,银行退!C:D,2,FALSE)</f>
        <v>1012</v>
      </c>
      <c r="R1157" t="str">
        <f t="shared" si="37"/>
        <v/>
      </c>
      <c r="S1157" t="str">
        <f>VLOOKUP(L1157,银行退!C:Q,15,FALSE)</f>
        <v>B</v>
      </c>
      <c r="T1157" s="40" t="str">
        <f>VLOOKUP(L1157,银行退!C:W,21,FALSE)</f>
        <v>20170622</v>
      </c>
      <c r="U1157" s="53">
        <v>42908.52449074074</v>
      </c>
      <c r="V1157">
        <f>VLOOKUP(B1157,HIS解!E:G,3,FALSE)</f>
        <v>1012</v>
      </c>
    </row>
    <row r="1158" spans="1:22" ht="14.25" hidden="1">
      <c r="A1158" s="53">
        <v>42908.547060185185</v>
      </c>
      <c r="B1158">
        <v>349193</v>
      </c>
      <c r="C1158" t="s">
        <v>3135</v>
      </c>
      <c r="D1158" t="s">
        <v>3136</v>
      </c>
      <c r="E1158" t="s">
        <v>3137</v>
      </c>
      <c r="F1158" s="15">
        <v>3500</v>
      </c>
      <c r="G1158" t="s">
        <v>367</v>
      </c>
      <c r="H1158" t="s">
        <v>367</v>
      </c>
      <c r="I1158" t="s">
        <v>74</v>
      </c>
      <c r="J1158" t="s">
        <v>36</v>
      </c>
      <c r="K1158" t="s">
        <v>75</v>
      </c>
      <c r="L1158" t="s">
        <v>8316</v>
      </c>
      <c r="M1158" t="s">
        <v>8317</v>
      </c>
      <c r="N1158" t="s">
        <v>8318</v>
      </c>
      <c r="O1158">
        <f>VLOOKUP(B1158,HIS退!B:F,5,FALSE)</f>
        <v>-3500</v>
      </c>
      <c r="P1158" t="str">
        <f t="shared" si="36"/>
        <v/>
      </c>
      <c r="Q1158" s="40">
        <f>VLOOKUP(L1158,银行退!C:D,2,FALSE)</f>
        <v>3500</v>
      </c>
      <c r="R1158" t="str">
        <f t="shared" si="37"/>
        <v/>
      </c>
      <c r="S1158" t="str">
        <f>VLOOKUP(L1158,银行退!C:Q,15,FALSE)</f>
        <v>S</v>
      </c>
      <c r="T1158" s="40" t="e">
        <f>VLOOKUP(L1158,银行退!C:W,21,FALSE)</f>
        <v>#N/A</v>
      </c>
      <c r="U1158" s="53">
        <v>42908.547060185185</v>
      </c>
      <c r="V1158" t="e">
        <f>VLOOKUP(B1158,HIS解!E:G,3,FALSE)</f>
        <v>#N/A</v>
      </c>
    </row>
    <row r="1159" spans="1:22" ht="14.25" hidden="1">
      <c r="A1159" s="53">
        <v>42908.587592592594</v>
      </c>
      <c r="B1159">
        <v>349808</v>
      </c>
      <c r="C1159" t="s">
        <v>8319</v>
      </c>
      <c r="D1159" t="s">
        <v>3138</v>
      </c>
      <c r="E1159" t="s">
        <v>3139</v>
      </c>
      <c r="F1159" s="15">
        <v>262</v>
      </c>
      <c r="G1159" t="s">
        <v>367</v>
      </c>
      <c r="H1159" t="s">
        <v>367</v>
      </c>
      <c r="I1159" t="s">
        <v>174</v>
      </c>
      <c r="J1159" t="s">
        <v>98</v>
      </c>
      <c r="K1159" t="s">
        <v>75</v>
      </c>
      <c r="L1159" t="s">
        <v>8320</v>
      </c>
      <c r="M1159" t="s">
        <v>8321</v>
      </c>
      <c r="N1159" t="s">
        <v>8322</v>
      </c>
      <c r="O1159">
        <f>VLOOKUP(B1159,HIS退!B:F,5,FALSE)</f>
        <v>-262</v>
      </c>
      <c r="P1159" t="str">
        <f t="shared" si="36"/>
        <v/>
      </c>
      <c r="Q1159" s="40">
        <f>VLOOKUP(L1159,银行退!C:D,2,FALSE)</f>
        <v>262</v>
      </c>
      <c r="R1159" t="str">
        <f t="shared" si="37"/>
        <v/>
      </c>
      <c r="S1159" t="str">
        <f>VLOOKUP(L1159,银行退!C:Q,15,FALSE)</f>
        <v>B</v>
      </c>
      <c r="T1159" s="40" t="str">
        <f>VLOOKUP(L1159,银行退!C:W,21,FALSE)</f>
        <v>20170623</v>
      </c>
      <c r="U1159" s="53">
        <v>42908.587592592594</v>
      </c>
      <c r="V1159" t="e">
        <f>VLOOKUP(B1159,HIS解!E:G,3,FALSE)</f>
        <v>#N/A</v>
      </c>
    </row>
    <row r="1160" spans="1:22" ht="14.25" hidden="1">
      <c r="A1160" s="53">
        <v>42908.60832175926</v>
      </c>
      <c r="B1160">
        <v>350907</v>
      </c>
      <c r="C1160" t="s">
        <v>3140</v>
      </c>
      <c r="D1160" t="s">
        <v>3141</v>
      </c>
      <c r="E1160" t="s">
        <v>3142</v>
      </c>
      <c r="F1160" s="15">
        <v>300</v>
      </c>
      <c r="G1160" t="s">
        <v>367</v>
      </c>
      <c r="H1160" t="s">
        <v>367</v>
      </c>
      <c r="I1160" t="s">
        <v>74</v>
      </c>
      <c r="J1160" t="s">
        <v>36</v>
      </c>
      <c r="K1160" t="s">
        <v>75</v>
      </c>
      <c r="L1160" t="s">
        <v>8323</v>
      </c>
      <c r="M1160" t="s">
        <v>8324</v>
      </c>
      <c r="N1160" t="s">
        <v>5101</v>
      </c>
      <c r="O1160">
        <f>VLOOKUP(B1160,HIS退!B:F,5,FALSE)</f>
        <v>-300</v>
      </c>
      <c r="P1160" t="str">
        <f t="shared" si="36"/>
        <v/>
      </c>
      <c r="Q1160" s="40">
        <f>VLOOKUP(L1160,银行退!C:D,2,FALSE)</f>
        <v>300</v>
      </c>
      <c r="R1160" t="str">
        <f t="shared" si="37"/>
        <v/>
      </c>
      <c r="S1160" t="str">
        <f>VLOOKUP(L1160,银行退!C:Q,15,FALSE)</f>
        <v>S</v>
      </c>
      <c r="T1160" s="40" t="e">
        <f>VLOOKUP(L1160,银行退!C:W,21,FALSE)</f>
        <v>#N/A</v>
      </c>
      <c r="U1160" s="53">
        <v>42908.60832175926</v>
      </c>
      <c r="V1160" t="e">
        <f>VLOOKUP(B1160,HIS解!E:G,3,FALSE)</f>
        <v>#N/A</v>
      </c>
    </row>
    <row r="1161" spans="1:22" ht="14.25" hidden="1">
      <c r="A1161" s="53">
        <v>42908.611111111109</v>
      </c>
      <c r="B1161">
        <v>351086</v>
      </c>
      <c r="C1161" t="s">
        <v>3143</v>
      </c>
      <c r="D1161" t="s">
        <v>3144</v>
      </c>
      <c r="E1161" t="s">
        <v>3145</v>
      </c>
      <c r="F1161" s="15">
        <v>96</v>
      </c>
      <c r="G1161" t="s">
        <v>367</v>
      </c>
      <c r="H1161" t="s">
        <v>367</v>
      </c>
      <c r="I1161" t="s">
        <v>74</v>
      </c>
      <c r="J1161" t="s">
        <v>36</v>
      </c>
      <c r="K1161" t="s">
        <v>75</v>
      </c>
      <c r="L1161" t="s">
        <v>8325</v>
      </c>
      <c r="M1161" t="s">
        <v>8326</v>
      </c>
      <c r="N1161" t="s">
        <v>8327</v>
      </c>
      <c r="O1161">
        <f>VLOOKUP(B1161,HIS退!B:F,5,FALSE)</f>
        <v>-96</v>
      </c>
      <c r="P1161" t="str">
        <f t="shared" si="36"/>
        <v/>
      </c>
      <c r="Q1161" s="40">
        <f>VLOOKUP(L1161,银行退!C:D,2,FALSE)</f>
        <v>96</v>
      </c>
      <c r="R1161" t="str">
        <f t="shared" si="37"/>
        <v/>
      </c>
      <c r="S1161" t="str">
        <f>VLOOKUP(L1161,银行退!C:Q,15,FALSE)</f>
        <v>S</v>
      </c>
      <c r="T1161" s="40" t="e">
        <f>VLOOKUP(L1161,银行退!C:W,21,FALSE)</f>
        <v>#N/A</v>
      </c>
      <c r="U1161" s="53">
        <v>42908.611111111109</v>
      </c>
      <c r="V1161" t="e">
        <f>VLOOKUP(B1161,HIS解!E:G,3,FALSE)</f>
        <v>#N/A</v>
      </c>
    </row>
    <row r="1162" spans="1:22" ht="14.25" hidden="1">
      <c r="A1162" s="53">
        <v>42908.613958333335</v>
      </c>
      <c r="B1162">
        <v>351264</v>
      </c>
      <c r="C1162" t="s">
        <v>3146</v>
      </c>
      <c r="D1162" t="s">
        <v>3147</v>
      </c>
      <c r="E1162" t="s">
        <v>3148</v>
      </c>
      <c r="F1162" s="15">
        <v>750</v>
      </c>
      <c r="G1162" t="s">
        <v>367</v>
      </c>
      <c r="H1162" t="s">
        <v>367</v>
      </c>
      <c r="I1162" t="s">
        <v>74</v>
      </c>
      <c r="J1162" t="s">
        <v>36</v>
      </c>
      <c r="K1162" t="s">
        <v>75</v>
      </c>
      <c r="L1162" t="s">
        <v>8328</v>
      </c>
      <c r="M1162" t="s">
        <v>8329</v>
      </c>
      <c r="N1162" t="s">
        <v>8330</v>
      </c>
      <c r="O1162">
        <f>VLOOKUP(B1162,HIS退!B:F,5,FALSE)</f>
        <v>-750</v>
      </c>
      <c r="P1162" t="str">
        <f t="shared" si="36"/>
        <v/>
      </c>
      <c r="Q1162" s="40">
        <f>VLOOKUP(L1162,银行退!C:D,2,FALSE)</f>
        <v>750</v>
      </c>
      <c r="R1162" t="str">
        <f t="shared" si="37"/>
        <v/>
      </c>
      <c r="S1162" t="str">
        <f>VLOOKUP(L1162,银行退!C:Q,15,FALSE)</f>
        <v>S</v>
      </c>
      <c r="T1162" s="40" t="e">
        <f>VLOOKUP(L1162,银行退!C:W,21,FALSE)</f>
        <v>#N/A</v>
      </c>
      <c r="U1162" s="53">
        <v>42908.613958333335</v>
      </c>
      <c r="V1162" t="e">
        <f>VLOOKUP(B1162,HIS解!E:G,3,FALSE)</f>
        <v>#N/A</v>
      </c>
    </row>
    <row r="1163" spans="1:22" ht="14.25" hidden="1">
      <c r="A1163" s="53">
        <v>42908.614537037036</v>
      </c>
      <c r="B1163">
        <v>351313</v>
      </c>
      <c r="C1163" t="s">
        <v>3149</v>
      </c>
      <c r="D1163" t="s">
        <v>3150</v>
      </c>
      <c r="E1163" t="s">
        <v>3151</v>
      </c>
      <c r="F1163" s="15">
        <v>96</v>
      </c>
      <c r="G1163" t="s">
        <v>367</v>
      </c>
      <c r="H1163" t="s">
        <v>367</v>
      </c>
      <c r="I1163" t="s">
        <v>74</v>
      </c>
      <c r="J1163" t="s">
        <v>36</v>
      </c>
      <c r="K1163" t="s">
        <v>75</v>
      </c>
      <c r="L1163" t="s">
        <v>8331</v>
      </c>
      <c r="M1163" t="s">
        <v>8332</v>
      </c>
      <c r="N1163" t="s">
        <v>8330</v>
      </c>
      <c r="O1163">
        <f>VLOOKUP(B1163,HIS退!B:F,5,FALSE)</f>
        <v>-96</v>
      </c>
      <c r="P1163" t="str">
        <f t="shared" si="36"/>
        <v/>
      </c>
      <c r="Q1163" s="40">
        <f>VLOOKUP(L1163,银行退!C:D,2,FALSE)</f>
        <v>96</v>
      </c>
      <c r="R1163" t="str">
        <f t="shared" si="37"/>
        <v/>
      </c>
      <c r="S1163" t="str">
        <f>VLOOKUP(L1163,银行退!C:Q,15,FALSE)</f>
        <v>S</v>
      </c>
      <c r="T1163" s="40" t="e">
        <f>VLOOKUP(L1163,银行退!C:W,21,FALSE)</f>
        <v>#N/A</v>
      </c>
      <c r="U1163" s="53">
        <v>42908.614537037036</v>
      </c>
      <c r="V1163" t="e">
        <f>VLOOKUP(B1163,HIS解!E:G,3,FALSE)</f>
        <v>#N/A</v>
      </c>
    </row>
    <row r="1164" spans="1:22" ht="14.25" hidden="1">
      <c r="A1164" s="53">
        <v>42908.617372685185</v>
      </c>
      <c r="B1164">
        <v>351474</v>
      </c>
      <c r="C1164" t="s">
        <v>3152</v>
      </c>
      <c r="D1164" t="s">
        <v>3153</v>
      </c>
      <c r="E1164" t="s">
        <v>3154</v>
      </c>
      <c r="F1164" s="15">
        <v>673</v>
      </c>
      <c r="G1164" t="s">
        <v>367</v>
      </c>
      <c r="H1164" t="s">
        <v>367</v>
      </c>
      <c r="I1164" t="s">
        <v>74</v>
      </c>
      <c r="J1164" t="s">
        <v>36</v>
      </c>
      <c r="K1164" t="s">
        <v>75</v>
      </c>
      <c r="L1164" t="s">
        <v>8333</v>
      </c>
      <c r="M1164" t="s">
        <v>8334</v>
      </c>
      <c r="N1164" t="s">
        <v>8335</v>
      </c>
      <c r="O1164">
        <f>VLOOKUP(B1164,HIS退!B:F,5,FALSE)</f>
        <v>-673</v>
      </c>
      <c r="P1164" t="str">
        <f t="shared" si="36"/>
        <v/>
      </c>
      <c r="Q1164" s="40">
        <f>VLOOKUP(L1164,银行退!C:D,2,FALSE)</f>
        <v>673</v>
      </c>
      <c r="R1164" t="str">
        <f t="shared" si="37"/>
        <v/>
      </c>
      <c r="S1164" t="str">
        <f>VLOOKUP(L1164,银行退!C:Q,15,FALSE)</f>
        <v>S</v>
      </c>
      <c r="T1164" s="40" t="e">
        <f>VLOOKUP(L1164,银行退!C:W,21,FALSE)</f>
        <v>#N/A</v>
      </c>
      <c r="U1164" s="53">
        <v>42908.617372685185</v>
      </c>
      <c r="V1164" t="e">
        <f>VLOOKUP(B1164,HIS解!E:G,3,FALSE)</f>
        <v>#N/A</v>
      </c>
    </row>
    <row r="1165" spans="1:22" ht="14.25" hidden="1">
      <c r="A1165" s="53">
        <v>42908.618668981479</v>
      </c>
      <c r="B1165">
        <v>351508</v>
      </c>
      <c r="C1165" t="s">
        <v>3155</v>
      </c>
      <c r="D1165" t="s">
        <v>3156</v>
      </c>
      <c r="E1165" t="s">
        <v>3157</v>
      </c>
      <c r="F1165" s="15">
        <v>490</v>
      </c>
      <c r="G1165" t="s">
        <v>367</v>
      </c>
      <c r="H1165" t="s">
        <v>367</v>
      </c>
      <c r="I1165" t="s">
        <v>74</v>
      </c>
      <c r="J1165" t="s">
        <v>36</v>
      </c>
      <c r="K1165" t="s">
        <v>75</v>
      </c>
      <c r="L1165" t="s">
        <v>8336</v>
      </c>
      <c r="M1165" t="s">
        <v>8337</v>
      </c>
      <c r="N1165" t="s">
        <v>8338</v>
      </c>
      <c r="O1165">
        <f>VLOOKUP(B1165,HIS退!B:F,5,FALSE)</f>
        <v>-490</v>
      </c>
      <c r="P1165" t="str">
        <f t="shared" si="36"/>
        <v/>
      </c>
      <c r="Q1165" s="40">
        <f>VLOOKUP(L1165,银行退!C:D,2,FALSE)</f>
        <v>490</v>
      </c>
      <c r="R1165" t="str">
        <f t="shared" si="37"/>
        <v/>
      </c>
      <c r="S1165" t="str">
        <f>VLOOKUP(L1165,银行退!C:Q,15,FALSE)</f>
        <v>S</v>
      </c>
      <c r="T1165" s="40" t="e">
        <f>VLOOKUP(L1165,银行退!C:W,21,FALSE)</f>
        <v>#N/A</v>
      </c>
      <c r="U1165" s="53">
        <v>42908.618668981479</v>
      </c>
      <c r="V1165" t="e">
        <f>VLOOKUP(B1165,HIS解!E:G,3,FALSE)</f>
        <v>#N/A</v>
      </c>
    </row>
    <row r="1166" spans="1:22" ht="14.25" hidden="1">
      <c r="A1166" s="53">
        <v>42908.619710648149</v>
      </c>
      <c r="B1166">
        <v>351630</v>
      </c>
      <c r="C1166" t="s">
        <v>3158</v>
      </c>
      <c r="D1166" t="s">
        <v>304</v>
      </c>
      <c r="E1166" t="s">
        <v>305</v>
      </c>
      <c r="F1166" s="15">
        <v>732</v>
      </c>
      <c r="G1166" t="s">
        <v>367</v>
      </c>
      <c r="H1166" t="s">
        <v>367</v>
      </c>
      <c r="I1166" t="s">
        <v>74</v>
      </c>
      <c r="J1166" t="s">
        <v>36</v>
      </c>
      <c r="K1166" t="s">
        <v>75</v>
      </c>
      <c r="L1166" t="s">
        <v>8339</v>
      </c>
      <c r="M1166" t="s">
        <v>8340</v>
      </c>
      <c r="N1166" t="s">
        <v>369</v>
      </c>
      <c r="O1166">
        <f>VLOOKUP(B1166,HIS退!B:F,5,FALSE)</f>
        <v>-732</v>
      </c>
      <c r="P1166" t="str">
        <f t="shared" si="36"/>
        <v/>
      </c>
      <c r="Q1166" s="40">
        <f>VLOOKUP(L1166,银行退!C:D,2,FALSE)</f>
        <v>732</v>
      </c>
      <c r="R1166" t="str">
        <f t="shared" si="37"/>
        <v/>
      </c>
      <c r="S1166" t="str">
        <f>VLOOKUP(L1166,银行退!C:Q,15,FALSE)</f>
        <v>S</v>
      </c>
      <c r="T1166" s="40" t="e">
        <f>VLOOKUP(L1166,银行退!C:W,21,FALSE)</f>
        <v>#N/A</v>
      </c>
      <c r="U1166" s="53">
        <v>42908.619710648149</v>
      </c>
      <c r="V1166" t="e">
        <f>VLOOKUP(B1166,HIS解!E:G,3,FALSE)</f>
        <v>#N/A</v>
      </c>
    </row>
    <row r="1167" spans="1:22" ht="14.25" hidden="1">
      <c r="A1167" s="53">
        <v>42908.621828703705</v>
      </c>
      <c r="B1167">
        <v>351760</v>
      </c>
      <c r="C1167" t="s">
        <v>3159</v>
      </c>
      <c r="D1167" t="s">
        <v>3160</v>
      </c>
      <c r="E1167" t="s">
        <v>3161</v>
      </c>
      <c r="F1167" s="15">
        <v>500</v>
      </c>
      <c r="G1167" t="s">
        <v>367</v>
      </c>
      <c r="H1167" t="s">
        <v>367</v>
      </c>
      <c r="I1167" t="s">
        <v>74</v>
      </c>
      <c r="J1167" t="s">
        <v>36</v>
      </c>
      <c r="K1167" t="s">
        <v>75</v>
      </c>
      <c r="L1167" t="s">
        <v>8341</v>
      </c>
      <c r="M1167" t="s">
        <v>8342</v>
      </c>
      <c r="N1167" t="s">
        <v>8343</v>
      </c>
      <c r="O1167">
        <f>VLOOKUP(B1167,HIS退!B:F,5,FALSE)</f>
        <v>-500</v>
      </c>
      <c r="P1167" t="str">
        <f t="shared" si="36"/>
        <v/>
      </c>
      <c r="Q1167" s="40">
        <f>VLOOKUP(L1167,银行退!C:D,2,FALSE)</f>
        <v>500</v>
      </c>
      <c r="R1167" t="str">
        <f t="shared" si="37"/>
        <v/>
      </c>
      <c r="S1167" t="str">
        <f>VLOOKUP(L1167,银行退!C:Q,15,FALSE)</f>
        <v>S</v>
      </c>
      <c r="T1167" s="40" t="e">
        <f>VLOOKUP(L1167,银行退!C:W,21,FALSE)</f>
        <v>#N/A</v>
      </c>
      <c r="U1167" s="53">
        <v>42908.621828703705</v>
      </c>
      <c r="V1167" t="e">
        <f>VLOOKUP(B1167,HIS解!E:G,3,FALSE)</f>
        <v>#N/A</v>
      </c>
    </row>
    <row r="1168" spans="1:22" ht="14.25" hidden="1">
      <c r="A1168" s="53">
        <v>42908.622407407405</v>
      </c>
      <c r="B1168">
        <v>351806</v>
      </c>
      <c r="C1168" t="s">
        <v>3162</v>
      </c>
      <c r="D1168" t="s">
        <v>3163</v>
      </c>
      <c r="E1168" t="s">
        <v>3164</v>
      </c>
      <c r="F1168" s="15">
        <v>2800</v>
      </c>
      <c r="G1168" t="s">
        <v>367</v>
      </c>
      <c r="H1168" t="s">
        <v>367</v>
      </c>
      <c r="I1168" t="s">
        <v>74</v>
      </c>
      <c r="J1168" t="s">
        <v>36</v>
      </c>
      <c r="K1168" t="s">
        <v>75</v>
      </c>
      <c r="L1168" t="s">
        <v>8344</v>
      </c>
      <c r="M1168" t="s">
        <v>8345</v>
      </c>
      <c r="N1168" t="s">
        <v>8343</v>
      </c>
      <c r="O1168">
        <f>VLOOKUP(B1168,HIS退!B:F,5,FALSE)</f>
        <v>-2800</v>
      </c>
      <c r="P1168" t="str">
        <f t="shared" si="36"/>
        <v/>
      </c>
      <c r="Q1168" s="40">
        <f>VLOOKUP(L1168,银行退!C:D,2,FALSE)</f>
        <v>2800</v>
      </c>
      <c r="R1168" t="str">
        <f t="shared" si="37"/>
        <v/>
      </c>
      <c r="S1168" t="str">
        <f>VLOOKUP(L1168,银行退!C:Q,15,FALSE)</f>
        <v>S</v>
      </c>
      <c r="T1168" s="40" t="e">
        <f>VLOOKUP(L1168,银行退!C:W,21,FALSE)</f>
        <v>#N/A</v>
      </c>
      <c r="U1168" s="53">
        <v>42908.622407407405</v>
      </c>
      <c r="V1168" t="e">
        <f>VLOOKUP(B1168,HIS解!E:G,3,FALSE)</f>
        <v>#N/A</v>
      </c>
    </row>
    <row r="1169" spans="1:22" ht="14.25" hidden="1">
      <c r="A1169" s="53">
        <v>42908.624849537038</v>
      </c>
      <c r="B1169">
        <v>351979</v>
      </c>
      <c r="C1169" t="s">
        <v>8346</v>
      </c>
      <c r="D1169" t="s">
        <v>3165</v>
      </c>
      <c r="E1169" t="s">
        <v>3166</v>
      </c>
      <c r="F1169" s="15">
        <v>225</v>
      </c>
      <c r="G1169" t="s">
        <v>367</v>
      </c>
      <c r="H1169" t="s">
        <v>367</v>
      </c>
      <c r="I1169" t="s">
        <v>174</v>
      </c>
      <c r="J1169" t="s">
        <v>73</v>
      </c>
      <c r="K1169" t="s">
        <v>75</v>
      </c>
      <c r="L1169" t="s">
        <v>8347</v>
      </c>
      <c r="M1169" t="s">
        <v>8348</v>
      </c>
      <c r="N1169" t="s">
        <v>5056</v>
      </c>
      <c r="O1169">
        <f>VLOOKUP(B1169,HIS退!B:F,5,FALSE)</f>
        <v>-225</v>
      </c>
      <c r="P1169" t="str">
        <f t="shared" si="36"/>
        <v/>
      </c>
      <c r="Q1169" s="40">
        <f>VLOOKUP(L1169,银行退!C:D,2,FALSE)</f>
        <v>225</v>
      </c>
      <c r="R1169" t="str">
        <f t="shared" si="37"/>
        <v/>
      </c>
      <c r="S1169" t="str">
        <f>VLOOKUP(L1169,银行退!C:Q,15,FALSE)</f>
        <v>B</v>
      </c>
      <c r="T1169" s="40" t="str">
        <f>VLOOKUP(L1169,银行退!C:W,21,FALSE)</f>
        <v>20170622</v>
      </c>
      <c r="U1169" s="53">
        <v>42908.624849537038</v>
      </c>
      <c r="V1169">
        <f>VLOOKUP(B1169,HIS解!E:G,3,FALSE)</f>
        <v>225</v>
      </c>
    </row>
    <row r="1170" spans="1:22" ht="14.25" hidden="1">
      <c r="A1170" s="53">
        <v>42908.626747685186</v>
      </c>
      <c r="B1170">
        <v>352115</v>
      </c>
      <c r="C1170" t="s">
        <v>3167</v>
      </c>
      <c r="D1170" t="s">
        <v>339</v>
      </c>
      <c r="E1170" t="s">
        <v>340</v>
      </c>
      <c r="F1170" s="15">
        <v>59</v>
      </c>
      <c r="G1170" t="s">
        <v>367</v>
      </c>
      <c r="H1170" t="s">
        <v>367</v>
      </c>
      <c r="I1170" t="s">
        <v>74</v>
      </c>
      <c r="J1170" t="s">
        <v>36</v>
      </c>
      <c r="K1170" t="s">
        <v>75</v>
      </c>
      <c r="L1170" t="s">
        <v>8349</v>
      </c>
      <c r="M1170" t="s">
        <v>8350</v>
      </c>
      <c r="N1170" t="s">
        <v>385</v>
      </c>
      <c r="O1170">
        <f>VLOOKUP(B1170,HIS退!B:F,5,FALSE)</f>
        <v>-59</v>
      </c>
      <c r="P1170" t="str">
        <f t="shared" si="36"/>
        <v/>
      </c>
      <c r="Q1170" s="40">
        <f>VLOOKUP(L1170,银行退!C:D,2,FALSE)</f>
        <v>59</v>
      </c>
      <c r="R1170" t="str">
        <f t="shared" si="37"/>
        <v/>
      </c>
      <c r="S1170" t="str">
        <f>VLOOKUP(L1170,银行退!C:Q,15,FALSE)</f>
        <v>S</v>
      </c>
      <c r="T1170" s="40" t="e">
        <f>VLOOKUP(L1170,银行退!C:W,21,FALSE)</f>
        <v>#N/A</v>
      </c>
      <c r="U1170" s="53">
        <v>42908.626747685186</v>
      </c>
      <c r="V1170" t="e">
        <f>VLOOKUP(B1170,HIS解!E:G,3,FALSE)</f>
        <v>#N/A</v>
      </c>
    </row>
    <row r="1171" spans="1:22" ht="14.25" hidden="1">
      <c r="A1171" s="53">
        <v>42908.627256944441</v>
      </c>
      <c r="B1171">
        <v>352154</v>
      </c>
      <c r="C1171" t="s">
        <v>3168</v>
      </c>
      <c r="D1171" t="s">
        <v>341</v>
      </c>
      <c r="E1171" t="s">
        <v>342</v>
      </c>
      <c r="F1171" s="15">
        <v>99</v>
      </c>
      <c r="G1171" t="s">
        <v>367</v>
      </c>
      <c r="H1171" t="s">
        <v>367</v>
      </c>
      <c r="I1171" t="s">
        <v>74</v>
      </c>
      <c r="J1171" t="s">
        <v>36</v>
      </c>
      <c r="K1171" t="s">
        <v>75</v>
      </c>
      <c r="L1171" t="s">
        <v>8351</v>
      </c>
      <c r="M1171" t="s">
        <v>8352</v>
      </c>
      <c r="N1171" t="s">
        <v>385</v>
      </c>
      <c r="O1171">
        <f>VLOOKUP(B1171,HIS退!B:F,5,FALSE)</f>
        <v>-99</v>
      </c>
      <c r="P1171" t="str">
        <f t="shared" si="36"/>
        <v/>
      </c>
      <c r="Q1171" s="40">
        <f>VLOOKUP(L1171,银行退!C:D,2,FALSE)</f>
        <v>99</v>
      </c>
      <c r="R1171" t="str">
        <f t="shared" si="37"/>
        <v/>
      </c>
      <c r="S1171" t="str">
        <f>VLOOKUP(L1171,银行退!C:Q,15,FALSE)</f>
        <v>S</v>
      </c>
      <c r="T1171" s="40" t="e">
        <f>VLOOKUP(L1171,银行退!C:W,21,FALSE)</f>
        <v>#N/A</v>
      </c>
      <c r="U1171" s="53">
        <v>42908.627256944441</v>
      </c>
      <c r="V1171" t="e">
        <f>VLOOKUP(B1171,HIS解!E:G,3,FALSE)</f>
        <v>#N/A</v>
      </c>
    </row>
    <row r="1172" spans="1:22" ht="14.25" hidden="1">
      <c r="A1172" s="53">
        <v>42908.627523148149</v>
      </c>
      <c r="B1172">
        <v>352185</v>
      </c>
      <c r="C1172" t="s">
        <v>3169</v>
      </c>
      <c r="D1172" t="s">
        <v>3170</v>
      </c>
      <c r="E1172" t="s">
        <v>3171</v>
      </c>
      <c r="F1172" s="15">
        <v>450</v>
      </c>
      <c r="G1172" t="s">
        <v>367</v>
      </c>
      <c r="H1172" t="s">
        <v>367</v>
      </c>
      <c r="I1172" t="s">
        <v>74</v>
      </c>
      <c r="J1172" t="s">
        <v>36</v>
      </c>
      <c r="K1172" t="s">
        <v>75</v>
      </c>
      <c r="L1172" t="s">
        <v>8353</v>
      </c>
      <c r="M1172" t="s">
        <v>8354</v>
      </c>
      <c r="N1172" t="s">
        <v>8355</v>
      </c>
      <c r="O1172">
        <f>VLOOKUP(B1172,HIS退!B:F,5,FALSE)</f>
        <v>-450</v>
      </c>
      <c r="P1172" t="str">
        <f t="shared" si="36"/>
        <v/>
      </c>
      <c r="Q1172" s="40">
        <f>VLOOKUP(L1172,银行退!C:D,2,FALSE)</f>
        <v>450</v>
      </c>
      <c r="R1172" t="str">
        <f t="shared" si="37"/>
        <v/>
      </c>
      <c r="S1172" t="str">
        <f>VLOOKUP(L1172,银行退!C:Q,15,FALSE)</f>
        <v>S</v>
      </c>
      <c r="T1172" s="40" t="e">
        <f>VLOOKUP(L1172,银行退!C:W,21,FALSE)</f>
        <v>#N/A</v>
      </c>
      <c r="U1172" s="53">
        <v>42908.627523148149</v>
      </c>
      <c r="V1172" t="e">
        <f>VLOOKUP(B1172,HIS解!E:G,3,FALSE)</f>
        <v>#N/A</v>
      </c>
    </row>
    <row r="1173" spans="1:22" ht="14.25" hidden="1">
      <c r="A1173" s="53">
        <v>42908.62841435185</v>
      </c>
      <c r="B1173">
        <v>352224</v>
      </c>
      <c r="C1173" t="s">
        <v>8356</v>
      </c>
      <c r="D1173" t="s">
        <v>3172</v>
      </c>
      <c r="E1173" t="s">
        <v>3173</v>
      </c>
      <c r="F1173" s="15">
        <v>393</v>
      </c>
      <c r="G1173" t="s">
        <v>367</v>
      </c>
      <c r="H1173" t="s">
        <v>367</v>
      </c>
      <c r="I1173" t="s">
        <v>174</v>
      </c>
      <c r="J1173" t="s">
        <v>98</v>
      </c>
      <c r="K1173" t="s">
        <v>75</v>
      </c>
      <c r="L1173" t="s">
        <v>8357</v>
      </c>
      <c r="M1173" t="s">
        <v>8358</v>
      </c>
      <c r="N1173" t="s">
        <v>8322</v>
      </c>
      <c r="O1173">
        <f>VLOOKUP(B1173,HIS退!B:F,5,FALSE)</f>
        <v>-393</v>
      </c>
      <c r="P1173" t="str">
        <f t="shared" si="36"/>
        <v/>
      </c>
      <c r="Q1173" s="40">
        <f>VLOOKUP(L1173,银行退!C:D,2,FALSE)</f>
        <v>393</v>
      </c>
      <c r="R1173" t="str">
        <f t="shared" si="37"/>
        <v/>
      </c>
      <c r="S1173" t="str">
        <f>VLOOKUP(L1173,银行退!C:Q,15,FALSE)</f>
        <v>B</v>
      </c>
      <c r="T1173" s="40" t="str">
        <f>VLOOKUP(L1173,银行退!C:W,21,FALSE)</f>
        <v>20170623</v>
      </c>
      <c r="U1173" s="53">
        <v>42908.62841435185</v>
      </c>
      <c r="V1173" t="e">
        <f>VLOOKUP(B1173,HIS解!E:G,3,FALSE)</f>
        <v>#N/A</v>
      </c>
    </row>
    <row r="1174" spans="1:22" ht="14.25" hidden="1">
      <c r="A1174" s="53">
        <v>42908.62903935185</v>
      </c>
      <c r="B1174">
        <v>352254</v>
      </c>
      <c r="C1174" t="s">
        <v>3174</v>
      </c>
      <c r="D1174" t="s">
        <v>3175</v>
      </c>
      <c r="E1174" t="s">
        <v>3176</v>
      </c>
      <c r="F1174" s="15">
        <v>1787</v>
      </c>
      <c r="G1174" t="s">
        <v>367</v>
      </c>
      <c r="H1174" t="s">
        <v>367</v>
      </c>
      <c r="I1174" t="s">
        <v>74</v>
      </c>
      <c r="J1174" t="s">
        <v>36</v>
      </c>
      <c r="K1174" t="s">
        <v>75</v>
      </c>
      <c r="L1174" t="s">
        <v>8359</v>
      </c>
      <c r="M1174" t="s">
        <v>8360</v>
      </c>
      <c r="N1174" t="s">
        <v>8361</v>
      </c>
      <c r="O1174">
        <f>VLOOKUP(B1174,HIS退!B:F,5,FALSE)</f>
        <v>-1787</v>
      </c>
      <c r="P1174" t="str">
        <f t="shared" si="36"/>
        <v/>
      </c>
      <c r="Q1174" s="40">
        <f>VLOOKUP(L1174,银行退!C:D,2,FALSE)</f>
        <v>1787</v>
      </c>
      <c r="R1174" t="str">
        <f t="shared" si="37"/>
        <v/>
      </c>
      <c r="S1174" t="str">
        <f>VLOOKUP(L1174,银行退!C:Q,15,FALSE)</f>
        <v>S</v>
      </c>
      <c r="T1174" s="40" t="e">
        <f>VLOOKUP(L1174,银行退!C:W,21,FALSE)</f>
        <v>#N/A</v>
      </c>
      <c r="U1174" s="53">
        <v>42908.62903935185</v>
      </c>
      <c r="V1174" t="e">
        <f>VLOOKUP(B1174,HIS解!E:G,3,FALSE)</f>
        <v>#N/A</v>
      </c>
    </row>
    <row r="1175" spans="1:22" ht="14.25" hidden="1">
      <c r="A1175" s="53">
        <v>42908.631874999999</v>
      </c>
      <c r="B1175">
        <v>352402</v>
      </c>
      <c r="C1175" t="s">
        <v>3177</v>
      </c>
      <c r="D1175" t="s">
        <v>3178</v>
      </c>
      <c r="E1175" t="s">
        <v>3179</v>
      </c>
      <c r="F1175" s="15">
        <v>500</v>
      </c>
      <c r="G1175" t="s">
        <v>367</v>
      </c>
      <c r="H1175" t="s">
        <v>367</v>
      </c>
      <c r="I1175" t="s">
        <v>74</v>
      </c>
      <c r="J1175" t="s">
        <v>36</v>
      </c>
      <c r="K1175" t="s">
        <v>75</v>
      </c>
      <c r="L1175" t="s">
        <v>8362</v>
      </c>
      <c r="M1175" t="s">
        <v>8363</v>
      </c>
      <c r="N1175" t="s">
        <v>8364</v>
      </c>
      <c r="O1175">
        <f>VLOOKUP(B1175,HIS退!B:F,5,FALSE)</f>
        <v>-500</v>
      </c>
      <c r="P1175" t="str">
        <f t="shared" si="36"/>
        <v/>
      </c>
      <c r="Q1175" s="40">
        <f>VLOOKUP(L1175,银行退!C:D,2,FALSE)</f>
        <v>500</v>
      </c>
      <c r="R1175" t="str">
        <f t="shared" si="37"/>
        <v/>
      </c>
      <c r="S1175" t="str">
        <f>VLOOKUP(L1175,银行退!C:Q,15,FALSE)</f>
        <v>S</v>
      </c>
      <c r="T1175" s="40" t="e">
        <f>VLOOKUP(L1175,银行退!C:W,21,FALSE)</f>
        <v>#N/A</v>
      </c>
      <c r="U1175" s="53">
        <v>42908.631874999999</v>
      </c>
      <c r="V1175" t="e">
        <f>VLOOKUP(B1175,HIS解!E:G,3,FALSE)</f>
        <v>#N/A</v>
      </c>
    </row>
    <row r="1176" spans="1:22" ht="14.25" hidden="1">
      <c r="A1176" s="53">
        <v>42908.636365740742</v>
      </c>
      <c r="B1176">
        <v>352703</v>
      </c>
      <c r="C1176" t="s">
        <v>3180</v>
      </c>
      <c r="D1176" t="s">
        <v>3181</v>
      </c>
      <c r="E1176" t="s">
        <v>3182</v>
      </c>
      <c r="F1176" s="15">
        <v>456</v>
      </c>
      <c r="G1176" t="s">
        <v>367</v>
      </c>
      <c r="H1176" t="s">
        <v>367</v>
      </c>
      <c r="I1176" t="s">
        <v>74</v>
      </c>
      <c r="J1176" t="s">
        <v>36</v>
      </c>
      <c r="K1176" t="s">
        <v>75</v>
      </c>
      <c r="L1176" t="s">
        <v>8365</v>
      </c>
      <c r="M1176" t="s">
        <v>8366</v>
      </c>
      <c r="N1176" t="s">
        <v>8367</v>
      </c>
      <c r="O1176">
        <f>VLOOKUP(B1176,HIS退!B:F,5,FALSE)</f>
        <v>-456</v>
      </c>
      <c r="P1176" t="str">
        <f t="shared" si="36"/>
        <v/>
      </c>
      <c r="Q1176" s="40">
        <f>VLOOKUP(L1176,银行退!C:D,2,FALSE)</f>
        <v>456</v>
      </c>
      <c r="R1176" t="str">
        <f t="shared" si="37"/>
        <v/>
      </c>
      <c r="S1176" t="str">
        <f>VLOOKUP(L1176,银行退!C:Q,15,FALSE)</f>
        <v>S</v>
      </c>
      <c r="T1176" s="40" t="e">
        <f>VLOOKUP(L1176,银行退!C:W,21,FALSE)</f>
        <v>#N/A</v>
      </c>
      <c r="U1176" s="53">
        <v>42908.636365740742</v>
      </c>
      <c r="V1176" t="e">
        <f>VLOOKUP(B1176,HIS解!E:G,3,FALSE)</f>
        <v>#N/A</v>
      </c>
    </row>
    <row r="1177" spans="1:22" ht="14.25" hidden="1">
      <c r="A1177" s="53">
        <v>42908.637106481481</v>
      </c>
      <c r="B1177">
        <v>352749</v>
      </c>
      <c r="C1177" t="s">
        <v>3183</v>
      </c>
      <c r="D1177" t="s">
        <v>3184</v>
      </c>
      <c r="E1177" t="s">
        <v>3185</v>
      </c>
      <c r="F1177" s="15">
        <v>1374</v>
      </c>
      <c r="G1177" t="s">
        <v>367</v>
      </c>
      <c r="H1177" t="s">
        <v>367</v>
      </c>
      <c r="I1177" t="s">
        <v>74</v>
      </c>
      <c r="J1177" t="s">
        <v>36</v>
      </c>
      <c r="K1177" t="s">
        <v>75</v>
      </c>
      <c r="L1177" t="s">
        <v>8368</v>
      </c>
      <c r="M1177" t="s">
        <v>8369</v>
      </c>
      <c r="N1177" t="s">
        <v>8370</v>
      </c>
      <c r="O1177">
        <f>VLOOKUP(B1177,HIS退!B:F,5,FALSE)</f>
        <v>-1374</v>
      </c>
      <c r="P1177" t="str">
        <f t="shared" si="36"/>
        <v/>
      </c>
      <c r="Q1177" s="40">
        <f>VLOOKUP(L1177,银行退!C:D,2,FALSE)</f>
        <v>1374</v>
      </c>
      <c r="R1177" t="str">
        <f t="shared" si="37"/>
        <v/>
      </c>
      <c r="S1177" t="str">
        <f>VLOOKUP(L1177,银行退!C:Q,15,FALSE)</f>
        <v>S</v>
      </c>
      <c r="T1177" s="40" t="e">
        <f>VLOOKUP(L1177,银行退!C:W,21,FALSE)</f>
        <v>#N/A</v>
      </c>
      <c r="U1177" s="53">
        <v>42908.637106481481</v>
      </c>
      <c r="V1177" t="e">
        <f>VLOOKUP(B1177,HIS解!E:G,3,FALSE)</f>
        <v>#N/A</v>
      </c>
    </row>
    <row r="1178" spans="1:22" ht="14.25" hidden="1">
      <c r="A1178" s="53">
        <v>42908.637939814813</v>
      </c>
      <c r="B1178">
        <v>352801</v>
      </c>
      <c r="C1178" t="s">
        <v>3186</v>
      </c>
      <c r="D1178" t="s">
        <v>3187</v>
      </c>
      <c r="E1178" t="s">
        <v>3188</v>
      </c>
      <c r="F1178" s="15">
        <v>200</v>
      </c>
      <c r="G1178" t="s">
        <v>42</v>
      </c>
      <c r="H1178" t="s">
        <v>367</v>
      </c>
      <c r="I1178" t="s">
        <v>74</v>
      </c>
      <c r="J1178" t="s">
        <v>36</v>
      </c>
      <c r="K1178" t="s">
        <v>75</v>
      </c>
      <c r="L1178" t="s">
        <v>8371</v>
      </c>
      <c r="M1178" t="s">
        <v>8372</v>
      </c>
      <c r="N1178" t="s">
        <v>8373</v>
      </c>
      <c r="O1178">
        <f>VLOOKUP(B1178,HIS退!B:F,5,FALSE)</f>
        <v>-200</v>
      </c>
      <c r="P1178" t="str">
        <f t="shared" si="36"/>
        <v/>
      </c>
      <c r="Q1178" s="40">
        <f>VLOOKUP(L1178,银行退!C:D,2,FALSE)</f>
        <v>200</v>
      </c>
      <c r="R1178" t="str">
        <f t="shared" si="37"/>
        <v/>
      </c>
      <c r="S1178" t="str">
        <f>VLOOKUP(L1178,银行退!C:Q,15,FALSE)</f>
        <v>S</v>
      </c>
      <c r="T1178" s="40" t="e">
        <f>VLOOKUP(L1178,银行退!C:W,21,FALSE)</f>
        <v>#N/A</v>
      </c>
      <c r="U1178" s="53">
        <v>42908.637939814813</v>
      </c>
      <c r="V1178" t="e">
        <f>VLOOKUP(B1178,HIS解!E:G,3,FALSE)</f>
        <v>#N/A</v>
      </c>
    </row>
    <row r="1179" spans="1:22" ht="14.25" hidden="1">
      <c r="A1179" s="53">
        <v>42908.642314814817</v>
      </c>
      <c r="B1179">
        <v>353040</v>
      </c>
      <c r="C1179" t="s">
        <v>3189</v>
      </c>
      <c r="D1179" t="s">
        <v>3190</v>
      </c>
      <c r="E1179" t="s">
        <v>3191</v>
      </c>
      <c r="F1179" s="15">
        <v>553</v>
      </c>
      <c r="G1179" t="s">
        <v>367</v>
      </c>
      <c r="H1179" t="s">
        <v>367</v>
      </c>
      <c r="I1179" t="s">
        <v>74</v>
      </c>
      <c r="J1179" t="s">
        <v>36</v>
      </c>
      <c r="K1179" t="s">
        <v>75</v>
      </c>
      <c r="L1179" t="s">
        <v>8374</v>
      </c>
      <c r="M1179" t="s">
        <v>8375</v>
      </c>
      <c r="N1179" t="s">
        <v>8376</v>
      </c>
      <c r="O1179">
        <f>VLOOKUP(B1179,HIS退!B:F,5,FALSE)</f>
        <v>-553</v>
      </c>
      <c r="P1179" t="str">
        <f t="shared" si="36"/>
        <v/>
      </c>
      <c r="Q1179" s="40">
        <f>VLOOKUP(L1179,银行退!C:D,2,FALSE)</f>
        <v>553</v>
      </c>
      <c r="R1179" t="str">
        <f t="shared" si="37"/>
        <v/>
      </c>
      <c r="S1179" t="str">
        <f>VLOOKUP(L1179,银行退!C:Q,15,FALSE)</f>
        <v>S</v>
      </c>
      <c r="T1179" s="40" t="e">
        <f>VLOOKUP(L1179,银行退!C:W,21,FALSE)</f>
        <v>#N/A</v>
      </c>
      <c r="U1179" s="53">
        <v>42908.642314814817</v>
      </c>
      <c r="V1179" t="e">
        <f>VLOOKUP(B1179,HIS解!E:G,3,FALSE)</f>
        <v>#N/A</v>
      </c>
    </row>
    <row r="1180" spans="1:22" ht="14.25" hidden="1">
      <c r="A1180" s="53">
        <v>42908.643680555557</v>
      </c>
      <c r="B1180">
        <v>353136</v>
      </c>
      <c r="C1180" t="s">
        <v>3192</v>
      </c>
      <c r="D1180" t="s">
        <v>3193</v>
      </c>
      <c r="E1180" t="s">
        <v>3194</v>
      </c>
      <c r="F1180" s="15">
        <v>500</v>
      </c>
      <c r="G1180" t="s">
        <v>367</v>
      </c>
      <c r="H1180" t="s">
        <v>367</v>
      </c>
      <c r="I1180" t="s">
        <v>74</v>
      </c>
      <c r="J1180" t="s">
        <v>36</v>
      </c>
      <c r="K1180" t="s">
        <v>75</v>
      </c>
      <c r="L1180" t="s">
        <v>8377</v>
      </c>
      <c r="M1180" t="s">
        <v>8378</v>
      </c>
      <c r="N1180" t="s">
        <v>8379</v>
      </c>
      <c r="O1180">
        <f>VLOOKUP(B1180,HIS退!B:F,5,FALSE)</f>
        <v>-500</v>
      </c>
      <c r="P1180" t="str">
        <f t="shared" si="36"/>
        <v/>
      </c>
      <c r="Q1180" s="40">
        <f>VLOOKUP(L1180,银行退!C:D,2,FALSE)</f>
        <v>500</v>
      </c>
      <c r="R1180" t="str">
        <f t="shared" si="37"/>
        <v/>
      </c>
      <c r="S1180" t="str">
        <f>VLOOKUP(L1180,银行退!C:Q,15,FALSE)</f>
        <v>S</v>
      </c>
      <c r="T1180" s="40" t="e">
        <f>VLOOKUP(L1180,银行退!C:W,21,FALSE)</f>
        <v>#N/A</v>
      </c>
      <c r="U1180" s="53">
        <v>42908.643680555557</v>
      </c>
      <c r="V1180" t="e">
        <f>VLOOKUP(B1180,HIS解!E:G,3,FALSE)</f>
        <v>#N/A</v>
      </c>
    </row>
    <row r="1181" spans="1:22" ht="14.25" hidden="1">
      <c r="A1181" s="53">
        <v>42908.64675925926</v>
      </c>
      <c r="B1181">
        <v>353353</v>
      </c>
      <c r="C1181" t="s">
        <v>8380</v>
      </c>
      <c r="D1181" t="s">
        <v>3195</v>
      </c>
      <c r="E1181" t="s">
        <v>3196</v>
      </c>
      <c r="F1181" s="15">
        <v>28</v>
      </c>
      <c r="G1181" t="s">
        <v>367</v>
      </c>
      <c r="H1181" t="s">
        <v>367</v>
      </c>
      <c r="I1181" t="s">
        <v>174</v>
      </c>
      <c r="J1181" t="s">
        <v>73</v>
      </c>
      <c r="K1181" t="s">
        <v>75</v>
      </c>
      <c r="L1181" t="s">
        <v>8381</v>
      </c>
      <c r="M1181" t="s">
        <v>8382</v>
      </c>
      <c r="N1181" t="s">
        <v>5057</v>
      </c>
      <c r="O1181">
        <f>VLOOKUP(B1181,HIS退!B:F,5,FALSE)</f>
        <v>-28</v>
      </c>
      <c r="P1181" t="str">
        <f t="shared" si="36"/>
        <v/>
      </c>
      <c r="Q1181" s="40">
        <f>VLOOKUP(L1181,银行退!C:D,2,FALSE)</f>
        <v>28</v>
      </c>
      <c r="R1181" t="str">
        <f t="shared" si="37"/>
        <v/>
      </c>
      <c r="S1181" t="str">
        <f>VLOOKUP(L1181,银行退!C:Q,15,FALSE)</f>
        <v>B</v>
      </c>
      <c r="T1181" s="40" t="str">
        <f>VLOOKUP(L1181,银行退!C:W,21,FALSE)</f>
        <v>20170622</v>
      </c>
      <c r="U1181" s="53">
        <v>42908.64675925926</v>
      </c>
      <c r="V1181">
        <f>VLOOKUP(B1181,HIS解!E:G,3,FALSE)</f>
        <v>28</v>
      </c>
    </row>
    <row r="1182" spans="1:22" ht="14.25" hidden="1">
      <c r="A1182" s="53">
        <v>42908.656759259262</v>
      </c>
      <c r="B1182">
        <v>353910</v>
      </c>
      <c r="C1182" t="s">
        <v>3197</v>
      </c>
      <c r="D1182" t="s">
        <v>3198</v>
      </c>
      <c r="E1182" t="s">
        <v>3199</v>
      </c>
      <c r="F1182" s="15">
        <v>421</v>
      </c>
      <c r="G1182" t="s">
        <v>367</v>
      </c>
      <c r="H1182" t="s">
        <v>367</v>
      </c>
      <c r="I1182" t="s">
        <v>74</v>
      </c>
      <c r="J1182" t="s">
        <v>36</v>
      </c>
      <c r="K1182" t="s">
        <v>75</v>
      </c>
      <c r="L1182" t="s">
        <v>8383</v>
      </c>
      <c r="M1182" t="s">
        <v>8384</v>
      </c>
      <c r="N1182" t="s">
        <v>8385</v>
      </c>
      <c r="O1182">
        <f>VLOOKUP(B1182,HIS退!B:F,5,FALSE)</f>
        <v>-421</v>
      </c>
      <c r="P1182" t="str">
        <f t="shared" si="36"/>
        <v/>
      </c>
      <c r="Q1182" s="40">
        <f>VLOOKUP(L1182,银行退!C:D,2,FALSE)</f>
        <v>421</v>
      </c>
      <c r="R1182" t="str">
        <f t="shared" si="37"/>
        <v/>
      </c>
      <c r="S1182" t="str">
        <f>VLOOKUP(L1182,银行退!C:Q,15,FALSE)</f>
        <v>S</v>
      </c>
      <c r="T1182" s="40" t="e">
        <f>VLOOKUP(L1182,银行退!C:W,21,FALSE)</f>
        <v>#N/A</v>
      </c>
      <c r="U1182" s="53">
        <v>42908.656759259262</v>
      </c>
      <c r="V1182" t="e">
        <f>VLOOKUP(B1182,HIS解!E:G,3,FALSE)</f>
        <v>#N/A</v>
      </c>
    </row>
    <row r="1183" spans="1:22" ht="14.25" hidden="1">
      <c r="A1183" s="53">
        <v>42908.656909722224</v>
      </c>
      <c r="B1183">
        <v>353924</v>
      </c>
      <c r="C1183" t="s">
        <v>3200</v>
      </c>
      <c r="D1183" t="s">
        <v>3201</v>
      </c>
      <c r="E1183" t="s">
        <v>3202</v>
      </c>
      <c r="F1183" s="15">
        <v>150</v>
      </c>
      <c r="G1183" t="s">
        <v>367</v>
      </c>
      <c r="H1183" t="s">
        <v>367</v>
      </c>
      <c r="I1183" t="s">
        <v>74</v>
      </c>
      <c r="J1183" t="s">
        <v>36</v>
      </c>
      <c r="K1183" t="s">
        <v>75</v>
      </c>
      <c r="L1183" t="s">
        <v>8386</v>
      </c>
      <c r="M1183" t="s">
        <v>8387</v>
      </c>
      <c r="N1183" t="s">
        <v>8388</v>
      </c>
      <c r="O1183">
        <f>VLOOKUP(B1183,HIS退!B:F,5,FALSE)</f>
        <v>-150</v>
      </c>
      <c r="P1183" t="str">
        <f t="shared" si="36"/>
        <v/>
      </c>
      <c r="Q1183" s="40">
        <f>VLOOKUP(L1183,银行退!C:D,2,FALSE)</f>
        <v>150</v>
      </c>
      <c r="R1183" t="str">
        <f t="shared" si="37"/>
        <v/>
      </c>
      <c r="S1183" t="str">
        <f>VLOOKUP(L1183,银行退!C:Q,15,FALSE)</f>
        <v>S</v>
      </c>
      <c r="T1183" s="40" t="e">
        <f>VLOOKUP(L1183,银行退!C:W,21,FALSE)</f>
        <v>#N/A</v>
      </c>
      <c r="U1183" s="53">
        <v>42908.656909722224</v>
      </c>
      <c r="V1183" t="e">
        <f>VLOOKUP(B1183,HIS解!E:G,3,FALSE)</f>
        <v>#N/A</v>
      </c>
    </row>
    <row r="1184" spans="1:22" ht="14.25" hidden="1">
      <c r="A1184" s="53">
        <v>42908.657916666663</v>
      </c>
      <c r="B1184">
        <v>353972</v>
      </c>
      <c r="C1184" t="s">
        <v>3203</v>
      </c>
      <c r="D1184" t="s">
        <v>3204</v>
      </c>
      <c r="E1184" t="s">
        <v>3205</v>
      </c>
      <c r="F1184" s="15">
        <v>500</v>
      </c>
      <c r="G1184" t="s">
        <v>367</v>
      </c>
      <c r="H1184" t="s">
        <v>367</v>
      </c>
      <c r="I1184" t="s">
        <v>74</v>
      </c>
      <c r="J1184" t="s">
        <v>36</v>
      </c>
      <c r="K1184" t="s">
        <v>75</v>
      </c>
      <c r="L1184" t="s">
        <v>8389</v>
      </c>
      <c r="M1184" t="s">
        <v>8390</v>
      </c>
      <c r="N1184" t="s">
        <v>8391</v>
      </c>
      <c r="O1184">
        <f>VLOOKUP(B1184,HIS退!B:F,5,FALSE)</f>
        <v>-500</v>
      </c>
      <c r="P1184" t="str">
        <f t="shared" si="36"/>
        <v/>
      </c>
      <c r="Q1184" s="40">
        <f>VLOOKUP(L1184,银行退!C:D,2,FALSE)</f>
        <v>500</v>
      </c>
      <c r="R1184" t="str">
        <f t="shared" si="37"/>
        <v/>
      </c>
      <c r="S1184" t="str">
        <f>VLOOKUP(L1184,银行退!C:Q,15,FALSE)</f>
        <v>S</v>
      </c>
      <c r="T1184" s="40" t="e">
        <f>VLOOKUP(L1184,银行退!C:W,21,FALSE)</f>
        <v>#N/A</v>
      </c>
      <c r="U1184" s="53">
        <v>42908.657916666663</v>
      </c>
      <c r="V1184" t="e">
        <f>VLOOKUP(B1184,HIS解!E:G,3,FALSE)</f>
        <v>#N/A</v>
      </c>
    </row>
    <row r="1185" spans="1:22" ht="14.25" hidden="1">
      <c r="A1185" s="53">
        <v>42908.658263888887</v>
      </c>
      <c r="B1185">
        <v>354003</v>
      </c>
      <c r="C1185" t="s">
        <v>3206</v>
      </c>
      <c r="D1185" t="s">
        <v>3207</v>
      </c>
      <c r="E1185" t="s">
        <v>3208</v>
      </c>
      <c r="F1185" s="15">
        <v>2868</v>
      </c>
      <c r="G1185" t="s">
        <v>367</v>
      </c>
      <c r="H1185" t="s">
        <v>367</v>
      </c>
      <c r="I1185" t="s">
        <v>74</v>
      </c>
      <c r="J1185" t="s">
        <v>36</v>
      </c>
      <c r="K1185" t="s">
        <v>75</v>
      </c>
      <c r="L1185" t="s">
        <v>8392</v>
      </c>
      <c r="M1185" t="s">
        <v>8393</v>
      </c>
      <c r="N1185" t="s">
        <v>8391</v>
      </c>
      <c r="O1185">
        <f>VLOOKUP(B1185,HIS退!B:F,5,FALSE)</f>
        <v>-2868</v>
      </c>
      <c r="P1185" t="str">
        <f t="shared" si="36"/>
        <v/>
      </c>
      <c r="Q1185" s="40">
        <f>VLOOKUP(L1185,银行退!C:D,2,FALSE)</f>
        <v>2868</v>
      </c>
      <c r="R1185" t="str">
        <f t="shared" si="37"/>
        <v/>
      </c>
      <c r="S1185" t="str">
        <f>VLOOKUP(L1185,银行退!C:Q,15,FALSE)</f>
        <v>S</v>
      </c>
      <c r="T1185" s="40" t="e">
        <f>VLOOKUP(L1185,银行退!C:W,21,FALSE)</f>
        <v>#N/A</v>
      </c>
      <c r="U1185" s="53">
        <v>42908.658263888887</v>
      </c>
      <c r="V1185" t="e">
        <f>VLOOKUP(B1185,HIS解!E:G,3,FALSE)</f>
        <v>#N/A</v>
      </c>
    </row>
    <row r="1186" spans="1:22" ht="14.25" hidden="1">
      <c r="A1186" s="53">
        <v>42908.659780092596</v>
      </c>
      <c r="B1186">
        <v>354097</v>
      </c>
      <c r="C1186" t="s">
        <v>3209</v>
      </c>
      <c r="D1186" t="s">
        <v>3210</v>
      </c>
      <c r="E1186" t="s">
        <v>3211</v>
      </c>
      <c r="F1186" s="15">
        <v>100</v>
      </c>
      <c r="G1186" t="s">
        <v>367</v>
      </c>
      <c r="H1186" t="s">
        <v>367</v>
      </c>
      <c r="I1186" t="s">
        <v>74</v>
      </c>
      <c r="J1186" t="s">
        <v>36</v>
      </c>
      <c r="K1186" t="s">
        <v>75</v>
      </c>
      <c r="L1186" t="s">
        <v>8394</v>
      </c>
      <c r="M1186" t="s">
        <v>8395</v>
      </c>
      <c r="N1186" t="s">
        <v>8396</v>
      </c>
      <c r="O1186">
        <f>VLOOKUP(B1186,HIS退!B:F,5,FALSE)</f>
        <v>-100</v>
      </c>
      <c r="P1186" t="str">
        <f t="shared" si="36"/>
        <v/>
      </c>
      <c r="Q1186" s="40">
        <f>VLOOKUP(L1186,银行退!C:D,2,FALSE)</f>
        <v>100</v>
      </c>
      <c r="R1186" t="str">
        <f t="shared" si="37"/>
        <v/>
      </c>
      <c r="S1186" t="str">
        <f>VLOOKUP(L1186,银行退!C:Q,15,FALSE)</f>
        <v>S</v>
      </c>
      <c r="T1186" s="40" t="e">
        <f>VLOOKUP(L1186,银行退!C:W,21,FALSE)</f>
        <v>#N/A</v>
      </c>
      <c r="U1186" s="53">
        <v>42908.659780092596</v>
      </c>
      <c r="V1186" t="e">
        <f>VLOOKUP(B1186,HIS解!E:G,3,FALSE)</f>
        <v>#N/A</v>
      </c>
    </row>
    <row r="1187" spans="1:22" ht="14.25" hidden="1">
      <c r="A1187" s="53">
        <v>42908.660694444443</v>
      </c>
      <c r="B1187">
        <v>354150</v>
      </c>
      <c r="C1187" t="s">
        <v>3212</v>
      </c>
      <c r="D1187" t="s">
        <v>3213</v>
      </c>
      <c r="E1187" t="s">
        <v>3214</v>
      </c>
      <c r="F1187" s="15">
        <v>744</v>
      </c>
      <c r="G1187" t="s">
        <v>367</v>
      </c>
      <c r="H1187" t="s">
        <v>367</v>
      </c>
      <c r="I1187" t="s">
        <v>74</v>
      </c>
      <c r="J1187" t="s">
        <v>36</v>
      </c>
      <c r="K1187" t="s">
        <v>75</v>
      </c>
      <c r="L1187" t="s">
        <v>8397</v>
      </c>
      <c r="M1187" t="s">
        <v>8398</v>
      </c>
      <c r="N1187" t="s">
        <v>8399</v>
      </c>
      <c r="O1187">
        <f>VLOOKUP(B1187,HIS退!B:F,5,FALSE)</f>
        <v>-744</v>
      </c>
      <c r="P1187" t="str">
        <f t="shared" si="36"/>
        <v/>
      </c>
      <c r="Q1187" s="40">
        <f>VLOOKUP(L1187,银行退!C:D,2,FALSE)</f>
        <v>744</v>
      </c>
      <c r="R1187" t="str">
        <f t="shared" si="37"/>
        <v/>
      </c>
      <c r="S1187" t="str">
        <f>VLOOKUP(L1187,银行退!C:Q,15,FALSE)</f>
        <v>S</v>
      </c>
      <c r="T1187" s="40" t="e">
        <f>VLOOKUP(L1187,银行退!C:W,21,FALSE)</f>
        <v>#N/A</v>
      </c>
      <c r="U1187" s="53">
        <v>42908.660694444443</v>
      </c>
      <c r="V1187" t="e">
        <f>VLOOKUP(B1187,HIS解!E:G,3,FALSE)</f>
        <v>#N/A</v>
      </c>
    </row>
    <row r="1188" spans="1:22" ht="14.25" hidden="1">
      <c r="A1188" s="53">
        <v>42908.660833333335</v>
      </c>
      <c r="B1188">
        <v>354153</v>
      </c>
      <c r="C1188" t="s">
        <v>3215</v>
      </c>
      <c r="D1188" t="s">
        <v>657</v>
      </c>
      <c r="E1188" t="s">
        <v>658</v>
      </c>
      <c r="F1188" s="15">
        <v>1220</v>
      </c>
      <c r="G1188" t="s">
        <v>367</v>
      </c>
      <c r="H1188" t="s">
        <v>367</v>
      </c>
      <c r="I1188" t="s">
        <v>74</v>
      </c>
      <c r="J1188" t="s">
        <v>36</v>
      </c>
      <c r="K1188" t="s">
        <v>75</v>
      </c>
      <c r="L1188" t="s">
        <v>8400</v>
      </c>
      <c r="M1188" t="s">
        <v>8401</v>
      </c>
      <c r="N1188" t="s">
        <v>5386</v>
      </c>
      <c r="O1188">
        <f>VLOOKUP(B1188,HIS退!B:F,5,FALSE)</f>
        <v>-1220</v>
      </c>
      <c r="P1188" t="str">
        <f t="shared" si="36"/>
        <v/>
      </c>
      <c r="Q1188" s="40">
        <f>VLOOKUP(L1188,银行退!C:D,2,FALSE)</f>
        <v>1220</v>
      </c>
      <c r="R1188" t="str">
        <f t="shared" si="37"/>
        <v/>
      </c>
      <c r="S1188" t="str">
        <f>VLOOKUP(L1188,银行退!C:Q,15,FALSE)</f>
        <v>S</v>
      </c>
      <c r="T1188" s="40" t="e">
        <f>VLOOKUP(L1188,银行退!C:W,21,FALSE)</f>
        <v>#N/A</v>
      </c>
      <c r="U1188" s="53">
        <v>42908.660833333335</v>
      </c>
      <c r="V1188" t="e">
        <f>VLOOKUP(B1188,HIS解!E:G,3,FALSE)</f>
        <v>#N/A</v>
      </c>
    </row>
    <row r="1189" spans="1:22" ht="14.25" hidden="1">
      <c r="A1189" s="53">
        <v>42908.661747685182</v>
      </c>
      <c r="B1189">
        <v>354205</v>
      </c>
      <c r="C1189" t="s">
        <v>3216</v>
      </c>
      <c r="D1189" t="s">
        <v>3217</v>
      </c>
      <c r="E1189" t="s">
        <v>3218</v>
      </c>
      <c r="F1189" s="15">
        <v>81</v>
      </c>
      <c r="G1189" t="s">
        <v>367</v>
      </c>
      <c r="H1189" t="s">
        <v>367</v>
      </c>
      <c r="I1189" t="s">
        <v>74</v>
      </c>
      <c r="J1189" t="s">
        <v>36</v>
      </c>
      <c r="K1189" t="s">
        <v>75</v>
      </c>
      <c r="L1189" t="s">
        <v>8402</v>
      </c>
      <c r="M1189" t="s">
        <v>8403</v>
      </c>
      <c r="N1189" t="s">
        <v>8404</v>
      </c>
      <c r="O1189">
        <f>VLOOKUP(B1189,HIS退!B:F,5,FALSE)</f>
        <v>-81</v>
      </c>
      <c r="P1189" t="str">
        <f t="shared" si="36"/>
        <v/>
      </c>
      <c r="Q1189" s="40">
        <f>VLOOKUP(L1189,银行退!C:D,2,FALSE)</f>
        <v>81</v>
      </c>
      <c r="R1189" t="str">
        <f t="shared" si="37"/>
        <v/>
      </c>
      <c r="S1189" t="str">
        <f>VLOOKUP(L1189,银行退!C:Q,15,FALSE)</f>
        <v>S</v>
      </c>
      <c r="T1189" s="40" t="e">
        <f>VLOOKUP(L1189,银行退!C:W,21,FALSE)</f>
        <v>#N/A</v>
      </c>
      <c r="U1189" s="53">
        <v>42908.661747685182</v>
      </c>
      <c r="V1189" t="e">
        <f>VLOOKUP(B1189,HIS解!E:G,3,FALSE)</f>
        <v>#N/A</v>
      </c>
    </row>
    <row r="1190" spans="1:22" ht="14.25" hidden="1">
      <c r="A1190" s="53">
        <v>42908.669386574074</v>
      </c>
      <c r="B1190">
        <v>354561</v>
      </c>
      <c r="C1190" t="s">
        <v>3219</v>
      </c>
      <c r="D1190" t="s">
        <v>3220</v>
      </c>
      <c r="E1190" t="s">
        <v>3221</v>
      </c>
      <c r="F1190" s="15">
        <v>370</v>
      </c>
      <c r="G1190" t="s">
        <v>367</v>
      </c>
      <c r="H1190" t="s">
        <v>367</v>
      </c>
      <c r="I1190" t="s">
        <v>74</v>
      </c>
      <c r="J1190" t="s">
        <v>36</v>
      </c>
      <c r="K1190" t="s">
        <v>75</v>
      </c>
      <c r="L1190" t="s">
        <v>8405</v>
      </c>
      <c r="M1190" t="s">
        <v>8406</v>
      </c>
      <c r="N1190" t="s">
        <v>8407</v>
      </c>
      <c r="O1190">
        <f>VLOOKUP(B1190,HIS退!B:F,5,FALSE)</f>
        <v>-370</v>
      </c>
      <c r="P1190" t="str">
        <f t="shared" si="36"/>
        <v/>
      </c>
      <c r="Q1190" s="40">
        <f>VLOOKUP(L1190,银行退!C:D,2,FALSE)</f>
        <v>370</v>
      </c>
      <c r="R1190" t="str">
        <f t="shared" si="37"/>
        <v/>
      </c>
      <c r="S1190" t="str">
        <f>VLOOKUP(L1190,银行退!C:Q,15,FALSE)</f>
        <v>S</v>
      </c>
      <c r="T1190" s="40" t="e">
        <f>VLOOKUP(L1190,银行退!C:W,21,FALSE)</f>
        <v>#N/A</v>
      </c>
      <c r="U1190" s="53">
        <v>42908.669386574074</v>
      </c>
      <c r="V1190" t="e">
        <f>VLOOKUP(B1190,HIS解!E:G,3,FALSE)</f>
        <v>#N/A</v>
      </c>
    </row>
    <row r="1191" spans="1:22" ht="14.25" hidden="1">
      <c r="A1191" s="53">
        <v>42908.670439814814</v>
      </c>
      <c r="B1191">
        <v>354626</v>
      </c>
      <c r="C1191" t="s">
        <v>3222</v>
      </c>
      <c r="D1191" t="s">
        <v>3223</v>
      </c>
      <c r="E1191" t="s">
        <v>3224</v>
      </c>
      <c r="F1191" s="15">
        <v>352</v>
      </c>
      <c r="G1191" t="s">
        <v>367</v>
      </c>
      <c r="H1191" t="s">
        <v>367</v>
      </c>
      <c r="I1191" t="s">
        <v>74</v>
      </c>
      <c r="J1191" t="s">
        <v>36</v>
      </c>
      <c r="K1191" t="s">
        <v>75</v>
      </c>
      <c r="L1191" t="s">
        <v>8408</v>
      </c>
      <c r="M1191" t="s">
        <v>8409</v>
      </c>
      <c r="N1191" t="s">
        <v>8410</v>
      </c>
      <c r="O1191">
        <f>VLOOKUP(B1191,HIS退!B:F,5,FALSE)</f>
        <v>-352</v>
      </c>
      <c r="P1191" t="str">
        <f t="shared" si="36"/>
        <v/>
      </c>
      <c r="Q1191" s="40">
        <f>VLOOKUP(L1191,银行退!C:D,2,FALSE)</f>
        <v>352</v>
      </c>
      <c r="R1191" t="str">
        <f t="shared" si="37"/>
        <v/>
      </c>
      <c r="S1191" t="str">
        <f>VLOOKUP(L1191,银行退!C:Q,15,FALSE)</f>
        <v>S</v>
      </c>
      <c r="T1191" s="40" t="e">
        <f>VLOOKUP(L1191,银行退!C:W,21,FALSE)</f>
        <v>#N/A</v>
      </c>
      <c r="U1191" s="53">
        <v>42908.670439814814</v>
      </c>
      <c r="V1191" t="e">
        <f>VLOOKUP(B1191,HIS解!E:G,3,FALSE)</f>
        <v>#N/A</v>
      </c>
    </row>
    <row r="1192" spans="1:22" ht="14.25" hidden="1">
      <c r="A1192" s="53">
        <v>42908.670451388891</v>
      </c>
      <c r="B1192">
        <v>354631</v>
      </c>
      <c r="C1192" t="s">
        <v>3225</v>
      </c>
      <c r="D1192" t="s">
        <v>3226</v>
      </c>
      <c r="E1192" t="s">
        <v>3227</v>
      </c>
      <c r="F1192" s="15">
        <v>340</v>
      </c>
      <c r="G1192" t="s">
        <v>367</v>
      </c>
      <c r="H1192" t="s">
        <v>367</v>
      </c>
      <c r="I1192" t="s">
        <v>74</v>
      </c>
      <c r="J1192" t="s">
        <v>36</v>
      </c>
      <c r="K1192" t="s">
        <v>75</v>
      </c>
      <c r="L1192" t="s">
        <v>8411</v>
      </c>
      <c r="M1192" t="s">
        <v>8412</v>
      </c>
      <c r="N1192" t="s">
        <v>8413</v>
      </c>
      <c r="O1192">
        <f>VLOOKUP(B1192,HIS退!B:F,5,FALSE)</f>
        <v>-340</v>
      </c>
      <c r="P1192" t="str">
        <f t="shared" si="36"/>
        <v/>
      </c>
      <c r="Q1192" s="40">
        <f>VLOOKUP(L1192,银行退!C:D,2,FALSE)</f>
        <v>340</v>
      </c>
      <c r="R1192" t="str">
        <f t="shared" si="37"/>
        <v/>
      </c>
      <c r="S1192" t="str">
        <f>VLOOKUP(L1192,银行退!C:Q,15,FALSE)</f>
        <v>S</v>
      </c>
      <c r="T1192" s="40" t="e">
        <f>VLOOKUP(L1192,银行退!C:W,21,FALSE)</f>
        <v>#N/A</v>
      </c>
      <c r="U1192" s="53">
        <v>42908.670451388891</v>
      </c>
      <c r="V1192" t="e">
        <f>VLOOKUP(B1192,HIS解!E:G,3,FALSE)</f>
        <v>#N/A</v>
      </c>
    </row>
    <row r="1193" spans="1:22" ht="14.25" hidden="1">
      <c r="A1193" s="53">
        <v>42908.671516203707</v>
      </c>
      <c r="B1193">
        <v>354698</v>
      </c>
      <c r="C1193" t="s">
        <v>3228</v>
      </c>
      <c r="D1193" t="s">
        <v>3229</v>
      </c>
      <c r="E1193" t="s">
        <v>3230</v>
      </c>
      <c r="F1193" s="15">
        <v>1173</v>
      </c>
      <c r="G1193" t="s">
        <v>367</v>
      </c>
      <c r="H1193" t="s">
        <v>367</v>
      </c>
      <c r="I1193" t="s">
        <v>74</v>
      </c>
      <c r="J1193" t="s">
        <v>36</v>
      </c>
      <c r="K1193" t="s">
        <v>75</v>
      </c>
      <c r="L1193" t="s">
        <v>8414</v>
      </c>
      <c r="M1193" t="s">
        <v>8415</v>
      </c>
      <c r="N1193" t="s">
        <v>8410</v>
      </c>
      <c r="O1193">
        <f>VLOOKUP(B1193,HIS退!B:F,5,FALSE)</f>
        <v>-1173</v>
      </c>
      <c r="P1193" t="str">
        <f t="shared" si="36"/>
        <v/>
      </c>
      <c r="Q1193" s="40">
        <f>VLOOKUP(L1193,银行退!C:D,2,FALSE)</f>
        <v>1173</v>
      </c>
      <c r="R1193" t="str">
        <f t="shared" si="37"/>
        <v/>
      </c>
      <c r="S1193" t="str">
        <f>VLOOKUP(L1193,银行退!C:Q,15,FALSE)</f>
        <v>S</v>
      </c>
      <c r="T1193" s="40" t="e">
        <f>VLOOKUP(L1193,银行退!C:W,21,FALSE)</f>
        <v>#N/A</v>
      </c>
      <c r="U1193" s="53">
        <v>42908.671516203707</v>
      </c>
      <c r="V1193" t="e">
        <f>VLOOKUP(B1193,HIS解!E:G,3,FALSE)</f>
        <v>#N/A</v>
      </c>
    </row>
    <row r="1194" spans="1:22" ht="14.25" hidden="1">
      <c r="A1194" s="53">
        <v>42908.683981481481</v>
      </c>
      <c r="B1194">
        <v>355235</v>
      </c>
      <c r="C1194" t="s">
        <v>3231</v>
      </c>
      <c r="D1194" t="s">
        <v>2609</v>
      </c>
      <c r="E1194" t="s">
        <v>2610</v>
      </c>
      <c r="F1194" s="15">
        <v>1100</v>
      </c>
      <c r="G1194" t="s">
        <v>367</v>
      </c>
      <c r="H1194" t="s">
        <v>367</v>
      </c>
      <c r="I1194" t="s">
        <v>74</v>
      </c>
      <c r="J1194" t="s">
        <v>36</v>
      </c>
      <c r="K1194" t="s">
        <v>75</v>
      </c>
      <c r="L1194" t="s">
        <v>8416</v>
      </c>
      <c r="M1194" t="s">
        <v>8417</v>
      </c>
      <c r="N1194" t="s">
        <v>7718</v>
      </c>
      <c r="O1194">
        <f>VLOOKUP(B1194,HIS退!B:F,5,FALSE)</f>
        <v>-1100</v>
      </c>
      <c r="P1194" t="str">
        <f t="shared" si="36"/>
        <v/>
      </c>
      <c r="Q1194" s="40">
        <f>VLOOKUP(L1194,银行退!C:D,2,FALSE)</f>
        <v>1100</v>
      </c>
      <c r="R1194" t="str">
        <f t="shared" si="37"/>
        <v/>
      </c>
      <c r="S1194" t="str">
        <f>VLOOKUP(L1194,银行退!C:Q,15,FALSE)</f>
        <v>S</v>
      </c>
      <c r="T1194" s="40" t="e">
        <f>VLOOKUP(L1194,银行退!C:W,21,FALSE)</f>
        <v>#N/A</v>
      </c>
      <c r="U1194" s="53">
        <v>42908.683981481481</v>
      </c>
      <c r="V1194" t="e">
        <f>VLOOKUP(B1194,HIS解!E:G,3,FALSE)</f>
        <v>#N/A</v>
      </c>
    </row>
    <row r="1195" spans="1:22" ht="14.25" hidden="1">
      <c r="A1195" s="53">
        <v>42908.693912037037</v>
      </c>
      <c r="B1195">
        <v>355635</v>
      </c>
      <c r="C1195" t="s">
        <v>3232</v>
      </c>
      <c r="D1195" t="s">
        <v>3233</v>
      </c>
      <c r="E1195" t="s">
        <v>3234</v>
      </c>
      <c r="F1195" s="15">
        <v>770</v>
      </c>
      <c r="G1195" t="s">
        <v>367</v>
      </c>
      <c r="H1195" t="s">
        <v>367</v>
      </c>
      <c r="I1195" t="s">
        <v>74</v>
      </c>
      <c r="J1195" t="s">
        <v>36</v>
      </c>
      <c r="K1195" t="s">
        <v>75</v>
      </c>
      <c r="L1195" t="s">
        <v>8418</v>
      </c>
      <c r="M1195" t="s">
        <v>8419</v>
      </c>
      <c r="N1195" t="s">
        <v>8420</v>
      </c>
      <c r="O1195">
        <f>VLOOKUP(B1195,HIS退!B:F,5,FALSE)</f>
        <v>-770</v>
      </c>
      <c r="P1195" t="str">
        <f t="shared" si="36"/>
        <v/>
      </c>
      <c r="Q1195" s="40">
        <f>VLOOKUP(L1195,银行退!C:D,2,FALSE)</f>
        <v>770</v>
      </c>
      <c r="R1195" t="str">
        <f t="shared" si="37"/>
        <v/>
      </c>
      <c r="S1195" t="str">
        <f>VLOOKUP(L1195,银行退!C:Q,15,FALSE)</f>
        <v>S</v>
      </c>
      <c r="T1195" s="40" t="e">
        <f>VLOOKUP(L1195,银行退!C:W,21,FALSE)</f>
        <v>#N/A</v>
      </c>
      <c r="U1195" s="53">
        <v>42908.693912037037</v>
      </c>
      <c r="V1195" t="e">
        <f>VLOOKUP(B1195,HIS解!E:G,3,FALSE)</f>
        <v>#N/A</v>
      </c>
    </row>
    <row r="1196" spans="1:22" ht="14.25" hidden="1">
      <c r="A1196" s="53">
        <v>42908.695740740739</v>
      </c>
      <c r="B1196">
        <v>355723</v>
      </c>
      <c r="C1196" t="s">
        <v>3235</v>
      </c>
      <c r="D1196" t="s">
        <v>3236</v>
      </c>
      <c r="E1196" t="s">
        <v>3237</v>
      </c>
      <c r="F1196" s="15">
        <v>850</v>
      </c>
      <c r="G1196" t="s">
        <v>367</v>
      </c>
      <c r="H1196" t="s">
        <v>367</v>
      </c>
      <c r="I1196" t="s">
        <v>74</v>
      </c>
      <c r="J1196" t="s">
        <v>36</v>
      </c>
      <c r="K1196" t="s">
        <v>75</v>
      </c>
      <c r="L1196" t="s">
        <v>8421</v>
      </c>
      <c r="M1196" t="s">
        <v>8422</v>
      </c>
      <c r="N1196" t="s">
        <v>8298</v>
      </c>
      <c r="O1196">
        <f>VLOOKUP(B1196,HIS退!B:F,5,FALSE)</f>
        <v>-850</v>
      </c>
      <c r="P1196" t="str">
        <f t="shared" si="36"/>
        <v/>
      </c>
      <c r="Q1196" s="40">
        <f>VLOOKUP(L1196,银行退!C:D,2,FALSE)</f>
        <v>850</v>
      </c>
      <c r="R1196" t="str">
        <f t="shared" si="37"/>
        <v/>
      </c>
      <c r="S1196" t="str">
        <f>VLOOKUP(L1196,银行退!C:Q,15,FALSE)</f>
        <v>S</v>
      </c>
      <c r="T1196" s="40" t="e">
        <f>VLOOKUP(L1196,银行退!C:W,21,FALSE)</f>
        <v>#N/A</v>
      </c>
      <c r="U1196" s="53">
        <v>42908.695740740739</v>
      </c>
      <c r="V1196" t="e">
        <f>VLOOKUP(B1196,HIS解!E:G,3,FALSE)</f>
        <v>#N/A</v>
      </c>
    </row>
    <row r="1197" spans="1:22" ht="14.25" hidden="1">
      <c r="A1197" s="53">
        <v>42908.696284722224</v>
      </c>
      <c r="B1197">
        <v>355750</v>
      </c>
      <c r="C1197" t="s">
        <v>3238</v>
      </c>
      <c r="D1197" t="s">
        <v>3118</v>
      </c>
      <c r="E1197" t="s">
        <v>3119</v>
      </c>
      <c r="F1197" s="15">
        <v>309</v>
      </c>
      <c r="G1197" t="s">
        <v>367</v>
      </c>
      <c r="H1197" t="s">
        <v>367</v>
      </c>
      <c r="I1197" t="s">
        <v>74</v>
      </c>
      <c r="J1197" t="s">
        <v>36</v>
      </c>
      <c r="K1197" t="s">
        <v>75</v>
      </c>
      <c r="L1197" t="s">
        <v>8423</v>
      </c>
      <c r="M1197" t="s">
        <v>8424</v>
      </c>
      <c r="N1197" t="s">
        <v>8298</v>
      </c>
      <c r="O1197">
        <f>VLOOKUP(B1197,HIS退!B:F,5,FALSE)</f>
        <v>-309</v>
      </c>
      <c r="P1197" t="str">
        <f t="shared" si="36"/>
        <v/>
      </c>
      <c r="Q1197" s="40">
        <f>VLOOKUP(L1197,银行退!C:D,2,FALSE)</f>
        <v>309</v>
      </c>
      <c r="R1197" t="str">
        <f t="shared" si="37"/>
        <v/>
      </c>
      <c r="S1197" t="str">
        <f>VLOOKUP(L1197,银行退!C:Q,15,FALSE)</f>
        <v>S</v>
      </c>
      <c r="T1197" s="40" t="e">
        <f>VLOOKUP(L1197,银行退!C:W,21,FALSE)</f>
        <v>#N/A</v>
      </c>
      <c r="U1197" s="53">
        <v>42908.696284722224</v>
      </c>
      <c r="V1197" t="e">
        <f>VLOOKUP(B1197,HIS解!E:G,3,FALSE)</f>
        <v>#N/A</v>
      </c>
    </row>
    <row r="1198" spans="1:22" ht="14.25" hidden="1">
      <c r="A1198" s="53">
        <v>42908.707835648151</v>
      </c>
      <c r="B1198">
        <v>356144</v>
      </c>
      <c r="C1198" t="s">
        <v>3242</v>
      </c>
      <c r="D1198" t="s">
        <v>3243</v>
      </c>
      <c r="E1198" t="s">
        <v>3244</v>
      </c>
      <c r="F1198" s="15">
        <v>806</v>
      </c>
      <c r="G1198" t="s">
        <v>42</v>
      </c>
      <c r="H1198" t="s">
        <v>367</v>
      </c>
      <c r="I1198" t="s">
        <v>74</v>
      </c>
      <c r="J1198" t="s">
        <v>36</v>
      </c>
      <c r="K1198" t="s">
        <v>75</v>
      </c>
      <c r="L1198" t="s">
        <v>8425</v>
      </c>
      <c r="M1198" t="s">
        <v>8426</v>
      </c>
      <c r="N1198" t="s">
        <v>8427</v>
      </c>
      <c r="O1198">
        <f>VLOOKUP(B1198,HIS退!B:F,5,FALSE)</f>
        <v>-806</v>
      </c>
      <c r="P1198" t="str">
        <f t="shared" si="36"/>
        <v/>
      </c>
      <c r="Q1198" s="40">
        <f>VLOOKUP(L1198,银行退!C:D,2,FALSE)</f>
        <v>806</v>
      </c>
      <c r="R1198" t="str">
        <f t="shared" si="37"/>
        <v/>
      </c>
      <c r="S1198" t="str">
        <f>VLOOKUP(L1198,银行退!C:Q,15,FALSE)</f>
        <v>S</v>
      </c>
      <c r="T1198" s="40" t="e">
        <f>VLOOKUP(L1198,银行退!C:W,21,FALSE)</f>
        <v>#N/A</v>
      </c>
      <c r="U1198" s="53">
        <v>42908.707835648151</v>
      </c>
      <c r="V1198" t="e">
        <f>VLOOKUP(B1198,HIS解!E:G,3,FALSE)</f>
        <v>#N/A</v>
      </c>
    </row>
    <row r="1199" spans="1:22" ht="14.25" hidden="1">
      <c r="A1199" s="53">
        <v>42908.707905092589</v>
      </c>
      <c r="B1199">
        <v>356149</v>
      </c>
      <c r="C1199" t="s">
        <v>3245</v>
      </c>
      <c r="D1199" t="s">
        <v>3246</v>
      </c>
      <c r="E1199" t="s">
        <v>3247</v>
      </c>
      <c r="F1199" s="15">
        <v>344</v>
      </c>
      <c r="G1199" t="s">
        <v>367</v>
      </c>
      <c r="H1199" t="s">
        <v>367</v>
      </c>
      <c r="I1199" t="s">
        <v>74</v>
      </c>
      <c r="J1199" t="s">
        <v>36</v>
      </c>
      <c r="K1199" t="s">
        <v>75</v>
      </c>
      <c r="L1199" t="s">
        <v>8428</v>
      </c>
      <c r="M1199" t="s">
        <v>8429</v>
      </c>
      <c r="N1199" t="s">
        <v>8430</v>
      </c>
      <c r="O1199">
        <f>VLOOKUP(B1199,HIS退!B:F,5,FALSE)</f>
        <v>-344</v>
      </c>
      <c r="P1199" t="str">
        <f t="shared" si="36"/>
        <v/>
      </c>
      <c r="Q1199" s="40">
        <f>VLOOKUP(L1199,银行退!C:D,2,FALSE)</f>
        <v>344</v>
      </c>
      <c r="R1199" t="str">
        <f t="shared" si="37"/>
        <v/>
      </c>
      <c r="S1199" t="str">
        <f>VLOOKUP(L1199,银行退!C:Q,15,FALSE)</f>
        <v>S</v>
      </c>
      <c r="T1199" s="40" t="e">
        <f>VLOOKUP(L1199,银行退!C:W,21,FALSE)</f>
        <v>#N/A</v>
      </c>
      <c r="U1199" s="53">
        <v>42908.707905092589</v>
      </c>
      <c r="V1199" t="e">
        <f>VLOOKUP(B1199,HIS解!E:G,3,FALSE)</f>
        <v>#N/A</v>
      </c>
    </row>
    <row r="1200" spans="1:22" ht="14.25" hidden="1">
      <c r="A1200" s="53">
        <v>42908.708148148151</v>
      </c>
      <c r="B1200">
        <v>356160</v>
      </c>
      <c r="C1200" t="s">
        <v>3248</v>
      </c>
      <c r="D1200" t="s">
        <v>3249</v>
      </c>
      <c r="E1200" t="s">
        <v>1042</v>
      </c>
      <c r="F1200" s="15">
        <v>70</v>
      </c>
      <c r="G1200" t="s">
        <v>367</v>
      </c>
      <c r="H1200" t="s">
        <v>367</v>
      </c>
      <c r="I1200" t="s">
        <v>74</v>
      </c>
      <c r="J1200" t="s">
        <v>36</v>
      </c>
      <c r="K1200" t="s">
        <v>75</v>
      </c>
      <c r="L1200" t="s">
        <v>8431</v>
      </c>
      <c r="M1200" t="s">
        <v>8432</v>
      </c>
      <c r="N1200" t="s">
        <v>8433</v>
      </c>
      <c r="O1200">
        <f>VLOOKUP(B1200,HIS退!B:F,5,FALSE)</f>
        <v>-70</v>
      </c>
      <c r="P1200" t="str">
        <f t="shared" si="36"/>
        <v/>
      </c>
      <c r="Q1200" s="40">
        <f>VLOOKUP(L1200,银行退!C:D,2,FALSE)</f>
        <v>70</v>
      </c>
      <c r="R1200" t="str">
        <f t="shared" si="37"/>
        <v/>
      </c>
      <c r="S1200" t="str">
        <f>VLOOKUP(L1200,银行退!C:Q,15,FALSE)</f>
        <v>S</v>
      </c>
      <c r="T1200" s="40" t="e">
        <f>VLOOKUP(L1200,银行退!C:W,21,FALSE)</f>
        <v>#N/A</v>
      </c>
      <c r="U1200" s="53">
        <v>42908.708148148151</v>
      </c>
      <c r="V1200" t="e">
        <f>VLOOKUP(B1200,HIS解!E:G,3,FALSE)</f>
        <v>#N/A</v>
      </c>
    </row>
    <row r="1201" spans="1:22" ht="14.25" hidden="1">
      <c r="A1201" s="53">
        <v>42908.708379629628</v>
      </c>
      <c r="B1201">
        <v>356143</v>
      </c>
      <c r="C1201" t="s">
        <v>3239</v>
      </c>
      <c r="D1201" t="s">
        <v>3240</v>
      </c>
      <c r="E1201" t="s">
        <v>3241</v>
      </c>
      <c r="F1201" s="15">
        <v>240</v>
      </c>
      <c r="G1201" t="s">
        <v>367</v>
      </c>
      <c r="H1201" t="s">
        <v>367</v>
      </c>
      <c r="I1201" t="s">
        <v>74</v>
      </c>
      <c r="J1201" t="s">
        <v>36</v>
      </c>
      <c r="K1201" t="s">
        <v>75</v>
      </c>
      <c r="L1201" t="s">
        <v>8434</v>
      </c>
      <c r="M1201" t="s">
        <v>8435</v>
      </c>
      <c r="N1201" t="s">
        <v>8436</v>
      </c>
      <c r="O1201">
        <f>VLOOKUP(B1201,HIS退!B:F,5,FALSE)</f>
        <v>-240</v>
      </c>
      <c r="P1201" t="str">
        <f t="shared" si="36"/>
        <v/>
      </c>
      <c r="Q1201" s="40">
        <f>VLOOKUP(L1201,银行退!C:D,2,FALSE)</f>
        <v>240</v>
      </c>
      <c r="R1201" t="str">
        <f t="shared" si="37"/>
        <v/>
      </c>
      <c r="S1201" t="str">
        <f>VLOOKUP(L1201,银行退!C:Q,15,FALSE)</f>
        <v>S</v>
      </c>
      <c r="T1201" s="40" t="e">
        <f>VLOOKUP(L1201,银行退!C:W,21,FALSE)</f>
        <v>#N/A</v>
      </c>
      <c r="U1201" s="53">
        <v>42908.708379629628</v>
      </c>
      <c r="V1201" t="e">
        <f>VLOOKUP(B1201,HIS解!E:G,3,FALSE)</f>
        <v>#N/A</v>
      </c>
    </row>
    <row r="1202" spans="1:22" ht="14.25" hidden="1">
      <c r="A1202" s="53">
        <v>42908.708645833336</v>
      </c>
      <c r="B1202">
        <v>356177</v>
      </c>
      <c r="C1202" t="s">
        <v>3250</v>
      </c>
      <c r="D1202" t="s">
        <v>3251</v>
      </c>
      <c r="E1202" t="s">
        <v>3252</v>
      </c>
      <c r="F1202" s="15">
        <v>600</v>
      </c>
      <c r="G1202" t="s">
        <v>367</v>
      </c>
      <c r="H1202" t="s">
        <v>367</v>
      </c>
      <c r="I1202" t="s">
        <v>74</v>
      </c>
      <c r="J1202" t="s">
        <v>36</v>
      </c>
      <c r="K1202" t="s">
        <v>75</v>
      </c>
      <c r="L1202" t="s">
        <v>8437</v>
      </c>
      <c r="M1202" t="s">
        <v>8438</v>
      </c>
      <c r="N1202" t="s">
        <v>8439</v>
      </c>
      <c r="O1202">
        <f>VLOOKUP(B1202,HIS退!B:F,5,FALSE)</f>
        <v>-600</v>
      </c>
      <c r="P1202" t="str">
        <f t="shared" si="36"/>
        <v/>
      </c>
      <c r="Q1202" s="40">
        <f>VLOOKUP(L1202,银行退!C:D,2,FALSE)</f>
        <v>600</v>
      </c>
      <c r="R1202" t="str">
        <f t="shared" si="37"/>
        <v/>
      </c>
      <c r="S1202" t="str">
        <f>VLOOKUP(L1202,银行退!C:Q,15,FALSE)</f>
        <v>S</v>
      </c>
      <c r="T1202" s="40" t="e">
        <f>VLOOKUP(L1202,银行退!C:W,21,FALSE)</f>
        <v>#N/A</v>
      </c>
      <c r="U1202" s="53">
        <v>42908.708645833336</v>
      </c>
      <c r="V1202" t="e">
        <f>VLOOKUP(B1202,HIS解!E:G,3,FALSE)</f>
        <v>#N/A</v>
      </c>
    </row>
    <row r="1203" spans="1:22" ht="14.25" hidden="1">
      <c r="A1203" s="53">
        <v>42908.712754629632</v>
      </c>
      <c r="B1203">
        <v>356306</v>
      </c>
      <c r="C1203" t="s">
        <v>3253</v>
      </c>
      <c r="D1203" t="s">
        <v>3254</v>
      </c>
      <c r="E1203" t="s">
        <v>3255</v>
      </c>
      <c r="F1203" s="15">
        <v>249</v>
      </c>
      <c r="G1203" t="s">
        <v>367</v>
      </c>
      <c r="H1203" t="s">
        <v>367</v>
      </c>
      <c r="I1203" t="s">
        <v>74</v>
      </c>
      <c r="J1203" t="s">
        <v>36</v>
      </c>
      <c r="K1203" t="s">
        <v>75</v>
      </c>
      <c r="L1203" t="s">
        <v>8440</v>
      </c>
      <c r="M1203" t="s">
        <v>8441</v>
      </c>
      <c r="N1203" t="s">
        <v>8442</v>
      </c>
      <c r="O1203">
        <f>VLOOKUP(B1203,HIS退!B:F,5,FALSE)</f>
        <v>-249</v>
      </c>
      <c r="P1203" t="str">
        <f t="shared" si="36"/>
        <v/>
      </c>
      <c r="Q1203" s="40">
        <f>VLOOKUP(L1203,银行退!C:D,2,FALSE)</f>
        <v>249</v>
      </c>
      <c r="R1203" t="str">
        <f t="shared" si="37"/>
        <v/>
      </c>
      <c r="S1203" t="str">
        <f>VLOOKUP(L1203,银行退!C:Q,15,FALSE)</f>
        <v>S</v>
      </c>
      <c r="T1203" s="40" t="e">
        <f>VLOOKUP(L1203,银行退!C:W,21,FALSE)</f>
        <v>#N/A</v>
      </c>
      <c r="U1203" s="53">
        <v>42908.712754629632</v>
      </c>
      <c r="V1203" t="e">
        <f>VLOOKUP(B1203,HIS解!E:G,3,FALSE)</f>
        <v>#N/A</v>
      </c>
    </row>
    <row r="1204" spans="1:22" ht="14.25" hidden="1">
      <c r="A1204" s="53">
        <v>42908.71603009259</v>
      </c>
      <c r="B1204">
        <v>356401</v>
      </c>
      <c r="C1204" t="s">
        <v>3256</v>
      </c>
      <c r="D1204" t="s">
        <v>3257</v>
      </c>
      <c r="E1204" t="s">
        <v>3258</v>
      </c>
      <c r="F1204" s="15">
        <v>993</v>
      </c>
      <c r="G1204" t="s">
        <v>367</v>
      </c>
      <c r="H1204" t="s">
        <v>367</v>
      </c>
      <c r="I1204" t="s">
        <v>74</v>
      </c>
      <c r="J1204" t="s">
        <v>36</v>
      </c>
      <c r="K1204" t="s">
        <v>75</v>
      </c>
      <c r="L1204" t="s">
        <v>8443</v>
      </c>
      <c r="M1204" t="s">
        <v>8444</v>
      </c>
      <c r="N1204" t="s">
        <v>8445</v>
      </c>
      <c r="O1204">
        <f>VLOOKUP(B1204,HIS退!B:F,5,FALSE)</f>
        <v>-993</v>
      </c>
      <c r="P1204" t="str">
        <f t="shared" si="36"/>
        <v/>
      </c>
      <c r="Q1204" s="40">
        <f>VLOOKUP(L1204,银行退!C:D,2,FALSE)</f>
        <v>993</v>
      </c>
      <c r="R1204" t="str">
        <f t="shared" si="37"/>
        <v/>
      </c>
      <c r="S1204" t="str">
        <f>VLOOKUP(L1204,银行退!C:Q,15,FALSE)</f>
        <v>S</v>
      </c>
      <c r="T1204" s="40" t="e">
        <f>VLOOKUP(L1204,银行退!C:W,21,FALSE)</f>
        <v>#N/A</v>
      </c>
      <c r="U1204" s="53">
        <v>42908.71603009259</v>
      </c>
      <c r="V1204" t="e">
        <f>VLOOKUP(B1204,HIS解!E:G,3,FALSE)</f>
        <v>#N/A</v>
      </c>
    </row>
    <row r="1205" spans="1:22" ht="14.25" hidden="1">
      <c r="A1205" s="53">
        <v>42908.717800925922</v>
      </c>
      <c r="B1205">
        <v>356439</v>
      </c>
      <c r="C1205" t="s">
        <v>3259</v>
      </c>
      <c r="D1205" t="s">
        <v>3260</v>
      </c>
      <c r="E1205" t="s">
        <v>3261</v>
      </c>
      <c r="F1205" s="15">
        <v>302</v>
      </c>
      <c r="G1205" t="s">
        <v>367</v>
      </c>
      <c r="H1205" t="s">
        <v>367</v>
      </c>
      <c r="I1205" t="s">
        <v>74</v>
      </c>
      <c r="J1205" t="s">
        <v>36</v>
      </c>
      <c r="K1205" t="s">
        <v>75</v>
      </c>
      <c r="L1205" t="s">
        <v>8446</v>
      </c>
      <c r="M1205" t="s">
        <v>8447</v>
      </c>
      <c r="N1205" t="s">
        <v>8448</v>
      </c>
      <c r="O1205">
        <f>VLOOKUP(B1205,HIS退!B:F,5,FALSE)</f>
        <v>-302</v>
      </c>
      <c r="P1205" t="str">
        <f t="shared" si="36"/>
        <v/>
      </c>
      <c r="Q1205" s="40">
        <f>VLOOKUP(L1205,银行退!C:D,2,FALSE)</f>
        <v>302</v>
      </c>
      <c r="R1205" t="str">
        <f t="shared" si="37"/>
        <v/>
      </c>
      <c r="S1205" t="str">
        <f>VLOOKUP(L1205,银行退!C:Q,15,FALSE)</f>
        <v>S</v>
      </c>
      <c r="T1205" s="40" t="e">
        <f>VLOOKUP(L1205,银行退!C:W,21,FALSE)</f>
        <v>#N/A</v>
      </c>
      <c r="U1205" s="53">
        <v>42908.717800925922</v>
      </c>
      <c r="V1205" t="e">
        <f>VLOOKUP(B1205,HIS解!E:G,3,FALSE)</f>
        <v>#N/A</v>
      </c>
    </row>
    <row r="1206" spans="1:22" ht="14.25" hidden="1">
      <c r="A1206" s="53">
        <v>42908.724490740744</v>
      </c>
      <c r="B1206">
        <v>356659</v>
      </c>
      <c r="C1206" t="s">
        <v>3262</v>
      </c>
      <c r="D1206" t="s">
        <v>3263</v>
      </c>
      <c r="E1206" t="s">
        <v>3264</v>
      </c>
      <c r="F1206" s="15">
        <v>41</v>
      </c>
      <c r="G1206" t="s">
        <v>367</v>
      </c>
      <c r="H1206" t="s">
        <v>367</v>
      </c>
      <c r="I1206" t="s">
        <v>74</v>
      </c>
      <c r="J1206" t="s">
        <v>36</v>
      </c>
      <c r="K1206" t="s">
        <v>75</v>
      </c>
      <c r="L1206" t="s">
        <v>8449</v>
      </c>
      <c r="M1206" t="s">
        <v>8450</v>
      </c>
      <c r="N1206" t="s">
        <v>8451</v>
      </c>
      <c r="O1206">
        <f>VLOOKUP(B1206,HIS退!B:F,5,FALSE)</f>
        <v>-41</v>
      </c>
      <c r="P1206" t="str">
        <f t="shared" si="36"/>
        <v/>
      </c>
      <c r="Q1206" s="40">
        <f>VLOOKUP(L1206,银行退!C:D,2,FALSE)</f>
        <v>41</v>
      </c>
      <c r="R1206" t="str">
        <f t="shared" si="37"/>
        <v/>
      </c>
      <c r="S1206" t="str">
        <f>VLOOKUP(L1206,银行退!C:Q,15,FALSE)</f>
        <v>S</v>
      </c>
      <c r="T1206" s="40" t="e">
        <f>VLOOKUP(L1206,银行退!C:W,21,FALSE)</f>
        <v>#N/A</v>
      </c>
      <c r="U1206" s="53">
        <v>42908.724490740744</v>
      </c>
      <c r="V1206" t="e">
        <f>VLOOKUP(B1206,HIS解!E:G,3,FALSE)</f>
        <v>#N/A</v>
      </c>
    </row>
    <row r="1207" spans="1:22" ht="14.25" hidden="1">
      <c r="A1207" s="53">
        <v>42908.725092592591</v>
      </c>
      <c r="B1207">
        <v>356674</v>
      </c>
      <c r="C1207" t="s">
        <v>8452</v>
      </c>
      <c r="D1207" t="s">
        <v>3265</v>
      </c>
      <c r="E1207" t="s">
        <v>3266</v>
      </c>
      <c r="F1207" s="15">
        <v>768</v>
      </c>
      <c r="G1207" t="s">
        <v>367</v>
      </c>
      <c r="H1207" t="s">
        <v>367</v>
      </c>
      <c r="I1207" t="s">
        <v>174</v>
      </c>
      <c r="J1207" t="s">
        <v>98</v>
      </c>
      <c r="K1207" t="s">
        <v>75</v>
      </c>
      <c r="L1207" t="s">
        <v>8453</v>
      </c>
      <c r="M1207" t="s">
        <v>8454</v>
      </c>
      <c r="N1207" t="s">
        <v>8455</v>
      </c>
      <c r="O1207">
        <f>VLOOKUP(B1207,HIS退!B:F,5,FALSE)</f>
        <v>-768</v>
      </c>
      <c r="P1207" t="str">
        <f t="shared" si="36"/>
        <v/>
      </c>
      <c r="Q1207" s="40">
        <f>VLOOKUP(L1207,银行退!C:D,2,FALSE)</f>
        <v>768</v>
      </c>
      <c r="R1207" t="str">
        <f t="shared" si="37"/>
        <v/>
      </c>
      <c r="S1207" t="str">
        <f>VLOOKUP(L1207,银行退!C:Q,15,FALSE)</f>
        <v>B</v>
      </c>
      <c r="T1207" s="40" t="str">
        <f>VLOOKUP(L1207,银行退!C:W,21,FALSE)</f>
        <v>20170623</v>
      </c>
      <c r="U1207" s="53">
        <v>42908.725092592591</v>
      </c>
      <c r="V1207" t="e">
        <f>VLOOKUP(B1207,HIS解!E:G,3,FALSE)</f>
        <v>#N/A</v>
      </c>
    </row>
    <row r="1208" spans="1:22" ht="14.25" hidden="1">
      <c r="A1208" s="53">
        <v>42908.728125000001</v>
      </c>
      <c r="B1208">
        <v>356723</v>
      </c>
      <c r="C1208" t="s">
        <v>3267</v>
      </c>
      <c r="D1208" t="s">
        <v>3268</v>
      </c>
      <c r="E1208" t="s">
        <v>3269</v>
      </c>
      <c r="F1208" s="15">
        <v>494</v>
      </c>
      <c r="G1208" t="s">
        <v>367</v>
      </c>
      <c r="H1208" t="s">
        <v>367</v>
      </c>
      <c r="I1208" t="s">
        <v>74</v>
      </c>
      <c r="J1208" t="s">
        <v>36</v>
      </c>
      <c r="K1208" t="s">
        <v>75</v>
      </c>
      <c r="L1208" t="s">
        <v>8456</v>
      </c>
      <c r="M1208" t="s">
        <v>8457</v>
      </c>
      <c r="N1208" t="s">
        <v>4990</v>
      </c>
      <c r="O1208">
        <f>VLOOKUP(B1208,HIS退!B:F,5,FALSE)</f>
        <v>-494</v>
      </c>
      <c r="P1208" t="str">
        <f t="shared" si="36"/>
        <v/>
      </c>
      <c r="Q1208" s="40">
        <f>VLOOKUP(L1208,银行退!C:D,2,FALSE)</f>
        <v>494</v>
      </c>
      <c r="R1208" t="str">
        <f t="shared" si="37"/>
        <v/>
      </c>
      <c r="S1208" t="str">
        <f>VLOOKUP(L1208,银行退!C:Q,15,FALSE)</f>
        <v>S</v>
      </c>
      <c r="T1208" s="40" t="e">
        <f>VLOOKUP(L1208,银行退!C:W,21,FALSE)</f>
        <v>#N/A</v>
      </c>
      <c r="U1208" s="53">
        <v>42908.728125000001</v>
      </c>
      <c r="V1208" t="e">
        <f>VLOOKUP(B1208,HIS解!E:G,3,FALSE)</f>
        <v>#N/A</v>
      </c>
    </row>
    <row r="1209" spans="1:22" ht="14.25" hidden="1">
      <c r="A1209" s="53">
        <v>42908.740046296298</v>
      </c>
      <c r="B1209">
        <v>356876</v>
      </c>
      <c r="C1209" t="s">
        <v>3270</v>
      </c>
      <c r="D1209" t="s">
        <v>3271</v>
      </c>
      <c r="E1209" t="s">
        <v>3272</v>
      </c>
      <c r="F1209" s="15">
        <v>396</v>
      </c>
      <c r="G1209" t="s">
        <v>367</v>
      </c>
      <c r="H1209" t="s">
        <v>367</v>
      </c>
      <c r="I1209" t="s">
        <v>74</v>
      </c>
      <c r="J1209" t="s">
        <v>36</v>
      </c>
      <c r="K1209" t="s">
        <v>75</v>
      </c>
      <c r="L1209" t="s">
        <v>8458</v>
      </c>
      <c r="M1209" t="s">
        <v>8459</v>
      </c>
      <c r="N1209" t="s">
        <v>8460</v>
      </c>
      <c r="O1209">
        <f>VLOOKUP(B1209,HIS退!B:F,5,FALSE)</f>
        <v>-396</v>
      </c>
      <c r="P1209" t="str">
        <f t="shared" si="36"/>
        <v/>
      </c>
      <c r="Q1209" s="40">
        <f>VLOOKUP(L1209,银行退!C:D,2,FALSE)</f>
        <v>396</v>
      </c>
      <c r="R1209" t="str">
        <f t="shared" si="37"/>
        <v/>
      </c>
      <c r="S1209" t="str">
        <f>VLOOKUP(L1209,银行退!C:Q,15,FALSE)</f>
        <v>S</v>
      </c>
      <c r="T1209" s="40" t="e">
        <f>VLOOKUP(L1209,银行退!C:W,21,FALSE)</f>
        <v>#N/A</v>
      </c>
      <c r="U1209" s="53">
        <v>42908.740046296298</v>
      </c>
      <c r="V1209" t="e">
        <f>VLOOKUP(B1209,HIS解!E:G,3,FALSE)</f>
        <v>#N/A</v>
      </c>
    </row>
    <row r="1210" spans="1:22" ht="14.25" hidden="1">
      <c r="A1210" s="53">
        <v>42908.788865740738</v>
      </c>
      <c r="B1210">
        <v>357133</v>
      </c>
      <c r="C1210" t="s">
        <v>3273</v>
      </c>
      <c r="D1210" t="s">
        <v>3274</v>
      </c>
      <c r="E1210" t="s">
        <v>3275</v>
      </c>
      <c r="F1210" s="15">
        <v>950</v>
      </c>
      <c r="G1210" t="s">
        <v>367</v>
      </c>
      <c r="H1210" t="s">
        <v>367</v>
      </c>
      <c r="I1210" t="s">
        <v>74</v>
      </c>
      <c r="J1210" t="s">
        <v>36</v>
      </c>
      <c r="K1210" t="s">
        <v>75</v>
      </c>
      <c r="L1210" t="s">
        <v>8461</v>
      </c>
      <c r="M1210" t="s">
        <v>8462</v>
      </c>
      <c r="N1210" t="s">
        <v>8463</v>
      </c>
      <c r="O1210">
        <f>VLOOKUP(B1210,HIS退!B:F,5,FALSE)</f>
        <v>-950</v>
      </c>
      <c r="P1210" t="str">
        <f t="shared" si="36"/>
        <v/>
      </c>
      <c r="Q1210" s="40">
        <f>VLOOKUP(L1210,银行退!C:D,2,FALSE)</f>
        <v>950</v>
      </c>
      <c r="R1210" t="str">
        <f t="shared" si="37"/>
        <v/>
      </c>
      <c r="S1210" t="str">
        <f>VLOOKUP(L1210,银行退!C:Q,15,FALSE)</f>
        <v>S</v>
      </c>
      <c r="T1210" s="40" t="e">
        <f>VLOOKUP(L1210,银行退!C:W,21,FALSE)</f>
        <v>#N/A</v>
      </c>
      <c r="U1210" s="53">
        <v>42908.788865740738</v>
      </c>
      <c r="V1210" t="e">
        <f>VLOOKUP(B1210,HIS解!E:G,3,FALSE)</f>
        <v>#N/A</v>
      </c>
    </row>
    <row r="1211" spans="1:22" ht="14.25" hidden="1">
      <c r="A1211" s="53">
        <v>42908.824999999997</v>
      </c>
      <c r="B1211">
        <v>357219</v>
      </c>
      <c r="C1211" t="s">
        <v>8464</v>
      </c>
      <c r="D1211" t="s">
        <v>3276</v>
      </c>
      <c r="E1211" t="s">
        <v>3277</v>
      </c>
      <c r="F1211" s="15">
        <v>23</v>
      </c>
      <c r="G1211" t="s">
        <v>367</v>
      </c>
      <c r="H1211" t="s">
        <v>367</v>
      </c>
      <c r="I1211" t="s">
        <v>174</v>
      </c>
      <c r="J1211" t="s">
        <v>98</v>
      </c>
      <c r="K1211" t="s">
        <v>75</v>
      </c>
      <c r="L1211" t="s">
        <v>8465</v>
      </c>
      <c r="M1211" t="s">
        <v>8466</v>
      </c>
      <c r="N1211" t="s">
        <v>8467</v>
      </c>
      <c r="O1211">
        <f>VLOOKUP(B1211,HIS退!B:F,5,FALSE)</f>
        <v>-23</v>
      </c>
      <c r="P1211" t="str">
        <f t="shared" si="36"/>
        <v/>
      </c>
      <c r="Q1211" s="40">
        <f>VLOOKUP(L1211,银行退!C:D,2,FALSE)</f>
        <v>23</v>
      </c>
      <c r="R1211" t="str">
        <f t="shared" si="37"/>
        <v/>
      </c>
      <c r="S1211" t="str">
        <f>VLOOKUP(L1211,银行退!C:Q,15,FALSE)</f>
        <v>B</v>
      </c>
      <c r="T1211" s="40" t="str">
        <f>VLOOKUP(L1211,银行退!C:W,21,FALSE)</f>
        <v>20170623</v>
      </c>
      <c r="U1211" s="53">
        <v>42908.824999999997</v>
      </c>
      <c r="V1211" t="e">
        <f>VLOOKUP(B1211,HIS解!E:G,3,FALSE)</f>
        <v>#N/A</v>
      </c>
    </row>
    <row r="1212" spans="1:22" ht="14.25" hidden="1">
      <c r="A1212" s="53">
        <v>42908.83766203704</v>
      </c>
      <c r="B1212">
        <v>357257</v>
      </c>
      <c r="C1212" t="s">
        <v>3278</v>
      </c>
      <c r="D1212" t="s">
        <v>2510</v>
      </c>
      <c r="E1212" t="s">
        <v>2511</v>
      </c>
      <c r="F1212" s="15">
        <v>1664</v>
      </c>
      <c r="G1212" t="s">
        <v>367</v>
      </c>
      <c r="H1212" t="s">
        <v>367</v>
      </c>
      <c r="I1212" t="s">
        <v>74</v>
      </c>
      <c r="J1212" t="s">
        <v>36</v>
      </c>
      <c r="K1212" t="s">
        <v>75</v>
      </c>
      <c r="L1212" t="s">
        <v>8468</v>
      </c>
      <c r="M1212" t="s">
        <v>8469</v>
      </c>
      <c r="N1212" t="s">
        <v>7576</v>
      </c>
      <c r="O1212">
        <f>VLOOKUP(B1212,HIS退!B:F,5,FALSE)</f>
        <v>-1664</v>
      </c>
      <c r="P1212" t="str">
        <f t="shared" si="36"/>
        <v/>
      </c>
      <c r="Q1212" s="40">
        <f>VLOOKUP(L1212,银行退!C:D,2,FALSE)</f>
        <v>1664</v>
      </c>
      <c r="R1212" t="str">
        <f t="shared" si="37"/>
        <v/>
      </c>
      <c r="S1212" t="str">
        <f>VLOOKUP(L1212,银行退!C:Q,15,FALSE)</f>
        <v>S</v>
      </c>
      <c r="T1212" s="40" t="e">
        <f>VLOOKUP(L1212,银行退!C:W,21,FALSE)</f>
        <v>#N/A</v>
      </c>
      <c r="U1212" s="53">
        <v>42908.83766203704</v>
      </c>
      <c r="V1212" t="e">
        <f>VLOOKUP(B1212,HIS解!E:G,3,FALSE)</f>
        <v>#N/A</v>
      </c>
    </row>
    <row r="1213" spans="1:22" ht="14.25" hidden="1">
      <c r="A1213" s="53">
        <v>42908.851782407408</v>
      </c>
      <c r="B1213">
        <v>357287</v>
      </c>
      <c r="C1213" t="s">
        <v>3279</v>
      </c>
      <c r="D1213" t="s">
        <v>3280</v>
      </c>
      <c r="E1213" t="s">
        <v>3281</v>
      </c>
      <c r="F1213" s="15">
        <v>202</v>
      </c>
      <c r="G1213" t="s">
        <v>367</v>
      </c>
      <c r="H1213" t="s">
        <v>367</v>
      </c>
      <c r="I1213" t="s">
        <v>74</v>
      </c>
      <c r="J1213" t="s">
        <v>36</v>
      </c>
      <c r="K1213" t="s">
        <v>75</v>
      </c>
      <c r="L1213" t="s">
        <v>8470</v>
      </c>
      <c r="M1213" t="s">
        <v>8471</v>
      </c>
      <c r="N1213" t="s">
        <v>266</v>
      </c>
      <c r="O1213">
        <f>VLOOKUP(B1213,HIS退!B:F,5,FALSE)</f>
        <v>-202</v>
      </c>
      <c r="P1213" t="str">
        <f t="shared" si="36"/>
        <v/>
      </c>
      <c r="Q1213" s="40">
        <f>VLOOKUP(L1213,银行退!C:D,2,FALSE)</f>
        <v>202</v>
      </c>
      <c r="R1213" t="str">
        <f t="shared" si="37"/>
        <v/>
      </c>
      <c r="S1213" t="str">
        <f>VLOOKUP(L1213,银行退!C:Q,15,FALSE)</f>
        <v>S</v>
      </c>
      <c r="T1213" s="40" t="e">
        <f>VLOOKUP(L1213,银行退!C:W,21,FALSE)</f>
        <v>#N/A</v>
      </c>
      <c r="U1213" s="53">
        <v>42908.851782407408</v>
      </c>
      <c r="V1213" t="e">
        <f>VLOOKUP(B1213,HIS解!E:G,3,FALSE)</f>
        <v>#N/A</v>
      </c>
    </row>
    <row r="1214" spans="1:22" ht="14.25" hidden="1">
      <c r="A1214" s="53">
        <v>42909.306168981479</v>
      </c>
      <c r="B1214">
        <v>357952</v>
      </c>
      <c r="C1214" t="s">
        <v>3282</v>
      </c>
      <c r="D1214" t="s">
        <v>3283</v>
      </c>
      <c r="E1214" t="s">
        <v>3284</v>
      </c>
      <c r="F1214" s="15">
        <v>1</v>
      </c>
      <c r="G1214" t="s">
        <v>367</v>
      </c>
      <c r="H1214" t="s">
        <v>367</v>
      </c>
      <c r="I1214" t="s">
        <v>74</v>
      </c>
      <c r="J1214" t="s">
        <v>36</v>
      </c>
      <c r="K1214" t="s">
        <v>75</v>
      </c>
      <c r="L1214" t="s">
        <v>8472</v>
      </c>
      <c r="M1214" t="s">
        <v>8473</v>
      </c>
      <c r="N1214" t="s">
        <v>8474</v>
      </c>
      <c r="O1214">
        <f>VLOOKUP(B1214,HIS退!B:F,5,FALSE)</f>
        <v>-1</v>
      </c>
      <c r="P1214" t="str">
        <f t="shared" si="36"/>
        <v/>
      </c>
      <c r="Q1214" s="40">
        <f>VLOOKUP(L1214,银行退!C:D,2,FALSE)</f>
        <v>1</v>
      </c>
      <c r="R1214" t="str">
        <f t="shared" si="37"/>
        <v/>
      </c>
      <c r="S1214" t="str">
        <f>VLOOKUP(L1214,银行退!C:Q,15,FALSE)</f>
        <v>S</v>
      </c>
      <c r="T1214" s="40" t="e">
        <f>VLOOKUP(L1214,银行退!C:W,21,FALSE)</f>
        <v>#N/A</v>
      </c>
      <c r="U1214" s="53">
        <v>42909.306168981479</v>
      </c>
      <c r="V1214" t="e">
        <f>VLOOKUP(B1214,HIS解!E:G,3,FALSE)</f>
        <v>#N/A</v>
      </c>
    </row>
    <row r="1215" spans="1:22" ht="14.25" hidden="1">
      <c r="A1215" s="53">
        <v>42909.311342592591</v>
      </c>
      <c r="B1215">
        <v>357995</v>
      </c>
      <c r="C1215" t="s">
        <v>3285</v>
      </c>
      <c r="D1215" t="s">
        <v>3286</v>
      </c>
      <c r="E1215" t="s">
        <v>3287</v>
      </c>
      <c r="F1215" s="15">
        <v>5000</v>
      </c>
      <c r="G1215" t="s">
        <v>367</v>
      </c>
      <c r="H1215" t="s">
        <v>367</v>
      </c>
      <c r="I1215" t="s">
        <v>74</v>
      </c>
      <c r="J1215" t="s">
        <v>36</v>
      </c>
      <c r="K1215" t="s">
        <v>75</v>
      </c>
      <c r="L1215" t="s">
        <v>8475</v>
      </c>
      <c r="M1215" t="s">
        <v>8476</v>
      </c>
      <c r="N1215" t="s">
        <v>8477</v>
      </c>
      <c r="O1215">
        <f>VLOOKUP(B1215,HIS退!B:F,5,FALSE)</f>
        <v>-5000</v>
      </c>
      <c r="P1215" t="str">
        <f t="shared" si="36"/>
        <v/>
      </c>
      <c r="Q1215" s="40">
        <f>VLOOKUP(L1215,银行退!C:D,2,FALSE)</f>
        <v>5000</v>
      </c>
      <c r="R1215" t="str">
        <f t="shared" si="37"/>
        <v/>
      </c>
      <c r="S1215" t="str">
        <f>VLOOKUP(L1215,银行退!C:Q,15,FALSE)</f>
        <v>S</v>
      </c>
      <c r="T1215" s="40" t="e">
        <f>VLOOKUP(L1215,银行退!C:W,21,FALSE)</f>
        <v>#N/A</v>
      </c>
      <c r="U1215" s="53">
        <v>42909.311342592591</v>
      </c>
      <c r="V1215" t="e">
        <f>VLOOKUP(B1215,HIS解!E:G,3,FALSE)</f>
        <v>#N/A</v>
      </c>
    </row>
    <row r="1216" spans="1:22" ht="14.25" hidden="1">
      <c r="A1216" s="53">
        <v>42909.349340277775</v>
      </c>
      <c r="B1216">
        <v>359366</v>
      </c>
      <c r="C1216" t="s">
        <v>8478</v>
      </c>
      <c r="D1216" t="s">
        <v>3288</v>
      </c>
      <c r="E1216" t="s">
        <v>3289</v>
      </c>
      <c r="F1216" s="15">
        <v>300</v>
      </c>
      <c r="G1216" t="s">
        <v>367</v>
      </c>
      <c r="H1216" t="s">
        <v>367</v>
      </c>
      <c r="I1216" t="s">
        <v>174</v>
      </c>
      <c r="J1216" t="s">
        <v>73</v>
      </c>
      <c r="K1216" t="s">
        <v>75</v>
      </c>
      <c r="L1216" t="s">
        <v>8479</v>
      </c>
      <c r="M1216" t="s">
        <v>8480</v>
      </c>
      <c r="N1216" t="s">
        <v>5058</v>
      </c>
      <c r="O1216">
        <f>VLOOKUP(B1216,HIS退!B:F,5,FALSE)</f>
        <v>-300</v>
      </c>
      <c r="P1216" t="str">
        <f t="shared" si="36"/>
        <v/>
      </c>
      <c r="Q1216" s="40">
        <f>VLOOKUP(L1216,银行退!C:D,2,FALSE)</f>
        <v>300</v>
      </c>
      <c r="R1216" t="str">
        <f t="shared" si="37"/>
        <v/>
      </c>
      <c r="S1216" t="str">
        <f>VLOOKUP(L1216,银行退!C:Q,15,FALSE)</f>
        <v>B</v>
      </c>
      <c r="T1216" s="40" t="str">
        <f>VLOOKUP(L1216,银行退!C:W,21,FALSE)</f>
        <v>20170623</v>
      </c>
      <c r="U1216" s="53">
        <v>42909.349340277775</v>
      </c>
      <c r="V1216">
        <f>VLOOKUP(B1216,HIS解!E:G,3,FALSE)</f>
        <v>300</v>
      </c>
    </row>
    <row r="1217" spans="1:22" ht="14.25" hidden="1">
      <c r="A1217" s="53">
        <v>42909.365011574075</v>
      </c>
      <c r="B1217">
        <v>360548</v>
      </c>
      <c r="C1217" t="s">
        <v>3290</v>
      </c>
      <c r="D1217" t="s">
        <v>3291</v>
      </c>
      <c r="E1217" t="s">
        <v>3292</v>
      </c>
      <c r="F1217" s="15">
        <v>1826</v>
      </c>
      <c r="G1217" t="s">
        <v>367</v>
      </c>
      <c r="H1217" t="s">
        <v>367</v>
      </c>
      <c r="I1217" t="s">
        <v>74</v>
      </c>
      <c r="J1217" t="s">
        <v>36</v>
      </c>
      <c r="K1217" t="s">
        <v>75</v>
      </c>
      <c r="L1217" t="s">
        <v>8481</v>
      </c>
      <c r="M1217" t="s">
        <v>8482</v>
      </c>
      <c r="N1217" t="s">
        <v>8483</v>
      </c>
      <c r="O1217">
        <f>VLOOKUP(B1217,HIS退!B:F,5,FALSE)</f>
        <v>-1826</v>
      </c>
      <c r="P1217" t="str">
        <f t="shared" si="36"/>
        <v/>
      </c>
      <c r="Q1217" s="40">
        <f>VLOOKUP(L1217,银行退!C:D,2,FALSE)</f>
        <v>1826</v>
      </c>
      <c r="R1217" t="str">
        <f t="shared" si="37"/>
        <v/>
      </c>
      <c r="S1217" t="str">
        <f>VLOOKUP(L1217,银行退!C:Q,15,FALSE)</f>
        <v>S</v>
      </c>
      <c r="T1217" s="40" t="e">
        <f>VLOOKUP(L1217,银行退!C:W,21,FALSE)</f>
        <v>#N/A</v>
      </c>
      <c r="U1217" s="53">
        <v>42909.365011574075</v>
      </c>
      <c r="V1217" t="e">
        <f>VLOOKUP(B1217,HIS解!E:G,3,FALSE)</f>
        <v>#N/A</v>
      </c>
    </row>
    <row r="1218" spans="1:22" ht="14.25" hidden="1">
      <c r="A1218" s="53">
        <v>42909.369780092595</v>
      </c>
      <c r="B1218">
        <v>360911</v>
      </c>
      <c r="C1218" t="s">
        <v>3293</v>
      </c>
      <c r="D1218" t="s">
        <v>3294</v>
      </c>
      <c r="E1218" t="s">
        <v>3295</v>
      </c>
      <c r="F1218" s="15">
        <v>1994</v>
      </c>
      <c r="G1218" t="s">
        <v>367</v>
      </c>
      <c r="H1218" t="s">
        <v>367</v>
      </c>
      <c r="I1218" t="s">
        <v>74</v>
      </c>
      <c r="J1218" t="s">
        <v>36</v>
      </c>
      <c r="K1218" t="s">
        <v>75</v>
      </c>
      <c r="L1218" t="s">
        <v>8484</v>
      </c>
      <c r="M1218" t="s">
        <v>8485</v>
      </c>
      <c r="N1218" t="s">
        <v>8486</v>
      </c>
      <c r="O1218">
        <f>VLOOKUP(B1218,HIS退!B:F,5,FALSE)</f>
        <v>-1994</v>
      </c>
      <c r="P1218" t="str">
        <f t="shared" ref="P1218:P1281" si="38">IF(O1218=F1218*-1,"",1)</f>
        <v/>
      </c>
      <c r="Q1218" s="40">
        <f>VLOOKUP(L1218,银行退!C:D,2,FALSE)</f>
        <v>1994</v>
      </c>
      <c r="R1218" t="str">
        <f t="shared" si="37"/>
        <v/>
      </c>
      <c r="S1218" t="str">
        <f>VLOOKUP(L1218,银行退!C:Q,15,FALSE)</f>
        <v>S</v>
      </c>
      <c r="T1218" s="40" t="e">
        <f>VLOOKUP(L1218,银行退!C:W,21,FALSE)</f>
        <v>#N/A</v>
      </c>
      <c r="U1218" s="53">
        <v>42909.369780092595</v>
      </c>
      <c r="V1218" t="e">
        <f>VLOOKUP(B1218,HIS解!E:G,3,FALSE)</f>
        <v>#N/A</v>
      </c>
    </row>
    <row r="1219" spans="1:22" ht="14.25" hidden="1">
      <c r="A1219" s="53">
        <v>42909.381736111114</v>
      </c>
      <c r="B1219">
        <v>361908</v>
      </c>
      <c r="C1219" t="s">
        <v>8487</v>
      </c>
      <c r="D1219" t="s">
        <v>3296</v>
      </c>
      <c r="E1219" t="s">
        <v>3297</v>
      </c>
      <c r="F1219" s="15">
        <v>220</v>
      </c>
      <c r="G1219" t="s">
        <v>367</v>
      </c>
      <c r="H1219" t="s">
        <v>367</v>
      </c>
      <c r="I1219" t="s">
        <v>174</v>
      </c>
      <c r="J1219" t="s">
        <v>73</v>
      </c>
      <c r="K1219" t="s">
        <v>75</v>
      </c>
      <c r="L1219" t="s">
        <v>8488</v>
      </c>
      <c r="M1219" t="s">
        <v>8489</v>
      </c>
      <c r="N1219" t="s">
        <v>5059</v>
      </c>
      <c r="O1219">
        <f>VLOOKUP(B1219,HIS退!B:F,5,FALSE)</f>
        <v>-220</v>
      </c>
      <c r="P1219" t="str">
        <f t="shared" si="38"/>
        <v/>
      </c>
      <c r="Q1219" s="40">
        <f>VLOOKUP(L1219,银行退!C:D,2,FALSE)</f>
        <v>220</v>
      </c>
      <c r="R1219" t="str">
        <f t="shared" si="37"/>
        <v/>
      </c>
      <c r="S1219" t="str">
        <f>VLOOKUP(L1219,银行退!C:Q,15,FALSE)</f>
        <v>B</v>
      </c>
      <c r="T1219" s="40" t="str">
        <f>VLOOKUP(L1219,银行退!C:W,21,FALSE)</f>
        <v>20170623</v>
      </c>
      <c r="U1219" s="53">
        <v>42909.381736111114</v>
      </c>
      <c r="V1219">
        <f>VLOOKUP(B1219,HIS解!E:G,3,FALSE)</f>
        <v>220</v>
      </c>
    </row>
    <row r="1220" spans="1:22" ht="14.25" hidden="1">
      <c r="A1220" s="53">
        <v>42909.382430555554</v>
      </c>
      <c r="B1220">
        <v>361970</v>
      </c>
      <c r="C1220" t="s">
        <v>3298</v>
      </c>
      <c r="D1220" t="s">
        <v>3299</v>
      </c>
      <c r="E1220" t="s">
        <v>3300</v>
      </c>
      <c r="F1220" s="15">
        <v>500</v>
      </c>
      <c r="G1220" t="s">
        <v>367</v>
      </c>
      <c r="H1220" t="s">
        <v>367</v>
      </c>
      <c r="I1220" t="s">
        <v>74</v>
      </c>
      <c r="J1220" t="s">
        <v>36</v>
      </c>
      <c r="K1220" t="s">
        <v>75</v>
      </c>
      <c r="L1220" t="s">
        <v>8490</v>
      </c>
      <c r="M1220" t="s">
        <v>8491</v>
      </c>
      <c r="N1220" t="s">
        <v>8492</v>
      </c>
      <c r="O1220">
        <f>VLOOKUP(B1220,HIS退!B:F,5,FALSE)</f>
        <v>-500</v>
      </c>
      <c r="P1220" t="str">
        <f t="shared" si="38"/>
        <v/>
      </c>
      <c r="Q1220" s="40">
        <f>VLOOKUP(L1220,银行退!C:D,2,FALSE)</f>
        <v>500</v>
      </c>
      <c r="R1220" t="str">
        <f t="shared" ref="R1220:R1283" si="39">IF(Q1220=F1220,"",1)</f>
        <v/>
      </c>
      <c r="S1220" t="str">
        <f>VLOOKUP(L1220,银行退!C:Q,15,FALSE)</f>
        <v>S</v>
      </c>
      <c r="T1220" s="40" t="e">
        <f>VLOOKUP(L1220,银行退!C:W,21,FALSE)</f>
        <v>#N/A</v>
      </c>
      <c r="U1220" s="53">
        <v>42909.382430555554</v>
      </c>
      <c r="V1220" t="e">
        <f>VLOOKUP(B1220,HIS解!E:G,3,FALSE)</f>
        <v>#N/A</v>
      </c>
    </row>
    <row r="1221" spans="1:22" ht="14.25" hidden="1">
      <c r="A1221" s="53">
        <v>42909.386759259258</v>
      </c>
      <c r="B1221">
        <v>362325</v>
      </c>
      <c r="C1221" t="s">
        <v>8493</v>
      </c>
      <c r="D1221" t="s">
        <v>3301</v>
      </c>
      <c r="E1221" t="s">
        <v>3302</v>
      </c>
      <c r="F1221" s="15">
        <v>23</v>
      </c>
      <c r="G1221" t="s">
        <v>367</v>
      </c>
      <c r="H1221" t="s">
        <v>367</v>
      </c>
      <c r="I1221" t="s">
        <v>174</v>
      </c>
      <c r="J1221" t="s">
        <v>73</v>
      </c>
      <c r="K1221" t="s">
        <v>75</v>
      </c>
      <c r="L1221" t="s">
        <v>8494</v>
      </c>
      <c r="M1221" t="s">
        <v>8495</v>
      </c>
      <c r="N1221" t="s">
        <v>5060</v>
      </c>
      <c r="O1221">
        <f>VLOOKUP(B1221,HIS退!B:F,5,FALSE)</f>
        <v>-23</v>
      </c>
      <c r="P1221" t="str">
        <f t="shared" si="38"/>
        <v/>
      </c>
      <c r="Q1221" s="40">
        <f>VLOOKUP(L1221,银行退!C:D,2,FALSE)</f>
        <v>23</v>
      </c>
      <c r="R1221" t="str">
        <f t="shared" si="39"/>
        <v/>
      </c>
      <c r="S1221" t="str">
        <f>VLOOKUP(L1221,银行退!C:Q,15,FALSE)</f>
        <v>B</v>
      </c>
      <c r="T1221" s="40" t="str">
        <f>VLOOKUP(L1221,银行退!C:W,21,FALSE)</f>
        <v>20170623</v>
      </c>
      <c r="U1221" s="53">
        <v>42909.386759259258</v>
      </c>
      <c r="V1221">
        <f>VLOOKUP(B1221,HIS解!E:G,3,FALSE)</f>
        <v>23</v>
      </c>
    </row>
    <row r="1222" spans="1:22" ht="14.25" hidden="1">
      <c r="A1222" s="53">
        <v>42909.398344907408</v>
      </c>
      <c r="B1222">
        <v>363281</v>
      </c>
      <c r="C1222" t="s">
        <v>3303</v>
      </c>
      <c r="D1222" t="s">
        <v>3304</v>
      </c>
      <c r="E1222" t="s">
        <v>213</v>
      </c>
      <c r="F1222" s="15">
        <v>100</v>
      </c>
      <c r="G1222" t="s">
        <v>367</v>
      </c>
      <c r="H1222" t="s">
        <v>367</v>
      </c>
      <c r="I1222" t="s">
        <v>74</v>
      </c>
      <c r="J1222" t="s">
        <v>36</v>
      </c>
      <c r="K1222" t="s">
        <v>75</v>
      </c>
      <c r="L1222" t="s">
        <v>8496</v>
      </c>
      <c r="M1222" t="s">
        <v>8497</v>
      </c>
      <c r="N1222" t="s">
        <v>8498</v>
      </c>
      <c r="O1222">
        <f>VLOOKUP(B1222,HIS退!B:F,5,FALSE)</f>
        <v>-100</v>
      </c>
      <c r="P1222" t="str">
        <f t="shared" si="38"/>
        <v/>
      </c>
      <c r="Q1222" s="40">
        <f>VLOOKUP(L1222,银行退!C:D,2,FALSE)</f>
        <v>100</v>
      </c>
      <c r="R1222" t="str">
        <f t="shared" si="39"/>
        <v/>
      </c>
      <c r="S1222" t="str">
        <f>VLOOKUP(L1222,银行退!C:Q,15,FALSE)</f>
        <v>S</v>
      </c>
      <c r="T1222" s="40" t="e">
        <f>VLOOKUP(L1222,银行退!C:W,21,FALSE)</f>
        <v>#N/A</v>
      </c>
      <c r="U1222" s="53">
        <v>42909.398344907408</v>
      </c>
      <c r="V1222" t="e">
        <f>VLOOKUP(B1222,HIS解!E:G,3,FALSE)</f>
        <v>#N/A</v>
      </c>
    </row>
    <row r="1223" spans="1:22" ht="14.25" hidden="1">
      <c r="A1223" s="53">
        <v>42909.401782407411</v>
      </c>
      <c r="B1223">
        <v>363566</v>
      </c>
      <c r="C1223" t="s">
        <v>8499</v>
      </c>
      <c r="D1223" t="s">
        <v>3305</v>
      </c>
      <c r="E1223" t="s">
        <v>3306</v>
      </c>
      <c r="F1223" s="15">
        <v>124</v>
      </c>
      <c r="G1223" t="s">
        <v>367</v>
      </c>
      <c r="H1223" t="s">
        <v>367</v>
      </c>
      <c r="I1223" t="s">
        <v>174</v>
      </c>
      <c r="J1223" t="s">
        <v>98</v>
      </c>
      <c r="K1223" t="s">
        <v>75</v>
      </c>
      <c r="L1223" t="s">
        <v>8500</v>
      </c>
      <c r="M1223" t="s">
        <v>8501</v>
      </c>
      <c r="N1223" t="s">
        <v>8502</v>
      </c>
      <c r="O1223">
        <f>VLOOKUP(B1223,HIS退!B:F,5,FALSE)</f>
        <v>-124</v>
      </c>
      <c r="P1223" t="str">
        <f t="shared" si="38"/>
        <v/>
      </c>
      <c r="Q1223" s="40">
        <f>VLOOKUP(L1223,银行退!C:D,2,FALSE)</f>
        <v>124</v>
      </c>
      <c r="R1223" t="str">
        <f t="shared" si="39"/>
        <v/>
      </c>
      <c r="S1223" t="str">
        <f>VLOOKUP(L1223,银行退!C:Q,15,FALSE)</f>
        <v>B</v>
      </c>
      <c r="T1223" s="40" t="str">
        <f>VLOOKUP(L1223,银行退!C:W,21,FALSE)</f>
        <v>20170626</v>
      </c>
      <c r="U1223" s="53">
        <v>42909.401782407411</v>
      </c>
      <c r="V1223" t="e">
        <f>VLOOKUP(B1223,HIS解!E:G,3,FALSE)</f>
        <v>#N/A</v>
      </c>
    </row>
    <row r="1224" spans="1:22" ht="14.25" hidden="1">
      <c r="A1224" s="53">
        <v>42909.438101851854</v>
      </c>
      <c r="B1224">
        <v>366444</v>
      </c>
      <c r="C1224" t="s">
        <v>3307</v>
      </c>
      <c r="D1224" t="s">
        <v>3308</v>
      </c>
      <c r="E1224" t="s">
        <v>3309</v>
      </c>
      <c r="F1224" s="15">
        <v>996</v>
      </c>
      <c r="G1224" t="s">
        <v>367</v>
      </c>
      <c r="H1224" t="s">
        <v>367</v>
      </c>
      <c r="I1224" t="s">
        <v>74</v>
      </c>
      <c r="J1224" t="s">
        <v>36</v>
      </c>
      <c r="K1224" t="s">
        <v>75</v>
      </c>
      <c r="L1224" t="s">
        <v>8503</v>
      </c>
      <c r="M1224" t="s">
        <v>8504</v>
      </c>
      <c r="N1224" t="s">
        <v>8505</v>
      </c>
      <c r="O1224">
        <f>VLOOKUP(B1224,HIS退!B:F,5,FALSE)</f>
        <v>-996</v>
      </c>
      <c r="P1224" t="str">
        <f t="shared" si="38"/>
        <v/>
      </c>
      <c r="Q1224" s="40">
        <f>VLOOKUP(L1224,银行退!C:D,2,FALSE)</f>
        <v>996</v>
      </c>
      <c r="R1224" t="str">
        <f t="shared" si="39"/>
        <v/>
      </c>
      <c r="S1224" t="str">
        <f>VLOOKUP(L1224,银行退!C:Q,15,FALSE)</f>
        <v>S</v>
      </c>
      <c r="T1224" s="40" t="e">
        <f>VLOOKUP(L1224,银行退!C:W,21,FALSE)</f>
        <v>#N/A</v>
      </c>
      <c r="U1224" s="53">
        <v>42909.438101851854</v>
      </c>
      <c r="V1224" t="e">
        <f>VLOOKUP(B1224,HIS解!E:G,3,FALSE)</f>
        <v>#N/A</v>
      </c>
    </row>
    <row r="1225" spans="1:22" ht="14.25" hidden="1">
      <c r="A1225" s="53">
        <v>42909.438900462963</v>
      </c>
      <c r="B1225">
        <v>366500</v>
      </c>
      <c r="C1225" t="s">
        <v>3310</v>
      </c>
      <c r="D1225" t="s">
        <v>3311</v>
      </c>
      <c r="E1225" t="s">
        <v>3312</v>
      </c>
      <c r="F1225" s="15">
        <v>636</v>
      </c>
      <c r="G1225" t="s">
        <v>367</v>
      </c>
      <c r="H1225" t="s">
        <v>367</v>
      </c>
      <c r="I1225" t="s">
        <v>74</v>
      </c>
      <c r="J1225" t="s">
        <v>36</v>
      </c>
      <c r="K1225" t="s">
        <v>75</v>
      </c>
      <c r="L1225" t="s">
        <v>8506</v>
      </c>
      <c r="M1225" t="s">
        <v>8507</v>
      </c>
      <c r="N1225" t="s">
        <v>8508</v>
      </c>
      <c r="O1225">
        <f>VLOOKUP(B1225,HIS退!B:F,5,FALSE)</f>
        <v>-636</v>
      </c>
      <c r="P1225" t="str">
        <f t="shared" si="38"/>
        <v/>
      </c>
      <c r="Q1225" s="40">
        <f>VLOOKUP(L1225,银行退!C:D,2,FALSE)</f>
        <v>636</v>
      </c>
      <c r="R1225" t="str">
        <f t="shared" si="39"/>
        <v/>
      </c>
      <c r="S1225" t="str">
        <f>VLOOKUP(L1225,银行退!C:Q,15,FALSE)</f>
        <v>S</v>
      </c>
      <c r="T1225" s="40" t="e">
        <f>VLOOKUP(L1225,银行退!C:W,21,FALSE)</f>
        <v>#N/A</v>
      </c>
      <c r="U1225" s="53">
        <v>42909.438900462963</v>
      </c>
      <c r="V1225" t="e">
        <f>VLOOKUP(B1225,HIS解!E:G,3,FALSE)</f>
        <v>#N/A</v>
      </c>
    </row>
    <row r="1226" spans="1:22" ht="14.25" hidden="1">
      <c r="A1226" s="53">
        <v>42909.440636574072</v>
      </c>
      <c r="B1226">
        <v>366654</v>
      </c>
      <c r="C1226" t="s">
        <v>3313</v>
      </c>
      <c r="D1226" t="s">
        <v>3314</v>
      </c>
      <c r="E1226" t="s">
        <v>3315</v>
      </c>
      <c r="F1226" s="15">
        <v>4000</v>
      </c>
      <c r="G1226" t="s">
        <v>367</v>
      </c>
      <c r="H1226" t="s">
        <v>367</v>
      </c>
      <c r="I1226" t="s">
        <v>74</v>
      </c>
      <c r="J1226" t="s">
        <v>36</v>
      </c>
      <c r="K1226" t="s">
        <v>75</v>
      </c>
      <c r="L1226" t="s">
        <v>8509</v>
      </c>
      <c r="M1226" t="s">
        <v>8510</v>
      </c>
      <c r="N1226" t="s">
        <v>8511</v>
      </c>
      <c r="O1226">
        <f>VLOOKUP(B1226,HIS退!B:F,5,FALSE)</f>
        <v>-4000</v>
      </c>
      <c r="P1226" t="str">
        <f t="shared" si="38"/>
        <v/>
      </c>
      <c r="Q1226" s="40">
        <f>VLOOKUP(L1226,银行退!C:D,2,FALSE)</f>
        <v>4000</v>
      </c>
      <c r="R1226" t="str">
        <f t="shared" si="39"/>
        <v/>
      </c>
      <c r="S1226" t="str">
        <f>VLOOKUP(L1226,银行退!C:Q,15,FALSE)</f>
        <v>S</v>
      </c>
      <c r="T1226" s="40" t="e">
        <f>VLOOKUP(L1226,银行退!C:W,21,FALSE)</f>
        <v>#N/A</v>
      </c>
      <c r="U1226" s="53">
        <v>42909.440636574072</v>
      </c>
      <c r="V1226" t="e">
        <f>VLOOKUP(B1226,HIS解!E:G,3,FALSE)</f>
        <v>#N/A</v>
      </c>
    </row>
    <row r="1227" spans="1:22" ht="14.25" hidden="1">
      <c r="A1227" s="53">
        <v>42909.448287037034</v>
      </c>
      <c r="B1227">
        <v>367259</v>
      </c>
      <c r="C1227" t="s">
        <v>3316</v>
      </c>
      <c r="D1227" t="s">
        <v>3317</v>
      </c>
      <c r="E1227" t="s">
        <v>141</v>
      </c>
      <c r="F1227" s="15">
        <v>716</v>
      </c>
      <c r="G1227" t="s">
        <v>367</v>
      </c>
      <c r="H1227" t="s">
        <v>367</v>
      </c>
      <c r="I1227" t="s">
        <v>74</v>
      </c>
      <c r="J1227" t="s">
        <v>36</v>
      </c>
      <c r="K1227" t="s">
        <v>75</v>
      </c>
      <c r="L1227" t="s">
        <v>8512</v>
      </c>
      <c r="M1227" t="s">
        <v>8513</v>
      </c>
      <c r="N1227" t="s">
        <v>8514</v>
      </c>
      <c r="O1227">
        <f>VLOOKUP(B1227,HIS退!B:F,5,FALSE)</f>
        <v>-716</v>
      </c>
      <c r="P1227" t="str">
        <f t="shared" si="38"/>
        <v/>
      </c>
      <c r="Q1227" s="40">
        <f>VLOOKUP(L1227,银行退!C:D,2,FALSE)</f>
        <v>716</v>
      </c>
      <c r="R1227" t="str">
        <f t="shared" si="39"/>
        <v/>
      </c>
      <c r="S1227" t="str">
        <f>VLOOKUP(L1227,银行退!C:Q,15,FALSE)</f>
        <v>S</v>
      </c>
      <c r="T1227" s="40" t="e">
        <f>VLOOKUP(L1227,银行退!C:W,21,FALSE)</f>
        <v>#N/A</v>
      </c>
      <c r="U1227" s="53">
        <v>42909.448287037034</v>
      </c>
      <c r="V1227" t="e">
        <f>VLOOKUP(B1227,HIS解!E:G,3,FALSE)</f>
        <v>#N/A</v>
      </c>
    </row>
    <row r="1228" spans="1:22" ht="14.25" hidden="1">
      <c r="A1228" s="53">
        <v>42909.448969907404</v>
      </c>
      <c r="B1228">
        <v>367324</v>
      </c>
      <c r="C1228" t="s">
        <v>3318</v>
      </c>
      <c r="D1228" t="s">
        <v>3319</v>
      </c>
      <c r="E1228" t="s">
        <v>144</v>
      </c>
      <c r="F1228" s="15">
        <v>200</v>
      </c>
      <c r="G1228" t="s">
        <v>42</v>
      </c>
      <c r="H1228" t="s">
        <v>367</v>
      </c>
      <c r="I1228" t="s">
        <v>74</v>
      </c>
      <c r="J1228" t="s">
        <v>36</v>
      </c>
      <c r="K1228" t="s">
        <v>75</v>
      </c>
      <c r="L1228" t="s">
        <v>8515</v>
      </c>
      <c r="M1228" t="s">
        <v>8516</v>
      </c>
      <c r="N1228" t="s">
        <v>8517</v>
      </c>
      <c r="O1228">
        <f>VLOOKUP(B1228,HIS退!B:F,5,FALSE)</f>
        <v>-200</v>
      </c>
      <c r="P1228" t="str">
        <f t="shared" si="38"/>
        <v/>
      </c>
      <c r="Q1228" s="40">
        <f>VLOOKUP(L1228,银行退!C:D,2,FALSE)</f>
        <v>200</v>
      </c>
      <c r="R1228" t="str">
        <f t="shared" si="39"/>
        <v/>
      </c>
      <c r="S1228" t="str">
        <f>VLOOKUP(L1228,银行退!C:Q,15,FALSE)</f>
        <v>S</v>
      </c>
      <c r="T1228" s="40" t="e">
        <f>VLOOKUP(L1228,银行退!C:W,21,FALSE)</f>
        <v>#N/A</v>
      </c>
      <c r="U1228" s="53">
        <v>42909.448969907404</v>
      </c>
      <c r="V1228" t="e">
        <f>VLOOKUP(B1228,HIS解!E:G,3,FALSE)</f>
        <v>#N/A</v>
      </c>
    </row>
    <row r="1229" spans="1:22" ht="14.25" hidden="1">
      <c r="A1229" s="53">
        <v>42909.449641203704</v>
      </c>
      <c r="B1229">
        <v>367358</v>
      </c>
      <c r="C1229" t="s">
        <v>3320</v>
      </c>
      <c r="D1229" t="s">
        <v>3321</v>
      </c>
      <c r="E1229" t="s">
        <v>3322</v>
      </c>
      <c r="F1229" s="15">
        <v>23</v>
      </c>
      <c r="G1229" t="s">
        <v>367</v>
      </c>
      <c r="H1229" t="s">
        <v>367</v>
      </c>
      <c r="I1229" t="s">
        <v>74</v>
      </c>
      <c r="J1229" t="s">
        <v>36</v>
      </c>
      <c r="K1229" t="s">
        <v>75</v>
      </c>
      <c r="L1229" t="s">
        <v>8518</v>
      </c>
      <c r="M1229" t="s">
        <v>8519</v>
      </c>
      <c r="N1229" t="s">
        <v>8514</v>
      </c>
      <c r="O1229">
        <f>VLOOKUP(B1229,HIS退!B:F,5,FALSE)</f>
        <v>-23</v>
      </c>
      <c r="P1229" t="str">
        <f t="shared" si="38"/>
        <v/>
      </c>
      <c r="Q1229" s="40">
        <f>VLOOKUP(L1229,银行退!C:D,2,FALSE)</f>
        <v>23</v>
      </c>
      <c r="R1229" t="str">
        <f t="shared" si="39"/>
        <v/>
      </c>
      <c r="S1229" t="str">
        <f>VLOOKUP(L1229,银行退!C:Q,15,FALSE)</f>
        <v>S</v>
      </c>
      <c r="T1229" s="40" t="e">
        <f>VLOOKUP(L1229,银行退!C:W,21,FALSE)</f>
        <v>#N/A</v>
      </c>
      <c r="U1229" s="53">
        <v>42909.449641203704</v>
      </c>
      <c r="V1229" t="e">
        <f>VLOOKUP(B1229,HIS解!E:G,3,FALSE)</f>
        <v>#N/A</v>
      </c>
    </row>
    <row r="1230" spans="1:22" ht="14.25" hidden="1">
      <c r="A1230" s="53">
        <v>42909.450810185182</v>
      </c>
      <c r="B1230">
        <v>367437</v>
      </c>
      <c r="C1230" t="s">
        <v>3323</v>
      </c>
      <c r="D1230" t="s">
        <v>3324</v>
      </c>
      <c r="E1230" t="s">
        <v>3325</v>
      </c>
      <c r="F1230" s="15">
        <v>500</v>
      </c>
      <c r="G1230" t="s">
        <v>367</v>
      </c>
      <c r="H1230" t="s">
        <v>367</v>
      </c>
      <c r="I1230" t="s">
        <v>74</v>
      </c>
      <c r="J1230" t="s">
        <v>36</v>
      </c>
      <c r="K1230" t="s">
        <v>75</v>
      </c>
      <c r="L1230" t="s">
        <v>8520</v>
      </c>
      <c r="M1230" t="s">
        <v>8521</v>
      </c>
      <c r="N1230" t="s">
        <v>8522</v>
      </c>
      <c r="O1230">
        <f>VLOOKUP(B1230,HIS退!B:F,5,FALSE)</f>
        <v>-500</v>
      </c>
      <c r="P1230" t="str">
        <f t="shared" si="38"/>
        <v/>
      </c>
      <c r="Q1230" s="40">
        <f>VLOOKUP(L1230,银行退!C:D,2,FALSE)</f>
        <v>500</v>
      </c>
      <c r="R1230" t="str">
        <f t="shared" si="39"/>
        <v/>
      </c>
      <c r="S1230" t="str">
        <f>VLOOKUP(L1230,银行退!C:Q,15,FALSE)</f>
        <v>S</v>
      </c>
      <c r="T1230" s="40" t="e">
        <f>VLOOKUP(L1230,银行退!C:W,21,FALSE)</f>
        <v>#N/A</v>
      </c>
      <c r="U1230" s="53">
        <v>42909.450810185182</v>
      </c>
      <c r="V1230" t="e">
        <f>VLOOKUP(B1230,HIS解!E:G,3,FALSE)</f>
        <v>#N/A</v>
      </c>
    </row>
    <row r="1231" spans="1:22" ht="14.25" hidden="1">
      <c r="A1231" s="53">
        <v>42909.453981481478</v>
      </c>
      <c r="B1231">
        <v>367656</v>
      </c>
      <c r="C1231" t="s">
        <v>3326</v>
      </c>
      <c r="D1231" t="s">
        <v>207</v>
      </c>
      <c r="E1231" t="s">
        <v>208</v>
      </c>
      <c r="F1231" s="15">
        <v>766</v>
      </c>
      <c r="G1231" t="s">
        <v>367</v>
      </c>
      <c r="H1231" t="s">
        <v>367</v>
      </c>
      <c r="I1231" t="s">
        <v>74</v>
      </c>
      <c r="J1231" t="s">
        <v>36</v>
      </c>
      <c r="K1231" t="s">
        <v>75</v>
      </c>
      <c r="L1231" t="s">
        <v>8523</v>
      </c>
      <c r="M1231" t="s">
        <v>8524</v>
      </c>
      <c r="N1231" t="s">
        <v>259</v>
      </c>
      <c r="O1231">
        <f>VLOOKUP(B1231,HIS退!B:F,5,FALSE)</f>
        <v>-766</v>
      </c>
      <c r="P1231" t="str">
        <f t="shared" si="38"/>
        <v/>
      </c>
      <c r="Q1231" s="40">
        <f>VLOOKUP(L1231,银行退!C:D,2,FALSE)</f>
        <v>766</v>
      </c>
      <c r="R1231" t="str">
        <f t="shared" si="39"/>
        <v/>
      </c>
      <c r="S1231" t="str">
        <f>VLOOKUP(L1231,银行退!C:Q,15,FALSE)</f>
        <v>S</v>
      </c>
      <c r="T1231" s="40" t="e">
        <f>VLOOKUP(L1231,银行退!C:W,21,FALSE)</f>
        <v>#N/A</v>
      </c>
      <c r="U1231" s="53">
        <v>42909.453981481478</v>
      </c>
      <c r="V1231" t="e">
        <f>VLOOKUP(B1231,HIS解!E:G,3,FALSE)</f>
        <v>#N/A</v>
      </c>
    </row>
    <row r="1232" spans="1:22" ht="14.25" hidden="1">
      <c r="A1232" s="53">
        <v>42909.459629629629</v>
      </c>
      <c r="B1232">
        <v>367985</v>
      </c>
      <c r="C1232" t="s">
        <v>3327</v>
      </c>
      <c r="D1232" t="s">
        <v>3328</v>
      </c>
      <c r="E1232" t="s">
        <v>3329</v>
      </c>
      <c r="F1232" s="15">
        <v>450</v>
      </c>
      <c r="G1232" t="s">
        <v>367</v>
      </c>
      <c r="H1232" t="s">
        <v>367</v>
      </c>
      <c r="I1232" t="s">
        <v>74</v>
      </c>
      <c r="J1232" t="s">
        <v>36</v>
      </c>
      <c r="K1232" t="s">
        <v>75</v>
      </c>
      <c r="L1232" t="s">
        <v>8525</v>
      </c>
      <c r="M1232" t="s">
        <v>8526</v>
      </c>
      <c r="N1232" t="s">
        <v>8527</v>
      </c>
      <c r="O1232">
        <f>VLOOKUP(B1232,HIS退!B:F,5,FALSE)</f>
        <v>-450</v>
      </c>
      <c r="P1232" t="str">
        <f t="shared" si="38"/>
        <v/>
      </c>
      <c r="Q1232" s="40">
        <f>VLOOKUP(L1232,银行退!C:D,2,FALSE)</f>
        <v>450</v>
      </c>
      <c r="R1232" t="str">
        <f t="shared" si="39"/>
        <v/>
      </c>
      <c r="S1232" t="str">
        <f>VLOOKUP(L1232,银行退!C:Q,15,FALSE)</f>
        <v>S</v>
      </c>
      <c r="T1232" s="40" t="e">
        <f>VLOOKUP(L1232,银行退!C:W,21,FALSE)</f>
        <v>#N/A</v>
      </c>
      <c r="U1232" s="53">
        <v>42909.459629629629</v>
      </c>
      <c r="V1232" t="e">
        <f>VLOOKUP(B1232,HIS解!E:G,3,FALSE)</f>
        <v>#N/A</v>
      </c>
    </row>
    <row r="1233" spans="1:22" ht="14.25" hidden="1">
      <c r="A1233" s="53">
        <v>42909.460798611108</v>
      </c>
      <c r="B1233">
        <v>368061</v>
      </c>
      <c r="C1233" t="s">
        <v>3330</v>
      </c>
      <c r="D1233" t="s">
        <v>3331</v>
      </c>
      <c r="E1233" t="s">
        <v>3332</v>
      </c>
      <c r="F1233" s="15">
        <v>282</v>
      </c>
      <c r="G1233" t="s">
        <v>367</v>
      </c>
      <c r="H1233" t="s">
        <v>367</v>
      </c>
      <c r="I1233" t="s">
        <v>74</v>
      </c>
      <c r="J1233" t="s">
        <v>36</v>
      </c>
      <c r="K1233" t="s">
        <v>75</v>
      </c>
      <c r="L1233" t="s">
        <v>8528</v>
      </c>
      <c r="M1233" t="s">
        <v>8529</v>
      </c>
      <c r="N1233" t="s">
        <v>8530</v>
      </c>
      <c r="O1233">
        <f>VLOOKUP(B1233,HIS退!B:F,5,FALSE)</f>
        <v>-282</v>
      </c>
      <c r="P1233" t="str">
        <f t="shared" si="38"/>
        <v/>
      </c>
      <c r="Q1233" s="40">
        <f>VLOOKUP(L1233,银行退!C:D,2,FALSE)</f>
        <v>282</v>
      </c>
      <c r="R1233" t="str">
        <f t="shared" si="39"/>
        <v/>
      </c>
      <c r="S1233" t="str">
        <f>VLOOKUP(L1233,银行退!C:Q,15,FALSE)</f>
        <v>S</v>
      </c>
      <c r="T1233" s="40" t="e">
        <f>VLOOKUP(L1233,银行退!C:W,21,FALSE)</f>
        <v>#N/A</v>
      </c>
      <c r="U1233" s="53">
        <v>42909.460798611108</v>
      </c>
      <c r="V1233" t="e">
        <f>VLOOKUP(B1233,HIS解!E:G,3,FALSE)</f>
        <v>#N/A</v>
      </c>
    </row>
    <row r="1234" spans="1:22" ht="14.25" hidden="1">
      <c r="A1234" s="53">
        <v>42909.462372685186</v>
      </c>
      <c r="B1234">
        <v>368129</v>
      </c>
      <c r="C1234" t="s">
        <v>3333</v>
      </c>
      <c r="D1234" t="s">
        <v>205</v>
      </c>
      <c r="E1234" t="s">
        <v>206</v>
      </c>
      <c r="F1234" s="15">
        <v>78</v>
      </c>
      <c r="G1234" t="s">
        <v>367</v>
      </c>
      <c r="H1234" t="s">
        <v>367</v>
      </c>
      <c r="I1234" t="s">
        <v>74</v>
      </c>
      <c r="J1234" t="s">
        <v>36</v>
      </c>
      <c r="K1234" t="s">
        <v>75</v>
      </c>
      <c r="L1234" t="s">
        <v>8531</v>
      </c>
      <c r="M1234" t="s">
        <v>8532</v>
      </c>
      <c r="N1234" t="s">
        <v>258</v>
      </c>
      <c r="O1234">
        <f>VLOOKUP(B1234,HIS退!B:F,5,FALSE)</f>
        <v>-78</v>
      </c>
      <c r="P1234" t="str">
        <f t="shared" si="38"/>
        <v/>
      </c>
      <c r="Q1234" s="40">
        <f>VLOOKUP(L1234,银行退!C:D,2,FALSE)</f>
        <v>78</v>
      </c>
      <c r="R1234" t="str">
        <f t="shared" si="39"/>
        <v/>
      </c>
      <c r="S1234" t="str">
        <f>VLOOKUP(L1234,银行退!C:Q,15,FALSE)</f>
        <v>S</v>
      </c>
      <c r="T1234" s="40" t="e">
        <f>VLOOKUP(L1234,银行退!C:W,21,FALSE)</f>
        <v>#N/A</v>
      </c>
      <c r="U1234" s="53">
        <v>42909.462372685186</v>
      </c>
      <c r="V1234" t="e">
        <f>VLOOKUP(B1234,HIS解!E:G,3,FALSE)</f>
        <v>#N/A</v>
      </c>
    </row>
    <row r="1235" spans="1:22" ht="14.25" hidden="1">
      <c r="A1235" s="53">
        <v>42909.462766203702</v>
      </c>
      <c r="B1235">
        <v>368218</v>
      </c>
      <c r="C1235" t="s">
        <v>3334</v>
      </c>
      <c r="D1235" t="s">
        <v>3335</v>
      </c>
      <c r="E1235" t="s">
        <v>3336</v>
      </c>
      <c r="F1235" s="15">
        <v>631</v>
      </c>
      <c r="G1235" t="s">
        <v>42</v>
      </c>
      <c r="H1235" t="s">
        <v>367</v>
      </c>
      <c r="I1235" t="s">
        <v>74</v>
      </c>
      <c r="J1235" t="s">
        <v>36</v>
      </c>
      <c r="K1235" t="s">
        <v>75</v>
      </c>
      <c r="L1235" t="s">
        <v>8533</v>
      </c>
      <c r="M1235" t="s">
        <v>8534</v>
      </c>
      <c r="N1235" t="s">
        <v>8535</v>
      </c>
      <c r="O1235">
        <f>VLOOKUP(B1235,HIS退!B:F,5,FALSE)</f>
        <v>-631</v>
      </c>
      <c r="P1235" t="str">
        <f t="shared" si="38"/>
        <v/>
      </c>
      <c r="Q1235" s="40">
        <f>VLOOKUP(L1235,银行退!C:D,2,FALSE)</f>
        <v>631</v>
      </c>
      <c r="R1235" t="str">
        <f t="shared" si="39"/>
        <v/>
      </c>
      <c r="S1235" t="str">
        <f>VLOOKUP(L1235,银行退!C:Q,15,FALSE)</f>
        <v>S</v>
      </c>
      <c r="T1235" s="40" t="e">
        <f>VLOOKUP(L1235,银行退!C:W,21,FALSE)</f>
        <v>#N/A</v>
      </c>
      <c r="U1235" s="53">
        <v>42909.462766203702</v>
      </c>
      <c r="V1235" t="e">
        <f>VLOOKUP(B1235,HIS解!E:G,3,FALSE)</f>
        <v>#N/A</v>
      </c>
    </row>
    <row r="1236" spans="1:22" ht="14.25" hidden="1">
      <c r="A1236" s="53">
        <v>42909.466597222221</v>
      </c>
      <c r="B1236">
        <v>368484</v>
      </c>
      <c r="C1236" t="s">
        <v>8536</v>
      </c>
      <c r="D1236" t="s">
        <v>3338</v>
      </c>
      <c r="E1236" t="s">
        <v>3339</v>
      </c>
      <c r="F1236" s="15">
        <v>300</v>
      </c>
      <c r="G1236" t="s">
        <v>367</v>
      </c>
      <c r="H1236" t="s">
        <v>367</v>
      </c>
      <c r="I1236" t="s">
        <v>174</v>
      </c>
      <c r="J1236" t="s">
        <v>73</v>
      </c>
      <c r="K1236" t="s">
        <v>75</v>
      </c>
      <c r="L1236" t="s">
        <v>8537</v>
      </c>
      <c r="M1236" t="s">
        <v>8538</v>
      </c>
      <c r="N1236" t="s">
        <v>5061</v>
      </c>
      <c r="O1236">
        <f>VLOOKUP(B1236,HIS退!B:F,5,FALSE)</f>
        <v>-300</v>
      </c>
      <c r="P1236" t="str">
        <f t="shared" si="38"/>
        <v/>
      </c>
      <c r="Q1236" s="40">
        <f>VLOOKUP(L1236,银行退!C:D,2,FALSE)</f>
        <v>300</v>
      </c>
      <c r="R1236" t="str">
        <f t="shared" si="39"/>
        <v/>
      </c>
      <c r="S1236" t="str">
        <f>VLOOKUP(L1236,银行退!C:Q,15,FALSE)</f>
        <v>B</v>
      </c>
      <c r="T1236" s="40" t="str">
        <f>VLOOKUP(L1236,银行退!C:W,21,FALSE)</f>
        <v>20170623</v>
      </c>
      <c r="U1236" s="53">
        <v>42909.466597222221</v>
      </c>
      <c r="V1236">
        <f>VLOOKUP(B1236,HIS解!E:G,3,FALSE)</f>
        <v>300</v>
      </c>
    </row>
    <row r="1237" spans="1:22" ht="14.25" hidden="1">
      <c r="A1237" s="53">
        <v>42909.466678240744</v>
      </c>
      <c r="B1237">
        <v>368453</v>
      </c>
      <c r="C1237" t="s">
        <v>3337</v>
      </c>
      <c r="D1237" t="s">
        <v>240</v>
      </c>
      <c r="E1237" t="s">
        <v>241</v>
      </c>
      <c r="F1237" s="15">
        <v>64</v>
      </c>
      <c r="G1237" t="s">
        <v>367</v>
      </c>
      <c r="H1237" t="s">
        <v>367</v>
      </c>
      <c r="I1237" t="s">
        <v>74</v>
      </c>
      <c r="J1237" t="s">
        <v>36</v>
      </c>
      <c r="K1237" t="s">
        <v>75</v>
      </c>
      <c r="L1237" t="s">
        <v>8539</v>
      </c>
      <c r="M1237" t="s">
        <v>8540</v>
      </c>
      <c r="N1237" t="s">
        <v>8541</v>
      </c>
      <c r="O1237">
        <f>VLOOKUP(B1237,HIS退!B:F,5,FALSE)</f>
        <v>-64</v>
      </c>
      <c r="P1237" t="str">
        <f t="shared" si="38"/>
        <v/>
      </c>
      <c r="Q1237" s="40">
        <f>VLOOKUP(L1237,银行退!C:D,2,FALSE)</f>
        <v>64</v>
      </c>
      <c r="R1237" t="str">
        <f t="shared" si="39"/>
        <v/>
      </c>
      <c r="S1237" t="str">
        <f>VLOOKUP(L1237,银行退!C:Q,15,FALSE)</f>
        <v>S</v>
      </c>
      <c r="T1237" s="40" t="e">
        <f>VLOOKUP(L1237,银行退!C:W,21,FALSE)</f>
        <v>#N/A</v>
      </c>
      <c r="U1237" s="53">
        <v>42909.466678240744</v>
      </c>
      <c r="V1237" t="e">
        <f>VLOOKUP(B1237,HIS解!E:G,3,FALSE)</f>
        <v>#N/A</v>
      </c>
    </row>
    <row r="1238" spans="1:22" ht="14.25" hidden="1">
      <c r="A1238" s="53">
        <v>42909.470046296294</v>
      </c>
      <c r="B1238">
        <v>368657</v>
      </c>
      <c r="C1238" t="s">
        <v>3340</v>
      </c>
      <c r="D1238" t="s">
        <v>3341</v>
      </c>
      <c r="E1238" t="s">
        <v>3342</v>
      </c>
      <c r="F1238" s="15">
        <v>796</v>
      </c>
      <c r="G1238" t="s">
        <v>367</v>
      </c>
      <c r="H1238" t="s">
        <v>367</v>
      </c>
      <c r="I1238" t="s">
        <v>74</v>
      </c>
      <c r="J1238" t="s">
        <v>36</v>
      </c>
      <c r="K1238" t="s">
        <v>75</v>
      </c>
      <c r="L1238" t="s">
        <v>8542</v>
      </c>
      <c r="M1238" t="s">
        <v>8543</v>
      </c>
      <c r="N1238" t="s">
        <v>8544</v>
      </c>
      <c r="O1238">
        <f>VLOOKUP(B1238,HIS退!B:F,5,FALSE)</f>
        <v>-796</v>
      </c>
      <c r="P1238" t="str">
        <f t="shared" si="38"/>
        <v/>
      </c>
      <c r="Q1238" s="40">
        <f>VLOOKUP(L1238,银行退!C:D,2,FALSE)</f>
        <v>796</v>
      </c>
      <c r="R1238" t="str">
        <f t="shared" si="39"/>
        <v/>
      </c>
      <c r="S1238" t="str">
        <f>VLOOKUP(L1238,银行退!C:Q,15,FALSE)</f>
        <v>S</v>
      </c>
      <c r="T1238" s="40" t="e">
        <f>VLOOKUP(L1238,银行退!C:W,21,FALSE)</f>
        <v>#N/A</v>
      </c>
      <c r="U1238" s="53">
        <v>42909.470046296294</v>
      </c>
      <c r="V1238" t="e">
        <f>VLOOKUP(B1238,HIS解!E:G,3,FALSE)</f>
        <v>#N/A</v>
      </c>
    </row>
    <row r="1239" spans="1:22" ht="14.25" hidden="1">
      <c r="A1239" s="53">
        <v>42909.472511574073</v>
      </c>
      <c r="B1239">
        <v>368799</v>
      </c>
      <c r="C1239" t="s">
        <v>3343</v>
      </c>
      <c r="D1239" t="s">
        <v>3344</v>
      </c>
      <c r="E1239" t="s">
        <v>3345</v>
      </c>
      <c r="F1239" s="15">
        <v>27</v>
      </c>
      <c r="G1239" t="s">
        <v>367</v>
      </c>
      <c r="H1239" t="s">
        <v>367</v>
      </c>
      <c r="I1239" t="s">
        <v>74</v>
      </c>
      <c r="J1239" t="s">
        <v>36</v>
      </c>
      <c r="K1239" t="s">
        <v>75</v>
      </c>
      <c r="L1239" t="s">
        <v>8545</v>
      </c>
      <c r="M1239" t="s">
        <v>8546</v>
      </c>
      <c r="N1239" t="s">
        <v>8547</v>
      </c>
      <c r="O1239">
        <f>VLOOKUP(B1239,HIS退!B:F,5,FALSE)</f>
        <v>-27</v>
      </c>
      <c r="P1239" t="str">
        <f t="shared" si="38"/>
        <v/>
      </c>
      <c r="Q1239" s="40">
        <f>VLOOKUP(L1239,银行退!C:D,2,FALSE)</f>
        <v>27</v>
      </c>
      <c r="R1239" t="str">
        <f t="shared" si="39"/>
        <v/>
      </c>
      <c r="S1239" t="str">
        <f>VLOOKUP(L1239,银行退!C:Q,15,FALSE)</f>
        <v>S</v>
      </c>
      <c r="T1239" s="40" t="e">
        <f>VLOOKUP(L1239,银行退!C:W,21,FALSE)</f>
        <v>#N/A</v>
      </c>
      <c r="U1239" s="53">
        <v>42909.472511574073</v>
      </c>
      <c r="V1239" t="e">
        <f>VLOOKUP(B1239,HIS解!E:G,3,FALSE)</f>
        <v>#N/A</v>
      </c>
    </row>
    <row r="1240" spans="1:22" ht="14.25" hidden="1">
      <c r="A1240" s="53">
        <v>42909.477835648147</v>
      </c>
      <c r="B1240">
        <v>369056</v>
      </c>
      <c r="C1240" t="s">
        <v>3346</v>
      </c>
      <c r="D1240" t="s">
        <v>3347</v>
      </c>
      <c r="E1240" t="s">
        <v>3348</v>
      </c>
      <c r="F1240" s="15">
        <v>299</v>
      </c>
      <c r="G1240" t="s">
        <v>367</v>
      </c>
      <c r="H1240" t="s">
        <v>367</v>
      </c>
      <c r="I1240" t="s">
        <v>74</v>
      </c>
      <c r="J1240" t="s">
        <v>36</v>
      </c>
      <c r="K1240" t="s">
        <v>75</v>
      </c>
      <c r="L1240" t="s">
        <v>8548</v>
      </c>
      <c r="M1240" t="s">
        <v>8549</v>
      </c>
      <c r="N1240" t="s">
        <v>8550</v>
      </c>
      <c r="O1240">
        <f>VLOOKUP(B1240,HIS退!B:F,5,FALSE)</f>
        <v>-299</v>
      </c>
      <c r="P1240" t="str">
        <f t="shared" si="38"/>
        <v/>
      </c>
      <c r="Q1240" s="40">
        <f>VLOOKUP(L1240,银行退!C:D,2,FALSE)</f>
        <v>299</v>
      </c>
      <c r="R1240" t="str">
        <f t="shared" si="39"/>
        <v/>
      </c>
      <c r="S1240" t="str">
        <f>VLOOKUP(L1240,银行退!C:Q,15,FALSE)</f>
        <v>S</v>
      </c>
      <c r="T1240" s="40" t="e">
        <f>VLOOKUP(L1240,银行退!C:W,21,FALSE)</f>
        <v>#N/A</v>
      </c>
      <c r="U1240" s="53">
        <v>42909.477835648147</v>
      </c>
      <c r="V1240" t="e">
        <f>VLOOKUP(B1240,HIS解!E:G,3,FALSE)</f>
        <v>#N/A</v>
      </c>
    </row>
    <row r="1241" spans="1:22" ht="14.25" hidden="1">
      <c r="A1241" s="53">
        <v>42909.48027777778</v>
      </c>
      <c r="B1241">
        <v>369187</v>
      </c>
      <c r="C1241" t="s">
        <v>3349</v>
      </c>
      <c r="D1241" t="s">
        <v>3350</v>
      </c>
      <c r="E1241" t="s">
        <v>431</v>
      </c>
      <c r="F1241" s="15">
        <v>4</v>
      </c>
      <c r="G1241" t="s">
        <v>367</v>
      </c>
      <c r="H1241" t="s">
        <v>367</v>
      </c>
      <c r="I1241" t="s">
        <v>74</v>
      </c>
      <c r="J1241" t="s">
        <v>36</v>
      </c>
      <c r="K1241" t="s">
        <v>75</v>
      </c>
      <c r="L1241" t="s">
        <v>8551</v>
      </c>
      <c r="M1241" t="s">
        <v>8552</v>
      </c>
      <c r="N1241" t="s">
        <v>8553</v>
      </c>
      <c r="O1241">
        <f>VLOOKUP(B1241,HIS退!B:F,5,FALSE)</f>
        <v>-4</v>
      </c>
      <c r="P1241" t="str">
        <f t="shared" si="38"/>
        <v/>
      </c>
      <c r="Q1241" s="40">
        <f>VLOOKUP(L1241,银行退!C:D,2,FALSE)</f>
        <v>4</v>
      </c>
      <c r="R1241" t="str">
        <f t="shared" si="39"/>
        <v/>
      </c>
      <c r="S1241" t="str">
        <f>VLOOKUP(L1241,银行退!C:Q,15,FALSE)</f>
        <v>S</v>
      </c>
      <c r="T1241" s="40" t="e">
        <f>VLOOKUP(L1241,银行退!C:W,21,FALSE)</f>
        <v>#N/A</v>
      </c>
      <c r="U1241" s="53">
        <v>42909.48027777778</v>
      </c>
      <c r="V1241" t="e">
        <f>VLOOKUP(B1241,HIS解!E:G,3,FALSE)</f>
        <v>#N/A</v>
      </c>
    </row>
    <row r="1242" spans="1:22" ht="14.25" hidden="1">
      <c r="A1242" s="53">
        <v>42909.480567129627</v>
      </c>
      <c r="B1242">
        <v>369209</v>
      </c>
      <c r="C1242" t="s">
        <v>8554</v>
      </c>
      <c r="D1242" t="s">
        <v>3351</v>
      </c>
      <c r="E1242" t="s">
        <v>3352</v>
      </c>
      <c r="F1242" s="15">
        <v>9999</v>
      </c>
      <c r="G1242" t="s">
        <v>367</v>
      </c>
      <c r="H1242" t="s">
        <v>367</v>
      </c>
      <c r="I1242" t="s">
        <v>174</v>
      </c>
      <c r="J1242" t="s">
        <v>73</v>
      </c>
      <c r="K1242" t="s">
        <v>75</v>
      </c>
      <c r="L1242" t="s">
        <v>8555</v>
      </c>
      <c r="M1242" t="s">
        <v>8556</v>
      </c>
      <c r="N1242" t="s">
        <v>5062</v>
      </c>
      <c r="O1242">
        <f>VLOOKUP(B1242,HIS退!B:F,5,FALSE)</f>
        <v>-9999</v>
      </c>
      <c r="P1242" t="str">
        <f t="shared" si="38"/>
        <v/>
      </c>
      <c r="Q1242" s="40">
        <f>VLOOKUP(L1242,银行退!C:D,2,FALSE)</f>
        <v>9999</v>
      </c>
      <c r="R1242" t="str">
        <f t="shared" si="39"/>
        <v/>
      </c>
      <c r="S1242" t="str">
        <f>VLOOKUP(L1242,银行退!C:Q,15,FALSE)</f>
        <v>B</v>
      </c>
      <c r="T1242" s="40" t="str">
        <f>VLOOKUP(L1242,银行退!C:W,21,FALSE)</f>
        <v>20170623</v>
      </c>
      <c r="U1242" s="53">
        <v>42909.480567129627</v>
      </c>
      <c r="V1242">
        <f>VLOOKUP(B1242,HIS解!E:G,3,FALSE)</f>
        <v>9999</v>
      </c>
    </row>
    <row r="1243" spans="1:22" ht="14.25" hidden="1">
      <c r="A1243" s="53">
        <v>42909.480983796297</v>
      </c>
      <c r="B1243">
        <v>369229</v>
      </c>
      <c r="C1243" t="s">
        <v>3353</v>
      </c>
      <c r="D1243" t="s">
        <v>3354</v>
      </c>
      <c r="E1243" t="s">
        <v>3355</v>
      </c>
      <c r="F1243" s="15">
        <v>263</v>
      </c>
      <c r="G1243" t="s">
        <v>42</v>
      </c>
      <c r="H1243" t="s">
        <v>367</v>
      </c>
      <c r="I1243" t="s">
        <v>74</v>
      </c>
      <c r="J1243" t="s">
        <v>36</v>
      </c>
      <c r="K1243" t="s">
        <v>75</v>
      </c>
      <c r="L1243" t="s">
        <v>8557</v>
      </c>
      <c r="M1243" t="s">
        <v>8558</v>
      </c>
      <c r="N1243" t="s">
        <v>8559</v>
      </c>
      <c r="O1243">
        <f>VLOOKUP(B1243,HIS退!B:F,5,FALSE)</f>
        <v>-263</v>
      </c>
      <c r="P1243" t="str">
        <f t="shared" si="38"/>
        <v/>
      </c>
      <c r="Q1243" s="40">
        <f>VLOOKUP(L1243,银行退!C:D,2,FALSE)</f>
        <v>263</v>
      </c>
      <c r="R1243" t="str">
        <f t="shared" si="39"/>
        <v/>
      </c>
      <c r="S1243" t="str">
        <f>VLOOKUP(L1243,银行退!C:Q,15,FALSE)</f>
        <v>S</v>
      </c>
      <c r="T1243" s="40" t="e">
        <f>VLOOKUP(L1243,银行退!C:W,21,FALSE)</f>
        <v>#N/A</v>
      </c>
      <c r="U1243" s="53">
        <v>42909.480983796297</v>
      </c>
      <c r="V1243" t="e">
        <f>VLOOKUP(B1243,HIS解!E:G,3,FALSE)</f>
        <v>#N/A</v>
      </c>
    </row>
    <row r="1244" spans="1:22" ht="14.25" hidden="1">
      <c r="A1244" s="53">
        <v>42909.48128472222</v>
      </c>
      <c r="B1244">
        <v>369243</v>
      </c>
      <c r="C1244" t="s">
        <v>3356</v>
      </c>
      <c r="D1244" t="s">
        <v>100</v>
      </c>
      <c r="E1244" t="s">
        <v>101</v>
      </c>
      <c r="F1244" s="15">
        <v>80</v>
      </c>
      <c r="G1244" t="s">
        <v>367</v>
      </c>
      <c r="H1244" t="s">
        <v>367</v>
      </c>
      <c r="I1244" t="s">
        <v>74</v>
      </c>
      <c r="J1244" t="s">
        <v>36</v>
      </c>
      <c r="K1244" t="s">
        <v>75</v>
      </c>
      <c r="L1244" t="s">
        <v>8560</v>
      </c>
      <c r="M1244" t="s">
        <v>8561</v>
      </c>
      <c r="N1244" t="s">
        <v>147</v>
      </c>
      <c r="O1244">
        <f>VLOOKUP(B1244,HIS退!B:F,5,FALSE)</f>
        <v>-80</v>
      </c>
      <c r="P1244" t="str">
        <f t="shared" si="38"/>
        <v/>
      </c>
      <c r="Q1244" s="40">
        <f>VLOOKUP(L1244,银行退!C:D,2,FALSE)</f>
        <v>80</v>
      </c>
      <c r="R1244" t="str">
        <f t="shared" si="39"/>
        <v/>
      </c>
      <c r="S1244" t="str">
        <f>VLOOKUP(L1244,银行退!C:Q,15,FALSE)</f>
        <v>S</v>
      </c>
      <c r="T1244" s="40" t="e">
        <f>VLOOKUP(L1244,银行退!C:W,21,FALSE)</f>
        <v>#N/A</v>
      </c>
      <c r="U1244" s="53">
        <v>42909.48128472222</v>
      </c>
      <c r="V1244" t="e">
        <f>VLOOKUP(B1244,HIS解!E:G,3,FALSE)</f>
        <v>#N/A</v>
      </c>
    </row>
    <row r="1245" spans="1:22" ht="14.25" hidden="1">
      <c r="A1245" s="53">
        <v>42909.489675925928</v>
      </c>
      <c r="B1245">
        <v>369549</v>
      </c>
      <c r="C1245" t="s">
        <v>3357</v>
      </c>
      <c r="D1245" t="s">
        <v>3358</v>
      </c>
      <c r="E1245" t="s">
        <v>3359</v>
      </c>
      <c r="F1245" s="15">
        <v>150</v>
      </c>
      <c r="G1245" t="s">
        <v>367</v>
      </c>
      <c r="H1245" t="s">
        <v>367</v>
      </c>
      <c r="I1245" t="s">
        <v>74</v>
      </c>
      <c r="J1245" t="s">
        <v>36</v>
      </c>
      <c r="K1245" t="s">
        <v>75</v>
      </c>
      <c r="L1245" t="s">
        <v>8562</v>
      </c>
      <c r="M1245" t="s">
        <v>8563</v>
      </c>
      <c r="N1245" t="s">
        <v>8564</v>
      </c>
      <c r="O1245">
        <f>VLOOKUP(B1245,HIS退!B:F,5,FALSE)</f>
        <v>-150</v>
      </c>
      <c r="P1245" t="str">
        <f t="shared" si="38"/>
        <v/>
      </c>
      <c r="Q1245" s="40">
        <f>VLOOKUP(L1245,银行退!C:D,2,FALSE)</f>
        <v>150</v>
      </c>
      <c r="R1245" t="str">
        <f t="shared" si="39"/>
        <v/>
      </c>
      <c r="S1245" t="str">
        <f>VLOOKUP(L1245,银行退!C:Q,15,FALSE)</f>
        <v>S</v>
      </c>
      <c r="T1245" s="40" t="e">
        <f>VLOOKUP(L1245,银行退!C:W,21,FALSE)</f>
        <v>#N/A</v>
      </c>
      <c r="U1245" s="53">
        <v>42909.489675925928</v>
      </c>
      <c r="V1245" t="e">
        <f>VLOOKUP(B1245,HIS解!E:G,3,FALSE)</f>
        <v>#N/A</v>
      </c>
    </row>
    <row r="1246" spans="1:22" ht="14.25" hidden="1">
      <c r="A1246" s="53">
        <v>42909.496469907404</v>
      </c>
      <c r="B1246">
        <v>369756</v>
      </c>
      <c r="C1246" t="s">
        <v>3360</v>
      </c>
      <c r="D1246" t="s">
        <v>99</v>
      </c>
      <c r="E1246" t="s">
        <v>94</v>
      </c>
      <c r="F1246" s="15">
        <v>800</v>
      </c>
      <c r="G1246" t="s">
        <v>367</v>
      </c>
      <c r="H1246" t="s">
        <v>367</v>
      </c>
      <c r="I1246" t="s">
        <v>74</v>
      </c>
      <c r="J1246" t="s">
        <v>36</v>
      </c>
      <c r="K1246" t="s">
        <v>75</v>
      </c>
      <c r="L1246" t="s">
        <v>8565</v>
      </c>
      <c r="M1246" t="s">
        <v>8566</v>
      </c>
      <c r="N1246" t="s">
        <v>83</v>
      </c>
      <c r="O1246">
        <f>VLOOKUP(B1246,HIS退!B:F,5,FALSE)</f>
        <v>-800</v>
      </c>
      <c r="P1246" t="str">
        <f t="shared" si="38"/>
        <v/>
      </c>
      <c r="Q1246" s="40">
        <f>VLOOKUP(L1246,银行退!C:D,2,FALSE)</f>
        <v>800</v>
      </c>
      <c r="R1246" t="str">
        <f t="shared" si="39"/>
        <v/>
      </c>
      <c r="S1246" t="str">
        <f>VLOOKUP(L1246,银行退!C:Q,15,FALSE)</f>
        <v>S</v>
      </c>
      <c r="T1246" s="40" t="e">
        <f>VLOOKUP(L1246,银行退!C:W,21,FALSE)</f>
        <v>#N/A</v>
      </c>
      <c r="U1246" s="53">
        <v>42909.496469907404</v>
      </c>
      <c r="V1246" t="e">
        <f>VLOOKUP(B1246,HIS解!E:G,3,FALSE)</f>
        <v>#N/A</v>
      </c>
    </row>
    <row r="1247" spans="1:22" ht="14.25" hidden="1">
      <c r="A1247" s="53">
        <v>42909.500023148146</v>
      </c>
      <c r="B1247">
        <v>369838</v>
      </c>
      <c r="C1247" t="s">
        <v>8567</v>
      </c>
      <c r="D1247" t="s">
        <v>3361</v>
      </c>
      <c r="E1247" t="s">
        <v>3362</v>
      </c>
      <c r="F1247" s="15">
        <v>700</v>
      </c>
      <c r="G1247" t="s">
        <v>367</v>
      </c>
      <c r="H1247" t="s">
        <v>367</v>
      </c>
      <c r="I1247" t="s">
        <v>174</v>
      </c>
      <c r="J1247" t="s">
        <v>73</v>
      </c>
      <c r="K1247" t="s">
        <v>75</v>
      </c>
      <c r="L1247" t="s">
        <v>8568</v>
      </c>
      <c r="M1247" t="s">
        <v>8569</v>
      </c>
      <c r="N1247" t="s">
        <v>5063</v>
      </c>
      <c r="O1247">
        <f>VLOOKUP(B1247,HIS退!B:F,5,FALSE)</f>
        <v>-700</v>
      </c>
      <c r="P1247" t="str">
        <f t="shared" si="38"/>
        <v/>
      </c>
      <c r="Q1247" s="40">
        <f>VLOOKUP(L1247,银行退!C:D,2,FALSE)</f>
        <v>700</v>
      </c>
      <c r="R1247" t="str">
        <f t="shared" si="39"/>
        <v/>
      </c>
      <c r="S1247" t="str">
        <f>VLOOKUP(L1247,银行退!C:Q,15,FALSE)</f>
        <v>B</v>
      </c>
      <c r="T1247" s="40" t="str">
        <f>VLOOKUP(L1247,银行退!C:W,21,FALSE)</f>
        <v>20170623</v>
      </c>
      <c r="U1247" s="53">
        <v>42909.500023148146</v>
      </c>
      <c r="V1247">
        <f>VLOOKUP(B1247,HIS解!E:G,3,FALSE)</f>
        <v>700</v>
      </c>
    </row>
    <row r="1248" spans="1:22" ht="14.25" hidden="1">
      <c r="A1248" s="53">
        <v>42909.504259259258</v>
      </c>
      <c r="B1248">
        <v>369923</v>
      </c>
      <c r="C1248" t="s">
        <v>3363</v>
      </c>
      <c r="D1248" t="s">
        <v>3364</v>
      </c>
      <c r="E1248" t="s">
        <v>3365</v>
      </c>
      <c r="F1248" s="15">
        <v>100</v>
      </c>
      <c r="G1248" t="s">
        <v>367</v>
      </c>
      <c r="H1248" t="s">
        <v>367</v>
      </c>
      <c r="I1248" t="s">
        <v>74</v>
      </c>
      <c r="J1248" t="s">
        <v>36</v>
      </c>
      <c r="K1248" t="s">
        <v>75</v>
      </c>
      <c r="L1248" t="s">
        <v>8570</v>
      </c>
      <c r="M1248" t="s">
        <v>8571</v>
      </c>
      <c r="N1248" t="s">
        <v>8572</v>
      </c>
      <c r="O1248">
        <f>VLOOKUP(B1248,HIS退!B:F,5,FALSE)</f>
        <v>-100</v>
      </c>
      <c r="P1248" t="str">
        <f t="shared" si="38"/>
        <v/>
      </c>
      <c r="Q1248" s="40">
        <f>VLOOKUP(L1248,银行退!C:D,2,FALSE)</f>
        <v>100</v>
      </c>
      <c r="R1248" t="str">
        <f t="shared" si="39"/>
        <v/>
      </c>
      <c r="S1248" t="str">
        <f>VLOOKUP(L1248,银行退!C:Q,15,FALSE)</f>
        <v>S</v>
      </c>
      <c r="T1248" s="40" t="e">
        <f>VLOOKUP(L1248,银行退!C:W,21,FALSE)</f>
        <v>#N/A</v>
      </c>
      <c r="U1248" s="53">
        <v>42909.504259259258</v>
      </c>
      <c r="V1248" t="e">
        <f>VLOOKUP(B1248,HIS解!E:G,3,FALSE)</f>
        <v>#N/A</v>
      </c>
    </row>
    <row r="1249" spans="1:22" ht="14.25" hidden="1">
      <c r="A1249" s="53">
        <v>42909.50476851852</v>
      </c>
      <c r="B1249">
        <v>369930</v>
      </c>
      <c r="C1249" t="s">
        <v>3366</v>
      </c>
      <c r="D1249" t="s">
        <v>3364</v>
      </c>
      <c r="E1249" t="s">
        <v>3365</v>
      </c>
      <c r="F1249" s="15">
        <v>844</v>
      </c>
      <c r="G1249" t="s">
        <v>367</v>
      </c>
      <c r="H1249" t="s">
        <v>367</v>
      </c>
      <c r="I1249" t="s">
        <v>74</v>
      </c>
      <c r="J1249" t="s">
        <v>36</v>
      </c>
      <c r="K1249" t="s">
        <v>75</v>
      </c>
      <c r="L1249" t="s">
        <v>8573</v>
      </c>
      <c r="M1249" t="s">
        <v>8574</v>
      </c>
      <c r="N1249" t="s">
        <v>8575</v>
      </c>
      <c r="O1249">
        <f>VLOOKUP(B1249,HIS退!B:F,5,FALSE)</f>
        <v>-844</v>
      </c>
      <c r="P1249" t="str">
        <f t="shared" si="38"/>
        <v/>
      </c>
      <c r="Q1249" s="40">
        <f>VLOOKUP(L1249,银行退!C:D,2,FALSE)</f>
        <v>844</v>
      </c>
      <c r="R1249" t="str">
        <f t="shared" si="39"/>
        <v/>
      </c>
      <c r="S1249" t="str">
        <f>VLOOKUP(L1249,银行退!C:Q,15,FALSE)</f>
        <v>S</v>
      </c>
      <c r="T1249" s="40" t="e">
        <f>VLOOKUP(L1249,银行退!C:W,21,FALSE)</f>
        <v>#N/A</v>
      </c>
      <c r="U1249" s="53">
        <v>42909.50476851852</v>
      </c>
      <c r="V1249" t="e">
        <f>VLOOKUP(B1249,HIS解!E:G,3,FALSE)</f>
        <v>#N/A</v>
      </c>
    </row>
    <row r="1250" spans="1:22" ht="14.25" hidden="1">
      <c r="A1250" s="53">
        <v>42909.504780092589</v>
      </c>
      <c r="B1250">
        <v>369931</v>
      </c>
      <c r="C1250" t="s">
        <v>3367</v>
      </c>
      <c r="D1250" t="s">
        <v>3368</v>
      </c>
      <c r="E1250" t="s">
        <v>3369</v>
      </c>
      <c r="F1250" s="15">
        <v>994</v>
      </c>
      <c r="G1250" t="s">
        <v>367</v>
      </c>
      <c r="H1250" t="s">
        <v>367</v>
      </c>
      <c r="I1250" t="s">
        <v>74</v>
      </c>
      <c r="J1250" t="s">
        <v>36</v>
      </c>
      <c r="K1250" t="s">
        <v>75</v>
      </c>
      <c r="L1250" t="s">
        <v>8576</v>
      </c>
      <c r="M1250" t="s">
        <v>8577</v>
      </c>
      <c r="N1250" t="s">
        <v>8578</v>
      </c>
      <c r="O1250">
        <f>VLOOKUP(B1250,HIS退!B:F,5,FALSE)</f>
        <v>-994</v>
      </c>
      <c r="P1250" t="str">
        <f t="shared" si="38"/>
        <v/>
      </c>
      <c r="Q1250" s="40">
        <f>VLOOKUP(L1250,银行退!C:D,2,FALSE)</f>
        <v>994</v>
      </c>
      <c r="R1250" t="str">
        <f t="shared" si="39"/>
        <v/>
      </c>
      <c r="S1250" t="str">
        <f>VLOOKUP(L1250,银行退!C:Q,15,FALSE)</f>
        <v>S</v>
      </c>
      <c r="T1250" s="40" t="e">
        <f>VLOOKUP(L1250,银行退!C:W,21,FALSE)</f>
        <v>#N/A</v>
      </c>
      <c r="U1250" s="53">
        <v>42909.504780092589</v>
      </c>
      <c r="V1250" t="e">
        <f>VLOOKUP(B1250,HIS解!E:G,3,FALSE)</f>
        <v>#N/A</v>
      </c>
    </row>
    <row r="1251" spans="1:22" ht="14.25" hidden="1">
      <c r="A1251" s="53">
        <v>42909.506041666667</v>
      </c>
      <c r="B1251">
        <v>369952</v>
      </c>
      <c r="C1251" t="s">
        <v>3370</v>
      </c>
      <c r="D1251" t="s">
        <v>3371</v>
      </c>
      <c r="E1251" t="s">
        <v>1932</v>
      </c>
      <c r="F1251" s="15">
        <v>3584</v>
      </c>
      <c r="G1251" t="s">
        <v>367</v>
      </c>
      <c r="H1251" t="s">
        <v>367</v>
      </c>
      <c r="I1251" t="s">
        <v>74</v>
      </c>
      <c r="J1251" t="s">
        <v>36</v>
      </c>
      <c r="K1251" t="s">
        <v>75</v>
      </c>
      <c r="L1251" t="s">
        <v>8579</v>
      </c>
      <c r="M1251" t="s">
        <v>8580</v>
      </c>
      <c r="N1251" t="s">
        <v>6886</v>
      </c>
      <c r="O1251">
        <f>VLOOKUP(B1251,HIS退!B:F,5,FALSE)</f>
        <v>-3584</v>
      </c>
      <c r="P1251" t="str">
        <f t="shared" si="38"/>
        <v/>
      </c>
      <c r="Q1251" s="40">
        <f>VLOOKUP(L1251,银行退!C:D,2,FALSE)</f>
        <v>3584</v>
      </c>
      <c r="R1251" t="str">
        <f t="shared" si="39"/>
        <v/>
      </c>
      <c r="S1251" t="str">
        <f>VLOOKUP(L1251,银行退!C:Q,15,FALSE)</f>
        <v>S</v>
      </c>
      <c r="T1251" s="40" t="e">
        <f>VLOOKUP(L1251,银行退!C:W,21,FALSE)</f>
        <v>#N/A</v>
      </c>
      <c r="U1251" s="53">
        <v>42909.506041666667</v>
      </c>
      <c r="V1251" t="e">
        <f>VLOOKUP(B1251,HIS解!E:G,3,FALSE)</f>
        <v>#N/A</v>
      </c>
    </row>
    <row r="1252" spans="1:22" ht="14.25" hidden="1">
      <c r="A1252" s="53">
        <v>42909.520104166666</v>
      </c>
      <c r="B1252">
        <v>370081</v>
      </c>
      <c r="C1252" t="s">
        <v>3372</v>
      </c>
      <c r="D1252" t="s">
        <v>3373</v>
      </c>
      <c r="E1252" t="s">
        <v>3374</v>
      </c>
      <c r="F1252" s="15">
        <v>1996</v>
      </c>
      <c r="G1252" t="s">
        <v>367</v>
      </c>
      <c r="H1252" t="s">
        <v>367</v>
      </c>
      <c r="I1252" t="s">
        <v>74</v>
      </c>
      <c r="J1252" t="s">
        <v>36</v>
      </c>
      <c r="K1252" t="s">
        <v>75</v>
      </c>
      <c r="L1252" t="s">
        <v>8581</v>
      </c>
      <c r="M1252" t="s">
        <v>8582</v>
      </c>
      <c r="N1252" t="s">
        <v>8583</v>
      </c>
      <c r="O1252">
        <f>VLOOKUP(B1252,HIS退!B:F,5,FALSE)</f>
        <v>-1996</v>
      </c>
      <c r="P1252" t="str">
        <f t="shared" si="38"/>
        <v/>
      </c>
      <c r="Q1252" s="40">
        <f>VLOOKUP(L1252,银行退!C:D,2,FALSE)</f>
        <v>1996</v>
      </c>
      <c r="R1252" t="str">
        <f t="shared" si="39"/>
        <v/>
      </c>
      <c r="S1252" t="str">
        <f>VLOOKUP(L1252,银行退!C:Q,15,FALSE)</f>
        <v>S</v>
      </c>
      <c r="T1252" s="40" t="e">
        <f>VLOOKUP(L1252,银行退!C:W,21,FALSE)</f>
        <v>#N/A</v>
      </c>
      <c r="U1252" s="53">
        <v>42909.520104166666</v>
      </c>
      <c r="V1252" t="e">
        <f>VLOOKUP(B1252,HIS解!E:G,3,FALSE)</f>
        <v>#N/A</v>
      </c>
    </row>
    <row r="1253" spans="1:22" ht="14.25" hidden="1">
      <c r="A1253" s="53">
        <v>42909.522141203706</v>
      </c>
      <c r="B1253">
        <v>370098</v>
      </c>
      <c r="C1253" t="s">
        <v>3375</v>
      </c>
      <c r="D1253" t="s">
        <v>3376</v>
      </c>
      <c r="E1253" t="s">
        <v>3377</v>
      </c>
      <c r="F1253" s="15">
        <v>364</v>
      </c>
      <c r="G1253" t="s">
        <v>367</v>
      </c>
      <c r="H1253" t="s">
        <v>367</v>
      </c>
      <c r="I1253" t="s">
        <v>74</v>
      </c>
      <c r="J1253" t="s">
        <v>36</v>
      </c>
      <c r="K1253" t="s">
        <v>75</v>
      </c>
      <c r="L1253" t="s">
        <v>8584</v>
      </c>
      <c r="M1253" t="s">
        <v>8585</v>
      </c>
      <c r="N1253" t="s">
        <v>8586</v>
      </c>
      <c r="O1253">
        <f>VLOOKUP(B1253,HIS退!B:F,5,FALSE)</f>
        <v>-364</v>
      </c>
      <c r="P1253" t="str">
        <f t="shared" si="38"/>
        <v/>
      </c>
      <c r="Q1253" s="40">
        <f>VLOOKUP(L1253,银行退!C:D,2,FALSE)</f>
        <v>364</v>
      </c>
      <c r="R1253" t="str">
        <f t="shared" si="39"/>
        <v/>
      </c>
      <c r="S1253" t="str">
        <f>VLOOKUP(L1253,银行退!C:Q,15,FALSE)</f>
        <v>S</v>
      </c>
      <c r="T1253" s="40" t="e">
        <f>VLOOKUP(L1253,银行退!C:W,21,FALSE)</f>
        <v>#N/A</v>
      </c>
      <c r="U1253" s="53">
        <v>42909.522141203706</v>
      </c>
      <c r="V1253" t="e">
        <f>VLOOKUP(B1253,HIS解!E:G,3,FALSE)</f>
        <v>#N/A</v>
      </c>
    </row>
    <row r="1254" spans="1:22" ht="14.25" hidden="1">
      <c r="A1254" s="53">
        <v>42909.5234375</v>
      </c>
      <c r="B1254">
        <v>370108</v>
      </c>
      <c r="C1254" t="s">
        <v>3378</v>
      </c>
      <c r="D1254" t="s">
        <v>3379</v>
      </c>
      <c r="E1254" t="s">
        <v>3380</v>
      </c>
      <c r="F1254" s="15">
        <v>500</v>
      </c>
      <c r="G1254" t="s">
        <v>367</v>
      </c>
      <c r="H1254" t="s">
        <v>367</v>
      </c>
      <c r="I1254" t="s">
        <v>74</v>
      </c>
      <c r="J1254" t="s">
        <v>36</v>
      </c>
      <c r="K1254" t="s">
        <v>75</v>
      </c>
      <c r="L1254" t="s">
        <v>8587</v>
      </c>
      <c r="M1254" t="s">
        <v>8588</v>
      </c>
      <c r="N1254" t="s">
        <v>8589</v>
      </c>
      <c r="O1254">
        <f>VLOOKUP(B1254,HIS退!B:F,5,FALSE)</f>
        <v>-500</v>
      </c>
      <c r="P1254" t="str">
        <f t="shared" si="38"/>
        <v/>
      </c>
      <c r="Q1254" s="40">
        <f>VLOOKUP(L1254,银行退!C:D,2,FALSE)</f>
        <v>500</v>
      </c>
      <c r="R1254" t="str">
        <f t="shared" si="39"/>
        <v/>
      </c>
      <c r="S1254" t="str">
        <f>VLOOKUP(L1254,银行退!C:Q,15,FALSE)</f>
        <v>S</v>
      </c>
      <c r="T1254" s="40" t="e">
        <f>VLOOKUP(L1254,银行退!C:W,21,FALSE)</f>
        <v>#N/A</v>
      </c>
      <c r="U1254" s="53">
        <v>42909.5234375</v>
      </c>
      <c r="V1254" t="e">
        <f>VLOOKUP(B1254,HIS解!E:G,3,FALSE)</f>
        <v>#N/A</v>
      </c>
    </row>
    <row r="1255" spans="1:22" ht="14.25" hidden="1">
      <c r="A1255" s="53">
        <v>42909.528275462966</v>
      </c>
      <c r="B1255">
        <v>370144</v>
      </c>
      <c r="C1255" t="s">
        <v>3381</v>
      </c>
      <c r="D1255" t="s">
        <v>3061</v>
      </c>
      <c r="E1255" t="s">
        <v>3062</v>
      </c>
      <c r="F1255" s="15">
        <v>9597</v>
      </c>
      <c r="G1255" t="s">
        <v>367</v>
      </c>
      <c r="H1255" t="s">
        <v>367</v>
      </c>
      <c r="I1255" t="s">
        <v>74</v>
      </c>
      <c r="J1255" t="s">
        <v>36</v>
      </c>
      <c r="K1255" t="s">
        <v>75</v>
      </c>
      <c r="L1255" t="s">
        <v>8590</v>
      </c>
      <c r="M1255" t="s">
        <v>8591</v>
      </c>
      <c r="N1255" t="s">
        <v>8592</v>
      </c>
      <c r="O1255">
        <f>VLOOKUP(B1255,HIS退!B:F,5,FALSE)</f>
        <v>-9597</v>
      </c>
      <c r="P1255" t="str">
        <f t="shared" si="38"/>
        <v/>
      </c>
      <c r="Q1255" s="40">
        <f>VLOOKUP(L1255,银行退!C:D,2,FALSE)</f>
        <v>9597</v>
      </c>
      <c r="R1255" t="str">
        <f t="shared" si="39"/>
        <v/>
      </c>
      <c r="S1255" t="str">
        <f>VLOOKUP(L1255,银行退!C:Q,15,FALSE)</f>
        <v>S</v>
      </c>
      <c r="T1255" s="40" t="e">
        <f>VLOOKUP(L1255,银行退!C:W,21,FALSE)</f>
        <v>#N/A</v>
      </c>
      <c r="U1255" s="53">
        <v>42909.528275462966</v>
      </c>
      <c r="V1255" t="e">
        <f>VLOOKUP(B1255,HIS解!E:G,3,FALSE)</f>
        <v>#N/A</v>
      </c>
    </row>
    <row r="1256" spans="1:22" ht="14.25" hidden="1">
      <c r="A1256" s="53">
        <v>42909.528807870367</v>
      </c>
      <c r="B1256">
        <v>370150</v>
      </c>
      <c r="C1256" t="s">
        <v>8593</v>
      </c>
      <c r="D1256" t="s">
        <v>1022</v>
      </c>
      <c r="E1256" t="s">
        <v>1023</v>
      </c>
      <c r="F1256" s="15">
        <v>1200</v>
      </c>
      <c r="G1256" t="s">
        <v>367</v>
      </c>
      <c r="H1256" t="s">
        <v>367</v>
      </c>
      <c r="I1256" t="s">
        <v>174</v>
      </c>
      <c r="J1256" t="s">
        <v>73</v>
      </c>
      <c r="K1256" t="s">
        <v>75</v>
      </c>
      <c r="L1256" t="s">
        <v>8594</v>
      </c>
      <c r="M1256" t="s">
        <v>8595</v>
      </c>
      <c r="N1256" t="s">
        <v>5011</v>
      </c>
      <c r="O1256">
        <f>VLOOKUP(B1256,HIS退!B:F,5,FALSE)</f>
        <v>-1200</v>
      </c>
      <c r="P1256" t="str">
        <f t="shared" si="38"/>
        <v/>
      </c>
      <c r="Q1256" s="40">
        <f>VLOOKUP(L1256,银行退!C:D,2,FALSE)</f>
        <v>1200</v>
      </c>
      <c r="R1256" t="str">
        <f t="shared" si="39"/>
        <v/>
      </c>
      <c r="S1256" t="str">
        <f>VLOOKUP(L1256,银行退!C:Q,15,FALSE)</f>
        <v>B</v>
      </c>
      <c r="T1256" s="40" t="str">
        <f>VLOOKUP(L1256,银行退!C:W,21,FALSE)</f>
        <v>20170623</v>
      </c>
      <c r="U1256" s="53">
        <v>42909.528807870367</v>
      </c>
      <c r="V1256">
        <f>VLOOKUP(B1256,HIS解!E:G,3,FALSE)</f>
        <v>1200</v>
      </c>
    </row>
    <row r="1257" spans="1:22" ht="14.25" hidden="1">
      <c r="A1257" s="53">
        <v>42909.559398148151</v>
      </c>
      <c r="B1257">
        <v>370313</v>
      </c>
      <c r="C1257" t="s">
        <v>8596</v>
      </c>
      <c r="D1257" t="s">
        <v>3382</v>
      </c>
      <c r="E1257" t="s">
        <v>3383</v>
      </c>
      <c r="F1257" s="15">
        <v>96</v>
      </c>
      <c r="G1257" t="s">
        <v>367</v>
      </c>
      <c r="H1257" t="s">
        <v>367</v>
      </c>
      <c r="I1257" t="s">
        <v>174</v>
      </c>
      <c r="J1257" t="s">
        <v>73</v>
      </c>
      <c r="K1257" t="s">
        <v>75</v>
      </c>
      <c r="L1257" t="s">
        <v>8597</v>
      </c>
      <c r="M1257" t="s">
        <v>8598</v>
      </c>
      <c r="N1257" t="s">
        <v>5064</v>
      </c>
      <c r="O1257">
        <f>VLOOKUP(B1257,HIS退!B:F,5,FALSE)</f>
        <v>-96</v>
      </c>
      <c r="P1257" t="str">
        <f t="shared" si="38"/>
        <v/>
      </c>
      <c r="Q1257" s="40">
        <f>VLOOKUP(L1257,银行退!C:D,2,FALSE)</f>
        <v>96</v>
      </c>
      <c r="R1257" t="str">
        <f t="shared" si="39"/>
        <v/>
      </c>
      <c r="S1257" t="str">
        <f>VLOOKUP(L1257,银行退!C:Q,15,FALSE)</f>
        <v>B</v>
      </c>
      <c r="T1257" s="40" t="str">
        <f>VLOOKUP(L1257,银行退!C:W,21,FALSE)</f>
        <v>20170623</v>
      </c>
      <c r="U1257" s="53">
        <v>42909.559398148151</v>
      </c>
      <c r="V1257">
        <f>VLOOKUP(B1257,HIS解!E:G,3,FALSE)</f>
        <v>96</v>
      </c>
    </row>
    <row r="1258" spans="1:22" ht="14.25" hidden="1">
      <c r="A1258" s="53">
        <v>42909.56454861111</v>
      </c>
      <c r="B1258">
        <v>370359</v>
      </c>
      <c r="C1258" t="s">
        <v>8599</v>
      </c>
      <c r="D1258" t="s">
        <v>3036</v>
      </c>
      <c r="E1258" t="s">
        <v>3037</v>
      </c>
      <c r="F1258" s="15">
        <v>1832</v>
      </c>
      <c r="G1258" t="s">
        <v>367</v>
      </c>
      <c r="H1258" t="s">
        <v>367</v>
      </c>
      <c r="I1258" t="s">
        <v>174</v>
      </c>
      <c r="J1258" t="s">
        <v>73</v>
      </c>
      <c r="K1258" t="s">
        <v>75</v>
      </c>
      <c r="L1258" t="s">
        <v>8600</v>
      </c>
      <c r="M1258" t="s">
        <v>8601</v>
      </c>
      <c r="N1258" t="s">
        <v>5049</v>
      </c>
      <c r="O1258">
        <f>VLOOKUP(B1258,HIS退!B:F,5,FALSE)</f>
        <v>-1832</v>
      </c>
      <c r="P1258" t="str">
        <f t="shared" si="38"/>
        <v/>
      </c>
      <c r="Q1258" s="40">
        <f>VLOOKUP(L1258,银行退!C:D,2,FALSE)</f>
        <v>1832</v>
      </c>
      <c r="R1258" t="str">
        <f t="shared" si="39"/>
        <v/>
      </c>
      <c r="S1258" t="str">
        <f>VLOOKUP(L1258,银行退!C:Q,15,FALSE)</f>
        <v>B</v>
      </c>
      <c r="T1258" s="40">
        <f>VLOOKUP(L1258,银行退!C:W,21,FALSE)</f>
        <v>20170623</v>
      </c>
      <c r="U1258" s="53">
        <v>42909.56454861111</v>
      </c>
      <c r="V1258">
        <f>VLOOKUP(B1258,HIS解!E:G,3,FALSE)</f>
        <v>1832</v>
      </c>
    </row>
    <row r="1259" spans="1:22" ht="14.25" hidden="1">
      <c r="A1259" s="53">
        <v>42909.572766203702</v>
      </c>
      <c r="B1259">
        <v>370458</v>
      </c>
      <c r="C1259" t="s">
        <v>3384</v>
      </c>
      <c r="D1259" t="s">
        <v>3385</v>
      </c>
      <c r="E1259" t="s">
        <v>3386</v>
      </c>
      <c r="F1259" s="15">
        <v>9938</v>
      </c>
      <c r="G1259" t="s">
        <v>367</v>
      </c>
      <c r="H1259" t="s">
        <v>367</v>
      </c>
      <c r="I1259" t="s">
        <v>74</v>
      </c>
      <c r="J1259" t="s">
        <v>36</v>
      </c>
      <c r="K1259" t="s">
        <v>75</v>
      </c>
      <c r="L1259" t="s">
        <v>8602</v>
      </c>
      <c r="M1259" t="s">
        <v>8603</v>
      </c>
      <c r="N1259" t="s">
        <v>8604</v>
      </c>
      <c r="O1259">
        <f>VLOOKUP(B1259,HIS退!B:F,5,FALSE)</f>
        <v>-9938</v>
      </c>
      <c r="P1259" t="str">
        <f t="shared" si="38"/>
        <v/>
      </c>
      <c r="Q1259" s="40">
        <f>VLOOKUP(L1259,银行退!C:D,2,FALSE)</f>
        <v>9938</v>
      </c>
      <c r="R1259" t="str">
        <f t="shared" si="39"/>
        <v/>
      </c>
      <c r="S1259" t="str">
        <f>VLOOKUP(L1259,银行退!C:Q,15,FALSE)</f>
        <v>S</v>
      </c>
      <c r="T1259" s="40" t="e">
        <f>VLOOKUP(L1259,银行退!C:W,21,FALSE)</f>
        <v>#N/A</v>
      </c>
      <c r="U1259" s="53">
        <v>42909.572766203702</v>
      </c>
      <c r="V1259" t="e">
        <f>VLOOKUP(B1259,HIS解!E:G,3,FALSE)</f>
        <v>#N/A</v>
      </c>
    </row>
    <row r="1260" spans="1:22" ht="14.25" hidden="1">
      <c r="A1260" s="53">
        <v>42909.589861111112</v>
      </c>
      <c r="B1260">
        <v>370821</v>
      </c>
      <c r="C1260" t="s">
        <v>3387</v>
      </c>
      <c r="D1260" t="s">
        <v>3388</v>
      </c>
      <c r="E1260" t="s">
        <v>3389</v>
      </c>
      <c r="F1260" s="15">
        <v>25</v>
      </c>
      <c r="G1260" t="s">
        <v>367</v>
      </c>
      <c r="H1260" t="s">
        <v>367</v>
      </c>
      <c r="I1260" t="s">
        <v>74</v>
      </c>
      <c r="J1260" t="s">
        <v>36</v>
      </c>
      <c r="K1260" t="s">
        <v>75</v>
      </c>
      <c r="L1260" t="s">
        <v>8605</v>
      </c>
      <c r="M1260" t="s">
        <v>8606</v>
      </c>
      <c r="N1260" t="s">
        <v>8607</v>
      </c>
      <c r="O1260">
        <f>VLOOKUP(B1260,HIS退!B:F,5,FALSE)</f>
        <v>-25</v>
      </c>
      <c r="P1260" t="str">
        <f t="shared" si="38"/>
        <v/>
      </c>
      <c r="Q1260" s="40">
        <f>VLOOKUP(L1260,银行退!C:D,2,FALSE)</f>
        <v>25</v>
      </c>
      <c r="R1260" t="str">
        <f t="shared" si="39"/>
        <v/>
      </c>
      <c r="S1260" t="str">
        <f>VLOOKUP(L1260,银行退!C:Q,15,FALSE)</f>
        <v>S</v>
      </c>
      <c r="T1260" s="40" t="e">
        <f>VLOOKUP(L1260,银行退!C:W,21,FALSE)</f>
        <v>#N/A</v>
      </c>
      <c r="U1260" s="53">
        <v>42909.589861111112</v>
      </c>
      <c r="V1260" t="e">
        <f>VLOOKUP(B1260,HIS解!E:G,3,FALSE)</f>
        <v>#N/A</v>
      </c>
    </row>
    <row r="1261" spans="1:22" ht="14.25" hidden="1">
      <c r="A1261" s="53">
        <v>42909.593391203707</v>
      </c>
      <c r="B1261">
        <v>370989</v>
      </c>
      <c r="C1261" t="s">
        <v>3390</v>
      </c>
      <c r="D1261" t="s">
        <v>3391</v>
      </c>
      <c r="E1261" t="s">
        <v>3392</v>
      </c>
      <c r="F1261" s="15">
        <v>176</v>
      </c>
      <c r="G1261" t="s">
        <v>367</v>
      </c>
      <c r="H1261" t="s">
        <v>367</v>
      </c>
      <c r="I1261" t="s">
        <v>74</v>
      </c>
      <c r="J1261" t="s">
        <v>36</v>
      </c>
      <c r="K1261" t="s">
        <v>75</v>
      </c>
      <c r="L1261" t="s">
        <v>8608</v>
      </c>
      <c r="M1261" t="s">
        <v>8609</v>
      </c>
      <c r="N1261" t="s">
        <v>8610</v>
      </c>
      <c r="O1261">
        <f>VLOOKUP(B1261,HIS退!B:F,5,FALSE)</f>
        <v>-176</v>
      </c>
      <c r="P1261" t="str">
        <f t="shared" si="38"/>
        <v/>
      </c>
      <c r="Q1261" s="40">
        <f>VLOOKUP(L1261,银行退!C:D,2,FALSE)</f>
        <v>176</v>
      </c>
      <c r="R1261" t="str">
        <f t="shared" si="39"/>
        <v/>
      </c>
      <c r="S1261" t="str">
        <f>VLOOKUP(L1261,银行退!C:Q,15,FALSE)</f>
        <v>S</v>
      </c>
      <c r="T1261" s="40" t="e">
        <f>VLOOKUP(L1261,银行退!C:W,21,FALSE)</f>
        <v>#N/A</v>
      </c>
      <c r="U1261" s="53">
        <v>42909.593391203707</v>
      </c>
      <c r="V1261" t="e">
        <f>VLOOKUP(B1261,HIS解!E:G,3,FALSE)</f>
        <v>#N/A</v>
      </c>
    </row>
    <row r="1262" spans="1:22" ht="14.25" hidden="1">
      <c r="A1262" s="53">
        <v>42909.594456018516</v>
      </c>
      <c r="B1262">
        <v>371030</v>
      </c>
      <c r="C1262" t="s">
        <v>3393</v>
      </c>
      <c r="D1262" t="s">
        <v>3394</v>
      </c>
      <c r="E1262" t="s">
        <v>3395</v>
      </c>
      <c r="F1262" s="15">
        <v>277</v>
      </c>
      <c r="G1262" t="s">
        <v>367</v>
      </c>
      <c r="H1262" t="s">
        <v>367</v>
      </c>
      <c r="I1262" t="s">
        <v>74</v>
      </c>
      <c r="J1262" t="s">
        <v>36</v>
      </c>
      <c r="K1262" t="s">
        <v>75</v>
      </c>
      <c r="L1262" t="s">
        <v>8611</v>
      </c>
      <c r="M1262" t="s">
        <v>8612</v>
      </c>
      <c r="N1262" t="s">
        <v>8613</v>
      </c>
      <c r="O1262">
        <f>VLOOKUP(B1262,HIS退!B:F,5,FALSE)</f>
        <v>-277</v>
      </c>
      <c r="P1262" t="str">
        <f t="shared" si="38"/>
        <v/>
      </c>
      <c r="Q1262" s="40">
        <f>VLOOKUP(L1262,银行退!C:D,2,FALSE)</f>
        <v>277</v>
      </c>
      <c r="R1262" t="str">
        <f t="shared" si="39"/>
        <v/>
      </c>
      <c r="S1262" t="str">
        <f>VLOOKUP(L1262,银行退!C:Q,15,FALSE)</f>
        <v>S</v>
      </c>
      <c r="T1262" s="40" t="e">
        <f>VLOOKUP(L1262,银行退!C:W,21,FALSE)</f>
        <v>#N/A</v>
      </c>
      <c r="U1262" s="53">
        <v>42909.594456018516</v>
      </c>
      <c r="V1262" t="e">
        <f>VLOOKUP(B1262,HIS解!E:G,3,FALSE)</f>
        <v>#N/A</v>
      </c>
    </row>
    <row r="1263" spans="1:22" ht="14.25" hidden="1">
      <c r="A1263" s="53">
        <v>42909.596620370372</v>
      </c>
      <c r="B1263">
        <v>371126</v>
      </c>
      <c r="C1263" t="s">
        <v>3396</v>
      </c>
      <c r="D1263" t="s">
        <v>3397</v>
      </c>
      <c r="E1263" t="s">
        <v>3398</v>
      </c>
      <c r="F1263" s="15">
        <v>1000</v>
      </c>
      <c r="G1263" t="s">
        <v>367</v>
      </c>
      <c r="H1263" t="s">
        <v>367</v>
      </c>
      <c r="I1263" t="s">
        <v>74</v>
      </c>
      <c r="J1263" t="s">
        <v>36</v>
      </c>
      <c r="K1263" t="s">
        <v>75</v>
      </c>
      <c r="L1263" t="s">
        <v>8614</v>
      </c>
      <c r="M1263" t="s">
        <v>8615</v>
      </c>
      <c r="N1263" t="s">
        <v>8616</v>
      </c>
      <c r="O1263">
        <f>VLOOKUP(B1263,HIS退!B:F,5,FALSE)</f>
        <v>-1000</v>
      </c>
      <c r="P1263" t="str">
        <f t="shared" si="38"/>
        <v/>
      </c>
      <c r="Q1263" s="40">
        <f>VLOOKUP(L1263,银行退!C:D,2,FALSE)</f>
        <v>1000</v>
      </c>
      <c r="R1263" t="str">
        <f t="shared" si="39"/>
        <v/>
      </c>
      <c r="S1263" t="str">
        <f>VLOOKUP(L1263,银行退!C:Q,15,FALSE)</f>
        <v>S</v>
      </c>
      <c r="T1263" s="40" t="e">
        <f>VLOOKUP(L1263,银行退!C:W,21,FALSE)</f>
        <v>#N/A</v>
      </c>
      <c r="U1263" s="53">
        <v>42909.596620370372</v>
      </c>
      <c r="V1263" t="e">
        <f>VLOOKUP(B1263,HIS解!E:G,3,FALSE)</f>
        <v>#N/A</v>
      </c>
    </row>
    <row r="1264" spans="1:22" ht="14.25" hidden="1">
      <c r="A1264" s="53">
        <v>42909.598530092589</v>
      </c>
      <c r="B1264">
        <v>371204</v>
      </c>
      <c r="C1264" t="s">
        <v>3399</v>
      </c>
      <c r="D1264" t="s">
        <v>3400</v>
      </c>
      <c r="E1264" t="s">
        <v>3401</v>
      </c>
      <c r="F1264" s="15">
        <v>7</v>
      </c>
      <c r="G1264" t="s">
        <v>367</v>
      </c>
      <c r="H1264" t="s">
        <v>367</v>
      </c>
      <c r="I1264" t="s">
        <v>74</v>
      </c>
      <c r="J1264" t="s">
        <v>36</v>
      </c>
      <c r="K1264" t="s">
        <v>75</v>
      </c>
      <c r="L1264" t="s">
        <v>8617</v>
      </c>
      <c r="M1264" t="s">
        <v>8618</v>
      </c>
      <c r="N1264" t="s">
        <v>8619</v>
      </c>
      <c r="O1264">
        <f>VLOOKUP(B1264,HIS退!B:F,5,FALSE)</f>
        <v>-7</v>
      </c>
      <c r="P1264" t="str">
        <f t="shared" si="38"/>
        <v/>
      </c>
      <c r="Q1264" s="40">
        <f>VLOOKUP(L1264,银行退!C:D,2,FALSE)</f>
        <v>7</v>
      </c>
      <c r="R1264" t="str">
        <f t="shared" si="39"/>
        <v/>
      </c>
      <c r="S1264" t="str">
        <f>VLOOKUP(L1264,银行退!C:Q,15,FALSE)</f>
        <v>S</v>
      </c>
      <c r="T1264" s="40" t="e">
        <f>VLOOKUP(L1264,银行退!C:W,21,FALSE)</f>
        <v>#N/A</v>
      </c>
      <c r="U1264" s="53">
        <v>42909.598530092589</v>
      </c>
      <c r="V1264" t="e">
        <f>VLOOKUP(B1264,HIS解!E:G,3,FALSE)</f>
        <v>#N/A</v>
      </c>
    </row>
    <row r="1265" spans="1:22" ht="14.25" hidden="1">
      <c r="A1265" s="53">
        <v>42909.598865740743</v>
      </c>
      <c r="B1265">
        <v>371220</v>
      </c>
      <c r="C1265" t="s">
        <v>3402</v>
      </c>
      <c r="D1265" t="s">
        <v>3403</v>
      </c>
      <c r="E1265" t="s">
        <v>3404</v>
      </c>
      <c r="F1265" s="15">
        <v>50</v>
      </c>
      <c r="G1265" t="s">
        <v>42</v>
      </c>
      <c r="H1265" t="s">
        <v>367</v>
      </c>
      <c r="I1265" t="s">
        <v>74</v>
      </c>
      <c r="J1265" t="s">
        <v>36</v>
      </c>
      <c r="K1265" t="s">
        <v>75</v>
      </c>
      <c r="L1265" t="s">
        <v>8620</v>
      </c>
      <c r="M1265" t="s">
        <v>8621</v>
      </c>
      <c r="N1265" t="s">
        <v>8622</v>
      </c>
      <c r="O1265">
        <f>VLOOKUP(B1265,HIS退!B:F,5,FALSE)</f>
        <v>-50</v>
      </c>
      <c r="P1265" t="str">
        <f t="shared" si="38"/>
        <v/>
      </c>
      <c r="Q1265" s="40">
        <f>VLOOKUP(L1265,银行退!C:D,2,FALSE)</f>
        <v>50</v>
      </c>
      <c r="R1265" t="str">
        <f t="shared" si="39"/>
        <v/>
      </c>
      <c r="S1265" t="str">
        <f>VLOOKUP(L1265,银行退!C:Q,15,FALSE)</f>
        <v>S</v>
      </c>
      <c r="T1265" s="40" t="e">
        <f>VLOOKUP(L1265,银行退!C:W,21,FALSE)</f>
        <v>#N/A</v>
      </c>
      <c r="U1265" s="53">
        <v>42909.598865740743</v>
      </c>
      <c r="V1265" t="e">
        <f>VLOOKUP(B1265,HIS解!E:G,3,FALSE)</f>
        <v>#N/A</v>
      </c>
    </row>
    <row r="1266" spans="1:22" ht="14.25" hidden="1">
      <c r="A1266" s="53">
        <v>42909.603912037041</v>
      </c>
      <c r="B1266">
        <v>371476</v>
      </c>
      <c r="C1266" t="s">
        <v>3405</v>
      </c>
      <c r="D1266" t="s">
        <v>3406</v>
      </c>
      <c r="E1266" t="s">
        <v>3407</v>
      </c>
      <c r="F1266" s="15">
        <v>312</v>
      </c>
      <c r="G1266" t="s">
        <v>367</v>
      </c>
      <c r="H1266" t="s">
        <v>367</v>
      </c>
      <c r="I1266" t="s">
        <v>74</v>
      </c>
      <c r="J1266" t="s">
        <v>36</v>
      </c>
      <c r="K1266" t="s">
        <v>75</v>
      </c>
      <c r="L1266" t="s">
        <v>8623</v>
      </c>
      <c r="M1266" t="s">
        <v>8624</v>
      </c>
      <c r="N1266" t="s">
        <v>8625</v>
      </c>
      <c r="O1266">
        <f>VLOOKUP(B1266,HIS退!B:F,5,FALSE)</f>
        <v>-312</v>
      </c>
      <c r="P1266" t="str">
        <f t="shared" si="38"/>
        <v/>
      </c>
      <c r="Q1266" s="40">
        <f>VLOOKUP(L1266,银行退!C:D,2,FALSE)</f>
        <v>312</v>
      </c>
      <c r="R1266" t="str">
        <f t="shared" si="39"/>
        <v/>
      </c>
      <c r="S1266" t="str">
        <f>VLOOKUP(L1266,银行退!C:Q,15,FALSE)</f>
        <v>S</v>
      </c>
      <c r="T1266" s="40" t="e">
        <f>VLOOKUP(L1266,银行退!C:W,21,FALSE)</f>
        <v>#N/A</v>
      </c>
      <c r="U1266" s="53">
        <v>42909.603912037041</v>
      </c>
      <c r="V1266" t="e">
        <f>VLOOKUP(B1266,HIS解!E:G,3,FALSE)</f>
        <v>#N/A</v>
      </c>
    </row>
    <row r="1267" spans="1:22" ht="14.25" hidden="1">
      <c r="A1267" s="53">
        <v>42909.606782407405</v>
      </c>
      <c r="B1267">
        <v>371613</v>
      </c>
      <c r="C1267" t="s">
        <v>3408</v>
      </c>
      <c r="D1267" t="s">
        <v>3409</v>
      </c>
      <c r="E1267" t="s">
        <v>3410</v>
      </c>
      <c r="F1267" s="15">
        <v>500</v>
      </c>
      <c r="G1267" t="s">
        <v>367</v>
      </c>
      <c r="H1267" t="s">
        <v>367</v>
      </c>
      <c r="I1267" t="s">
        <v>74</v>
      </c>
      <c r="J1267" t="s">
        <v>36</v>
      </c>
      <c r="K1267" t="s">
        <v>75</v>
      </c>
      <c r="L1267" t="s">
        <v>8626</v>
      </c>
      <c r="M1267" t="s">
        <v>8627</v>
      </c>
      <c r="N1267" t="s">
        <v>8628</v>
      </c>
      <c r="O1267">
        <f>VLOOKUP(B1267,HIS退!B:F,5,FALSE)</f>
        <v>-500</v>
      </c>
      <c r="P1267" t="str">
        <f t="shared" si="38"/>
        <v/>
      </c>
      <c r="Q1267" s="40">
        <f>VLOOKUP(L1267,银行退!C:D,2,FALSE)</f>
        <v>500</v>
      </c>
      <c r="R1267" t="str">
        <f t="shared" si="39"/>
        <v/>
      </c>
      <c r="S1267" t="str">
        <f>VLOOKUP(L1267,银行退!C:Q,15,FALSE)</f>
        <v>S</v>
      </c>
      <c r="T1267" s="40" t="e">
        <f>VLOOKUP(L1267,银行退!C:W,21,FALSE)</f>
        <v>#N/A</v>
      </c>
      <c r="U1267" s="53">
        <v>42909.606782407405</v>
      </c>
      <c r="V1267" t="e">
        <f>VLOOKUP(B1267,HIS解!E:G,3,FALSE)</f>
        <v>#N/A</v>
      </c>
    </row>
    <row r="1268" spans="1:22" ht="14.25" hidden="1">
      <c r="A1268" s="53">
        <v>42909.607511574075</v>
      </c>
      <c r="B1268">
        <v>371665</v>
      </c>
      <c r="C1268" t="s">
        <v>3411</v>
      </c>
      <c r="D1268" t="s">
        <v>3412</v>
      </c>
      <c r="E1268" t="s">
        <v>3413</v>
      </c>
      <c r="F1268" s="15">
        <v>2500</v>
      </c>
      <c r="G1268" t="s">
        <v>367</v>
      </c>
      <c r="H1268" t="s">
        <v>367</v>
      </c>
      <c r="I1268" t="s">
        <v>74</v>
      </c>
      <c r="J1268" t="s">
        <v>36</v>
      </c>
      <c r="K1268" t="s">
        <v>75</v>
      </c>
      <c r="L1268" t="s">
        <v>8629</v>
      </c>
      <c r="M1268" t="s">
        <v>8630</v>
      </c>
      <c r="N1268" t="s">
        <v>8628</v>
      </c>
      <c r="O1268">
        <f>VLOOKUP(B1268,HIS退!B:F,5,FALSE)</f>
        <v>-2500</v>
      </c>
      <c r="P1268" t="str">
        <f t="shared" si="38"/>
        <v/>
      </c>
      <c r="Q1268" s="40">
        <f>VLOOKUP(L1268,银行退!C:D,2,FALSE)</f>
        <v>2500</v>
      </c>
      <c r="R1268" t="str">
        <f t="shared" si="39"/>
        <v/>
      </c>
      <c r="S1268" t="str">
        <f>VLOOKUP(L1268,银行退!C:Q,15,FALSE)</f>
        <v>S</v>
      </c>
      <c r="T1268" s="40" t="e">
        <f>VLOOKUP(L1268,银行退!C:W,21,FALSE)</f>
        <v>#N/A</v>
      </c>
      <c r="U1268" s="53">
        <v>42909.607511574075</v>
      </c>
      <c r="V1268" t="e">
        <f>VLOOKUP(B1268,HIS解!E:G,3,FALSE)</f>
        <v>#N/A</v>
      </c>
    </row>
    <row r="1269" spans="1:22" ht="14.25" hidden="1">
      <c r="A1269" s="53">
        <v>42909.615358796298</v>
      </c>
      <c r="B1269">
        <v>372102</v>
      </c>
      <c r="C1269" t="s">
        <v>3414</v>
      </c>
      <c r="D1269" t="s">
        <v>3415</v>
      </c>
      <c r="E1269" t="s">
        <v>3416</v>
      </c>
      <c r="F1269" s="15">
        <v>1178</v>
      </c>
      <c r="G1269" t="s">
        <v>367</v>
      </c>
      <c r="H1269" t="s">
        <v>367</v>
      </c>
      <c r="I1269" t="s">
        <v>74</v>
      </c>
      <c r="J1269" t="s">
        <v>36</v>
      </c>
      <c r="K1269" t="s">
        <v>75</v>
      </c>
      <c r="L1269" t="s">
        <v>8631</v>
      </c>
      <c r="M1269" t="s">
        <v>8632</v>
      </c>
      <c r="N1269" t="s">
        <v>8633</v>
      </c>
      <c r="O1269">
        <f>VLOOKUP(B1269,HIS退!B:F,5,FALSE)</f>
        <v>-1178</v>
      </c>
      <c r="P1269" t="str">
        <f t="shared" si="38"/>
        <v/>
      </c>
      <c r="Q1269" s="40">
        <f>VLOOKUP(L1269,银行退!C:D,2,FALSE)</f>
        <v>1178</v>
      </c>
      <c r="R1269" t="str">
        <f t="shared" si="39"/>
        <v/>
      </c>
      <c r="S1269" t="str">
        <f>VLOOKUP(L1269,银行退!C:Q,15,FALSE)</f>
        <v>S</v>
      </c>
      <c r="T1269" s="40" t="e">
        <f>VLOOKUP(L1269,银行退!C:W,21,FALSE)</f>
        <v>#N/A</v>
      </c>
      <c r="U1269" s="53">
        <v>42909.615358796298</v>
      </c>
      <c r="V1269" t="e">
        <f>VLOOKUP(B1269,HIS解!E:G,3,FALSE)</f>
        <v>#N/A</v>
      </c>
    </row>
    <row r="1270" spans="1:22" ht="14.25" hidden="1">
      <c r="A1270" s="53">
        <v>42909.616238425922</v>
      </c>
      <c r="B1270">
        <v>372159</v>
      </c>
      <c r="C1270" t="s">
        <v>3417</v>
      </c>
      <c r="D1270" t="s">
        <v>3418</v>
      </c>
      <c r="E1270" t="s">
        <v>3419</v>
      </c>
      <c r="F1270" s="15">
        <v>936</v>
      </c>
      <c r="G1270" t="s">
        <v>367</v>
      </c>
      <c r="H1270" t="s">
        <v>367</v>
      </c>
      <c r="I1270" t="s">
        <v>74</v>
      </c>
      <c r="J1270" t="s">
        <v>36</v>
      </c>
      <c r="K1270" t="s">
        <v>75</v>
      </c>
      <c r="L1270" t="s">
        <v>8634</v>
      </c>
      <c r="M1270" t="s">
        <v>8635</v>
      </c>
      <c r="N1270" t="s">
        <v>8636</v>
      </c>
      <c r="O1270">
        <f>VLOOKUP(B1270,HIS退!B:F,5,FALSE)</f>
        <v>-936</v>
      </c>
      <c r="P1270" t="str">
        <f t="shared" si="38"/>
        <v/>
      </c>
      <c r="Q1270" s="40">
        <f>VLOOKUP(L1270,银行退!C:D,2,FALSE)</f>
        <v>936</v>
      </c>
      <c r="R1270" t="str">
        <f t="shared" si="39"/>
        <v/>
      </c>
      <c r="S1270" t="str">
        <f>VLOOKUP(L1270,银行退!C:Q,15,FALSE)</f>
        <v>S</v>
      </c>
      <c r="T1270" s="40" t="e">
        <f>VLOOKUP(L1270,银行退!C:W,21,FALSE)</f>
        <v>#N/A</v>
      </c>
      <c r="U1270" s="53">
        <v>42909.616238425922</v>
      </c>
      <c r="V1270" t="e">
        <f>VLOOKUP(B1270,HIS解!E:G,3,FALSE)</f>
        <v>#N/A</v>
      </c>
    </row>
    <row r="1271" spans="1:22" ht="14.25" hidden="1">
      <c r="A1271" s="53">
        <v>42909.618726851855</v>
      </c>
      <c r="B1271">
        <v>372310</v>
      </c>
      <c r="C1271" t="s">
        <v>3420</v>
      </c>
      <c r="D1271" t="s">
        <v>3421</v>
      </c>
      <c r="E1271" t="s">
        <v>3422</v>
      </c>
      <c r="F1271" s="15">
        <v>14</v>
      </c>
      <c r="G1271" t="s">
        <v>367</v>
      </c>
      <c r="H1271" t="s">
        <v>367</v>
      </c>
      <c r="I1271" t="s">
        <v>74</v>
      </c>
      <c r="J1271" t="s">
        <v>36</v>
      </c>
      <c r="K1271" t="s">
        <v>75</v>
      </c>
      <c r="L1271" t="s">
        <v>8637</v>
      </c>
      <c r="M1271" t="s">
        <v>8638</v>
      </c>
      <c r="N1271" t="s">
        <v>8639</v>
      </c>
      <c r="O1271">
        <f>VLOOKUP(B1271,HIS退!B:F,5,FALSE)</f>
        <v>-14</v>
      </c>
      <c r="P1271" t="str">
        <f t="shared" si="38"/>
        <v/>
      </c>
      <c r="Q1271" s="40">
        <f>VLOOKUP(L1271,银行退!C:D,2,FALSE)</f>
        <v>14</v>
      </c>
      <c r="R1271" t="str">
        <f t="shared" si="39"/>
        <v/>
      </c>
      <c r="S1271" t="str">
        <f>VLOOKUP(L1271,银行退!C:Q,15,FALSE)</f>
        <v>S</v>
      </c>
      <c r="T1271" s="40" t="e">
        <f>VLOOKUP(L1271,银行退!C:W,21,FALSE)</f>
        <v>#N/A</v>
      </c>
      <c r="U1271" s="53">
        <v>42909.618726851855</v>
      </c>
      <c r="V1271" t="e">
        <f>VLOOKUP(B1271,HIS解!E:G,3,FALSE)</f>
        <v>#N/A</v>
      </c>
    </row>
    <row r="1272" spans="1:22" ht="14.25" hidden="1">
      <c r="A1272" s="53">
        <v>42909.619097222225</v>
      </c>
      <c r="B1272">
        <v>372334</v>
      </c>
      <c r="C1272" t="s">
        <v>3423</v>
      </c>
      <c r="D1272" t="s">
        <v>3424</v>
      </c>
      <c r="E1272" t="s">
        <v>3425</v>
      </c>
      <c r="F1272" s="15">
        <v>14</v>
      </c>
      <c r="G1272" t="s">
        <v>367</v>
      </c>
      <c r="H1272" t="s">
        <v>367</v>
      </c>
      <c r="I1272" t="s">
        <v>74</v>
      </c>
      <c r="J1272" t="s">
        <v>36</v>
      </c>
      <c r="K1272" t="s">
        <v>75</v>
      </c>
      <c r="L1272" t="s">
        <v>8640</v>
      </c>
      <c r="M1272" t="s">
        <v>8641</v>
      </c>
      <c r="N1272" t="s">
        <v>8639</v>
      </c>
      <c r="O1272">
        <f>VLOOKUP(B1272,HIS退!B:F,5,FALSE)</f>
        <v>-14</v>
      </c>
      <c r="P1272" t="str">
        <f t="shared" si="38"/>
        <v/>
      </c>
      <c r="Q1272" s="40">
        <f>VLOOKUP(L1272,银行退!C:D,2,FALSE)</f>
        <v>14</v>
      </c>
      <c r="R1272" t="str">
        <f t="shared" si="39"/>
        <v/>
      </c>
      <c r="S1272" t="str">
        <f>VLOOKUP(L1272,银行退!C:Q,15,FALSE)</f>
        <v>S</v>
      </c>
      <c r="T1272" s="40" t="e">
        <f>VLOOKUP(L1272,银行退!C:W,21,FALSE)</f>
        <v>#N/A</v>
      </c>
      <c r="U1272" s="53">
        <v>42909.619097222225</v>
      </c>
      <c r="V1272" t="e">
        <f>VLOOKUP(B1272,HIS解!E:G,3,FALSE)</f>
        <v>#N/A</v>
      </c>
    </row>
    <row r="1273" spans="1:22" ht="14.25" hidden="1">
      <c r="A1273" s="53">
        <v>42909.621504629627</v>
      </c>
      <c r="B1273">
        <v>372471</v>
      </c>
      <c r="C1273" t="s">
        <v>3426</v>
      </c>
      <c r="D1273" t="s">
        <v>3427</v>
      </c>
      <c r="E1273" t="s">
        <v>3428</v>
      </c>
      <c r="F1273" s="15">
        <v>1913</v>
      </c>
      <c r="G1273" t="s">
        <v>367</v>
      </c>
      <c r="H1273" t="s">
        <v>367</v>
      </c>
      <c r="I1273" t="s">
        <v>74</v>
      </c>
      <c r="J1273" t="s">
        <v>36</v>
      </c>
      <c r="K1273" t="s">
        <v>75</v>
      </c>
      <c r="L1273" t="s">
        <v>8642</v>
      </c>
      <c r="M1273" t="s">
        <v>8643</v>
      </c>
      <c r="N1273" t="s">
        <v>8644</v>
      </c>
      <c r="O1273">
        <f>VLOOKUP(B1273,HIS退!B:F,5,FALSE)</f>
        <v>-1913</v>
      </c>
      <c r="P1273" t="str">
        <f t="shared" si="38"/>
        <v/>
      </c>
      <c r="Q1273" s="40">
        <f>VLOOKUP(L1273,银行退!C:D,2,FALSE)</f>
        <v>1913</v>
      </c>
      <c r="R1273" t="str">
        <f t="shared" si="39"/>
        <v/>
      </c>
      <c r="S1273" t="str">
        <f>VLOOKUP(L1273,银行退!C:Q,15,FALSE)</f>
        <v>S</v>
      </c>
      <c r="T1273" s="40" t="e">
        <f>VLOOKUP(L1273,银行退!C:W,21,FALSE)</f>
        <v>#N/A</v>
      </c>
      <c r="U1273" s="53">
        <v>42909.621504629627</v>
      </c>
      <c r="V1273" t="e">
        <f>VLOOKUP(B1273,HIS解!E:G,3,FALSE)</f>
        <v>#N/A</v>
      </c>
    </row>
    <row r="1274" spans="1:22" ht="14.25" hidden="1">
      <c r="A1274" s="53">
        <v>42909.622916666667</v>
      </c>
      <c r="B1274">
        <v>372559</v>
      </c>
      <c r="C1274" t="s">
        <v>3429</v>
      </c>
      <c r="D1274" t="s">
        <v>2347</v>
      </c>
      <c r="E1274" t="s">
        <v>2348</v>
      </c>
      <c r="F1274" s="15">
        <v>1000</v>
      </c>
      <c r="G1274" t="s">
        <v>367</v>
      </c>
      <c r="H1274" t="s">
        <v>367</v>
      </c>
      <c r="I1274" t="s">
        <v>74</v>
      </c>
      <c r="J1274" t="s">
        <v>36</v>
      </c>
      <c r="K1274" t="s">
        <v>75</v>
      </c>
      <c r="L1274" t="s">
        <v>8645</v>
      </c>
      <c r="M1274" t="s">
        <v>8646</v>
      </c>
      <c r="N1274" t="s">
        <v>7374</v>
      </c>
      <c r="O1274">
        <f>VLOOKUP(B1274,HIS退!B:F,5,FALSE)</f>
        <v>-1000</v>
      </c>
      <c r="P1274" t="str">
        <f t="shared" si="38"/>
        <v/>
      </c>
      <c r="Q1274" s="40">
        <f>VLOOKUP(L1274,银行退!C:D,2,FALSE)</f>
        <v>1000</v>
      </c>
      <c r="R1274" t="str">
        <f t="shared" si="39"/>
        <v/>
      </c>
      <c r="S1274" t="str">
        <f>VLOOKUP(L1274,银行退!C:Q,15,FALSE)</f>
        <v>S</v>
      </c>
      <c r="T1274" s="40" t="e">
        <f>VLOOKUP(L1274,银行退!C:W,21,FALSE)</f>
        <v>#N/A</v>
      </c>
      <c r="U1274" s="53">
        <v>42909.622916666667</v>
      </c>
      <c r="V1274" t="e">
        <f>VLOOKUP(B1274,HIS解!E:G,3,FALSE)</f>
        <v>#N/A</v>
      </c>
    </row>
    <row r="1275" spans="1:22" ht="14.25" hidden="1">
      <c r="A1275" s="53">
        <v>42909.623773148145</v>
      </c>
      <c r="B1275">
        <v>372611</v>
      </c>
      <c r="C1275" t="s">
        <v>3430</v>
      </c>
      <c r="D1275" t="s">
        <v>3431</v>
      </c>
      <c r="E1275" t="s">
        <v>3432</v>
      </c>
      <c r="F1275" s="15">
        <v>1450</v>
      </c>
      <c r="G1275" t="s">
        <v>42</v>
      </c>
      <c r="H1275" t="s">
        <v>367</v>
      </c>
      <c r="I1275" t="s">
        <v>74</v>
      </c>
      <c r="J1275" t="s">
        <v>36</v>
      </c>
      <c r="K1275" t="s">
        <v>75</v>
      </c>
      <c r="L1275" t="s">
        <v>8647</v>
      </c>
      <c r="M1275" t="s">
        <v>8648</v>
      </c>
      <c r="N1275" t="s">
        <v>8649</v>
      </c>
      <c r="O1275">
        <f>VLOOKUP(B1275,HIS退!B:F,5,FALSE)</f>
        <v>-1450</v>
      </c>
      <c r="P1275" t="str">
        <f t="shared" si="38"/>
        <v/>
      </c>
      <c r="Q1275" s="40">
        <f>VLOOKUP(L1275,银行退!C:D,2,FALSE)</f>
        <v>1450</v>
      </c>
      <c r="R1275" t="str">
        <f t="shared" si="39"/>
        <v/>
      </c>
      <c r="S1275" t="str">
        <f>VLOOKUP(L1275,银行退!C:Q,15,FALSE)</f>
        <v>S</v>
      </c>
      <c r="T1275" s="40" t="e">
        <f>VLOOKUP(L1275,银行退!C:W,21,FALSE)</f>
        <v>#N/A</v>
      </c>
      <c r="U1275" s="53">
        <v>42909.623773148145</v>
      </c>
      <c r="V1275" t="e">
        <f>VLOOKUP(B1275,HIS解!E:G,3,FALSE)</f>
        <v>#N/A</v>
      </c>
    </row>
    <row r="1276" spans="1:22" ht="14.25" hidden="1">
      <c r="A1276" s="53">
        <v>42909.626828703702</v>
      </c>
      <c r="B1276">
        <v>372792</v>
      </c>
      <c r="C1276" t="s">
        <v>8650</v>
      </c>
      <c r="D1276" t="s">
        <v>3433</v>
      </c>
      <c r="E1276" t="s">
        <v>3434</v>
      </c>
      <c r="F1276" s="15">
        <v>8922</v>
      </c>
      <c r="G1276" t="s">
        <v>367</v>
      </c>
      <c r="H1276" t="s">
        <v>367</v>
      </c>
      <c r="I1276" t="s">
        <v>174</v>
      </c>
      <c r="J1276" t="s">
        <v>73</v>
      </c>
      <c r="K1276" t="s">
        <v>75</v>
      </c>
      <c r="L1276" t="s">
        <v>8651</v>
      </c>
      <c r="M1276" t="s">
        <v>8652</v>
      </c>
      <c r="N1276" t="s">
        <v>5065</v>
      </c>
      <c r="O1276">
        <f>VLOOKUP(B1276,HIS退!B:F,5,FALSE)</f>
        <v>-8922</v>
      </c>
      <c r="P1276" t="str">
        <f t="shared" si="38"/>
        <v/>
      </c>
      <c r="Q1276" s="40">
        <f>VLOOKUP(L1276,银行退!C:D,2,FALSE)</f>
        <v>8922</v>
      </c>
      <c r="R1276" t="str">
        <f t="shared" si="39"/>
        <v/>
      </c>
      <c r="S1276" t="str">
        <f>VLOOKUP(L1276,银行退!C:Q,15,FALSE)</f>
        <v>B</v>
      </c>
      <c r="T1276" s="40" t="str">
        <f>VLOOKUP(L1276,银行退!C:W,21,FALSE)</f>
        <v>20170623</v>
      </c>
      <c r="U1276" s="53">
        <v>42909.626828703702</v>
      </c>
      <c r="V1276">
        <f>VLOOKUP(B1276,HIS解!E:G,3,FALSE)</f>
        <v>8922</v>
      </c>
    </row>
    <row r="1277" spans="1:22" ht="14.25" hidden="1">
      <c r="A1277" s="53">
        <v>42909.628611111111</v>
      </c>
      <c r="B1277">
        <v>372882</v>
      </c>
      <c r="C1277" t="s">
        <v>8653</v>
      </c>
      <c r="D1277" t="s">
        <v>3435</v>
      </c>
      <c r="E1277" t="s">
        <v>3436</v>
      </c>
      <c r="F1277" s="15">
        <v>500</v>
      </c>
      <c r="G1277" t="s">
        <v>367</v>
      </c>
      <c r="H1277" t="s">
        <v>367</v>
      </c>
      <c r="I1277" t="s">
        <v>174</v>
      </c>
      <c r="J1277" t="s">
        <v>73</v>
      </c>
      <c r="K1277" t="s">
        <v>75</v>
      </c>
      <c r="L1277" t="s">
        <v>8654</v>
      </c>
      <c r="M1277" t="s">
        <v>8655</v>
      </c>
      <c r="N1277" t="s">
        <v>5066</v>
      </c>
      <c r="O1277">
        <f>VLOOKUP(B1277,HIS退!B:F,5,FALSE)</f>
        <v>-500</v>
      </c>
      <c r="P1277" t="str">
        <f t="shared" si="38"/>
        <v/>
      </c>
      <c r="Q1277" s="40">
        <f>VLOOKUP(L1277,银行退!C:D,2,FALSE)</f>
        <v>500</v>
      </c>
      <c r="R1277" t="str">
        <f t="shared" si="39"/>
        <v/>
      </c>
      <c r="S1277" t="str">
        <f>VLOOKUP(L1277,银行退!C:Q,15,FALSE)</f>
        <v>B</v>
      </c>
      <c r="T1277" s="40" t="str">
        <f>VLOOKUP(L1277,银行退!C:W,21,FALSE)</f>
        <v>20170623</v>
      </c>
      <c r="U1277" s="53">
        <v>42909.628611111111</v>
      </c>
      <c r="V1277">
        <f>VLOOKUP(B1277,HIS解!E:G,3,FALSE)</f>
        <v>500</v>
      </c>
    </row>
    <row r="1278" spans="1:22" ht="14.25" hidden="1">
      <c r="A1278" s="53">
        <v>42909.631458333337</v>
      </c>
      <c r="B1278">
        <v>373000</v>
      </c>
      <c r="C1278" t="s">
        <v>3437</v>
      </c>
      <c r="D1278" t="s">
        <v>3438</v>
      </c>
      <c r="E1278" t="s">
        <v>3439</v>
      </c>
      <c r="F1278" s="15">
        <v>500</v>
      </c>
      <c r="G1278" t="s">
        <v>367</v>
      </c>
      <c r="H1278" t="s">
        <v>367</v>
      </c>
      <c r="I1278" t="s">
        <v>74</v>
      </c>
      <c r="J1278" t="s">
        <v>36</v>
      </c>
      <c r="K1278" t="s">
        <v>75</v>
      </c>
      <c r="L1278" t="s">
        <v>8656</v>
      </c>
      <c r="M1278" t="s">
        <v>8657</v>
      </c>
      <c r="N1278" t="s">
        <v>8658</v>
      </c>
      <c r="O1278">
        <f>VLOOKUP(B1278,HIS退!B:F,5,FALSE)</f>
        <v>-500</v>
      </c>
      <c r="P1278" t="str">
        <f t="shared" si="38"/>
        <v/>
      </c>
      <c r="Q1278" s="40">
        <f>VLOOKUP(L1278,银行退!C:D,2,FALSE)</f>
        <v>500</v>
      </c>
      <c r="R1278" t="str">
        <f t="shared" si="39"/>
        <v/>
      </c>
      <c r="S1278" t="str">
        <f>VLOOKUP(L1278,银行退!C:Q,15,FALSE)</f>
        <v>S</v>
      </c>
      <c r="T1278" s="40" t="e">
        <f>VLOOKUP(L1278,银行退!C:W,21,FALSE)</f>
        <v>#N/A</v>
      </c>
      <c r="U1278" s="53">
        <v>42909.631458333337</v>
      </c>
      <c r="V1278" t="e">
        <f>VLOOKUP(B1278,HIS解!E:G,3,FALSE)</f>
        <v>#N/A</v>
      </c>
    </row>
    <row r="1279" spans="1:22" ht="14.25">
      <c r="A1279" s="53">
        <v>42909.632013888891</v>
      </c>
      <c r="B1279">
        <v>373025</v>
      </c>
      <c r="C1279"/>
      <c r="D1279" t="s">
        <v>3440</v>
      </c>
      <c r="E1279" t="s">
        <v>297</v>
      </c>
      <c r="F1279" s="15">
        <v>94</v>
      </c>
      <c r="G1279" t="s">
        <v>367</v>
      </c>
      <c r="H1279" t="s">
        <v>367</v>
      </c>
      <c r="I1279" t="s">
        <v>174</v>
      </c>
      <c r="J1279" t="s">
        <v>73</v>
      </c>
      <c r="K1279" t="s">
        <v>75</v>
      </c>
      <c r="L1279" t="s">
        <v>8659</v>
      </c>
      <c r="M1279" t="s">
        <v>8660</v>
      </c>
      <c r="N1279" t="s">
        <v>5071</v>
      </c>
      <c r="O1279">
        <f>VLOOKUP(B1279,HIS退!B:F,5,FALSE)</f>
        <v>-94</v>
      </c>
      <c r="P1279" t="str">
        <f t="shared" si="38"/>
        <v/>
      </c>
      <c r="Q1279" s="40" t="e">
        <f>VLOOKUP(L1279,银行退!C:D,2,FALSE)</f>
        <v>#N/A</v>
      </c>
      <c r="R1279" t="e">
        <f t="shared" si="39"/>
        <v>#N/A</v>
      </c>
      <c r="S1279" t="e">
        <f>VLOOKUP(L1279,银行退!C:Q,15,FALSE)</f>
        <v>#N/A</v>
      </c>
      <c r="T1279" s="40" t="e">
        <f>VLOOKUP(L1279,银行退!C:W,21,FALSE)</f>
        <v>#N/A</v>
      </c>
      <c r="U1279" s="53">
        <v>42909.632013888891</v>
      </c>
      <c r="V1279">
        <f>VLOOKUP(B1279,HIS解!E:G,3,FALSE)</f>
        <v>94</v>
      </c>
    </row>
    <row r="1280" spans="1:22" ht="14.25" hidden="1">
      <c r="A1280" s="53">
        <v>42909.632581018515</v>
      </c>
      <c r="B1280">
        <v>0</v>
      </c>
      <c r="C1280"/>
      <c r="D1280" t="s">
        <v>3440</v>
      </c>
      <c r="E1280" t="s">
        <v>297</v>
      </c>
      <c r="F1280" s="15">
        <v>90</v>
      </c>
      <c r="G1280" t="s">
        <v>367</v>
      </c>
      <c r="H1280" t="s">
        <v>367</v>
      </c>
      <c r="I1280" t="s">
        <v>76</v>
      </c>
      <c r="J1280" t="s">
        <v>73</v>
      </c>
      <c r="K1280" t="s">
        <v>75</v>
      </c>
      <c r="L1280" t="s">
        <v>8661</v>
      </c>
      <c r="M1280" t="s">
        <v>8662</v>
      </c>
      <c r="N1280" t="s">
        <v>5071</v>
      </c>
      <c r="O1280" t="e">
        <f>VLOOKUP(B1280,HIS退!B:F,5,FALSE)</f>
        <v>#N/A</v>
      </c>
      <c r="P1280" t="e">
        <f t="shared" si="38"/>
        <v>#N/A</v>
      </c>
      <c r="Q1280" s="40" t="e">
        <f>VLOOKUP(L1280,银行退!C:D,2,FALSE)</f>
        <v>#N/A</v>
      </c>
      <c r="R1280" t="e">
        <f t="shared" si="39"/>
        <v>#N/A</v>
      </c>
      <c r="S1280" t="e">
        <f>VLOOKUP(L1280,银行退!C:Q,15,FALSE)</f>
        <v>#N/A</v>
      </c>
      <c r="T1280" s="40" t="e">
        <f>VLOOKUP(L1280,银行退!C:W,21,FALSE)</f>
        <v>#N/A</v>
      </c>
      <c r="U1280" s="53">
        <v>42909.632581018515</v>
      </c>
      <c r="V1280" t="e">
        <f>VLOOKUP(B1280,HIS解!E:G,3,FALSE)</f>
        <v>#N/A</v>
      </c>
    </row>
    <row r="1281" spans="1:22" ht="14.25" hidden="1">
      <c r="A1281" s="53">
        <v>42909.636956018519</v>
      </c>
      <c r="B1281">
        <v>373256</v>
      </c>
      <c r="C1281" t="s">
        <v>3441</v>
      </c>
      <c r="D1281" t="s">
        <v>3442</v>
      </c>
      <c r="E1281" t="s">
        <v>3443</v>
      </c>
      <c r="F1281" s="15">
        <v>777</v>
      </c>
      <c r="G1281" t="s">
        <v>42</v>
      </c>
      <c r="H1281" t="s">
        <v>367</v>
      </c>
      <c r="I1281" t="s">
        <v>74</v>
      </c>
      <c r="J1281" t="s">
        <v>36</v>
      </c>
      <c r="K1281" t="s">
        <v>75</v>
      </c>
      <c r="L1281" t="s">
        <v>8663</v>
      </c>
      <c r="M1281" t="s">
        <v>8664</v>
      </c>
      <c r="N1281" t="s">
        <v>8665</v>
      </c>
      <c r="O1281">
        <f>VLOOKUP(B1281,HIS退!B:F,5,FALSE)</f>
        <v>-777</v>
      </c>
      <c r="P1281" t="str">
        <f t="shared" si="38"/>
        <v/>
      </c>
      <c r="Q1281" s="40">
        <f>VLOOKUP(L1281,银行退!C:D,2,FALSE)</f>
        <v>777</v>
      </c>
      <c r="R1281" t="str">
        <f t="shared" si="39"/>
        <v/>
      </c>
      <c r="S1281" t="str">
        <f>VLOOKUP(L1281,银行退!C:Q,15,FALSE)</f>
        <v>S</v>
      </c>
      <c r="T1281" s="40" t="e">
        <f>VLOOKUP(L1281,银行退!C:W,21,FALSE)</f>
        <v>#N/A</v>
      </c>
      <c r="U1281" s="53">
        <v>42909.636956018519</v>
      </c>
      <c r="V1281" t="e">
        <f>VLOOKUP(B1281,HIS解!E:G,3,FALSE)</f>
        <v>#N/A</v>
      </c>
    </row>
    <row r="1282" spans="1:22" ht="14.25" hidden="1">
      <c r="A1282" s="53">
        <v>42909.639699074076</v>
      </c>
      <c r="B1282">
        <v>373395</v>
      </c>
      <c r="C1282" t="s">
        <v>8666</v>
      </c>
      <c r="D1282" t="s">
        <v>3444</v>
      </c>
      <c r="E1282" t="s">
        <v>3445</v>
      </c>
      <c r="F1282" s="15">
        <v>494</v>
      </c>
      <c r="G1282" t="s">
        <v>367</v>
      </c>
      <c r="H1282" t="s">
        <v>367</v>
      </c>
      <c r="I1282" t="s">
        <v>174</v>
      </c>
      <c r="J1282" t="s">
        <v>73</v>
      </c>
      <c r="K1282" t="s">
        <v>75</v>
      </c>
      <c r="L1282" t="s">
        <v>8667</v>
      </c>
      <c r="M1282" t="s">
        <v>8668</v>
      </c>
      <c r="N1282" t="s">
        <v>5067</v>
      </c>
      <c r="O1282">
        <f>VLOOKUP(B1282,HIS退!B:F,5,FALSE)</f>
        <v>-494</v>
      </c>
      <c r="P1282" t="str">
        <f t="shared" ref="P1282:P1345" si="40">IF(O1282=F1282*-1,"",1)</f>
        <v/>
      </c>
      <c r="Q1282" s="40">
        <f>VLOOKUP(L1282,银行退!C:D,2,FALSE)</f>
        <v>494</v>
      </c>
      <c r="R1282" t="str">
        <f t="shared" si="39"/>
        <v/>
      </c>
      <c r="S1282" t="str">
        <f>VLOOKUP(L1282,银行退!C:Q,15,FALSE)</f>
        <v>B</v>
      </c>
      <c r="T1282" s="40" t="str">
        <f>VLOOKUP(L1282,银行退!C:W,21,FALSE)</f>
        <v>20170623</v>
      </c>
      <c r="U1282" s="53">
        <v>42909.639699074076</v>
      </c>
      <c r="V1282">
        <f>VLOOKUP(B1282,HIS解!E:G,3,FALSE)</f>
        <v>494</v>
      </c>
    </row>
    <row r="1283" spans="1:22" ht="14.25" hidden="1">
      <c r="A1283" s="53">
        <v>42909.646354166667</v>
      </c>
      <c r="B1283">
        <v>373745</v>
      </c>
      <c r="C1283" t="s">
        <v>8669</v>
      </c>
      <c r="D1283" t="s">
        <v>3446</v>
      </c>
      <c r="E1283" t="s">
        <v>3447</v>
      </c>
      <c r="F1283" s="15">
        <v>92</v>
      </c>
      <c r="G1283" t="s">
        <v>367</v>
      </c>
      <c r="H1283" t="s">
        <v>367</v>
      </c>
      <c r="I1283" t="s">
        <v>174</v>
      </c>
      <c r="J1283" t="s">
        <v>73</v>
      </c>
      <c r="K1283" t="s">
        <v>75</v>
      </c>
      <c r="L1283" t="s">
        <v>8670</v>
      </c>
      <c r="M1283" t="s">
        <v>8671</v>
      </c>
      <c r="N1283" t="s">
        <v>5068</v>
      </c>
      <c r="O1283">
        <f>VLOOKUP(B1283,HIS退!B:F,5,FALSE)</f>
        <v>-92</v>
      </c>
      <c r="P1283" t="str">
        <f t="shared" si="40"/>
        <v/>
      </c>
      <c r="Q1283" s="40">
        <f>VLOOKUP(L1283,银行退!C:D,2,FALSE)</f>
        <v>92</v>
      </c>
      <c r="R1283" t="str">
        <f t="shared" si="39"/>
        <v/>
      </c>
      <c r="S1283" t="str">
        <f>VLOOKUP(L1283,银行退!C:Q,15,FALSE)</f>
        <v>B</v>
      </c>
      <c r="T1283" s="40" t="str">
        <f>VLOOKUP(L1283,银行退!C:W,21,FALSE)</f>
        <v>20170623</v>
      </c>
      <c r="U1283" s="53">
        <v>42909.646354166667</v>
      </c>
      <c r="V1283">
        <f>VLOOKUP(B1283,HIS解!E:G,3,FALSE)</f>
        <v>92</v>
      </c>
    </row>
    <row r="1284" spans="1:22" ht="14.25" hidden="1">
      <c r="A1284" s="53">
        <v>42909.646608796298</v>
      </c>
      <c r="B1284">
        <v>373757</v>
      </c>
      <c r="C1284" t="s">
        <v>3448</v>
      </c>
      <c r="D1284" t="s">
        <v>3449</v>
      </c>
      <c r="E1284" t="s">
        <v>3450</v>
      </c>
      <c r="F1284" s="15">
        <v>996</v>
      </c>
      <c r="G1284" t="s">
        <v>367</v>
      </c>
      <c r="H1284" t="s">
        <v>367</v>
      </c>
      <c r="I1284" t="s">
        <v>74</v>
      </c>
      <c r="J1284" t="s">
        <v>36</v>
      </c>
      <c r="K1284" t="s">
        <v>75</v>
      </c>
      <c r="L1284" t="s">
        <v>8672</v>
      </c>
      <c r="M1284" t="s">
        <v>8673</v>
      </c>
      <c r="N1284" t="s">
        <v>8674</v>
      </c>
      <c r="O1284">
        <f>VLOOKUP(B1284,HIS退!B:F,5,FALSE)</f>
        <v>-996</v>
      </c>
      <c r="P1284" t="str">
        <f t="shared" si="40"/>
        <v/>
      </c>
      <c r="Q1284" s="40">
        <f>VLOOKUP(L1284,银行退!C:D,2,FALSE)</f>
        <v>996</v>
      </c>
      <c r="R1284" t="str">
        <f t="shared" ref="R1284:R1347" si="41">IF(Q1284=F1284,"",1)</f>
        <v/>
      </c>
      <c r="S1284" t="str">
        <f>VLOOKUP(L1284,银行退!C:Q,15,FALSE)</f>
        <v>S</v>
      </c>
      <c r="T1284" s="40" t="e">
        <f>VLOOKUP(L1284,银行退!C:W,21,FALSE)</f>
        <v>#N/A</v>
      </c>
      <c r="U1284" s="53">
        <v>42909.646608796298</v>
      </c>
      <c r="V1284" t="e">
        <f>VLOOKUP(B1284,HIS解!E:G,3,FALSE)</f>
        <v>#N/A</v>
      </c>
    </row>
    <row r="1285" spans="1:22" ht="14.25" hidden="1">
      <c r="A1285" s="53">
        <v>42909.661944444444</v>
      </c>
      <c r="B1285">
        <v>374542</v>
      </c>
      <c r="C1285" t="s">
        <v>3451</v>
      </c>
      <c r="D1285" t="s">
        <v>3452</v>
      </c>
      <c r="E1285" t="s">
        <v>3453</v>
      </c>
      <c r="F1285" s="15">
        <v>150</v>
      </c>
      <c r="G1285" t="s">
        <v>367</v>
      </c>
      <c r="H1285" t="s">
        <v>367</v>
      </c>
      <c r="I1285" t="s">
        <v>74</v>
      </c>
      <c r="J1285" t="s">
        <v>36</v>
      </c>
      <c r="K1285" t="s">
        <v>75</v>
      </c>
      <c r="L1285" t="s">
        <v>8675</v>
      </c>
      <c r="M1285" t="s">
        <v>8676</v>
      </c>
      <c r="N1285" t="s">
        <v>8677</v>
      </c>
      <c r="O1285">
        <f>VLOOKUP(B1285,HIS退!B:F,5,FALSE)</f>
        <v>-150</v>
      </c>
      <c r="P1285" t="str">
        <f t="shared" si="40"/>
        <v/>
      </c>
      <c r="Q1285" s="40">
        <f>VLOOKUP(L1285,银行退!C:D,2,FALSE)</f>
        <v>150</v>
      </c>
      <c r="R1285" t="str">
        <f t="shared" si="41"/>
        <v/>
      </c>
      <c r="S1285" t="str">
        <f>VLOOKUP(L1285,银行退!C:Q,15,FALSE)</f>
        <v>S</v>
      </c>
      <c r="T1285" s="40" t="e">
        <f>VLOOKUP(L1285,银行退!C:W,21,FALSE)</f>
        <v>#N/A</v>
      </c>
      <c r="U1285" s="53">
        <v>42909.661944444444</v>
      </c>
      <c r="V1285" t="e">
        <f>VLOOKUP(B1285,HIS解!E:G,3,FALSE)</f>
        <v>#N/A</v>
      </c>
    </row>
    <row r="1286" spans="1:22" ht="14.25" hidden="1">
      <c r="A1286" s="53">
        <v>42909.663912037038</v>
      </c>
      <c r="B1286">
        <v>374645</v>
      </c>
      <c r="C1286" t="s">
        <v>8678</v>
      </c>
      <c r="D1286" t="s">
        <v>3454</v>
      </c>
      <c r="E1286" t="s">
        <v>3455</v>
      </c>
      <c r="F1286" s="15">
        <v>44</v>
      </c>
      <c r="G1286" t="s">
        <v>367</v>
      </c>
      <c r="H1286" t="s">
        <v>367</v>
      </c>
      <c r="I1286" t="s">
        <v>174</v>
      </c>
      <c r="J1286" t="s">
        <v>73</v>
      </c>
      <c r="K1286" t="s">
        <v>75</v>
      </c>
      <c r="L1286" t="s">
        <v>8679</v>
      </c>
      <c r="M1286" t="s">
        <v>8680</v>
      </c>
      <c r="N1286" t="s">
        <v>5069</v>
      </c>
      <c r="O1286">
        <f>VLOOKUP(B1286,HIS退!B:F,5,FALSE)</f>
        <v>-44</v>
      </c>
      <c r="P1286" t="str">
        <f t="shared" si="40"/>
        <v/>
      </c>
      <c r="Q1286" s="40">
        <f>VLOOKUP(L1286,银行退!C:D,2,FALSE)</f>
        <v>44</v>
      </c>
      <c r="R1286" t="str">
        <f t="shared" si="41"/>
        <v/>
      </c>
      <c r="S1286" t="str">
        <f>VLOOKUP(L1286,银行退!C:Q,15,FALSE)</f>
        <v>B</v>
      </c>
      <c r="T1286" s="40" t="str">
        <f>VLOOKUP(L1286,银行退!C:W,21,FALSE)</f>
        <v>20170623</v>
      </c>
      <c r="U1286" s="53">
        <v>42909.663912037038</v>
      </c>
      <c r="V1286">
        <f>VLOOKUP(B1286,HIS解!E:G,3,FALSE)</f>
        <v>44</v>
      </c>
    </row>
    <row r="1287" spans="1:22" ht="14.25" hidden="1">
      <c r="A1287" s="53">
        <v>42909.671886574077</v>
      </c>
      <c r="B1287">
        <v>374986</v>
      </c>
      <c r="C1287" t="s">
        <v>3456</v>
      </c>
      <c r="D1287" t="s">
        <v>3457</v>
      </c>
      <c r="E1287" t="s">
        <v>3458</v>
      </c>
      <c r="F1287" s="15">
        <v>46</v>
      </c>
      <c r="G1287" t="s">
        <v>367</v>
      </c>
      <c r="H1287" t="s">
        <v>367</v>
      </c>
      <c r="I1287" t="s">
        <v>74</v>
      </c>
      <c r="J1287" t="s">
        <v>36</v>
      </c>
      <c r="K1287" t="s">
        <v>75</v>
      </c>
      <c r="L1287" t="s">
        <v>8681</v>
      </c>
      <c r="M1287" t="s">
        <v>8682</v>
      </c>
      <c r="N1287" t="s">
        <v>8683</v>
      </c>
      <c r="O1287">
        <f>VLOOKUP(B1287,HIS退!B:F,5,FALSE)</f>
        <v>-46</v>
      </c>
      <c r="P1287" t="str">
        <f t="shared" si="40"/>
        <v/>
      </c>
      <c r="Q1287" s="40">
        <f>VLOOKUP(L1287,银行退!C:D,2,FALSE)</f>
        <v>46</v>
      </c>
      <c r="R1287" t="str">
        <f t="shared" si="41"/>
        <v/>
      </c>
      <c r="S1287" t="str">
        <f>VLOOKUP(L1287,银行退!C:Q,15,FALSE)</f>
        <v>S</v>
      </c>
      <c r="T1287" s="40" t="e">
        <f>VLOOKUP(L1287,银行退!C:W,21,FALSE)</f>
        <v>#N/A</v>
      </c>
      <c r="U1287" s="53">
        <v>42909.671886574077</v>
      </c>
      <c r="V1287" t="e">
        <f>VLOOKUP(B1287,HIS解!E:G,3,FALSE)</f>
        <v>#N/A</v>
      </c>
    </row>
    <row r="1288" spans="1:22" ht="14.25" hidden="1">
      <c r="A1288" s="53">
        <v>42909.672789351855</v>
      </c>
      <c r="B1288">
        <v>375030</v>
      </c>
      <c r="C1288" t="s">
        <v>3459</v>
      </c>
      <c r="D1288" t="s">
        <v>3460</v>
      </c>
      <c r="E1288" t="s">
        <v>3461</v>
      </c>
      <c r="F1288" s="15">
        <v>31</v>
      </c>
      <c r="G1288" t="s">
        <v>367</v>
      </c>
      <c r="H1288" t="s">
        <v>367</v>
      </c>
      <c r="I1288" t="s">
        <v>74</v>
      </c>
      <c r="J1288" t="s">
        <v>36</v>
      </c>
      <c r="K1288" t="s">
        <v>75</v>
      </c>
      <c r="L1288" t="s">
        <v>8684</v>
      </c>
      <c r="M1288" t="s">
        <v>8685</v>
      </c>
      <c r="N1288" t="s">
        <v>8686</v>
      </c>
      <c r="O1288">
        <f>VLOOKUP(B1288,HIS退!B:F,5,FALSE)</f>
        <v>-31</v>
      </c>
      <c r="P1288" t="str">
        <f t="shared" si="40"/>
        <v/>
      </c>
      <c r="Q1288" s="40">
        <f>VLOOKUP(L1288,银行退!C:D,2,FALSE)</f>
        <v>31</v>
      </c>
      <c r="R1288" t="str">
        <f t="shared" si="41"/>
        <v/>
      </c>
      <c r="S1288" t="str">
        <f>VLOOKUP(L1288,银行退!C:Q,15,FALSE)</f>
        <v>S</v>
      </c>
      <c r="T1288" s="40" t="e">
        <f>VLOOKUP(L1288,银行退!C:W,21,FALSE)</f>
        <v>#N/A</v>
      </c>
      <c r="U1288" s="53">
        <v>42909.672789351855</v>
      </c>
      <c r="V1288" t="e">
        <f>VLOOKUP(B1288,HIS解!E:G,3,FALSE)</f>
        <v>#N/A</v>
      </c>
    </row>
    <row r="1289" spans="1:22" ht="14.25" hidden="1">
      <c r="A1289" s="53">
        <v>42909.672812500001</v>
      </c>
      <c r="B1289">
        <v>375032</v>
      </c>
      <c r="C1289" t="s">
        <v>3462</v>
      </c>
      <c r="D1289" t="s">
        <v>3463</v>
      </c>
      <c r="E1289" t="s">
        <v>3464</v>
      </c>
      <c r="F1289" s="15">
        <v>254</v>
      </c>
      <c r="G1289" t="s">
        <v>367</v>
      </c>
      <c r="H1289" t="s">
        <v>367</v>
      </c>
      <c r="I1289" t="s">
        <v>74</v>
      </c>
      <c r="J1289" t="s">
        <v>36</v>
      </c>
      <c r="K1289" t="s">
        <v>75</v>
      </c>
      <c r="L1289" t="s">
        <v>8687</v>
      </c>
      <c r="M1289" t="s">
        <v>8688</v>
      </c>
      <c r="N1289" t="s">
        <v>8689</v>
      </c>
      <c r="O1289">
        <f>VLOOKUP(B1289,HIS退!B:F,5,FALSE)</f>
        <v>-254</v>
      </c>
      <c r="P1289" t="str">
        <f t="shared" si="40"/>
        <v/>
      </c>
      <c r="Q1289" s="40">
        <f>VLOOKUP(L1289,银行退!C:D,2,FALSE)</f>
        <v>254</v>
      </c>
      <c r="R1289" t="str">
        <f t="shared" si="41"/>
        <v/>
      </c>
      <c r="S1289" t="str">
        <f>VLOOKUP(L1289,银行退!C:Q,15,FALSE)</f>
        <v>S</v>
      </c>
      <c r="T1289" s="40" t="e">
        <f>VLOOKUP(L1289,银行退!C:W,21,FALSE)</f>
        <v>#N/A</v>
      </c>
      <c r="U1289" s="53">
        <v>42909.672812500001</v>
      </c>
      <c r="V1289" t="e">
        <f>VLOOKUP(B1289,HIS解!E:G,3,FALSE)</f>
        <v>#N/A</v>
      </c>
    </row>
    <row r="1290" spans="1:22" ht="14.25" hidden="1">
      <c r="A1290" s="53">
        <v>42909.674768518518</v>
      </c>
      <c r="B1290">
        <v>375120</v>
      </c>
      <c r="C1290" t="s">
        <v>3465</v>
      </c>
      <c r="D1290" t="s">
        <v>224</v>
      </c>
      <c r="E1290" t="s">
        <v>225</v>
      </c>
      <c r="F1290" s="15">
        <v>880</v>
      </c>
      <c r="G1290" t="s">
        <v>367</v>
      </c>
      <c r="H1290" t="s">
        <v>367</v>
      </c>
      <c r="I1290" t="s">
        <v>74</v>
      </c>
      <c r="J1290" t="s">
        <v>36</v>
      </c>
      <c r="K1290" t="s">
        <v>75</v>
      </c>
      <c r="L1290" t="s">
        <v>8690</v>
      </c>
      <c r="M1290" t="s">
        <v>8691</v>
      </c>
      <c r="N1290" t="s">
        <v>8692</v>
      </c>
      <c r="O1290">
        <f>VLOOKUP(B1290,HIS退!B:F,5,FALSE)</f>
        <v>-880</v>
      </c>
      <c r="P1290" t="str">
        <f t="shared" si="40"/>
        <v/>
      </c>
      <c r="Q1290" s="40">
        <f>VLOOKUP(L1290,银行退!C:D,2,FALSE)</f>
        <v>880</v>
      </c>
      <c r="R1290" t="str">
        <f t="shared" si="41"/>
        <v/>
      </c>
      <c r="S1290" t="str">
        <f>VLOOKUP(L1290,银行退!C:Q,15,FALSE)</f>
        <v>S</v>
      </c>
      <c r="T1290" s="40" t="e">
        <f>VLOOKUP(L1290,银行退!C:W,21,FALSE)</f>
        <v>#N/A</v>
      </c>
      <c r="U1290" s="53">
        <v>42909.674768518518</v>
      </c>
      <c r="V1290" t="e">
        <f>VLOOKUP(B1290,HIS解!E:G,3,FALSE)</f>
        <v>#N/A</v>
      </c>
    </row>
    <row r="1291" spans="1:22" ht="14.25" hidden="1">
      <c r="A1291" s="53">
        <v>42909.677430555559</v>
      </c>
      <c r="B1291">
        <v>375229</v>
      </c>
      <c r="C1291" t="s">
        <v>3466</v>
      </c>
      <c r="D1291" t="s">
        <v>3467</v>
      </c>
      <c r="E1291" t="s">
        <v>327</v>
      </c>
      <c r="F1291" s="15">
        <v>9000</v>
      </c>
      <c r="G1291" t="s">
        <v>367</v>
      </c>
      <c r="H1291" t="s">
        <v>367</v>
      </c>
      <c r="I1291" t="s">
        <v>74</v>
      </c>
      <c r="J1291" t="s">
        <v>36</v>
      </c>
      <c r="K1291" t="s">
        <v>75</v>
      </c>
      <c r="L1291" t="s">
        <v>8693</v>
      </c>
      <c r="M1291" t="s">
        <v>8694</v>
      </c>
      <c r="N1291" t="s">
        <v>8695</v>
      </c>
      <c r="O1291">
        <f>VLOOKUP(B1291,HIS退!B:F,5,FALSE)</f>
        <v>-9000</v>
      </c>
      <c r="P1291" t="str">
        <f t="shared" si="40"/>
        <v/>
      </c>
      <c r="Q1291" s="40">
        <f>VLOOKUP(L1291,银行退!C:D,2,FALSE)</f>
        <v>9000</v>
      </c>
      <c r="R1291" t="str">
        <f t="shared" si="41"/>
        <v/>
      </c>
      <c r="S1291" t="str">
        <f>VLOOKUP(L1291,银行退!C:Q,15,FALSE)</f>
        <v>S</v>
      </c>
      <c r="T1291" s="40" t="e">
        <f>VLOOKUP(L1291,银行退!C:W,21,FALSE)</f>
        <v>#N/A</v>
      </c>
      <c r="U1291" s="53">
        <v>42909.677430555559</v>
      </c>
      <c r="V1291" t="e">
        <f>VLOOKUP(B1291,HIS解!E:G,3,FALSE)</f>
        <v>#N/A</v>
      </c>
    </row>
    <row r="1292" spans="1:22" ht="14.25" hidden="1">
      <c r="A1292" s="53">
        <v>42909.679895833331</v>
      </c>
      <c r="B1292">
        <v>375311</v>
      </c>
      <c r="C1292" t="s">
        <v>3468</v>
      </c>
      <c r="D1292" t="s">
        <v>521</v>
      </c>
      <c r="E1292" t="s">
        <v>522</v>
      </c>
      <c r="F1292" s="15">
        <v>200</v>
      </c>
      <c r="G1292" t="s">
        <v>367</v>
      </c>
      <c r="H1292" t="s">
        <v>367</v>
      </c>
      <c r="I1292" t="s">
        <v>74</v>
      </c>
      <c r="J1292" t="s">
        <v>36</v>
      </c>
      <c r="K1292" t="s">
        <v>75</v>
      </c>
      <c r="L1292" t="s">
        <v>8696</v>
      </c>
      <c r="M1292" t="s">
        <v>8697</v>
      </c>
      <c r="N1292" t="s">
        <v>8698</v>
      </c>
      <c r="O1292">
        <f>VLOOKUP(B1292,HIS退!B:F,5,FALSE)</f>
        <v>-200</v>
      </c>
      <c r="P1292" t="str">
        <f t="shared" si="40"/>
        <v/>
      </c>
      <c r="Q1292" s="40">
        <f>VLOOKUP(L1292,银行退!C:D,2,FALSE)</f>
        <v>200</v>
      </c>
      <c r="R1292" t="str">
        <f t="shared" si="41"/>
        <v/>
      </c>
      <c r="S1292" t="str">
        <f>VLOOKUP(L1292,银行退!C:Q,15,FALSE)</f>
        <v>S</v>
      </c>
      <c r="T1292" s="40" t="e">
        <f>VLOOKUP(L1292,银行退!C:W,21,FALSE)</f>
        <v>#N/A</v>
      </c>
      <c r="U1292" s="53">
        <v>42909.679895833331</v>
      </c>
      <c r="V1292" t="e">
        <f>VLOOKUP(B1292,HIS解!E:G,3,FALSE)</f>
        <v>#N/A</v>
      </c>
    </row>
    <row r="1293" spans="1:22" ht="14.25" hidden="1">
      <c r="A1293" s="53">
        <v>42909.680034722223</v>
      </c>
      <c r="B1293">
        <v>375318</v>
      </c>
      <c r="C1293" t="s">
        <v>8699</v>
      </c>
      <c r="D1293" t="s">
        <v>3469</v>
      </c>
      <c r="E1293" t="s">
        <v>3470</v>
      </c>
      <c r="F1293" s="15">
        <v>376</v>
      </c>
      <c r="G1293" t="s">
        <v>367</v>
      </c>
      <c r="H1293" t="s">
        <v>367</v>
      </c>
      <c r="I1293" t="s">
        <v>174</v>
      </c>
      <c r="J1293" t="s">
        <v>73</v>
      </c>
      <c r="K1293" t="s">
        <v>75</v>
      </c>
      <c r="L1293" t="s">
        <v>8700</v>
      </c>
      <c r="M1293" t="s">
        <v>8701</v>
      </c>
      <c r="N1293" t="s">
        <v>5072</v>
      </c>
      <c r="O1293">
        <f>VLOOKUP(B1293,HIS退!B:F,5,FALSE)</f>
        <v>-376</v>
      </c>
      <c r="P1293" t="str">
        <f t="shared" si="40"/>
        <v/>
      </c>
      <c r="Q1293" s="40">
        <f>VLOOKUP(L1293,银行退!C:D,2,FALSE)</f>
        <v>376</v>
      </c>
      <c r="R1293" t="str">
        <f t="shared" si="41"/>
        <v/>
      </c>
      <c r="S1293" t="str">
        <f>VLOOKUP(L1293,银行退!C:Q,15,FALSE)</f>
        <v>B</v>
      </c>
      <c r="T1293" s="40" t="str">
        <f>VLOOKUP(L1293,银行退!C:W,21,FALSE)</f>
        <v>20170623</v>
      </c>
      <c r="U1293" s="53">
        <v>42909.680034722223</v>
      </c>
      <c r="V1293">
        <f>VLOOKUP(B1293,HIS解!E:G,3,FALSE)</f>
        <v>376</v>
      </c>
    </row>
    <row r="1294" spans="1:22" ht="14.25" hidden="1">
      <c r="A1294" s="53">
        <v>42909.680231481485</v>
      </c>
      <c r="B1294">
        <v>375320</v>
      </c>
      <c r="C1294" t="s">
        <v>3471</v>
      </c>
      <c r="D1294" t="s">
        <v>521</v>
      </c>
      <c r="E1294" t="s">
        <v>522</v>
      </c>
      <c r="F1294" s="15">
        <v>200</v>
      </c>
      <c r="G1294" t="s">
        <v>367</v>
      </c>
      <c r="H1294" t="s">
        <v>367</v>
      </c>
      <c r="I1294" t="s">
        <v>74</v>
      </c>
      <c r="J1294" t="s">
        <v>36</v>
      </c>
      <c r="K1294" t="s">
        <v>75</v>
      </c>
      <c r="L1294" t="s">
        <v>8702</v>
      </c>
      <c r="M1294" t="s">
        <v>8703</v>
      </c>
      <c r="N1294" t="s">
        <v>8698</v>
      </c>
      <c r="O1294">
        <f>VLOOKUP(B1294,HIS退!B:F,5,FALSE)</f>
        <v>-200</v>
      </c>
      <c r="P1294" t="str">
        <f t="shared" si="40"/>
        <v/>
      </c>
      <c r="Q1294" s="40">
        <f>VLOOKUP(L1294,银行退!C:D,2,FALSE)</f>
        <v>200</v>
      </c>
      <c r="R1294" t="str">
        <f t="shared" si="41"/>
        <v/>
      </c>
      <c r="S1294" t="str">
        <f>VLOOKUP(L1294,银行退!C:Q,15,FALSE)</f>
        <v>S</v>
      </c>
      <c r="T1294" s="40" t="e">
        <f>VLOOKUP(L1294,银行退!C:W,21,FALSE)</f>
        <v>#N/A</v>
      </c>
      <c r="U1294" s="53">
        <v>42909.680231481485</v>
      </c>
      <c r="V1294" t="e">
        <f>VLOOKUP(B1294,HIS解!E:G,3,FALSE)</f>
        <v>#N/A</v>
      </c>
    </row>
    <row r="1295" spans="1:22" ht="14.25" hidden="1">
      <c r="A1295" s="53">
        <v>42909.680439814816</v>
      </c>
      <c r="B1295">
        <v>375335</v>
      </c>
      <c r="C1295" t="s">
        <v>3472</v>
      </c>
      <c r="D1295" t="s">
        <v>521</v>
      </c>
      <c r="E1295" t="s">
        <v>522</v>
      </c>
      <c r="F1295" s="15">
        <v>415</v>
      </c>
      <c r="G1295" t="s">
        <v>367</v>
      </c>
      <c r="H1295" t="s">
        <v>367</v>
      </c>
      <c r="I1295" t="s">
        <v>74</v>
      </c>
      <c r="J1295" t="s">
        <v>36</v>
      </c>
      <c r="K1295" t="s">
        <v>75</v>
      </c>
      <c r="L1295" t="s">
        <v>8704</v>
      </c>
      <c r="M1295" t="s">
        <v>8705</v>
      </c>
      <c r="N1295" t="s">
        <v>8698</v>
      </c>
      <c r="O1295">
        <f>VLOOKUP(B1295,HIS退!B:F,5,FALSE)</f>
        <v>-415</v>
      </c>
      <c r="P1295" t="str">
        <f t="shared" si="40"/>
        <v/>
      </c>
      <c r="Q1295" s="40">
        <f>VLOOKUP(L1295,银行退!C:D,2,FALSE)</f>
        <v>415</v>
      </c>
      <c r="R1295" t="str">
        <f t="shared" si="41"/>
        <v/>
      </c>
      <c r="S1295" t="str">
        <f>VLOOKUP(L1295,银行退!C:Q,15,FALSE)</f>
        <v>S</v>
      </c>
      <c r="T1295" s="40" t="e">
        <f>VLOOKUP(L1295,银行退!C:W,21,FALSE)</f>
        <v>#N/A</v>
      </c>
      <c r="U1295" s="53">
        <v>42909.680439814816</v>
      </c>
      <c r="V1295" t="e">
        <f>VLOOKUP(B1295,HIS解!E:G,3,FALSE)</f>
        <v>#N/A</v>
      </c>
    </row>
    <row r="1296" spans="1:22" ht="14.25" hidden="1">
      <c r="A1296" s="53">
        <v>42909.682326388887</v>
      </c>
      <c r="B1296">
        <v>375424</v>
      </c>
      <c r="C1296" t="s">
        <v>8706</v>
      </c>
      <c r="D1296" t="s">
        <v>3473</v>
      </c>
      <c r="E1296" t="s">
        <v>3474</v>
      </c>
      <c r="F1296" s="15">
        <v>6</v>
      </c>
      <c r="G1296" t="s">
        <v>367</v>
      </c>
      <c r="H1296" t="s">
        <v>367</v>
      </c>
      <c r="I1296" t="s">
        <v>174</v>
      </c>
      <c r="J1296" t="s">
        <v>73</v>
      </c>
      <c r="K1296" t="s">
        <v>75</v>
      </c>
      <c r="L1296" t="s">
        <v>8707</v>
      </c>
      <c r="M1296" t="s">
        <v>8708</v>
      </c>
      <c r="N1296" t="s">
        <v>5073</v>
      </c>
      <c r="O1296">
        <f>VLOOKUP(B1296,HIS退!B:F,5,FALSE)</f>
        <v>-6</v>
      </c>
      <c r="P1296" t="str">
        <f t="shared" si="40"/>
        <v/>
      </c>
      <c r="Q1296" s="40">
        <f>VLOOKUP(L1296,银行退!C:D,2,FALSE)</f>
        <v>6</v>
      </c>
      <c r="R1296" t="str">
        <f t="shared" si="41"/>
        <v/>
      </c>
      <c r="S1296" t="str">
        <f>VLOOKUP(L1296,银行退!C:Q,15,FALSE)</f>
        <v>B</v>
      </c>
      <c r="T1296" s="40" t="str">
        <f>VLOOKUP(L1296,银行退!C:W,21,FALSE)</f>
        <v>20170623</v>
      </c>
      <c r="U1296" s="53">
        <v>42909.682326388887</v>
      </c>
      <c r="V1296">
        <f>VLOOKUP(B1296,HIS解!E:G,3,FALSE)</f>
        <v>6</v>
      </c>
    </row>
    <row r="1297" spans="1:22" ht="14.25" hidden="1">
      <c r="A1297" s="53">
        <v>42909.684120370373</v>
      </c>
      <c r="B1297">
        <v>375490</v>
      </c>
      <c r="C1297" t="s">
        <v>3475</v>
      </c>
      <c r="D1297" t="s">
        <v>3476</v>
      </c>
      <c r="E1297" t="s">
        <v>3477</v>
      </c>
      <c r="F1297" s="15">
        <v>721</v>
      </c>
      <c r="G1297" t="s">
        <v>367</v>
      </c>
      <c r="H1297" t="s">
        <v>367</v>
      </c>
      <c r="I1297" t="s">
        <v>74</v>
      </c>
      <c r="J1297" t="s">
        <v>36</v>
      </c>
      <c r="K1297" t="s">
        <v>75</v>
      </c>
      <c r="L1297" t="s">
        <v>8709</v>
      </c>
      <c r="M1297" t="s">
        <v>8710</v>
      </c>
      <c r="N1297" t="s">
        <v>8711</v>
      </c>
      <c r="O1297">
        <f>VLOOKUP(B1297,HIS退!B:F,5,FALSE)</f>
        <v>-721</v>
      </c>
      <c r="P1297" t="str">
        <f t="shared" si="40"/>
        <v/>
      </c>
      <c r="Q1297" s="40">
        <f>VLOOKUP(L1297,银行退!C:D,2,FALSE)</f>
        <v>721</v>
      </c>
      <c r="R1297" t="str">
        <f t="shared" si="41"/>
        <v/>
      </c>
      <c r="S1297" t="str">
        <f>VLOOKUP(L1297,银行退!C:Q,15,FALSE)</f>
        <v>S</v>
      </c>
      <c r="T1297" s="40" t="e">
        <f>VLOOKUP(L1297,银行退!C:W,21,FALSE)</f>
        <v>#N/A</v>
      </c>
      <c r="U1297" s="53">
        <v>42909.684120370373</v>
      </c>
      <c r="V1297" t="e">
        <f>VLOOKUP(B1297,HIS解!E:G,3,FALSE)</f>
        <v>#N/A</v>
      </c>
    </row>
    <row r="1298" spans="1:22" ht="14.25" hidden="1">
      <c r="A1298" s="53">
        <v>42909.684918981482</v>
      </c>
      <c r="B1298">
        <v>375520</v>
      </c>
      <c r="C1298" t="s">
        <v>3478</v>
      </c>
      <c r="D1298" t="s">
        <v>3479</v>
      </c>
      <c r="E1298" t="s">
        <v>2591</v>
      </c>
      <c r="F1298" s="15">
        <v>45</v>
      </c>
      <c r="G1298" t="s">
        <v>367</v>
      </c>
      <c r="H1298" t="s">
        <v>367</v>
      </c>
      <c r="I1298" t="s">
        <v>74</v>
      </c>
      <c r="J1298" t="s">
        <v>36</v>
      </c>
      <c r="K1298" t="s">
        <v>75</v>
      </c>
      <c r="L1298" t="s">
        <v>8712</v>
      </c>
      <c r="M1298" t="s">
        <v>8713</v>
      </c>
      <c r="N1298" t="s">
        <v>8711</v>
      </c>
      <c r="O1298">
        <f>VLOOKUP(B1298,HIS退!B:F,5,FALSE)</f>
        <v>-45</v>
      </c>
      <c r="P1298" t="str">
        <f t="shared" si="40"/>
        <v/>
      </c>
      <c r="Q1298" s="40">
        <f>VLOOKUP(L1298,银行退!C:D,2,FALSE)</f>
        <v>45</v>
      </c>
      <c r="R1298" t="str">
        <f t="shared" si="41"/>
        <v/>
      </c>
      <c r="S1298" t="str">
        <f>VLOOKUP(L1298,银行退!C:Q,15,FALSE)</f>
        <v>S</v>
      </c>
      <c r="T1298" s="40" t="e">
        <f>VLOOKUP(L1298,银行退!C:W,21,FALSE)</f>
        <v>#N/A</v>
      </c>
      <c r="U1298" s="53">
        <v>42909.684918981482</v>
      </c>
      <c r="V1298" t="e">
        <f>VLOOKUP(B1298,HIS解!E:G,3,FALSE)</f>
        <v>#N/A</v>
      </c>
    </row>
    <row r="1299" spans="1:22" ht="14.25" hidden="1">
      <c r="A1299" s="53">
        <v>42909.6878125</v>
      </c>
      <c r="B1299">
        <v>375628</v>
      </c>
      <c r="C1299" t="s">
        <v>3480</v>
      </c>
      <c r="D1299" t="s">
        <v>3481</v>
      </c>
      <c r="E1299" t="s">
        <v>3482</v>
      </c>
      <c r="F1299" s="15">
        <v>192</v>
      </c>
      <c r="G1299" t="s">
        <v>367</v>
      </c>
      <c r="H1299" t="s">
        <v>367</v>
      </c>
      <c r="I1299" t="s">
        <v>74</v>
      </c>
      <c r="J1299" t="s">
        <v>36</v>
      </c>
      <c r="K1299" t="s">
        <v>75</v>
      </c>
      <c r="L1299" t="s">
        <v>8714</v>
      </c>
      <c r="M1299" t="s">
        <v>8715</v>
      </c>
      <c r="N1299" t="s">
        <v>8716</v>
      </c>
      <c r="O1299">
        <f>VLOOKUP(B1299,HIS退!B:F,5,FALSE)</f>
        <v>-192</v>
      </c>
      <c r="P1299" t="str">
        <f t="shared" si="40"/>
        <v/>
      </c>
      <c r="Q1299" s="40">
        <f>VLOOKUP(L1299,银行退!C:D,2,FALSE)</f>
        <v>192</v>
      </c>
      <c r="R1299" t="str">
        <f t="shared" si="41"/>
        <v/>
      </c>
      <c r="S1299" t="str">
        <f>VLOOKUP(L1299,银行退!C:Q,15,FALSE)</f>
        <v>S</v>
      </c>
      <c r="T1299" s="40" t="e">
        <f>VLOOKUP(L1299,银行退!C:W,21,FALSE)</f>
        <v>#N/A</v>
      </c>
      <c r="U1299" s="53">
        <v>42909.6878125</v>
      </c>
      <c r="V1299" t="e">
        <f>VLOOKUP(B1299,HIS解!E:G,3,FALSE)</f>
        <v>#N/A</v>
      </c>
    </row>
    <row r="1300" spans="1:22" ht="14.25" hidden="1">
      <c r="A1300" s="53">
        <v>42909.693773148145</v>
      </c>
      <c r="B1300">
        <v>375793</v>
      </c>
      <c r="C1300" t="s">
        <v>3483</v>
      </c>
      <c r="D1300" t="s">
        <v>3484</v>
      </c>
      <c r="E1300" t="s">
        <v>3485</v>
      </c>
      <c r="F1300" s="15">
        <v>128</v>
      </c>
      <c r="G1300" t="s">
        <v>367</v>
      </c>
      <c r="H1300" t="s">
        <v>367</v>
      </c>
      <c r="I1300" t="s">
        <v>74</v>
      </c>
      <c r="J1300" t="s">
        <v>36</v>
      </c>
      <c r="K1300" t="s">
        <v>75</v>
      </c>
      <c r="L1300" t="s">
        <v>8717</v>
      </c>
      <c r="M1300" t="s">
        <v>8718</v>
      </c>
      <c r="N1300" t="s">
        <v>8719</v>
      </c>
      <c r="O1300">
        <f>VLOOKUP(B1300,HIS退!B:F,5,FALSE)</f>
        <v>-128</v>
      </c>
      <c r="P1300" t="str">
        <f t="shared" si="40"/>
        <v/>
      </c>
      <c r="Q1300" s="40">
        <f>VLOOKUP(L1300,银行退!C:D,2,FALSE)</f>
        <v>128</v>
      </c>
      <c r="R1300" t="str">
        <f t="shared" si="41"/>
        <v/>
      </c>
      <c r="S1300" t="str">
        <f>VLOOKUP(L1300,银行退!C:Q,15,FALSE)</f>
        <v>S</v>
      </c>
      <c r="T1300" s="40" t="e">
        <f>VLOOKUP(L1300,银行退!C:W,21,FALSE)</f>
        <v>#N/A</v>
      </c>
      <c r="U1300" s="53">
        <v>42909.693773148145</v>
      </c>
      <c r="V1300" t="e">
        <f>VLOOKUP(B1300,HIS解!E:G,3,FALSE)</f>
        <v>#N/A</v>
      </c>
    </row>
    <row r="1301" spans="1:22" ht="14.25" hidden="1">
      <c r="A1301" s="53">
        <v>42909.695277777777</v>
      </c>
      <c r="B1301">
        <v>375860</v>
      </c>
      <c r="C1301" t="s">
        <v>8720</v>
      </c>
      <c r="D1301" t="s">
        <v>3486</v>
      </c>
      <c r="E1301" t="s">
        <v>3487</v>
      </c>
      <c r="F1301" s="15">
        <v>96</v>
      </c>
      <c r="G1301" t="s">
        <v>367</v>
      </c>
      <c r="H1301" t="s">
        <v>367</v>
      </c>
      <c r="I1301" t="s">
        <v>174</v>
      </c>
      <c r="J1301" t="s">
        <v>73</v>
      </c>
      <c r="K1301" t="s">
        <v>75</v>
      </c>
      <c r="L1301" t="s">
        <v>8721</v>
      </c>
      <c r="M1301" t="s">
        <v>8722</v>
      </c>
      <c r="N1301" t="s">
        <v>5074</v>
      </c>
      <c r="O1301">
        <f>VLOOKUP(B1301,HIS退!B:F,5,FALSE)</f>
        <v>-96</v>
      </c>
      <c r="P1301" t="str">
        <f t="shared" si="40"/>
        <v/>
      </c>
      <c r="Q1301" s="40">
        <f>VLOOKUP(L1301,银行退!C:D,2,FALSE)</f>
        <v>96</v>
      </c>
      <c r="R1301" t="str">
        <f t="shared" si="41"/>
        <v/>
      </c>
      <c r="S1301" t="str">
        <f>VLOOKUP(L1301,银行退!C:Q,15,FALSE)</f>
        <v>B</v>
      </c>
      <c r="T1301" s="40" t="str">
        <f>VLOOKUP(L1301,银行退!C:W,21,FALSE)</f>
        <v>20170623</v>
      </c>
      <c r="U1301" s="53">
        <v>42909.695277777777</v>
      </c>
      <c r="V1301">
        <f>VLOOKUP(B1301,HIS解!E:G,3,FALSE)</f>
        <v>96</v>
      </c>
    </row>
    <row r="1302" spans="1:22" ht="14.25" hidden="1">
      <c r="A1302" s="53">
        <v>42909.714236111111</v>
      </c>
      <c r="B1302">
        <v>376339</v>
      </c>
      <c r="C1302" t="s">
        <v>8723</v>
      </c>
      <c r="D1302" t="s">
        <v>3488</v>
      </c>
      <c r="E1302" t="s">
        <v>3489</v>
      </c>
      <c r="F1302" s="15">
        <v>246</v>
      </c>
      <c r="G1302" t="s">
        <v>42</v>
      </c>
      <c r="H1302" t="s">
        <v>367</v>
      </c>
      <c r="I1302" t="s">
        <v>174</v>
      </c>
      <c r="J1302" t="s">
        <v>73</v>
      </c>
      <c r="K1302" t="s">
        <v>75</v>
      </c>
      <c r="L1302" t="s">
        <v>8724</v>
      </c>
      <c r="M1302" t="s">
        <v>8725</v>
      </c>
      <c r="N1302" t="s">
        <v>5075</v>
      </c>
      <c r="O1302">
        <f>VLOOKUP(B1302,HIS退!B:F,5,FALSE)</f>
        <v>-246</v>
      </c>
      <c r="P1302" t="str">
        <f t="shared" si="40"/>
        <v/>
      </c>
      <c r="Q1302" s="40">
        <f>VLOOKUP(L1302,银行退!C:D,2,FALSE)</f>
        <v>246</v>
      </c>
      <c r="R1302" t="str">
        <f t="shared" si="41"/>
        <v/>
      </c>
      <c r="S1302" t="str">
        <f>VLOOKUP(L1302,银行退!C:Q,15,FALSE)</f>
        <v>B</v>
      </c>
      <c r="T1302" s="40" t="str">
        <f>VLOOKUP(L1302,银行退!C:W,21,FALSE)</f>
        <v>20170623</v>
      </c>
      <c r="U1302" s="53">
        <v>42909.714236111111</v>
      </c>
      <c r="V1302">
        <f>VLOOKUP(B1302,HIS解!E:G,3,FALSE)</f>
        <v>246</v>
      </c>
    </row>
    <row r="1303" spans="1:22" ht="14.25" hidden="1">
      <c r="A1303" s="53">
        <v>42909.715787037036</v>
      </c>
      <c r="B1303">
        <v>376373</v>
      </c>
      <c r="C1303" t="s">
        <v>3490</v>
      </c>
      <c r="D1303" t="s">
        <v>3491</v>
      </c>
      <c r="E1303" t="s">
        <v>3492</v>
      </c>
      <c r="F1303" s="15">
        <v>496</v>
      </c>
      <c r="G1303" t="s">
        <v>367</v>
      </c>
      <c r="H1303" t="s">
        <v>367</v>
      </c>
      <c r="I1303" t="s">
        <v>74</v>
      </c>
      <c r="J1303" t="s">
        <v>36</v>
      </c>
      <c r="K1303" t="s">
        <v>75</v>
      </c>
      <c r="L1303" t="s">
        <v>8726</v>
      </c>
      <c r="M1303" t="s">
        <v>8727</v>
      </c>
      <c r="N1303" t="s">
        <v>8728</v>
      </c>
      <c r="O1303">
        <f>VLOOKUP(B1303,HIS退!B:F,5,FALSE)</f>
        <v>-496</v>
      </c>
      <c r="P1303" t="str">
        <f t="shared" si="40"/>
        <v/>
      </c>
      <c r="Q1303" s="40">
        <f>VLOOKUP(L1303,银行退!C:D,2,FALSE)</f>
        <v>496</v>
      </c>
      <c r="R1303" t="str">
        <f t="shared" si="41"/>
        <v/>
      </c>
      <c r="S1303" t="str">
        <f>VLOOKUP(L1303,银行退!C:Q,15,FALSE)</f>
        <v>S</v>
      </c>
      <c r="T1303" s="40" t="e">
        <f>VLOOKUP(L1303,银行退!C:W,21,FALSE)</f>
        <v>#N/A</v>
      </c>
      <c r="U1303" s="53">
        <v>42909.715787037036</v>
      </c>
      <c r="V1303" t="e">
        <f>VLOOKUP(B1303,HIS解!E:G,3,FALSE)</f>
        <v>#N/A</v>
      </c>
    </row>
    <row r="1304" spans="1:22" ht="14.25" hidden="1">
      <c r="A1304" s="53">
        <v>42909.731157407405</v>
      </c>
      <c r="B1304">
        <v>376610</v>
      </c>
      <c r="C1304" t="s">
        <v>3493</v>
      </c>
      <c r="D1304" t="s">
        <v>1820</v>
      </c>
      <c r="E1304" t="s">
        <v>1821</v>
      </c>
      <c r="F1304" s="15">
        <v>4000</v>
      </c>
      <c r="G1304" t="s">
        <v>367</v>
      </c>
      <c r="H1304" t="s">
        <v>367</v>
      </c>
      <c r="I1304" t="s">
        <v>74</v>
      </c>
      <c r="J1304" t="s">
        <v>36</v>
      </c>
      <c r="K1304" t="s">
        <v>75</v>
      </c>
      <c r="L1304" t="s">
        <v>8729</v>
      </c>
      <c r="M1304" t="s">
        <v>8730</v>
      </c>
      <c r="N1304" t="s">
        <v>4949</v>
      </c>
      <c r="O1304">
        <f>VLOOKUP(B1304,HIS退!B:F,5,FALSE)</f>
        <v>-4000</v>
      </c>
      <c r="P1304" t="str">
        <f t="shared" si="40"/>
        <v/>
      </c>
      <c r="Q1304" s="40">
        <f>VLOOKUP(L1304,银行退!C:D,2,FALSE)</f>
        <v>4000</v>
      </c>
      <c r="R1304" t="str">
        <f t="shared" si="41"/>
        <v/>
      </c>
      <c r="S1304" t="str">
        <f>VLOOKUP(L1304,银行退!C:Q,15,FALSE)</f>
        <v>S</v>
      </c>
      <c r="T1304" s="40">
        <f>VLOOKUP(L1304,银行退!C:W,21,FALSE)</f>
        <v>0</v>
      </c>
      <c r="U1304" s="53">
        <v>42909.731157407405</v>
      </c>
      <c r="V1304" t="e">
        <f>VLOOKUP(B1304,HIS解!E:G,3,FALSE)</f>
        <v>#N/A</v>
      </c>
    </row>
    <row r="1305" spans="1:22" ht="14.25" hidden="1">
      <c r="A1305" s="53">
        <v>42909.736724537041</v>
      </c>
      <c r="B1305">
        <v>376681</v>
      </c>
      <c r="C1305" t="s">
        <v>3494</v>
      </c>
      <c r="D1305" t="s">
        <v>3495</v>
      </c>
      <c r="E1305" t="s">
        <v>3496</v>
      </c>
      <c r="F1305" s="15">
        <v>317</v>
      </c>
      <c r="G1305" t="s">
        <v>367</v>
      </c>
      <c r="H1305" t="s">
        <v>367</v>
      </c>
      <c r="I1305" t="s">
        <v>74</v>
      </c>
      <c r="J1305" t="s">
        <v>36</v>
      </c>
      <c r="K1305" t="s">
        <v>75</v>
      </c>
      <c r="L1305" t="s">
        <v>8731</v>
      </c>
      <c r="M1305" t="s">
        <v>8732</v>
      </c>
      <c r="N1305" t="s">
        <v>8733</v>
      </c>
      <c r="O1305">
        <f>VLOOKUP(B1305,HIS退!B:F,5,FALSE)</f>
        <v>-317</v>
      </c>
      <c r="P1305" t="str">
        <f t="shared" si="40"/>
        <v/>
      </c>
      <c r="Q1305" s="40">
        <f>VLOOKUP(L1305,银行退!C:D,2,FALSE)</f>
        <v>317</v>
      </c>
      <c r="R1305" t="str">
        <f t="shared" si="41"/>
        <v/>
      </c>
      <c r="S1305" t="str">
        <f>VLOOKUP(L1305,银行退!C:Q,15,FALSE)</f>
        <v>S</v>
      </c>
      <c r="T1305" s="40" t="e">
        <f>VLOOKUP(L1305,银行退!C:W,21,FALSE)</f>
        <v>#N/A</v>
      </c>
      <c r="U1305" s="53">
        <v>42909.736724537041</v>
      </c>
      <c r="V1305" t="e">
        <f>VLOOKUP(B1305,HIS解!E:G,3,FALSE)</f>
        <v>#N/A</v>
      </c>
    </row>
    <row r="1306" spans="1:22" ht="14.25" hidden="1">
      <c r="A1306" s="53">
        <v>42909.741423611114</v>
      </c>
      <c r="B1306">
        <v>376732</v>
      </c>
      <c r="C1306" t="s">
        <v>3497</v>
      </c>
      <c r="D1306" t="s">
        <v>3498</v>
      </c>
      <c r="E1306" t="s">
        <v>3499</v>
      </c>
      <c r="F1306" s="15">
        <v>593</v>
      </c>
      <c r="G1306" t="s">
        <v>367</v>
      </c>
      <c r="H1306" t="s">
        <v>367</v>
      </c>
      <c r="I1306" t="s">
        <v>74</v>
      </c>
      <c r="J1306" t="s">
        <v>36</v>
      </c>
      <c r="K1306" t="s">
        <v>75</v>
      </c>
      <c r="L1306" t="s">
        <v>8734</v>
      </c>
      <c r="M1306" t="s">
        <v>8735</v>
      </c>
      <c r="N1306" t="s">
        <v>8736</v>
      </c>
      <c r="O1306">
        <f>VLOOKUP(B1306,HIS退!B:F,5,FALSE)</f>
        <v>-593</v>
      </c>
      <c r="P1306" t="str">
        <f t="shared" si="40"/>
        <v/>
      </c>
      <c r="Q1306" s="40">
        <f>VLOOKUP(L1306,银行退!C:D,2,FALSE)</f>
        <v>593</v>
      </c>
      <c r="R1306" t="str">
        <f t="shared" si="41"/>
        <v/>
      </c>
      <c r="S1306" t="str">
        <f>VLOOKUP(L1306,银行退!C:Q,15,FALSE)</f>
        <v>S</v>
      </c>
      <c r="T1306" s="40" t="e">
        <f>VLOOKUP(L1306,银行退!C:W,21,FALSE)</f>
        <v>#N/A</v>
      </c>
      <c r="U1306" s="53">
        <v>42909.741423611114</v>
      </c>
      <c r="V1306" t="e">
        <f>VLOOKUP(B1306,HIS解!E:G,3,FALSE)</f>
        <v>#N/A</v>
      </c>
    </row>
    <row r="1307" spans="1:22" ht="14.25" hidden="1">
      <c r="A1307" s="53">
        <v>42909.742465277777</v>
      </c>
      <c r="B1307">
        <v>376740</v>
      </c>
      <c r="C1307" t="s">
        <v>3500</v>
      </c>
      <c r="D1307" t="s">
        <v>3501</v>
      </c>
      <c r="E1307" t="s">
        <v>3502</v>
      </c>
      <c r="F1307" s="15">
        <v>334</v>
      </c>
      <c r="G1307" t="s">
        <v>367</v>
      </c>
      <c r="H1307" t="s">
        <v>367</v>
      </c>
      <c r="I1307" t="s">
        <v>74</v>
      </c>
      <c r="J1307" t="s">
        <v>36</v>
      </c>
      <c r="K1307" t="s">
        <v>75</v>
      </c>
      <c r="L1307" t="s">
        <v>8737</v>
      </c>
      <c r="M1307" t="s">
        <v>8738</v>
      </c>
      <c r="N1307" t="s">
        <v>158</v>
      </c>
      <c r="O1307">
        <f>VLOOKUP(B1307,HIS退!B:F,5,FALSE)</f>
        <v>-334</v>
      </c>
      <c r="P1307" t="str">
        <f t="shared" si="40"/>
        <v/>
      </c>
      <c r="Q1307" s="40">
        <f>VLOOKUP(L1307,银行退!C:D,2,FALSE)</f>
        <v>334</v>
      </c>
      <c r="R1307" t="str">
        <f t="shared" si="41"/>
        <v/>
      </c>
      <c r="S1307" t="str">
        <f>VLOOKUP(L1307,银行退!C:Q,15,FALSE)</f>
        <v>S</v>
      </c>
      <c r="T1307" s="40" t="e">
        <f>VLOOKUP(L1307,银行退!C:W,21,FALSE)</f>
        <v>#N/A</v>
      </c>
      <c r="U1307" s="53">
        <v>42909.742465277777</v>
      </c>
      <c r="V1307" t="e">
        <f>VLOOKUP(B1307,HIS解!E:G,3,FALSE)</f>
        <v>#N/A</v>
      </c>
    </row>
    <row r="1308" spans="1:22" ht="14.25" hidden="1">
      <c r="A1308" s="53">
        <v>42909.74291666667</v>
      </c>
      <c r="B1308">
        <v>376745</v>
      </c>
      <c r="C1308" t="s">
        <v>3503</v>
      </c>
      <c r="D1308" t="s">
        <v>3504</v>
      </c>
      <c r="E1308" t="s">
        <v>3505</v>
      </c>
      <c r="F1308" s="15">
        <v>686</v>
      </c>
      <c r="G1308" t="s">
        <v>367</v>
      </c>
      <c r="H1308" t="s">
        <v>367</v>
      </c>
      <c r="I1308" t="s">
        <v>74</v>
      </c>
      <c r="J1308" t="s">
        <v>36</v>
      </c>
      <c r="K1308" t="s">
        <v>75</v>
      </c>
      <c r="L1308" t="s">
        <v>8739</v>
      </c>
      <c r="M1308" t="s">
        <v>8740</v>
      </c>
      <c r="N1308" t="s">
        <v>158</v>
      </c>
      <c r="O1308">
        <f>VLOOKUP(B1308,HIS退!B:F,5,FALSE)</f>
        <v>-686</v>
      </c>
      <c r="P1308" t="str">
        <f t="shared" si="40"/>
        <v/>
      </c>
      <c r="Q1308" s="40">
        <f>VLOOKUP(L1308,银行退!C:D,2,FALSE)</f>
        <v>686</v>
      </c>
      <c r="R1308" t="str">
        <f t="shared" si="41"/>
        <v/>
      </c>
      <c r="S1308" t="str">
        <f>VLOOKUP(L1308,银行退!C:Q,15,FALSE)</f>
        <v>S</v>
      </c>
      <c r="T1308" s="40" t="e">
        <f>VLOOKUP(L1308,银行退!C:W,21,FALSE)</f>
        <v>#N/A</v>
      </c>
      <c r="U1308" s="53">
        <v>42909.74291666667</v>
      </c>
      <c r="V1308" t="e">
        <f>VLOOKUP(B1308,HIS解!E:G,3,FALSE)</f>
        <v>#N/A</v>
      </c>
    </row>
    <row r="1309" spans="1:22" ht="14.25" hidden="1">
      <c r="A1309" s="53">
        <v>42909.754791666666</v>
      </c>
      <c r="B1309">
        <v>376810</v>
      </c>
      <c r="C1309" t="s">
        <v>3506</v>
      </c>
      <c r="D1309" t="s">
        <v>3507</v>
      </c>
      <c r="E1309" t="s">
        <v>3508</v>
      </c>
      <c r="F1309" s="15">
        <v>992</v>
      </c>
      <c r="G1309" t="s">
        <v>367</v>
      </c>
      <c r="H1309" t="s">
        <v>367</v>
      </c>
      <c r="I1309" t="s">
        <v>74</v>
      </c>
      <c r="J1309" t="s">
        <v>36</v>
      </c>
      <c r="K1309" t="s">
        <v>75</v>
      </c>
      <c r="L1309" t="s">
        <v>8741</v>
      </c>
      <c r="M1309" t="s">
        <v>8742</v>
      </c>
      <c r="N1309" t="s">
        <v>8743</v>
      </c>
      <c r="O1309">
        <f>VLOOKUP(B1309,HIS退!B:F,5,FALSE)</f>
        <v>-992</v>
      </c>
      <c r="P1309" t="str">
        <f t="shared" si="40"/>
        <v/>
      </c>
      <c r="Q1309" s="40">
        <f>VLOOKUP(L1309,银行退!C:D,2,FALSE)</f>
        <v>992</v>
      </c>
      <c r="R1309" t="str">
        <f t="shared" si="41"/>
        <v/>
      </c>
      <c r="S1309" t="str">
        <f>VLOOKUP(L1309,银行退!C:Q,15,FALSE)</f>
        <v>S</v>
      </c>
      <c r="T1309" s="40" t="e">
        <f>VLOOKUP(L1309,银行退!C:W,21,FALSE)</f>
        <v>#N/A</v>
      </c>
      <c r="U1309" s="53">
        <v>42909.754791666666</v>
      </c>
      <c r="V1309" t="e">
        <f>VLOOKUP(B1309,HIS解!E:G,3,FALSE)</f>
        <v>#N/A</v>
      </c>
    </row>
    <row r="1310" spans="1:22" ht="14.25" hidden="1">
      <c r="A1310" s="53">
        <v>42909.763043981482</v>
      </c>
      <c r="B1310">
        <v>376859</v>
      </c>
      <c r="C1310" t="s">
        <v>3509</v>
      </c>
      <c r="D1310" t="s">
        <v>3510</v>
      </c>
      <c r="E1310" t="s">
        <v>3511</v>
      </c>
      <c r="F1310" s="15">
        <v>658</v>
      </c>
      <c r="G1310" t="s">
        <v>367</v>
      </c>
      <c r="H1310" t="s">
        <v>367</v>
      </c>
      <c r="I1310" t="s">
        <v>74</v>
      </c>
      <c r="J1310" t="s">
        <v>36</v>
      </c>
      <c r="K1310" t="s">
        <v>75</v>
      </c>
      <c r="L1310" t="s">
        <v>8744</v>
      </c>
      <c r="M1310" t="s">
        <v>8745</v>
      </c>
      <c r="N1310" t="s">
        <v>8746</v>
      </c>
      <c r="O1310">
        <f>VLOOKUP(B1310,HIS退!B:F,5,FALSE)</f>
        <v>-658</v>
      </c>
      <c r="P1310" t="str">
        <f t="shared" si="40"/>
        <v/>
      </c>
      <c r="Q1310" s="40">
        <f>VLOOKUP(L1310,银行退!C:D,2,FALSE)</f>
        <v>658</v>
      </c>
      <c r="R1310" t="str">
        <f t="shared" si="41"/>
        <v/>
      </c>
      <c r="S1310" t="str">
        <f>VLOOKUP(L1310,银行退!C:Q,15,FALSE)</f>
        <v>S</v>
      </c>
      <c r="T1310" s="40" t="e">
        <f>VLOOKUP(L1310,银行退!C:W,21,FALSE)</f>
        <v>#N/A</v>
      </c>
      <c r="U1310" s="53">
        <v>42909.763043981482</v>
      </c>
      <c r="V1310" t="e">
        <f>VLOOKUP(B1310,HIS解!E:G,3,FALSE)</f>
        <v>#N/A</v>
      </c>
    </row>
    <row r="1311" spans="1:22" ht="14.25" hidden="1">
      <c r="A1311" s="53">
        <v>42909.78</v>
      </c>
      <c r="B1311">
        <v>376915</v>
      </c>
      <c r="C1311" t="s">
        <v>3512</v>
      </c>
      <c r="D1311" t="s">
        <v>3513</v>
      </c>
      <c r="E1311" t="s">
        <v>3514</v>
      </c>
      <c r="F1311" s="15">
        <v>448</v>
      </c>
      <c r="G1311" t="s">
        <v>367</v>
      </c>
      <c r="H1311" t="s">
        <v>367</v>
      </c>
      <c r="I1311" t="s">
        <v>74</v>
      </c>
      <c r="J1311" t="s">
        <v>36</v>
      </c>
      <c r="K1311" t="s">
        <v>75</v>
      </c>
      <c r="L1311" t="s">
        <v>8747</v>
      </c>
      <c r="M1311" t="s">
        <v>8748</v>
      </c>
      <c r="N1311" t="s">
        <v>8749</v>
      </c>
      <c r="O1311">
        <f>VLOOKUP(B1311,HIS退!B:F,5,FALSE)</f>
        <v>-448</v>
      </c>
      <c r="P1311" t="str">
        <f t="shared" si="40"/>
        <v/>
      </c>
      <c r="Q1311" s="40">
        <f>VLOOKUP(L1311,银行退!C:D,2,FALSE)</f>
        <v>448</v>
      </c>
      <c r="R1311" t="str">
        <f t="shared" si="41"/>
        <v/>
      </c>
      <c r="S1311" t="str">
        <f>VLOOKUP(L1311,银行退!C:Q,15,FALSE)</f>
        <v>S</v>
      </c>
      <c r="T1311" s="40" t="e">
        <f>VLOOKUP(L1311,银行退!C:W,21,FALSE)</f>
        <v>#N/A</v>
      </c>
      <c r="U1311" s="53">
        <v>42909.78</v>
      </c>
      <c r="V1311" t="e">
        <f>VLOOKUP(B1311,HIS解!E:G,3,FALSE)</f>
        <v>#N/A</v>
      </c>
    </row>
    <row r="1312" spans="1:22" ht="14.25" hidden="1">
      <c r="A1312" s="53">
        <v>42909.785624999997</v>
      </c>
      <c r="B1312">
        <v>376931</v>
      </c>
      <c r="C1312" t="s">
        <v>3515</v>
      </c>
      <c r="D1312" t="s">
        <v>3516</v>
      </c>
      <c r="E1312" t="s">
        <v>3517</v>
      </c>
      <c r="F1312" s="15">
        <v>500</v>
      </c>
      <c r="G1312" t="s">
        <v>367</v>
      </c>
      <c r="H1312" t="s">
        <v>367</v>
      </c>
      <c r="I1312" t="s">
        <v>74</v>
      </c>
      <c r="J1312" t="s">
        <v>36</v>
      </c>
      <c r="K1312" t="s">
        <v>75</v>
      </c>
      <c r="L1312" t="s">
        <v>8750</v>
      </c>
      <c r="M1312" t="s">
        <v>8751</v>
      </c>
      <c r="N1312" t="s">
        <v>8752</v>
      </c>
      <c r="O1312">
        <f>VLOOKUP(B1312,HIS退!B:F,5,FALSE)</f>
        <v>-500</v>
      </c>
      <c r="P1312" t="str">
        <f t="shared" si="40"/>
        <v/>
      </c>
      <c r="Q1312" s="40">
        <f>VLOOKUP(L1312,银行退!C:D,2,FALSE)</f>
        <v>500</v>
      </c>
      <c r="R1312" t="str">
        <f t="shared" si="41"/>
        <v/>
      </c>
      <c r="S1312" t="str">
        <f>VLOOKUP(L1312,银行退!C:Q,15,FALSE)</f>
        <v>S</v>
      </c>
      <c r="T1312" s="40" t="e">
        <f>VLOOKUP(L1312,银行退!C:W,21,FALSE)</f>
        <v>#N/A</v>
      </c>
      <c r="U1312" s="53">
        <v>42909.785624999997</v>
      </c>
      <c r="V1312" t="e">
        <f>VLOOKUP(B1312,HIS解!E:G,3,FALSE)</f>
        <v>#N/A</v>
      </c>
    </row>
    <row r="1313" spans="1:22" ht="14.25" hidden="1">
      <c r="A1313" s="53">
        <v>42909.78634259259</v>
      </c>
      <c r="B1313">
        <v>376936</v>
      </c>
      <c r="C1313" t="s">
        <v>3518</v>
      </c>
      <c r="D1313" t="s">
        <v>3519</v>
      </c>
      <c r="E1313" t="s">
        <v>3520</v>
      </c>
      <c r="F1313" s="15">
        <v>2000</v>
      </c>
      <c r="G1313" t="s">
        <v>367</v>
      </c>
      <c r="H1313" t="s">
        <v>367</v>
      </c>
      <c r="I1313" t="s">
        <v>74</v>
      </c>
      <c r="J1313" t="s">
        <v>36</v>
      </c>
      <c r="K1313" t="s">
        <v>75</v>
      </c>
      <c r="L1313" t="s">
        <v>8753</v>
      </c>
      <c r="M1313" t="s">
        <v>8754</v>
      </c>
      <c r="N1313" t="s">
        <v>8752</v>
      </c>
      <c r="O1313">
        <f>VLOOKUP(B1313,HIS退!B:F,5,FALSE)</f>
        <v>-2000</v>
      </c>
      <c r="P1313" t="str">
        <f t="shared" si="40"/>
        <v/>
      </c>
      <c r="Q1313" s="40">
        <f>VLOOKUP(L1313,银行退!C:D,2,FALSE)</f>
        <v>2000</v>
      </c>
      <c r="R1313" t="str">
        <f t="shared" si="41"/>
        <v/>
      </c>
      <c r="S1313" t="str">
        <f>VLOOKUP(L1313,银行退!C:Q,15,FALSE)</f>
        <v>S</v>
      </c>
      <c r="T1313" s="40" t="e">
        <f>VLOOKUP(L1313,银行退!C:W,21,FALSE)</f>
        <v>#N/A</v>
      </c>
      <c r="U1313" s="53">
        <v>42909.78634259259</v>
      </c>
      <c r="V1313" t="e">
        <f>VLOOKUP(B1313,HIS解!E:G,3,FALSE)</f>
        <v>#N/A</v>
      </c>
    </row>
    <row r="1314" spans="1:22" ht="14.25" hidden="1">
      <c r="A1314" s="53">
        <v>42909.797858796293</v>
      </c>
      <c r="B1314">
        <v>376963</v>
      </c>
      <c r="C1314" t="s">
        <v>3521</v>
      </c>
      <c r="D1314" t="s">
        <v>3522</v>
      </c>
      <c r="E1314" t="s">
        <v>3523</v>
      </c>
      <c r="F1314" s="15">
        <v>93</v>
      </c>
      <c r="G1314" t="s">
        <v>367</v>
      </c>
      <c r="H1314" t="s">
        <v>367</v>
      </c>
      <c r="I1314" t="s">
        <v>74</v>
      </c>
      <c r="J1314" t="s">
        <v>36</v>
      </c>
      <c r="K1314" t="s">
        <v>75</v>
      </c>
      <c r="L1314" t="s">
        <v>8755</v>
      </c>
      <c r="M1314" t="s">
        <v>8756</v>
      </c>
      <c r="N1314" t="s">
        <v>8757</v>
      </c>
      <c r="O1314">
        <f>VLOOKUP(B1314,HIS退!B:F,5,FALSE)</f>
        <v>-93</v>
      </c>
      <c r="P1314" t="str">
        <f t="shared" si="40"/>
        <v/>
      </c>
      <c r="Q1314" s="40">
        <f>VLOOKUP(L1314,银行退!C:D,2,FALSE)</f>
        <v>93</v>
      </c>
      <c r="R1314" t="str">
        <f t="shared" si="41"/>
        <v/>
      </c>
      <c r="S1314" t="str">
        <f>VLOOKUP(L1314,银行退!C:Q,15,FALSE)</f>
        <v>S</v>
      </c>
      <c r="T1314" s="40" t="e">
        <f>VLOOKUP(L1314,银行退!C:W,21,FALSE)</f>
        <v>#N/A</v>
      </c>
      <c r="U1314" s="53">
        <v>42909.797858796293</v>
      </c>
      <c r="V1314" t="e">
        <f>VLOOKUP(B1314,HIS解!E:G,3,FALSE)</f>
        <v>#N/A</v>
      </c>
    </row>
    <row r="1315" spans="1:22" ht="14.25" hidden="1">
      <c r="A1315" s="53">
        <v>42909.801122685189</v>
      </c>
      <c r="B1315">
        <v>376969</v>
      </c>
      <c r="C1315" t="s">
        <v>3524</v>
      </c>
      <c r="D1315" t="s">
        <v>3525</v>
      </c>
      <c r="E1315" t="s">
        <v>3526</v>
      </c>
      <c r="F1315" s="15">
        <v>100</v>
      </c>
      <c r="G1315" t="s">
        <v>367</v>
      </c>
      <c r="H1315" t="s">
        <v>367</v>
      </c>
      <c r="I1315" t="s">
        <v>74</v>
      </c>
      <c r="J1315" t="s">
        <v>36</v>
      </c>
      <c r="K1315" t="s">
        <v>75</v>
      </c>
      <c r="L1315" t="s">
        <v>8758</v>
      </c>
      <c r="M1315" t="s">
        <v>8759</v>
      </c>
      <c r="N1315" t="s">
        <v>8760</v>
      </c>
      <c r="O1315">
        <f>VLOOKUP(B1315,HIS退!B:F,5,FALSE)</f>
        <v>-100</v>
      </c>
      <c r="P1315" t="str">
        <f t="shared" si="40"/>
        <v/>
      </c>
      <c r="Q1315" s="40">
        <f>VLOOKUP(L1315,银行退!C:D,2,FALSE)</f>
        <v>100</v>
      </c>
      <c r="R1315" t="str">
        <f t="shared" si="41"/>
        <v/>
      </c>
      <c r="S1315" t="str">
        <f>VLOOKUP(L1315,银行退!C:Q,15,FALSE)</f>
        <v>S</v>
      </c>
      <c r="T1315" s="40" t="e">
        <f>VLOOKUP(L1315,银行退!C:W,21,FALSE)</f>
        <v>#N/A</v>
      </c>
      <c r="U1315" s="53">
        <v>42909.801122685189</v>
      </c>
      <c r="V1315" t="e">
        <f>VLOOKUP(B1315,HIS解!E:G,3,FALSE)</f>
        <v>#N/A</v>
      </c>
    </row>
    <row r="1316" spans="1:22" ht="14.25" hidden="1">
      <c r="A1316" s="53">
        <v>42909.811828703707</v>
      </c>
      <c r="B1316">
        <v>376997</v>
      </c>
      <c r="C1316" t="s">
        <v>3527</v>
      </c>
      <c r="D1316" t="s">
        <v>3528</v>
      </c>
      <c r="E1316" t="s">
        <v>3529</v>
      </c>
      <c r="F1316" s="15">
        <v>60</v>
      </c>
      <c r="G1316" t="s">
        <v>367</v>
      </c>
      <c r="H1316" t="s">
        <v>367</v>
      </c>
      <c r="I1316" t="s">
        <v>74</v>
      </c>
      <c r="J1316" t="s">
        <v>36</v>
      </c>
      <c r="K1316" t="s">
        <v>75</v>
      </c>
      <c r="L1316" t="s">
        <v>8761</v>
      </c>
      <c r="M1316" t="s">
        <v>8762</v>
      </c>
      <c r="N1316" t="s">
        <v>8763</v>
      </c>
      <c r="O1316">
        <f>VLOOKUP(B1316,HIS退!B:F,5,FALSE)</f>
        <v>-60</v>
      </c>
      <c r="P1316" t="str">
        <f t="shared" si="40"/>
        <v/>
      </c>
      <c r="Q1316" s="40">
        <f>VLOOKUP(L1316,银行退!C:D,2,FALSE)</f>
        <v>60</v>
      </c>
      <c r="R1316" t="str">
        <f t="shared" si="41"/>
        <v/>
      </c>
      <c r="S1316" t="str">
        <f>VLOOKUP(L1316,银行退!C:Q,15,FALSE)</f>
        <v>S</v>
      </c>
      <c r="T1316" s="40" t="e">
        <f>VLOOKUP(L1316,银行退!C:W,21,FALSE)</f>
        <v>#N/A</v>
      </c>
      <c r="U1316" s="53">
        <v>42909.811828703707</v>
      </c>
      <c r="V1316" t="e">
        <f>VLOOKUP(B1316,HIS解!E:G,3,FALSE)</f>
        <v>#N/A</v>
      </c>
    </row>
    <row r="1317" spans="1:22" ht="14.25" hidden="1">
      <c r="A1317" s="53">
        <v>42909.896423611113</v>
      </c>
      <c r="B1317">
        <v>377209</v>
      </c>
      <c r="C1317" t="s">
        <v>3530</v>
      </c>
      <c r="D1317" t="s">
        <v>3531</v>
      </c>
      <c r="E1317" t="s">
        <v>3532</v>
      </c>
      <c r="F1317" s="15">
        <v>999</v>
      </c>
      <c r="G1317" t="s">
        <v>367</v>
      </c>
      <c r="H1317" t="s">
        <v>367</v>
      </c>
      <c r="I1317" t="s">
        <v>74</v>
      </c>
      <c r="J1317" t="s">
        <v>36</v>
      </c>
      <c r="K1317" t="s">
        <v>75</v>
      </c>
      <c r="L1317" t="s">
        <v>8764</v>
      </c>
      <c r="M1317" t="s">
        <v>8765</v>
      </c>
      <c r="N1317" t="s">
        <v>8766</v>
      </c>
      <c r="O1317">
        <f>VLOOKUP(B1317,HIS退!B:F,5,FALSE)</f>
        <v>-999</v>
      </c>
      <c r="P1317" t="str">
        <f t="shared" si="40"/>
        <v/>
      </c>
      <c r="Q1317" s="40">
        <f>VLOOKUP(L1317,银行退!C:D,2,FALSE)</f>
        <v>999</v>
      </c>
      <c r="R1317" t="str">
        <f t="shared" si="41"/>
        <v/>
      </c>
      <c r="S1317" t="str">
        <f>VLOOKUP(L1317,银行退!C:Q,15,FALSE)</f>
        <v>S</v>
      </c>
      <c r="T1317" s="40" t="e">
        <f>VLOOKUP(L1317,银行退!C:W,21,FALSE)</f>
        <v>#N/A</v>
      </c>
      <c r="U1317" s="53">
        <v>42909.896423611113</v>
      </c>
      <c r="V1317" t="e">
        <f>VLOOKUP(B1317,HIS解!E:G,3,FALSE)</f>
        <v>#N/A</v>
      </c>
    </row>
    <row r="1318" spans="1:22" ht="14.25" hidden="1">
      <c r="A1318" s="53">
        <v>42909.961122685185</v>
      </c>
      <c r="B1318">
        <v>377355</v>
      </c>
      <c r="C1318" t="s">
        <v>3533</v>
      </c>
      <c r="D1318" t="s">
        <v>3534</v>
      </c>
      <c r="E1318" t="s">
        <v>3535</v>
      </c>
      <c r="F1318" s="15">
        <v>384</v>
      </c>
      <c r="G1318" t="s">
        <v>367</v>
      </c>
      <c r="H1318" t="s">
        <v>367</v>
      </c>
      <c r="I1318" t="s">
        <v>74</v>
      </c>
      <c r="J1318" t="s">
        <v>36</v>
      </c>
      <c r="K1318" t="s">
        <v>75</v>
      </c>
      <c r="L1318" t="s">
        <v>8767</v>
      </c>
      <c r="M1318" t="s">
        <v>8768</v>
      </c>
      <c r="N1318" t="s">
        <v>8769</v>
      </c>
      <c r="O1318">
        <f>VLOOKUP(B1318,HIS退!B:F,5,FALSE)</f>
        <v>-384</v>
      </c>
      <c r="P1318" t="str">
        <f t="shared" si="40"/>
        <v/>
      </c>
      <c r="Q1318" s="40">
        <f>VLOOKUP(L1318,银行退!C:D,2,FALSE)</f>
        <v>384</v>
      </c>
      <c r="R1318" t="str">
        <f t="shared" si="41"/>
        <v/>
      </c>
      <c r="S1318" t="str">
        <f>VLOOKUP(L1318,银行退!C:Q,15,FALSE)</f>
        <v>S</v>
      </c>
      <c r="T1318" s="40" t="e">
        <f>VLOOKUP(L1318,银行退!C:W,21,FALSE)</f>
        <v>#N/A</v>
      </c>
      <c r="U1318" s="53">
        <v>42909.961122685185</v>
      </c>
      <c r="V1318" t="e">
        <f>VLOOKUP(B1318,HIS解!E:G,3,FALSE)</f>
        <v>#N/A</v>
      </c>
    </row>
    <row r="1319" spans="1:22" ht="14.25" hidden="1">
      <c r="A1319" s="53">
        <v>42910.234942129631</v>
      </c>
      <c r="B1319">
        <v>377717</v>
      </c>
      <c r="C1319" t="s">
        <v>3536</v>
      </c>
      <c r="D1319" t="s">
        <v>3537</v>
      </c>
      <c r="E1319" t="s">
        <v>3538</v>
      </c>
      <c r="F1319" s="15">
        <v>200</v>
      </c>
      <c r="G1319" t="s">
        <v>42</v>
      </c>
      <c r="H1319" t="s">
        <v>367</v>
      </c>
      <c r="I1319" t="s">
        <v>74</v>
      </c>
      <c r="J1319" t="s">
        <v>36</v>
      </c>
      <c r="K1319" t="s">
        <v>75</v>
      </c>
      <c r="L1319" t="s">
        <v>8770</v>
      </c>
      <c r="M1319" t="s">
        <v>8771</v>
      </c>
      <c r="N1319" t="s">
        <v>8772</v>
      </c>
      <c r="O1319">
        <f>VLOOKUP(B1319,HIS退!B:F,5,FALSE)</f>
        <v>-200</v>
      </c>
      <c r="P1319" t="str">
        <f t="shared" si="40"/>
        <v/>
      </c>
      <c r="Q1319" s="40">
        <f>VLOOKUP(L1319,银行退!C:D,2,FALSE)</f>
        <v>200</v>
      </c>
      <c r="R1319" t="str">
        <f t="shared" si="41"/>
        <v/>
      </c>
      <c r="S1319" t="str">
        <f>VLOOKUP(L1319,银行退!C:Q,15,FALSE)</f>
        <v>S</v>
      </c>
      <c r="T1319" s="40" t="e">
        <f>VLOOKUP(L1319,银行退!C:W,21,FALSE)</f>
        <v>#N/A</v>
      </c>
      <c r="U1319" s="53">
        <v>42910.234942129631</v>
      </c>
      <c r="V1319" t="e">
        <f>VLOOKUP(B1319,HIS解!E:G,3,FALSE)</f>
        <v>#N/A</v>
      </c>
    </row>
    <row r="1320" spans="1:22" ht="14.25" hidden="1">
      <c r="A1320" s="53">
        <v>42910.35292824074</v>
      </c>
      <c r="B1320">
        <v>378421</v>
      </c>
      <c r="C1320" t="s">
        <v>3539</v>
      </c>
      <c r="D1320" t="s">
        <v>3540</v>
      </c>
      <c r="E1320" t="s">
        <v>3541</v>
      </c>
      <c r="F1320" s="15">
        <v>500</v>
      </c>
      <c r="G1320" t="s">
        <v>367</v>
      </c>
      <c r="H1320" t="s">
        <v>367</v>
      </c>
      <c r="I1320" t="s">
        <v>74</v>
      </c>
      <c r="J1320" t="s">
        <v>36</v>
      </c>
      <c r="K1320" t="s">
        <v>75</v>
      </c>
      <c r="L1320" t="s">
        <v>8773</v>
      </c>
      <c r="M1320" t="s">
        <v>8774</v>
      </c>
      <c r="N1320" t="s">
        <v>8775</v>
      </c>
      <c r="O1320">
        <f>VLOOKUP(B1320,HIS退!B:F,5,FALSE)</f>
        <v>-500</v>
      </c>
      <c r="P1320" t="str">
        <f t="shared" si="40"/>
        <v/>
      </c>
      <c r="Q1320" s="40">
        <f>VLOOKUP(L1320,银行退!C:D,2,FALSE)</f>
        <v>500</v>
      </c>
      <c r="R1320" t="str">
        <f t="shared" si="41"/>
        <v/>
      </c>
      <c r="S1320" t="str">
        <f>VLOOKUP(L1320,银行退!C:Q,15,FALSE)</f>
        <v>S</v>
      </c>
      <c r="T1320" s="40" t="e">
        <f>VLOOKUP(L1320,银行退!C:W,21,FALSE)</f>
        <v>#N/A</v>
      </c>
      <c r="U1320" s="53">
        <v>42910.35292824074</v>
      </c>
      <c r="V1320" t="e">
        <f>VLOOKUP(B1320,HIS解!E:G,3,FALSE)</f>
        <v>#N/A</v>
      </c>
    </row>
    <row r="1321" spans="1:22" ht="14.25" hidden="1">
      <c r="A1321" s="53">
        <v>42910.354143518518</v>
      </c>
      <c r="B1321">
        <v>378469</v>
      </c>
      <c r="C1321" t="s">
        <v>8776</v>
      </c>
      <c r="D1321" t="s">
        <v>3542</v>
      </c>
      <c r="E1321" t="s">
        <v>3543</v>
      </c>
      <c r="F1321" s="15">
        <v>11</v>
      </c>
      <c r="G1321" t="s">
        <v>367</v>
      </c>
      <c r="H1321" t="s">
        <v>367</v>
      </c>
      <c r="I1321" t="s">
        <v>174</v>
      </c>
      <c r="J1321" t="s">
        <v>98</v>
      </c>
      <c r="K1321" t="s">
        <v>75</v>
      </c>
      <c r="L1321" t="s">
        <v>8777</v>
      </c>
      <c r="M1321" t="s">
        <v>8778</v>
      </c>
      <c r="N1321" t="s">
        <v>8779</v>
      </c>
      <c r="O1321">
        <f>VLOOKUP(B1321,HIS退!B:F,5,FALSE)</f>
        <v>-11</v>
      </c>
      <c r="P1321" t="str">
        <f t="shared" si="40"/>
        <v/>
      </c>
      <c r="Q1321" s="40">
        <f>VLOOKUP(L1321,银行退!C:D,2,FALSE)</f>
        <v>11</v>
      </c>
      <c r="R1321" t="str">
        <f t="shared" si="41"/>
        <v/>
      </c>
      <c r="S1321" t="str">
        <f>VLOOKUP(L1321,银行退!C:Q,15,FALSE)</f>
        <v>B</v>
      </c>
      <c r="T1321" s="40" t="str">
        <f>VLOOKUP(L1321,银行退!C:W,21,FALSE)</f>
        <v>20170626</v>
      </c>
      <c r="U1321" s="53">
        <v>42910.354143518518</v>
      </c>
      <c r="V1321" t="e">
        <f>VLOOKUP(B1321,HIS解!E:G,3,FALSE)</f>
        <v>#N/A</v>
      </c>
    </row>
    <row r="1322" spans="1:22" ht="14.25" hidden="1">
      <c r="A1322" s="53">
        <v>42910.365289351852</v>
      </c>
      <c r="B1322">
        <v>378922</v>
      </c>
      <c r="C1322" t="s">
        <v>3544</v>
      </c>
      <c r="D1322" t="s">
        <v>3545</v>
      </c>
      <c r="E1322" t="s">
        <v>3546</v>
      </c>
      <c r="F1322" s="15">
        <v>500</v>
      </c>
      <c r="G1322" t="s">
        <v>367</v>
      </c>
      <c r="H1322" t="s">
        <v>367</v>
      </c>
      <c r="I1322" t="s">
        <v>74</v>
      </c>
      <c r="J1322" t="s">
        <v>36</v>
      </c>
      <c r="K1322" t="s">
        <v>75</v>
      </c>
      <c r="L1322" t="s">
        <v>8780</v>
      </c>
      <c r="M1322" t="s">
        <v>8781</v>
      </c>
      <c r="N1322" t="s">
        <v>8782</v>
      </c>
      <c r="O1322">
        <f>VLOOKUP(B1322,HIS退!B:F,5,FALSE)</f>
        <v>-500</v>
      </c>
      <c r="P1322" t="str">
        <f t="shared" si="40"/>
        <v/>
      </c>
      <c r="Q1322" s="40">
        <f>VLOOKUP(L1322,银行退!C:D,2,FALSE)</f>
        <v>500</v>
      </c>
      <c r="R1322" t="str">
        <f t="shared" si="41"/>
        <v/>
      </c>
      <c r="S1322" t="str">
        <f>VLOOKUP(L1322,银行退!C:Q,15,FALSE)</f>
        <v>S</v>
      </c>
      <c r="T1322" s="40" t="e">
        <f>VLOOKUP(L1322,银行退!C:W,21,FALSE)</f>
        <v>#N/A</v>
      </c>
      <c r="U1322" s="53">
        <v>42910.365289351852</v>
      </c>
      <c r="V1322" t="e">
        <f>VLOOKUP(B1322,HIS解!E:G,3,FALSE)</f>
        <v>#N/A</v>
      </c>
    </row>
    <row r="1323" spans="1:22" ht="14.25" hidden="1">
      <c r="A1323" s="53">
        <v>42910.367094907408</v>
      </c>
      <c r="B1323">
        <v>378992</v>
      </c>
      <c r="C1323" t="s">
        <v>3547</v>
      </c>
      <c r="D1323" t="s">
        <v>3548</v>
      </c>
      <c r="E1323" t="s">
        <v>3549</v>
      </c>
      <c r="F1323" s="15">
        <v>80</v>
      </c>
      <c r="G1323" t="s">
        <v>367</v>
      </c>
      <c r="H1323" t="s">
        <v>367</v>
      </c>
      <c r="I1323" t="s">
        <v>74</v>
      </c>
      <c r="J1323" t="s">
        <v>36</v>
      </c>
      <c r="K1323" t="s">
        <v>75</v>
      </c>
      <c r="L1323" t="s">
        <v>8783</v>
      </c>
      <c r="M1323" t="s">
        <v>8784</v>
      </c>
      <c r="N1323" t="s">
        <v>8785</v>
      </c>
      <c r="O1323">
        <f>VLOOKUP(B1323,HIS退!B:F,5,FALSE)</f>
        <v>-80</v>
      </c>
      <c r="P1323" t="str">
        <f t="shared" si="40"/>
        <v/>
      </c>
      <c r="Q1323" s="40">
        <f>VLOOKUP(L1323,银行退!C:D,2,FALSE)</f>
        <v>80</v>
      </c>
      <c r="R1323" t="str">
        <f t="shared" si="41"/>
        <v/>
      </c>
      <c r="S1323" t="str">
        <f>VLOOKUP(L1323,银行退!C:Q,15,FALSE)</f>
        <v>S</v>
      </c>
      <c r="T1323" s="40" t="e">
        <f>VLOOKUP(L1323,银行退!C:W,21,FALSE)</f>
        <v>#N/A</v>
      </c>
      <c r="U1323" s="53">
        <v>42910.367094907408</v>
      </c>
      <c r="V1323" t="e">
        <f>VLOOKUP(B1323,HIS解!E:G,3,FALSE)</f>
        <v>#N/A</v>
      </c>
    </row>
    <row r="1324" spans="1:22" ht="14.25" hidden="1">
      <c r="A1324" s="53">
        <v>42910.374583333331</v>
      </c>
      <c r="B1324">
        <v>379250</v>
      </c>
      <c r="C1324" t="s">
        <v>3550</v>
      </c>
      <c r="D1324" t="s">
        <v>3551</v>
      </c>
      <c r="E1324" t="s">
        <v>3552</v>
      </c>
      <c r="F1324" s="15">
        <v>1544</v>
      </c>
      <c r="G1324" t="s">
        <v>367</v>
      </c>
      <c r="H1324" t="s">
        <v>367</v>
      </c>
      <c r="I1324" t="s">
        <v>74</v>
      </c>
      <c r="J1324" t="s">
        <v>36</v>
      </c>
      <c r="K1324" t="s">
        <v>75</v>
      </c>
      <c r="L1324" t="s">
        <v>8786</v>
      </c>
      <c r="M1324" t="s">
        <v>8787</v>
      </c>
      <c r="N1324" t="s">
        <v>8788</v>
      </c>
      <c r="O1324">
        <f>VLOOKUP(B1324,HIS退!B:F,5,FALSE)</f>
        <v>-1544</v>
      </c>
      <c r="P1324" t="str">
        <f t="shared" si="40"/>
        <v/>
      </c>
      <c r="Q1324" s="40">
        <f>VLOOKUP(L1324,银行退!C:D,2,FALSE)</f>
        <v>1544</v>
      </c>
      <c r="R1324" t="str">
        <f t="shared" si="41"/>
        <v/>
      </c>
      <c r="S1324" t="str">
        <f>VLOOKUP(L1324,银行退!C:Q,15,FALSE)</f>
        <v>S</v>
      </c>
      <c r="T1324" s="40" t="e">
        <f>VLOOKUP(L1324,银行退!C:W,21,FALSE)</f>
        <v>#N/A</v>
      </c>
      <c r="U1324" s="53">
        <v>42910.374583333331</v>
      </c>
      <c r="V1324" t="e">
        <f>VLOOKUP(B1324,HIS解!E:G,3,FALSE)</f>
        <v>#N/A</v>
      </c>
    </row>
    <row r="1325" spans="1:22" ht="14.25" hidden="1">
      <c r="A1325" s="53">
        <v>42910.376134259262</v>
      </c>
      <c r="B1325">
        <v>379336</v>
      </c>
      <c r="C1325" t="s">
        <v>3553</v>
      </c>
      <c r="D1325" t="s">
        <v>3554</v>
      </c>
      <c r="E1325" t="s">
        <v>3555</v>
      </c>
      <c r="F1325" s="15">
        <v>91</v>
      </c>
      <c r="G1325" t="s">
        <v>367</v>
      </c>
      <c r="H1325" t="s">
        <v>367</v>
      </c>
      <c r="I1325" t="s">
        <v>74</v>
      </c>
      <c r="J1325" t="s">
        <v>36</v>
      </c>
      <c r="K1325" t="s">
        <v>75</v>
      </c>
      <c r="L1325" t="s">
        <v>8789</v>
      </c>
      <c r="M1325" t="s">
        <v>8790</v>
      </c>
      <c r="N1325" t="s">
        <v>8791</v>
      </c>
      <c r="O1325">
        <f>VLOOKUP(B1325,HIS退!B:F,5,FALSE)</f>
        <v>-91</v>
      </c>
      <c r="P1325" t="str">
        <f t="shared" si="40"/>
        <v/>
      </c>
      <c r="Q1325" s="40">
        <f>VLOOKUP(L1325,银行退!C:D,2,FALSE)</f>
        <v>91</v>
      </c>
      <c r="R1325" t="str">
        <f t="shared" si="41"/>
        <v/>
      </c>
      <c r="S1325" t="str">
        <f>VLOOKUP(L1325,银行退!C:Q,15,FALSE)</f>
        <v>S</v>
      </c>
      <c r="T1325" s="40" t="e">
        <f>VLOOKUP(L1325,银行退!C:W,21,FALSE)</f>
        <v>#N/A</v>
      </c>
      <c r="U1325" s="53">
        <v>42910.376134259262</v>
      </c>
      <c r="V1325" t="e">
        <f>VLOOKUP(B1325,HIS解!E:G,3,FALSE)</f>
        <v>#N/A</v>
      </c>
    </row>
    <row r="1326" spans="1:22" ht="14.25" hidden="1">
      <c r="A1326" s="53">
        <v>42910.377060185187</v>
      </c>
      <c r="B1326">
        <v>379364</v>
      </c>
      <c r="C1326" t="s">
        <v>3556</v>
      </c>
      <c r="D1326" t="s">
        <v>3557</v>
      </c>
      <c r="E1326" t="s">
        <v>3558</v>
      </c>
      <c r="F1326" s="15">
        <v>996</v>
      </c>
      <c r="G1326" t="s">
        <v>367</v>
      </c>
      <c r="H1326" t="s">
        <v>367</v>
      </c>
      <c r="I1326" t="s">
        <v>74</v>
      </c>
      <c r="J1326" t="s">
        <v>36</v>
      </c>
      <c r="K1326" t="s">
        <v>75</v>
      </c>
      <c r="L1326" t="s">
        <v>8792</v>
      </c>
      <c r="M1326" t="s">
        <v>8793</v>
      </c>
      <c r="N1326" t="s">
        <v>8794</v>
      </c>
      <c r="O1326">
        <f>VLOOKUP(B1326,HIS退!B:F,5,FALSE)</f>
        <v>-996</v>
      </c>
      <c r="P1326" t="str">
        <f t="shared" si="40"/>
        <v/>
      </c>
      <c r="Q1326" s="40">
        <f>VLOOKUP(L1326,银行退!C:D,2,FALSE)</f>
        <v>996</v>
      </c>
      <c r="R1326" t="str">
        <f t="shared" si="41"/>
        <v/>
      </c>
      <c r="S1326" t="str">
        <f>VLOOKUP(L1326,银行退!C:Q,15,FALSE)</f>
        <v>S</v>
      </c>
      <c r="T1326" s="40" t="e">
        <f>VLOOKUP(L1326,银行退!C:W,21,FALSE)</f>
        <v>#N/A</v>
      </c>
      <c r="U1326" s="53">
        <v>42910.377060185187</v>
      </c>
      <c r="V1326" t="e">
        <f>VLOOKUP(B1326,HIS解!E:G,3,FALSE)</f>
        <v>#N/A</v>
      </c>
    </row>
    <row r="1327" spans="1:22" ht="14.25" hidden="1">
      <c r="A1327" s="53">
        <v>42910.395069444443</v>
      </c>
      <c r="B1327">
        <v>380112</v>
      </c>
      <c r="C1327" t="s">
        <v>3559</v>
      </c>
      <c r="D1327" t="s">
        <v>3560</v>
      </c>
      <c r="E1327" t="s">
        <v>3561</v>
      </c>
      <c r="F1327" s="15">
        <v>30</v>
      </c>
      <c r="G1327" t="s">
        <v>367</v>
      </c>
      <c r="H1327" t="s">
        <v>367</v>
      </c>
      <c r="I1327" t="s">
        <v>74</v>
      </c>
      <c r="J1327" t="s">
        <v>36</v>
      </c>
      <c r="K1327" t="s">
        <v>75</v>
      </c>
      <c r="L1327" t="s">
        <v>8795</v>
      </c>
      <c r="M1327" t="s">
        <v>8796</v>
      </c>
      <c r="N1327" t="s">
        <v>8797</v>
      </c>
      <c r="O1327">
        <f>VLOOKUP(B1327,HIS退!B:F,5,FALSE)</f>
        <v>-30</v>
      </c>
      <c r="P1327" t="str">
        <f t="shared" si="40"/>
        <v/>
      </c>
      <c r="Q1327" s="40">
        <f>VLOOKUP(L1327,银行退!C:D,2,FALSE)</f>
        <v>30</v>
      </c>
      <c r="R1327" t="str">
        <f t="shared" si="41"/>
        <v/>
      </c>
      <c r="S1327" t="str">
        <f>VLOOKUP(L1327,银行退!C:Q,15,FALSE)</f>
        <v>S</v>
      </c>
      <c r="T1327" s="40" t="e">
        <f>VLOOKUP(L1327,银行退!C:W,21,FALSE)</f>
        <v>#N/A</v>
      </c>
      <c r="U1327" s="53">
        <v>42910.395069444443</v>
      </c>
      <c r="V1327" t="e">
        <f>VLOOKUP(B1327,HIS解!E:G,3,FALSE)</f>
        <v>#N/A</v>
      </c>
    </row>
    <row r="1328" spans="1:22" ht="14.25" hidden="1">
      <c r="A1328" s="53">
        <v>42910.395115740743</v>
      </c>
      <c r="B1328">
        <v>380116</v>
      </c>
      <c r="C1328" t="s">
        <v>3562</v>
      </c>
      <c r="D1328" t="s">
        <v>345</v>
      </c>
      <c r="E1328" t="s">
        <v>346</v>
      </c>
      <c r="F1328" s="15">
        <v>970</v>
      </c>
      <c r="G1328" t="s">
        <v>367</v>
      </c>
      <c r="H1328" t="s">
        <v>367</v>
      </c>
      <c r="I1328" t="s">
        <v>74</v>
      </c>
      <c r="J1328" t="s">
        <v>36</v>
      </c>
      <c r="K1328" t="s">
        <v>75</v>
      </c>
      <c r="L1328" t="s">
        <v>8798</v>
      </c>
      <c r="M1328" t="s">
        <v>8799</v>
      </c>
      <c r="N1328" t="s">
        <v>386</v>
      </c>
      <c r="O1328">
        <f>VLOOKUP(B1328,HIS退!B:F,5,FALSE)</f>
        <v>-970</v>
      </c>
      <c r="P1328" t="str">
        <f t="shared" si="40"/>
        <v/>
      </c>
      <c r="Q1328" s="40">
        <f>VLOOKUP(L1328,银行退!C:D,2,FALSE)</f>
        <v>970</v>
      </c>
      <c r="R1328" t="str">
        <f t="shared" si="41"/>
        <v/>
      </c>
      <c r="S1328" t="str">
        <f>VLOOKUP(L1328,银行退!C:Q,15,FALSE)</f>
        <v>S</v>
      </c>
      <c r="T1328" s="40" t="e">
        <f>VLOOKUP(L1328,银行退!C:W,21,FALSE)</f>
        <v>#N/A</v>
      </c>
      <c r="U1328" s="53">
        <v>42910.395115740743</v>
      </c>
      <c r="V1328" t="e">
        <f>VLOOKUP(B1328,HIS解!E:G,3,FALSE)</f>
        <v>#N/A</v>
      </c>
    </row>
    <row r="1329" spans="1:22" ht="14.25" hidden="1">
      <c r="A1329" s="53">
        <v>42910.399386574078</v>
      </c>
      <c r="B1329">
        <v>380254</v>
      </c>
      <c r="C1329" t="s">
        <v>3563</v>
      </c>
      <c r="D1329" t="s">
        <v>1297</v>
      </c>
      <c r="E1329" t="s">
        <v>1298</v>
      </c>
      <c r="F1329" s="15">
        <v>1800</v>
      </c>
      <c r="G1329" t="s">
        <v>367</v>
      </c>
      <c r="H1329" t="s">
        <v>367</v>
      </c>
      <c r="I1329" t="s">
        <v>74</v>
      </c>
      <c r="J1329" t="s">
        <v>36</v>
      </c>
      <c r="K1329" t="s">
        <v>75</v>
      </c>
      <c r="L1329" t="s">
        <v>8800</v>
      </c>
      <c r="M1329" t="s">
        <v>8801</v>
      </c>
      <c r="N1329" t="s">
        <v>5024</v>
      </c>
      <c r="O1329">
        <f>VLOOKUP(B1329,HIS退!B:F,5,FALSE)</f>
        <v>-1800</v>
      </c>
      <c r="P1329" t="str">
        <f t="shared" si="40"/>
        <v/>
      </c>
      <c r="Q1329" s="40">
        <f>VLOOKUP(L1329,银行退!C:D,2,FALSE)</f>
        <v>1800</v>
      </c>
      <c r="R1329" t="str">
        <f t="shared" si="41"/>
        <v/>
      </c>
      <c r="S1329" t="str">
        <f>VLOOKUP(L1329,银行退!C:Q,15,FALSE)</f>
        <v>S</v>
      </c>
      <c r="T1329" s="40" t="e">
        <f>VLOOKUP(L1329,银行退!C:W,21,FALSE)</f>
        <v>#N/A</v>
      </c>
      <c r="U1329" s="53">
        <v>42910.399386574078</v>
      </c>
      <c r="V1329" t="e">
        <f>VLOOKUP(B1329,HIS解!E:G,3,FALSE)</f>
        <v>#N/A</v>
      </c>
    </row>
    <row r="1330" spans="1:22" ht="14.25" hidden="1">
      <c r="A1330" s="53">
        <v>42910.400000000001</v>
      </c>
      <c r="B1330">
        <v>380278</v>
      </c>
      <c r="C1330" t="s">
        <v>3564</v>
      </c>
      <c r="D1330" t="s">
        <v>1299</v>
      </c>
      <c r="E1330" t="s">
        <v>1300</v>
      </c>
      <c r="F1330" s="15">
        <v>1234</v>
      </c>
      <c r="G1330" t="s">
        <v>367</v>
      </c>
      <c r="H1330" t="s">
        <v>367</v>
      </c>
      <c r="I1330" t="s">
        <v>74</v>
      </c>
      <c r="J1330" t="s">
        <v>36</v>
      </c>
      <c r="K1330" t="s">
        <v>75</v>
      </c>
      <c r="L1330" t="s">
        <v>8802</v>
      </c>
      <c r="M1330" t="s">
        <v>8803</v>
      </c>
      <c r="N1330" t="s">
        <v>5024</v>
      </c>
      <c r="O1330">
        <f>VLOOKUP(B1330,HIS退!B:F,5,FALSE)</f>
        <v>-1234</v>
      </c>
      <c r="P1330" t="str">
        <f t="shared" si="40"/>
        <v/>
      </c>
      <c r="Q1330" s="40">
        <f>VLOOKUP(L1330,银行退!C:D,2,FALSE)</f>
        <v>1234</v>
      </c>
      <c r="R1330" t="str">
        <f t="shared" si="41"/>
        <v/>
      </c>
      <c r="S1330" t="str">
        <f>VLOOKUP(L1330,银行退!C:Q,15,FALSE)</f>
        <v>S</v>
      </c>
      <c r="T1330" s="40" t="e">
        <f>VLOOKUP(L1330,银行退!C:W,21,FALSE)</f>
        <v>#N/A</v>
      </c>
      <c r="U1330" s="53">
        <v>42910.400000000001</v>
      </c>
      <c r="V1330" t="e">
        <f>VLOOKUP(B1330,HIS解!E:G,3,FALSE)</f>
        <v>#N/A</v>
      </c>
    </row>
    <row r="1331" spans="1:22" ht="14.25" hidden="1">
      <c r="A1331" s="53">
        <v>42910.401828703703</v>
      </c>
      <c r="B1331">
        <v>380374</v>
      </c>
      <c r="C1331" t="s">
        <v>3565</v>
      </c>
      <c r="D1331" t="s">
        <v>3566</v>
      </c>
      <c r="E1331" t="s">
        <v>3567</v>
      </c>
      <c r="F1331" s="15">
        <v>439</v>
      </c>
      <c r="G1331" t="s">
        <v>367</v>
      </c>
      <c r="H1331" t="s">
        <v>367</v>
      </c>
      <c r="I1331" t="s">
        <v>74</v>
      </c>
      <c r="J1331" t="s">
        <v>36</v>
      </c>
      <c r="K1331" t="s">
        <v>75</v>
      </c>
      <c r="L1331" t="s">
        <v>8804</v>
      </c>
      <c r="M1331" t="s">
        <v>8805</v>
      </c>
      <c r="N1331" t="s">
        <v>8806</v>
      </c>
      <c r="O1331">
        <f>VLOOKUP(B1331,HIS退!B:F,5,FALSE)</f>
        <v>-439</v>
      </c>
      <c r="P1331" t="str">
        <f t="shared" si="40"/>
        <v/>
      </c>
      <c r="Q1331" s="40">
        <f>VLOOKUP(L1331,银行退!C:D,2,FALSE)</f>
        <v>439</v>
      </c>
      <c r="R1331" t="str">
        <f t="shared" si="41"/>
        <v/>
      </c>
      <c r="S1331" t="str">
        <f>VLOOKUP(L1331,银行退!C:Q,15,FALSE)</f>
        <v>S</v>
      </c>
      <c r="T1331" s="40" t="e">
        <f>VLOOKUP(L1331,银行退!C:W,21,FALSE)</f>
        <v>#N/A</v>
      </c>
      <c r="U1331" s="53">
        <v>42910.401828703703</v>
      </c>
      <c r="V1331" t="e">
        <f>VLOOKUP(B1331,HIS解!E:G,3,FALSE)</f>
        <v>#N/A</v>
      </c>
    </row>
    <row r="1332" spans="1:22" ht="14.25" hidden="1">
      <c r="A1332" s="53">
        <v>42910.41815972222</v>
      </c>
      <c r="B1332">
        <v>380999</v>
      </c>
      <c r="C1332" t="s">
        <v>3568</v>
      </c>
      <c r="D1332" t="s">
        <v>2974</v>
      </c>
      <c r="E1332" t="s">
        <v>2975</v>
      </c>
      <c r="F1332" s="15">
        <v>500</v>
      </c>
      <c r="G1332" t="s">
        <v>367</v>
      </c>
      <c r="H1332" t="s">
        <v>367</v>
      </c>
      <c r="I1332" t="s">
        <v>74</v>
      </c>
      <c r="J1332" t="s">
        <v>36</v>
      </c>
      <c r="K1332" t="s">
        <v>75</v>
      </c>
      <c r="L1332" t="s">
        <v>8807</v>
      </c>
      <c r="M1332" t="s">
        <v>8808</v>
      </c>
      <c r="N1332" t="s">
        <v>5070</v>
      </c>
      <c r="O1332">
        <f>VLOOKUP(B1332,HIS退!B:F,5,FALSE)</f>
        <v>-500</v>
      </c>
      <c r="P1332" t="str">
        <f t="shared" si="40"/>
        <v/>
      </c>
      <c r="Q1332" s="40">
        <f>VLOOKUP(L1332,银行退!C:D,2,FALSE)</f>
        <v>500</v>
      </c>
      <c r="R1332" t="str">
        <f t="shared" si="41"/>
        <v/>
      </c>
      <c r="S1332" t="str">
        <f>VLOOKUP(L1332,银行退!C:Q,15,FALSE)</f>
        <v>S</v>
      </c>
      <c r="T1332" s="40" t="e">
        <f>VLOOKUP(L1332,银行退!C:W,21,FALSE)</f>
        <v>#N/A</v>
      </c>
      <c r="U1332" s="53">
        <v>42910.41815972222</v>
      </c>
      <c r="V1332" t="e">
        <f>VLOOKUP(B1332,HIS解!E:G,3,FALSE)</f>
        <v>#N/A</v>
      </c>
    </row>
    <row r="1333" spans="1:22" ht="14.25" hidden="1">
      <c r="A1333" s="53">
        <v>42910.430520833332</v>
      </c>
      <c r="B1333">
        <v>381451</v>
      </c>
      <c r="C1333" t="s">
        <v>3569</v>
      </c>
      <c r="D1333" t="s">
        <v>3570</v>
      </c>
      <c r="E1333" t="s">
        <v>3571</v>
      </c>
      <c r="F1333" s="15">
        <v>5</v>
      </c>
      <c r="G1333" t="s">
        <v>367</v>
      </c>
      <c r="H1333" t="s">
        <v>367</v>
      </c>
      <c r="I1333" t="s">
        <v>74</v>
      </c>
      <c r="J1333" t="s">
        <v>36</v>
      </c>
      <c r="K1333" t="s">
        <v>75</v>
      </c>
      <c r="L1333" t="s">
        <v>8809</v>
      </c>
      <c r="M1333" t="s">
        <v>8810</v>
      </c>
      <c r="N1333" t="s">
        <v>8811</v>
      </c>
      <c r="O1333">
        <f>VLOOKUP(B1333,HIS退!B:F,5,FALSE)</f>
        <v>-5</v>
      </c>
      <c r="P1333" t="str">
        <f t="shared" si="40"/>
        <v/>
      </c>
      <c r="Q1333" s="40">
        <f>VLOOKUP(L1333,银行退!C:D,2,FALSE)</f>
        <v>5</v>
      </c>
      <c r="R1333" t="str">
        <f t="shared" si="41"/>
        <v/>
      </c>
      <c r="S1333" t="str">
        <f>VLOOKUP(L1333,银行退!C:Q,15,FALSE)</f>
        <v>S</v>
      </c>
      <c r="T1333" s="40" t="e">
        <f>VLOOKUP(L1333,银行退!C:W,21,FALSE)</f>
        <v>#N/A</v>
      </c>
      <c r="U1333" s="53">
        <v>42910.430520833332</v>
      </c>
      <c r="V1333" t="e">
        <f>VLOOKUP(B1333,HIS解!E:G,3,FALSE)</f>
        <v>#N/A</v>
      </c>
    </row>
    <row r="1334" spans="1:22" ht="14.25" hidden="1">
      <c r="A1334" s="53">
        <v>42910.43478009259</v>
      </c>
      <c r="B1334">
        <v>381592</v>
      </c>
      <c r="C1334" t="s">
        <v>3572</v>
      </c>
      <c r="D1334" t="s">
        <v>3573</v>
      </c>
      <c r="E1334" t="s">
        <v>3574</v>
      </c>
      <c r="F1334" s="15">
        <v>271</v>
      </c>
      <c r="G1334" t="s">
        <v>367</v>
      </c>
      <c r="H1334" t="s">
        <v>367</v>
      </c>
      <c r="I1334" t="s">
        <v>74</v>
      </c>
      <c r="J1334" t="s">
        <v>36</v>
      </c>
      <c r="K1334" t="s">
        <v>75</v>
      </c>
      <c r="L1334" t="s">
        <v>8812</v>
      </c>
      <c r="M1334" t="s">
        <v>8813</v>
      </c>
      <c r="N1334" t="s">
        <v>8814</v>
      </c>
      <c r="O1334">
        <f>VLOOKUP(B1334,HIS退!B:F,5,FALSE)</f>
        <v>-271</v>
      </c>
      <c r="P1334" t="str">
        <f t="shared" si="40"/>
        <v/>
      </c>
      <c r="Q1334" s="40">
        <f>VLOOKUP(L1334,银行退!C:D,2,FALSE)</f>
        <v>271</v>
      </c>
      <c r="R1334" t="str">
        <f t="shared" si="41"/>
        <v/>
      </c>
      <c r="S1334" t="str">
        <f>VLOOKUP(L1334,银行退!C:Q,15,FALSE)</f>
        <v>S</v>
      </c>
      <c r="T1334" s="40" t="e">
        <f>VLOOKUP(L1334,银行退!C:W,21,FALSE)</f>
        <v>#N/A</v>
      </c>
      <c r="U1334" s="53">
        <v>42910.43478009259</v>
      </c>
      <c r="V1334" t="e">
        <f>VLOOKUP(B1334,HIS解!E:G,3,FALSE)</f>
        <v>#N/A</v>
      </c>
    </row>
    <row r="1335" spans="1:22" ht="14.25" hidden="1">
      <c r="A1335" s="53">
        <v>42910.437384259261</v>
      </c>
      <c r="B1335">
        <v>381698</v>
      </c>
      <c r="C1335" t="s">
        <v>3575</v>
      </c>
      <c r="D1335" t="s">
        <v>3576</v>
      </c>
      <c r="E1335" t="s">
        <v>3577</v>
      </c>
      <c r="F1335" s="15">
        <v>367</v>
      </c>
      <c r="G1335" t="s">
        <v>367</v>
      </c>
      <c r="H1335" t="s">
        <v>367</v>
      </c>
      <c r="I1335" t="s">
        <v>74</v>
      </c>
      <c r="J1335" t="s">
        <v>36</v>
      </c>
      <c r="K1335" t="s">
        <v>75</v>
      </c>
      <c r="L1335" t="s">
        <v>8815</v>
      </c>
      <c r="M1335" t="s">
        <v>8816</v>
      </c>
      <c r="N1335" t="s">
        <v>8817</v>
      </c>
      <c r="O1335">
        <f>VLOOKUP(B1335,HIS退!B:F,5,FALSE)</f>
        <v>-367</v>
      </c>
      <c r="P1335" t="str">
        <f t="shared" si="40"/>
        <v/>
      </c>
      <c r="Q1335" s="40">
        <f>VLOOKUP(L1335,银行退!C:D,2,FALSE)</f>
        <v>367</v>
      </c>
      <c r="R1335" t="str">
        <f t="shared" si="41"/>
        <v/>
      </c>
      <c r="S1335" t="str">
        <f>VLOOKUP(L1335,银行退!C:Q,15,FALSE)</f>
        <v>S</v>
      </c>
      <c r="T1335" s="40" t="e">
        <f>VLOOKUP(L1335,银行退!C:W,21,FALSE)</f>
        <v>#N/A</v>
      </c>
      <c r="U1335" s="53">
        <v>42910.437384259261</v>
      </c>
      <c r="V1335" t="e">
        <f>VLOOKUP(B1335,HIS解!E:G,3,FALSE)</f>
        <v>#N/A</v>
      </c>
    </row>
    <row r="1336" spans="1:22" ht="14.25" hidden="1">
      <c r="A1336" s="53">
        <v>42910.437974537039</v>
      </c>
      <c r="B1336">
        <v>381714</v>
      </c>
      <c r="C1336" t="s">
        <v>3578</v>
      </c>
      <c r="D1336" t="s">
        <v>3579</v>
      </c>
      <c r="E1336" t="s">
        <v>3580</v>
      </c>
      <c r="F1336" s="15">
        <v>150</v>
      </c>
      <c r="G1336" t="s">
        <v>367</v>
      </c>
      <c r="H1336" t="s">
        <v>367</v>
      </c>
      <c r="I1336" t="s">
        <v>74</v>
      </c>
      <c r="J1336" t="s">
        <v>36</v>
      </c>
      <c r="K1336" t="s">
        <v>75</v>
      </c>
      <c r="L1336" t="s">
        <v>8818</v>
      </c>
      <c r="M1336" t="s">
        <v>8819</v>
      </c>
      <c r="N1336" t="s">
        <v>8820</v>
      </c>
      <c r="O1336">
        <f>VLOOKUP(B1336,HIS退!B:F,5,FALSE)</f>
        <v>-150</v>
      </c>
      <c r="P1336" t="str">
        <f t="shared" si="40"/>
        <v/>
      </c>
      <c r="Q1336" s="40">
        <f>VLOOKUP(L1336,银行退!C:D,2,FALSE)</f>
        <v>150</v>
      </c>
      <c r="R1336" t="str">
        <f t="shared" si="41"/>
        <v/>
      </c>
      <c r="S1336" t="str">
        <f>VLOOKUP(L1336,银行退!C:Q,15,FALSE)</f>
        <v>S</v>
      </c>
      <c r="T1336" s="40" t="e">
        <f>VLOOKUP(L1336,银行退!C:W,21,FALSE)</f>
        <v>#N/A</v>
      </c>
      <c r="U1336" s="53">
        <v>42910.437974537039</v>
      </c>
      <c r="V1336" t="e">
        <f>VLOOKUP(B1336,HIS解!E:G,3,FALSE)</f>
        <v>#N/A</v>
      </c>
    </row>
    <row r="1337" spans="1:22" ht="14.25" hidden="1">
      <c r="A1337" s="53">
        <v>42910.439062500001</v>
      </c>
      <c r="B1337">
        <v>381759</v>
      </c>
      <c r="C1337" t="s">
        <v>3581</v>
      </c>
      <c r="D1337" t="s">
        <v>3582</v>
      </c>
      <c r="E1337" t="s">
        <v>3583</v>
      </c>
      <c r="F1337" s="15">
        <v>700</v>
      </c>
      <c r="G1337" t="s">
        <v>367</v>
      </c>
      <c r="H1337" t="s">
        <v>367</v>
      </c>
      <c r="I1337" t="s">
        <v>74</v>
      </c>
      <c r="J1337" t="s">
        <v>36</v>
      </c>
      <c r="K1337" t="s">
        <v>75</v>
      </c>
      <c r="L1337" t="s">
        <v>8821</v>
      </c>
      <c r="M1337" t="s">
        <v>8822</v>
      </c>
      <c r="N1337" t="s">
        <v>8823</v>
      </c>
      <c r="O1337">
        <f>VLOOKUP(B1337,HIS退!B:F,5,FALSE)</f>
        <v>-700</v>
      </c>
      <c r="P1337" t="str">
        <f t="shared" si="40"/>
        <v/>
      </c>
      <c r="Q1337" s="40">
        <f>VLOOKUP(L1337,银行退!C:D,2,FALSE)</f>
        <v>700</v>
      </c>
      <c r="R1337" t="str">
        <f t="shared" si="41"/>
        <v/>
      </c>
      <c r="S1337" t="str">
        <f>VLOOKUP(L1337,银行退!C:Q,15,FALSE)</f>
        <v>S</v>
      </c>
      <c r="T1337" s="40" t="e">
        <f>VLOOKUP(L1337,银行退!C:W,21,FALSE)</f>
        <v>#N/A</v>
      </c>
      <c r="U1337" s="53">
        <v>42910.439062500001</v>
      </c>
      <c r="V1337" t="e">
        <f>VLOOKUP(B1337,HIS解!E:G,3,FALSE)</f>
        <v>#N/A</v>
      </c>
    </row>
    <row r="1338" spans="1:22" ht="14.25" hidden="1">
      <c r="A1338" s="53">
        <v>42910.441990740743</v>
      </c>
      <c r="B1338">
        <v>381842</v>
      </c>
      <c r="C1338" t="s">
        <v>8824</v>
      </c>
      <c r="D1338" t="s">
        <v>3584</v>
      </c>
      <c r="E1338" t="s">
        <v>3585</v>
      </c>
      <c r="F1338" s="15">
        <v>500</v>
      </c>
      <c r="G1338" t="s">
        <v>367</v>
      </c>
      <c r="H1338" t="s">
        <v>367</v>
      </c>
      <c r="I1338" t="s">
        <v>174</v>
      </c>
      <c r="J1338" t="s">
        <v>98</v>
      </c>
      <c r="K1338" t="s">
        <v>75</v>
      </c>
      <c r="L1338" t="s">
        <v>8825</v>
      </c>
      <c r="M1338" t="s">
        <v>8826</v>
      </c>
      <c r="N1338" t="s">
        <v>8827</v>
      </c>
      <c r="O1338">
        <f>VLOOKUP(B1338,HIS退!B:F,5,FALSE)</f>
        <v>-500</v>
      </c>
      <c r="P1338" t="str">
        <f t="shared" si="40"/>
        <v/>
      </c>
      <c r="Q1338" s="40">
        <f>VLOOKUP(L1338,银行退!C:D,2,FALSE)</f>
        <v>500</v>
      </c>
      <c r="R1338" t="str">
        <f t="shared" si="41"/>
        <v/>
      </c>
      <c r="S1338" t="str">
        <f>VLOOKUP(L1338,银行退!C:Q,15,FALSE)</f>
        <v>B</v>
      </c>
      <c r="T1338" s="40" t="str">
        <f>VLOOKUP(L1338,银行退!C:W,21,FALSE)</f>
        <v>20170626</v>
      </c>
      <c r="U1338" s="53">
        <v>42910.441990740743</v>
      </c>
      <c r="V1338" t="e">
        <f>VLOOKUP(B1338,HIS解!E:G,3,FALSE)</f>
        <v>#N/A</v>
      </c>
    </row>
    <row r="1339" spans="1:22" ht="14.25" hidden="1">
      <c r="A1339" s="53">
        <v>42910.454780092594</v>
      </c>
      <c r="B1339">
        <v>382254</v>
      </c>
      <c r="C1339" t="s">
        <v>3586</v>
      </c>
      <c r="D1339" t="s">
        <v>3587</v>
      </c>
      <c r="E1339" t="s">
        <v>3588</v>
      </c>
      <c r="F1339" s="15">
        <v>913</v>
      </c>
      <c r="G1339" t="s">
        <v>367</v>
      </c>
      <c r="H1339" t="s">
        <v>367</v>
      </c>
      <c r="I1339" t="s">
        <v>74</v>
      </c>
      <c r="J1339" t="s">
        <v>36</v>
      </c>
      <c r="K1339" t="s">
        <v>75</v>
      </c>
      <c r="L1339" t="s">
        <v>8828</v>
      </c>
      <c r="M1339" t="s">
        <v>8829</v>
      </c>
      <c r="N1339" t="s">
        <v>8830</v>
      </c>
      <c r="O1339">
        <f>VLOOKUP(B1339,HIS退!B:F,5,FALSE)</f>
        <v>-913</v>
      </c>
      <c r="P1339" t="str">
        <f t="shared" si="40"/>
        <v/>
      </c>
      <c r="Q1339" s="40">
        <f>VLOOKUP(L1339,银行退!C:D,2,FALSE)</f>
        <v>913</v>
      </c>
      <c r="R1339" t="str">
        <f t="shared" si="41"/>
        <v/>
      </c>
      <c r="S1339" t="str">
        <f>VLOOKUP(L1339,银行退!C:Q,15,FALSE)</f>
        <v>S</v>
      </c>
      <c r="T1339" s="40" t="e">
        <f>VLOOKUP(L1339,银行退!C:W,21,FALSE)</f>
        <v>#N/A</v>
      </c>
      <c r="U1339" s="53">
        <v>42910.454780092594</v>
      </c>
      <c r="V1339" t="e">
        <f>VLOOKUP(B1339,HIS解!E:G,3,FALSE)</f>
        <v>#N/A</v>
      </c>
    </row>
    <row r="1340" spans="1:22" ht="14.25" hidden="1">
      <c r="A1340" s="53">
        <v>42910.457418981481</v>
      </c>
      <c r="B1340">
        <v>382337</v>
      </c>
      <c r="C1340" t="s">
        <v>3589</v>
      </c>
      <c r="D1340" t="s">
        <v>3590</v>
      </c>
      <c r="E1340" t="s">
        <v>3591</v>
      </c>
      <c r="F1340" s="15">
        <v>80</v>
      </c>
      <c r="G1340" t="s">
        <v>367</v>
      </c>
      <c r="H1340" t="s">
        <v>367</v>
      </c>
      <c r="I1340" t="s">
        <v>74</v>
      </c>
      <c r="J1340" t="s">
        <v>36</v>
      </c>
      <c r="K1340" t="s">
        <v>75</v>
      </c>
      <c r="L1340" t="s">
        <v>8831</v>
      </c>
      <c r="M1340" t="s">
        <v>8832</v>
      </c>
      <c r="N1340" t="s">
        <v>8833</v>
      </c>
      <c r="O1340">
        <f>VLOOKUP(B1340,HIS退!B:F,5,FALSE)</f>
        <v>-80</v>
      </c>
      <c r="P1340" t="str">
        <f t="shared" si="40"/>
        <v/>
      </c>
      <c r="Q1340" s="40">
        <f>VLOOKUP(L1340,银行退!C:D,2,FALSE)</f>
        <v>80</v>
      </c>
      <c r="R1340" t="str">
        <f t="shared" si="41"/>
        <v/>
      </c>
      <c r="S1340" t="str">
        <f>VLOOKUP(L1340,银行退!C:Q,15,FALSE)</f>
        <v>S</v>
      </c>
      <c r="T1340" s="40" t="e">
        <f>VLOOKUP(L1340,银行退!C:W,21,FALSE)</f>
        <v>#N/A</v>
      </c>
      <c r="U1340" s="53">
        <v>42910.457418981481</v>
      </c>
      <c r="V1340" t="e">
        <f>VLOOKUP(B1340,HIS解!E:G,3,FALSE)</f>
        <v>#N/A</v>
      </c>
    </row>
    <row r="1341" spans="1:22" ht="14.25" hidden="1">
      <c r="A1341" s="53">
        <v>42910.458043981482</v>
      </c>
      <c r="B1341">
        <v>382362</v>
      </c>
      <c r="C1341" t="s">
        <v>3592</v>
      </c>
      <c r="D1341" t="s">
        <v>3593</v>
      </c>
      <c r="E1341" t="s">
        <v>3594</v>
      </c>
      <c r="F1341" s="15">
        <v>96</v>
      </c>
      <c r="G1341" t="s">
        <v>367</v>
      </c>
      <c r="H1341" t="s">
        <v>367</v>
      </c>
      <c r="I1341" t="s">
        <v>74</v>
      </c>
      <c r="J1341" t="s">
        <v>36</v>
      </c>
      <c r="K1341" t="s">
        <v>75</v>
      </c>
      <c r="L1341" t="s">
        <v>8834</v>
      </c>
      <c r="M1341" t="s">
        <v>8835</v>
      </c>
      <c r="N1341" t="s">
        <v>8836</v>
      </c>
      <c r="O1341">
        <f>VLOOKUP(B1341,HIS退!B:F,5,FALSE)</f>
        <v>-96</v>
      </c>
      <c r="P1341" t="str">
        <f t="shared" si="40"/>
        <v/>
      </c>
      <c r="Q1341" s="40">
        <f>VLOOKUP(L1341,银行退!C:D,2,FALSE)</f>
        <v>96</v>
      </c>
      <c r="R1341" t="str">
        <f t="shared" si="41"/>
        <v/>
      </c>
      <c r="S1341" t="str">
        <f>VLOOKUP(L1341,银行退!C:Q,15,FALSE)</f>
        <v>S</v>
      </c>
      <c r="T1341" s="40" t="e">
        <f>VLOOKUP(L1341,银行退!C:W,21,FALSE)</f>
        <v>#N/A</v>
      </c>
      <c r="U1341" s="53">
        <v>42910.458043981482</v>
      </c>
      <c r="V1341" t="e">
        <f>VLOOKUP(B1341,HIS解!E:G,3,FALSE)</f>
        <v>#N/A</v>
      </c>
    </row>
    <row r="1342" spans="1:22" ht="14.25" hidden="1">
      <c r="A1342" s="53">
        <v>42910.459583333337</v>
      </c>
      <c r="B1342">
        <v>382415</v>
      </c>
      <c r="C1342" t="s">
        <v>3595</v>
      </c>
      <c r="D1342" t="s">
        <v>3283</v>
      </c>
      <c r="E1342" t="s">
        <v>3284</v>
      </c>
      <c r="F1342" s="15">
        <v>10</v>
      </c>
      <c r="G1342" t="s">
        <v>367</v>
      </c>
      <c r="H1342" t="s">
        <v>367</v>
      </c>
      <c r="I1342" t="s">
        <v>74</v>
      </c>
      <c r="J1342" t="s">
        <v>36</v>
      </c>
      <c r="K1342" t="s">
        <v>75</v>
      </c>
      <c r="L1342" t="s">
        <v>8837</v>
      </c>
      <c r="M1342" t="s">
        <v>8838</v>
      </c>
      <c r="N1342" t="s">
        <v>8474</v>
      </c>
      <c r="O1342">
        <f>VLOOKUP(B1342,HIS退!B:F,5,FALSE)</f>
        <v>-10</v>
      </c>
      <c r="P1342" t="str">
        <f t="shared" si="40"/>
        <v/>
      </c>
      <c r="Q1342" s="40">
        <f>VLOOKUP(L1342,银行退!C:D,2,FALSE)</f>
        <v>10</v>
      </c>
      <c r="R1342" t="str">
        <f t="shared" si="41"/>
        <v/>
      </c>
      <c r="S1342" t="str">
        <f>VLOOKUP(L1342,银行退!C:Q,15,FALSE)</f>
        <v>S</v>
      </c>
      <c r="T1342" s="40" t="e">
        <f>VLOOKUP(L1342,银行退!C:W,21,FALSE)</f>
        <v>#N/A</v>
      </c>
      <c r="U1342" s="53">
        <v>42910.459583333337</v>
      </c>
      <c r="V1342" t="e">
        <f>VLOOKUP(B1342,HIS解!E:G,3,FALSE)</f>
        <v>#N/A</v>
      </c>
    </row>
    <row r="1343" spans="1:22" ht="14.25" hidden="1">
      <c r="A1343" s="53">
        <v>42910.461423611108</v>
      </c>
      <c r="B1343">
        <v>382465</v>
      </c>
      <c r="C1343" t="s">
        <v>3596</v>
      </c>
      <c r="D1343" t="s">
        <v>3597</v>
      </c>
      <c r="E1343" t="s">
        <v>3598</v>
      </c>
      <c r="F1343" s="15">
        <v>2300</v>
      </c>
      <c r="G1343" t="s">
        <v>367</v>
      </c>
      <c r="H1343" t="s">
        <v>367</v>
      </c>
      <c r="I1343" t="s">
        <v>74</v>
      </c>
      <c r="J1343" t="s">
        <v>36</v>
      </c>
      <c r="K1343" t="s">
        <v>75</v>
      </c>
      <c r="L1343" t="s">
        <v>8839</v>
      </c>
      <c r="M1343" t="s">
        <v>8840</v>
      </c>
      <c r="N1343" t="s">
        <v>8841</v>
      </c>
      <c r="O1343">
        <f>VLOOKUP(B1343,HIS退!B:F,5,FALSE)</f>
        <v>-2300</v>
      </c>
      <c r="P1343" t="str">
        <f t="shared" si="40"/>
        <v/>
      </c>
      <c r="Q1343" s="40">
        <f>VLOOKUP(L1343,银行退!C:D,2,FALSE)</f>
        <v>2300</v>
      </c>
      <c r="R1343" t="str">
        <f t="shared" si="41"/>
        <v/>
      </c>
      <c r="S1343" t="str">
        <f>VLOOKUP(L1343,银行退!C:Q,15,FALSE)</f>
        <v>S</v>
      </c>
      <c r="T1343" s="40" t="e">
        <f>VLOOKUP(L1343,银行退!C:W,21,FALSE)</f>
        <v>#N/A</v>
      </c>
      <c r="U1343" s="53">
        <v>42910.461423611108</v>
      </c>
      <c r="V1343" t="e">
        <f>VLOOKUP(B1343,HIS解!E:G,3,FALSE)</f>
        <v>#N/A</v>
      </c>
    </row>
    <row r="1344" spans="1:22" ht="14.25" hidden="1">
      <c r="A1344" s="53">
        <v>42910.477256944447</v>
      </c>
      <c r="B1344">
        <v>382883</v>
      </c>
      <c r="C1344" t="s">
        <v>3599</v>
      </c>
      <c r="D1344" t="s">
        <v>3600</v>
      </c>
      <c r="E1344" t="s">
        <v>3601</v>
      </c>
      <c r="F1344" s="15">
        <v>100</v>
      </c>
      <c r="G1344" t="s">
        <v>367</v>
      </c>
      <c r="H1344" t="s">
        <v>367</v>
      </c>
      <c r="I1344" t="s">
        <v>74</v>
      </c>
      <c r="J1344" t="s">
        <v>36</v>
      </c>
      <c r="K1344" t="s">
        <v>75</v>
      </c>
      <c r="L1344" t="s">
        <v>8842</v>
      </c>
      <c r="M1344" t="s">
        <v>8843</v>
      </c>
      <c r="N1344" t="s">
        <v>8844</v>
      </c>
      <c r="O1344">
        <f>VLOOKUP(B1344,HIS退!B:F,5,FALSE)</f>
        <v>-100</v>
      </c>
      <c r="P1344" t="str">
        <f t="shared" si="40"/>
        <v/>
      </c>
      <c r="Q1344" s="40">
        <f>VLOOKUP(L1344,银行退!C:D,2,FALSE)</f>
        <v>100</v>
      </c>
      <c r="R1344" t="str">
        <f t="shared" si="41"/>
        <v/>
      </c>
      <c r="S1344" t="str">
        <f>VLOOKUP(L1344,银行退!C:Q,15,FALSE)</f>
        <v>S</v>
      </c>
      <c r="T1344" s="40" t="e">
        <f>VLOOKUP(L1344,银行退!C:W,21,FALSE)</f>
        <v>#N/A</v>
      </c>
      <c r="U1344" s="53">
        <v>42910.477256944447</v>
      </c>
      <c r="V1344" t="e">
        <f>VLOOKUP(B1344,HIS解!E:G,3,FALSE)</f>
        <v>#N/A</v>
      </c>
    </row>
    <row r="1345" spans="1:22" ht="14.25" hidden="1">
      <c r="A1345" s="53">
        <v>42910.477418981478</v>
      </c>
      <c r="B1345">
        <v>382891</v>
      </c>
      <c r="C1345" t="s">
        <v>3602</v>
      </c>
      <c r="D1345" t="s">
        <v>3603</v>
      </c>
      <c r="E1345" t="s">
        <v>3604</v>
      </c>
      <c r="F1345" s="15">
        <v>1870</v>
      </c>
      <c r="G1345" t="s">
        <v>367</v>
      </c>
      <c r="H1345" t="s">
        <v>367</v>
      </c>
      <c r="I1345" t="s">
        <v>74</v>
      </c>
      <c r="J1345" t="s">
        <v>36</v>
      </c>
      <c r="K1345" t="s">
        <v>75</v>
      </c>
      <c r="L1345" t="s">
        <v>8845</v>
      </c>
      <c r="M1345" t="s">
        <v>8846</v>
      </c>
      <c r="N1345" t="s">
        <v>8847</v>
      </c>
      <c r="O1345">
        <f>VLOOKUP(B1345,HIS退!B:F,5,FALSE)</f>
        <v>-1870</v>
      </c>
      <c r="P1345" t="str">
        <f t="shared" si="40"/>
        <v/>
      </c>
      <c r="Q1345" s="40">
        <f>VLOOKUP(L1345,银行退!C:D,2,FALSE)</f>
        <v>1870</v>
      </c>
      <c r="R1345" t="str">
        <f t="shared" si="41"/>
        <v/>
      </c>
      <c r="S1345" t="str">
        <f>VLOOKUP(L1345,银行退!C:Q,15,FALSE)</f>
        <v>S</v>
      </c>
      <c r="T1345" s="40" t="e">
        <f>VLOOKUP(L1345,银行退!C:W,21,FALSE)</f>
        <v>#N/A</v>
      </c>
      <c r="U1345" s="53">
        <v>42910.477418981478</v>
      </c>
      <c r="V1345" t="e">
        <f>VLOOKUP(B1345,HIS解!E:G,3,FALSE)</f>
        <v>#N/A</v>
      </c>
    </row>
    <row r="1346" spans="1:22" ht="14.25" hidden="1">
      <c r="A1346" s="53">
        <v>42910.484131944446</v>
      </c>
      <c r="B1346">
        <v>383035</v>
      </c>
      <c r="C1346" t="s">
        <v>3605</v>
      </c>
      <c r="D1346" t="s">
        <v>3606</v>
      </c>
      <c r="E1346" t="s">
        <v>3607</v>
      </c>
      <c r="F1346" s="15">
        <v>6000</v>
      </c>
      <c r="G1346" t="s">
        <v>367</v>
      </c>
      <c r="H1346" t="s">
        <v>367</v>
      </c>
      <c r="I1346" t="s">
        <v>74</v>
      </c>
      <c r="J1346" t="s">
        <v>36</v>
      </c>
      <c r="K1346" t="s">
        <v>75</v>
      </c>
      <c r="L1346" t="s">
        <v>8848</v>
      </c>
      <c r="M1346" t="s">
        <v>8849</v>
      </c>
      <c r="N1346" t="s">
        <v>8850</v>
      </c>
      <c r="O1346">
        <f>VLOOKUP(B1346,HIS退!B:F,5,FALSE)</f>
        <v>-6000</v>
      </c>
      <c r="P1346" t="str">
        <f t="shared" ref="P1346:P1377" si="42">IF(O1346=F1346*-1,"",1)</f>
        <v/>
      </c>
      <c r="Q1346" s="40">
        <f>VLOOKUP(L1346,银行退!C:D,2,FALSE)</f>
        <v>6000</v>
      </c>
      <c r="R1346" t="str">
        <f t="shared" si="41"/>
        <v/>
      </c>
      <c r="S1346" t="str">
        <f>VLOOKUP(L1346,银行退!C:Q,15,FALSE)</f>
        <v>S</v>
      </c>
      <c r="T1346" s="40" t="e">
        <f>VLOOKUP(L1346,银行退!C:W,21,FALSE)</f>
        <v>#N/A</v>
      </c>
      <c r="U1346" s="53">
        <v>42910.484131944446</v>
      </c>
      <c r="V1346" t="e">
        <f>VLOOKUP(B1346,HIS解!E:G,3,FALSE)</f>
        <v>#N/A</v>
      </c>
    </row>
    <row r="1347" spans="1:22" s="21" customFormat="1" ht="14.25" hidden="1">
      <c r="A1347" s="58">
        <v>42910.491296296299</v>
      </c>
      <c r="B1347" s="21">
        <v>383171</v>
      </c>
      <c r="C1347" s="21" t="s">
        <v>3608</v>
      </c>
      <c r="D1347" s="21" t="s">
        <v>3609</v>
      </c>
      <c r="E1347" s="21" t="s">
        <v>3610</v>
      </c>
      <c r="F1347" s="59">
        <v>70</v>
      </c>
      <c r="G1347" s="21" t="s">
        <v>367</v>
      </c>
      <c r="H1347" s="21" t="s">
        <v>367</v>
      </c>
      <c r="I1347" s="21" t="s">
        <v>74</v>
      </c>
      <c r="J1347" s="21" t="s">
        <v>36</v>
      </c>
      <c r="K1347" s="21" t="s">
        <v>75</v>
      </c>
      <c r="L1347" s="20" t="s">
        <v>13722</v>
      </c>
      <c r="M1347" s="21" t="s">
        <v>8852</v>
      </c>
      <c r="N1347" s="21" t="s">
        <v>8853</v>
      </c>
      <c r="O1347" s="21">
        <f>VLOOKUP(B1347,HIS退!B:F,5,FALSE)</f>
        <v>-70</v>
      </c>
      <c r="P1347" s="21" t="str">
        <f t="shared" si="42"/>
        <v/>
      </c>
      <c r="Q1347" s="60">
        <f>VLOOKUP(L1347,银行退!C:D,2,FALSE)</f>
        <v>70</v>
      </c>
      <c r="R1347" s="21" t="str">
        <f t="shared" si="41"/>
        <v/>
      </c>
      <c r="S1347" s="21" t="str">
        <f>VLOOKUP(L1347,银行退!C:Q,15,FALSE)</f>
        <v>S</v>
      </c>
      <c r="T1347" s="60" t="str">
        <f>VLOOKUP(L1347,银行退!C:W,21,FALSE)</f>
        <v>20170626</v>
      </c>
      <c r="U1347" s="58">
        <v>42910.491296296299</v>
      </c>
      <c r="V1347" s="21" t="e">
        <f>VLOOKUP(B1347,HIS解!E:G,3,FALSE)</f>
        <v>#N/A</v>
      </c>
    </row>
    <row r="1348" spans="1:22" s="21" customFormat="1" ht="14.25" hidden="1">
      <c r="A1348" s="58">
        <v>42910.491666666669</v>
      </c>
      <c r="B1348" s="21">
        <v>383175</v>
      </c>
      <c r="C1348" s="21" t="s">
        <v>3611</v>
      </c>
      <c r="D1348" s="21" t="s">
        <v>3609</v>
      </c>
      <c r="E1348" s="21" t="s">
        <v>3610</v>
      </c>
      <c r="F1348" s="59">
        <v>400</v>
      </c>
      <c r="G1348" s="21" t="s">
        <v>367</v>
      </c>
      <c r="H1348" s="21" t="s">
        <v>367</v>
      </c>
      <c r="I1348" s="21" t="s">
        <v>74</v>
      </c>
      <c r="J1348" s="21" t="s">
        <v>36</v>
      </c>
      <c r="K1348" s="21" t="s">
        <v>75</v>
      </c>
      <c r="L1348" s="20" t="s">
        <v>13723</v>
      </c>
      <c r="M1348" s="21" t="s">
        <v>8855</v>
      </c>
      <c r="N1348" s="21" t="s">
        <v>8853</v>
      </c>
      <c r="O1348" s="21">
        <f>VLOOKUP(B1348,HIS退!B:F,5,FALSE)</f>
        <v>-400</v>
      </c>
      <c r="P1348" s="21" t="str">
        <f t="shared" si="42"/>
        <v/>
      </c>
      <c r="Q1348" s="60">
        <f>VLOOKUP(L1348,银行退!C:D,2,FALSE)</f>
        <v>400</v>
      </c>
      <c r="R1348" s="21" t="str">
        <f t="shared" ref="R1348:R1377" si="43">IF(Q1348=F1348,"",1)</f>
        <v/>
      </c>
      <c r="S1348" s="21" t="str">
        <f>VLOOKUP(L1348,银行退!C:Q,15,FALSE)</f>
        <v>S</v>
      </c>
      <c r="T1348" s="60" t="str">
        <f>VLOOKUP(L1348,银行退!C:W,21,FALSE)</f>
        <v>20170626</v>
      </c>
      <c r="U1348" s="58">
        <v>42910.491666666669</v>
      </c>
      <c r="V1348" s="21" t="e">
        <f>VLOOKUP(B1348,HIS解!E:G,3,FALSE)</f>
        <v>#N/A</v>
      </c>
    </row>
    <row r="1349" spans="1:22" ht="14.25" hidden="1">
      <c r="A1349" s="53">
        <v>42910.515752314815</v>
      </c>
      <c r="B1349">
        <v>383490</v>
      </c>
      <c r="C1349" t="s">
        <v>3612</v>
      </c>
      <c r="D1349" t="s">
        <v>1360</v>
      </c>
      <c r="E1349" t="s">
        <v>1361</v>
      </c>
      <c r="F1349" s="15">
        <v>1000</v>
      </c>
      <c r="G1349" t="s">
        <v>42</v>
      </c>
      <c r="H1349" t="s">
        <v>367</v>
      </c>
      <c r="I1349" t="s">
        <v>74</v>
      </c>
      <c r="J1349" t="s">
        <v>36</v>
      </c>
      <c r="K1349" t="s">
        <v>75</v>
      </c>
      <c r="L1349" t="s">
        <v>8856</v>
      </c>
      <c r="M1349" t="s">
        <v>8857</v>
      </c>
      <c r="N1349" t="s">
        <v>6261</v>
      </c>
      <c r="O1349">
        <f>VLOOKUP(B1349,HIS退!B:F,5,FALSE)</f>
        <v>-1000</v>
      </c>
      <c r="P1349" t="str">
        <f t="shared" si="42"/>
        <v/>
      </c>
      <c r="Q1349" s="40">
        <f>VLOOKUP(L1349,银行退!C:D,2,FALSE)</f>
        <v>1000</v>
      </c>
      <c r="R1349" t="str">
        <f t="shared" si="43"/>
        <v/>
      </c>
      <c r="S1349" t="str">
        <f>VLOOKUP(L1349,银行退!C:Q,15,FALSE)</f>
        <v>S</v>
      </c>
      <c r="T1349" s="40" t="e">
        <f>VLOOKUP(L1349,银行退!C:W,21,FALSE)</f>
        <v>#N/A</v>
      </c>
      <c r="U1349" s="53">
        <v>42910.515752314815</v>
      </c>
      <c r="V1349" t="e">
        <f>VLOOKUP(B1349,HIS解!E:G,3,FALSE)</f>
        <v>#N/A</v>
      </c>
    </row>
    <row r="1350" spans="1:22" ht="14.25" hidden="1">
      <c r="A1350" s="53">
        <v>42910.516342592593</v>
      </c>
      <c r="B1350">
        <v>383494</v>
      </c>
      <c r="C1350" t="s">
        <v>3613</v>
      </c>
      <c r="D1350" t="s">
        <v>1360</v>
      </c>
      <c r="E1350" t="s">
        <v>1361</v>
      </c>
      <c r="F1350" s="15">
        <v>500</v>
      </c>
      <c r="G1350" t="s">
        <v>42</v>
      </c>
      <c r="H1350" t="s">
        <v>367</v>
      </c>
      <c r="I1350" t="s">
        <v>74</v>
      </c>
      <c r="J1350" t="s">
        <v>36</v>
      </c>
      <c r="K1350" t="s">
        <v>75</v>
      </c>
      <c r="L1350" t="s">
        <v>8858</v>
      </c>
      <c r="M1350" t="s">
        <v>8859</v>
      </c>
      <c r="N1350" t="s">
        <v>6261</v>
      </c>
      <c r="O1350">
        <f>VLOOKUP(B1350,HIS退!B:F,5,FALSE)</f>
        <v>-500</v>
      </c>
      <c r="P1350" t="str">
        <f t="shared" si="42"/>
        <v/>
      </c>
      <c r="Q1350" s="40">
        <f>VLOOKUP(L1350,银行退!C:D,2,FALSE)</f>
        <v>500</v>
      </c>
      <c r="R1350" t="str">
        <f t="shared" si="43"/>
        <v/>
      </c>
      <c r="S1350" t="str">
        <f>VLOOKUP(L1350,银行退!C:Q,15,FALSE)</f>
        <v>S</v>
      </c>
      <c r="T1350" s="40" t="e">
        <f>VLOOKUP(L1350,银行退!C:W,21,FALSE)</f>
        <v>#N/A</v>
      </c>
      <c r="U1350" s="53">
        <v>42910.516342592593</v>
      </c>
      <c r="V1350" t="e">
        <f>VLOOKUP(B1350,HIS解!E:G,3,FALSE)</f>
        <v>#N/A</v>
      </c>
    </row>
    <row r="1351" spans="1:22" ht="14.25" hidden="1">
      <c r="A1351" s="53">
        <v>42910.5237037037</v>
      </c>
      <c r="B1351">
        <v>383569</v>
      </c>
      <c r="C1351" t="s">
        <v>3614</v>
      </c>
      <c r="D1351" t="s">
        <v>3615</v>
      </c>
      <c r="E1351" t="s">
        <v>3616</v>
      </c>
      <c r="F1351" s="15">
        <v>394</v>
      </c>
      <c r="G1351" t="s">
        <v>42</v>
      </c>
      <c r="H1351" t="s">
        <v>367</v>
      </c>
      <c r="I1351" t="s">
        <v>74</v>
      </c>
      <c r="J1351" t="s">
        <v>36</v>
      </c>
      <c r="K1351" t="s">
        <v>75</v>
      </c>
      <c r="L1351" t="s">
        <v>8860</v>
      </c>
      <c r="M1351" t="s">
        <v>8861</v>
      </c>
      <c r="N1351" t="s">
        <v>8862</v>
      </c>
      <c r="O1351">
        <f>VLOOKUP(B1351,HIS退!B:F,5,FALSE)</f>
        <v>-394</v>
      </c>
      <c r="P1351" t="str">
        <f t="shared" si="42"/>
        <v/>
      </c>
      <c r="Q1351" s="40">
        <f>VLOOKUP(L1351,银行退!C:D,2,FALSE)</f>
        <v>394</v>
      </c>
      <c r="R1351" t="str">
        <f t="shared" si="43"/>
        <v/>
      </c>
      <c r="S1351" t="str">
        <f>VLOOKUP(L1351,银行退!C:Q,15,FALSE)</f>
        <v>S</v>
      </c>
      <c r="T1351" s="40" t="e">
        <f>VLOOKUP(L1351,银行退!C:W,21,FALSE)</f>
        <v>#N/A</v>
      </c>
      <c r="U1351" s="53">
        <v>42910.5237037037</v>
      </c>
      <c r="V1351" t="e">
        <f>VLOOKUP(B1351,HIS解!E:G,3,FALSE)</f>
        <v>#N/A</v>
      </c>
    </row>
    <row r="1352" spans="1:22" ht="14.25" hidden="1">
      <c r="A1352" s="53">
        <v>42910.612349537034</v>
      </c>
      <c r="B1352">
        <v>384264</v>
      </c>
      <c r="C1352" t="s">
        <v>3617</v>
      </c>
      <c r="D1352" t="s">
        <v>3618</v>
      </c>
      <c r="E1352" t="s">
        <v>3619</v>
      </c>
      <c r="F1352" s="15">
        <v>1763</v>
      </c>
      <c r="G1352" t="s">
        <v>367</v>
      </c>
      <c r="H1352" t="s">
        <v>367</v>
      </c>
      <c r="I1352" t="s">
        <v>74</v>
      </c>
      <c r="J1352" t="s">
        <v>36</v>
      </c>
      <c r="K1352" t="s">
        <v>75</v>
      </c>
      <c r="L1352" t="s">
        <v>8863</v>
      </c>
      <c r="M1352" t="s">
        <v>8864</v>
      </c>
      <c r="N1352" t="s">
        <v>8865</v>
      </c>
      <c r="O1352">
        <f>VLOOKUP(B1352,HIS退!B:F,5,FALSE)</f>
        <v>-1763</v>
      </c>
      <c r="P1352" t="str">
        <f t="shared" si="42"/>
        <v/>
      </c>
      <c r="Q1352" s="40">
        <f>VLOOKUP(L1352,银行退!C:D,2,FALSE)</f>
        <v>1763</v>
      </c>
      <c r="R1352" t="str">
        <f t="shared" si="43"/>
        <v/>
      </c>
      <c r="S1352" t="str">
        <f>VLOOKUP(L1352,银行退!C:Q,15,FALSE)</f>
        <v>S</v>
      </c>
      <c r="T1352" s="40" t="e">
        <f>VLOOKUP(L1352,银行退!C:W,21,FALSE)</f>
        <v>#N/A</v>
      </c>
      <c r="U1352" s="53">
        <v>42910.612349537034</v>
      </c>
      <c r="V1352" t="e">
        <f>VLOOKUP(B1352,HIS解!E:G,3,FALSE)</f>
        <v>#N/A</v>
      </c>
    </row>
    <row r="1353" spans="1:22" ht="14.25" hidden="1">
      <c r="A1353" s="53">
        <v>42910.616481481484</v>
      </c>
      <c r="B1353">
        <v>384345</v>
      </c>
      <c r="C1353" t="s">
        <v>8866</v>
      </c>
      <c r="D1353" t="s">
        <v>3620</v>
      </c>
      <c r="E1353" t="s">
        <v>3621</v>
      </c>
      <c r="F1353" s="15">
        <v>1250</v>
      </c>
      <c r="G1353" t="s">
        <v>367</v>
      </c>
      <c r="H1353" t="s">
        <v>367</v>
      </c>
      <c r="I1353" t="s">
        <v>174</v>
      </c>
      <c r="J1353" t="s">
        <v>98</v>
      </c>
      <c r="K1353" t="s">
        <v>75</v>
      </c>
      <c r="L1353" t="s">
        <v>8867</v>
      </c>
      <c r="M1353" t="s">
        <v>8868</v>
      </c>
      <c r="N1353" t="s">
        <v>8869</v>
      </c>
      <c r="O1353">
        <f>VLOOKUP(B1353,HIS退!B:F,5,FALSE)</f>
        <v>-1250</v>
      </c>
      <c r="P1353" t="str">
        <f t="shared" si="42"/>
        <v/>
      </c>
      <c r="Q1353" s="40">
        <f>VLOOKUP(L1353,银行退!C:D,2,FALSE)</f>
        <v>1250</v>
      </c>
      <c r="R1353" t="str">
        <f t="shared" si="43"/>
        <v/>
      </c>
      <c r="S1353" t="str">
        <f>VLOOKUP(L1353,银行退!C:Q,15,FALSE)</f>
        <v>B</v>
      </c>
      <c r="T1353" s="40" t="str">
        <f>VLOOKUP(L1353,银行退!C:W,21,FALSE)</f>
        <v>20170626</v>
      </c>
      <c r="U1353" s="53">
        <v>42910.616481481484</v>
      </c>
      <c r="V1353" t="e">
        <f>VLOOKUP(B1353,HIS解!E:G,3,FALSE)</f>
        <v>#N/A</v>
      </c>
    </row>
    <row r="1354" spans="1:22" ht="14.25" hidden="1">
      <c r="A1354" s="53">
        <v>42910.616990740738</v>
      </c>
      <c r="B1354">
        <v>384353</v>
      </c>
      <c r="C1354" t="s">
        <v>3622</v>
      </c>
      <c r="D1354" t="s">
        <v>3623</v>
      </c>
      <c r="E1354" t="s">
        <v>3624</v>
      </c>
      <c r="F1354" s="15">
        <v>500</v>
      </c>
      <c r="G1354" t="s">
        <v>367</v>
      </c>
      <c r="H1354" t="s">
        <v>367</v>
      </c>
      <c r="I1354" t="s">
        <v>74</v>
      </c>
      <c r="J1354" t="s">
        <v>36</v>
      </c>
      <c r="K1354" t="s">
        <v>75</v>
      </c>
      <c r="L1354" t="s">
        <v>8870</v>
      </c>
      <c r="M1354" t="s">
        <v>8871</v>
      </c>
      <c r="N1354" t="s">
        <v>8872</v>
      </c>
      <c r="O1354">
        <f>VLOOKUP(B1354,HIS退!B:F,5,FALSE)</f>
        <v>-500</v>
      </c>
      <c r="P1354" t="str">
        <f t="shared" si="42"/>
        <v/>
      </c>
      <c r="Q1354" s="40">
        <f>VLOOKUP(L1354,银行退!C:D,2,FALSE)</f>
        <v>500</v>
      </c>
      <c r="R1354" t="str">
        <f t="shared" si="43"/>
        <v/>
      </c>
      <c r="S1354" t="str">
        <f>VLOOKUP(L1354,银行退!C:Q,15,FALSE)</f>
        <v>S</v>
      </c>
      <c r="T1354" s="40" t="e">
        <f>VLOOKUP(L1354,银行退!C:W,21,FALSE)</f>
        <v>#N/A</v>
      </c>
      <c r="U1354" s="53">
        <v>42910.616990740738</v>
      </c>
      <c r="V1354" t="e">
        <f>VLOOKUP(B1354,HIS解!E:G,3,FALSE)</f>
        <v>#N/A</v>
      </c>
    </row>
    <row r="1355" spans="1:22" ht="14.25" hidden="1">
      <c r="A1355" s="53">
        <v>42910.619733796295</v>
      </c>
      <c r="B1355">
        <v>384400</v>
      </c>
      <c r="C1355" t="s">
        <v>3625</v>
      </c>
      <c r="D1355" t="s">
        <v>3626</v>
      </c>
      <c r="E1355" t="s">
        <v>3627</v>
      </c>
      <c r="F1355" s="15">
        <v>500</v>
      </c>
      <c r="G1355" t="s">
        <v>367</v>
      </c>
      <c r="H1355" t="s">
        <v>367</v>
      </c>
      <c r="I1355" t="s">
        <v>74</v>
      </c>
      <c r="J1355" t="s">
        <v>36</v>
      </c>
      <c r="K1355" t="s">
        <v>75</v>
      </c>
      <c r="L1355" t="s">
        <v>8873</v>
      </c>
      <c r="M1355" t="s">
        <v>8874</v>
      </c>
      <c r="N1355" t="s">
        <v>5104</v>
      </c>
      <c r="O1355">
        <f>VLOOKUP(B1355,HIS退!B:F,5,FALSE)</f>
        <v>-500</v>
      </c>
      <c r="P1355" t="str">
        <f t="shared" si="42"/>
        <v/>
      </c>
      <c r="Q1355" s="40">
        <f>VLOOKUP(L1355,银行退!C:D,2,FALSE)</f>
        <v>500</v>
      </c>
      <c r="R1355" t="str">
        <f t="shared" si="43"/>
        <v/>
      </c>
      <c r="S1355" t="str">
        <f>VLOOKUP(L1355,银行退!C:Q,15,FALSE)</f>
        <v>S</v>
      </c>
      <c r="T1355" s="40" t="e">
        <f>VLOOKUP(L1355,银行退!C:W,21,FALSE)</f>
        <v>#N/A</v>
      </c>
      <c r="U1355" s="53">
        <v>42910.619733796295</v>
      </c>
      <c r="V1355" t="e">
        <f>VLOOKUP(B1355,HIS解!E:G,3,FALSE)</f>
        <v>#N/A</v>
      </c>
    </row>
    <row r="1356" spans="1:22" ht="14.25" hidden="1">
      <c r="A1356" s="53">
        <v>42910.634131944447</v>
      </c>
      <c r="B1356">
        <v>384659</v>
      </c>
      <c r="C1356" t="s">
        <v>3628</v>
      </c>
      <c r="D1356" t="s">
        <v>3629</v>
      </c>
      <c r="E1356" t="s">
        <v>3630</v>
      </c>
      <c r="F1356" s="15">
        <v>105</v>
      </c>
      <c r="G1356" t="s">
        <v>367</v>
      </c>
      <c r="H1356" t="s">
        <v>367</v>
      </c>
      <c r="I1356" t="s">
        <v>74</v>
      </c>
      <c r="J1356" t="s">
        <v>36</v>
      </c>
      <c r="K1356" t="s">
        <v>75</v>
      </c>
      <c r="L1356" t="s">
        <v>8875</v>
      </c>
      <c r="M1356" t="s">
        <v>8876</v>
      </c>
      <c r="N1356" t="s">
        <v>8877</v>
      </c>
      <c r="O1356">
        <f>VLOOKUP(B1356,HIS退!B:F,5,FALSE)</f>
        <v>-105</v>
      </c>
      <c r="P1356" t="str">
        <f t="shared" si="42"/>
        <v/>
      </c>
      <c r="Q1356" s="40">
        <f>VLOOKUP(L1356,银行退!C:D,2,FALSE)</f>
        <v>105</v>
      </c>
      <c r="R1356" t="str">
        <f t="shared" si="43"/>
        <v/>
      </c>
      <c r="S1356" t="str">
        <f>VLOOKUP(L1356,银行退!C:Q,15,FALSE)</f>
        <v>S</v>
      </c>
      <c r="T1356" s="40" t="e">
        <f>VLOOKUP(L1356,银行退!C:W,21,FALSE)</f>
        <v>#N/A</v>
      </c>
      <c r="U1356" s="53">
        <v>42910.634131944447</v>
      </c>
      <c r="V1356" t="e">
        <f>VLOOKUP(B1356,HIS解!E:G,3,FALSE)</f>
        <v>#N/A</v>
      </c>
    </row>
    <row r="1357" spans="1:22" ht="14.25" hidden="1">
      <c r="A1357" s="53">
        <v>42910.640138888892</v>
      </c>
      <c r="B1357">
        <v>384767</v>
      </c>
      <c r="C1357" t="s">
        <v>3631</v>
      </c>
      <c r="D1357" t="s">
        <v>3632</v>
      </c>
      <c r="E1357" t="s">
        <v>3633</v>
      </c>
      <c r="F1357" s="15">
        <v>412</v>
      </c>
      <c r="G1357" t="s">
        <v>367</v>
      </c>
      <c r="H1357" t="s">
        <v>367</v>
      </c>
      <c r="I1357" t="s">
        <v>74</v>
      </c>
      <c r="J1357" t="s">
        <v>36</v>
      </c>
      <c r="K1357" t="s">
        <v>75</v>
      </c>
      <c r="L1357" t="s">
        <v>8878</v>
      </c>
      <c r="M1357" t="s">
        <v>8879</v>
      </c>
      <c r="N1357" t="s">
        <v>8880</v>
      </c>
      <c r="O1357">
        <f>VLOOKUP(B1357,HIS退!B:F,5,FALSE)</f>
        <v>-412</v>
      </c>
      <c r="P1357" t="str">
        <f t="shared" si="42"/>
        <v/>
      </c>
      <c r="Q1357" s="40">
        <f>VLOOKUP(L1357,银行退!C:D,2,FALSE)</f>
        <v>412</v>
      </c>
      <c r="R1357" t="str">
        <f t="shared" si="43"/>
        <v/>
      </c>
      <c r="S1357" t="str">
        <f>VLOOKUP(L1357,银行退!C:Q,15,FALSE)</f>
        <v>S</v>
      </c>
      <c r="T1357" s="40" t="e">
        <f>VLOOKUP(L1357,银行退!C:W,21,FALSE)</f>
        <v>#N/A</v>
      </c>
      <c r="U1357" s="53">
        <v>42910.640138888892</v>
      </c>
      <c r="V1357" t="e">
        <f>VLOOKUP(B1357,HIS解!E:G,3,FALSE)</f>
        <v>#N/A</v>
      </c>
    </row>
    <row r="1358" spans="1:22" ht="14.25" hidden="1">
      <c r="A1358" s="53">
        <v>42910.6409375</v>
      </c>
      <c r="B1358">
        <v>384780</v>
      </c>
      <c r="C1358" t="s">
        <v>3634</v>
      </c>
      <c r="D1358" t="s">
        <v>3635</v>
      </c>
      <c r="E1358" t="s">
        <v>3523</v>
      </c>
      <c r="F1358" s="15">
        <v>319</v>
      </c>
      <c r="G1358" t="s">
        <v>367</v>
      </c>
      <c r="H1358" t="s">
        <v>367</v>
      </c>
      <c r="I1358" t="s">
        <v>74</v>
      </c>
      <c r="J1358" t="s">
        <v>36</v>
      </c>
      <c r="K1358" t="s">
        <v>75</v>
      </c>
      <c r="L1358" t="s">
        <v>8881</v>
      </c>
      <c r="M1358" t="s">
        <v>8882</v>
      </c>
      <c r="N1358" t="s">
        <v>8757</v>
      </c>
      <c r="O1358">
        <f>VLOOKUP(B1358,HIS退!B:F,5,FALSE)</f>
        <v>-319</v>
      </c>
      <c r="P1358" t="str">
        <f t="shared" si="42"/>
        <v/>
      </c>
      <c r="Q1358" s="40">
        <f>VLOOKUP(L1358,银行退!C:D,2,FALSE)</f>
        <v>319</v>
      </c>
      <c r="R1358" t="str">
        <f t="shared" si="43"/>
        <v/>
      </c>
      <c r="S1358" t="str">
        <f>VLOOKUP(L1358,银行退!C:Q,15,FALSE)</f>
        <v>S</v>
      </c>
      <c r="T1358" s="40" t="e">
        <f>VLOOKUP(L1358,银行退!C:W,21,FALSE)</f>
        <v>#N/A</v>
      </c>
      <c r="U1358" s="53">
        <v>42910.6409375</v>
      </c>
      <c r="V1358" t="e">
        <f>VLOOKUP(B1358,HIS解!E:G,3,FALSE)</f>
        <v>#N/A</v>
      </c>
    </row>
    <row r="1359" spans="1:22" ht="14.25" hidden="1">
      <c r="A1359" s="53">
        <v>42910.641203703701</v>
      </c>
      <c r="B1359">
        <v>384786</v>
      </c>
      <c r="C1359" t="s">
        <v>3636</v>
      </c>
      <c r="D1359" t="s">
        <v>3637</v>
      </c>
      <c r="E1359" t="s">
        <v>3638</v>
      </c>
      <c r="F1359" s="15">
        <v>290</v>
      </c>
      <c r="G1359" t="s">
        <v>367</v>
      </c>
      <c r="H1359" t="s">
        <v>367</v>
      </c>
      <c r="I1359" t="s">
        <v>74</v>
      </c>
      <c r="J1359" t="s">
        <v>36</v>
      </c>
      <c r="K1359" t="s">
        <v>75</v>
      </c>
      <c r="L1359" t="s">
        <v>8883</v>
      </c>
      <c r="M1359" t="s">
        <v>8884</v>
      </c>
      <c r="N1359" t="s">
        <v>8885</v>
      </c>
      <c r="O1359">
        <f>VLOOKUP(B1359,HIS退!B:F,5,FALSE)</f>
        <v>-290</v>
      </c>
      <c r="P1359" t="str">
        <f t="shared" si="42"/>
        <v/>
      </c>
      <c r="Q1359" s="40">
        <f>VLOOKUP(L1359,银行退!C:D,2,FALSE)</f>
        <v>290</v>
      </c>
      <c r="R1359" t="str">
        <f t="shared" si="43"/>
        <v/>
      </c>
      <c r="S1359" t="str">
        <f>VLOOKUP(L1359,银行退!C:Q,15,FALSE)</f>
        <v>S</v>
      </c>
      <c r="T1359" s="40" t="e">
        <f>VLOOKUP(L1359,银行退!C:W,21,FALSE)</f>
        <v>#N/A</v>
      </c>
      <c r="U1359" s="53">
        <v>42910.641203703701</v>
      </c>
      <c r="V1359" t="e">
        <f>VLOOKUP(B1359,HIS解!E:G,3,FALSE)</f>
        <v>#N/A</v>
      </c>
    </row>
    <row r="1360" spans="1:22" ht="14.25" hidden="1">
      <c r="A1360" s="53">
        <v>42910.642407407409</v>
      </c>
      <c r="B1360">
        <v>384800</v>
      </c>
      <c r="C1360" t="s">
        <v>3639</v>
      </c>
      <c r="D1360" t="s">
        <v>3640</v>
      </c>
      <c r="E1360" t="s">
        <v>3641</v>
      </c>
      <c r="F1360" s="15">
        <v>900</v>
      </c>
      <c r="G1360" t="s">
        <v>367</v>
      </c>
      <c r="H1360" t="s">
        <v>367</v>
      </c>
      <c r="I1360" t="s">
        <v>74</v>
      </c>
      <c r="J1360" t="s">
        <v>36</v>
      </c>
      <c r="K1360" t="s">
        <v>75</v>
      </c>
      <c r="L1360" t="s">
        <v>8886</v>
      </c>
      <c r="M1360" t="s">
        <v>8887</v>
      </c>
      <c r="N1360" t="s">
        <v>8888</v>
      </c>
      <c r="O1360">
        <f>VLOOKUP(B1360,HIS退!B:F,5,FALSE)</f>
        <v>-900</v>
      </c>
      <c r="P1360" t="str">
        <f t="shared" si="42"/>
        <v/>
      </c>
      <c r="Q1360" s="40">
        <f>VLOOKUP(L1360,银行退!C:D,2,FALSE)</f>
        <v>900</v>
      </c>
      <c r="R1360" t="str">
        <f t="shared" si="43"/>
        <v/>
      </c>
      <c r="S1360" t="str">
        <f>VLOOKUP(L1360,银行退!C:Q,15,FALSE)</f>
        <v>S</v>
      </c>
      <c r="T1360" s="40" t="e">
        <f>VLOOKUP(L1360,银行退!C:W,21,FALSE)</f>
        <v>#N/A</v>
      </c>
      <c r="U1360" s="53">
        <v>42910.642407407409</v>
      </c>
      <c r="V1360" t="e">
        <f>VLOOKUP(B1360,HIS解!E:G,3,FALSE)</f>
        <v>#N/A</v>
      </c>
    </row>
    <row r="1361" spans="1:22" ht="14.25" hidden="1">
      <c r="A1361" s="53">
        <v>42910.659282407411</v>
      </c>
      <c r="B1361">
        <v>385043</v>
      </c>
      <c r="C1361" t="s">
        <v>3642</v>
      </c>
      <c r="D1361" t="s">
        <v>3643</v>
      </c>
      <c r="E1361" t="s">
        <v>3644</v>
      </c>
      <c r="F1361" s="15">
        <v>344</v>
      </c>
      <c r="G1361" t="s">
        <v>367</v>
      </c>
      <c r="H1361" t="s">
        <v>367</v>
      </c>
      <c r="I1361" t="s">
        <v>74</v>
      </c>
      <c r="J1361" t="s">
        <v>36</v>
      </c>
      <c r="K1361" t="s">
        <v>75</v>
      </c>
      <c r="L1361" t="s">
        <v>8889</v>
      </c>
      <c r="M1361" t="s">
        <v>8890</v>
      </c>
      <c r="N1361" t="s">
        <v>8891</v>
      </c>
      <c r="O1361">
        <f>VLOOKUP(B1361,HIS退!B:F,5,FALSE)</f>
        <v>-344</v>
      </c>
      <c r="P1361" t="str">
        <f t="shared" si="42"/>
        <v/>
      </c>
      <c r="Q1361" s="40">
        <f>VLOOKUP(L1361,银行退!C:D,2,FALSE)</f>
        <v>344</v>
      </c>
      <c r="R1361" t="str">
        <f t="shared" si="43"/>
        <v/>
      </c>
      <c r="S1361" t="str">
        <f>VLOOKUP(L1361,银行退!C:Q,15,FALSE)</f>
        <v>S</v>
      </c>
      <c r="T1361" s="40" t="e">
        <f>VLOOKUP(L1361,银行退!C:W,21,FALSE)</f>
        <v>#N/A</v>
      </c>
      <c r="U1361" s="53">
        <v>42910.659282407411</v>
      </c>
      <c r="V1361" t="e">
        <f>VLOOKUP(B1361,HIS解!E:G,3,FALSE)</f>
        <v>#N/A</v>
      </c>
    </row>
    <row r="1362" spans="1:22" ht="14.25" hidden="1">
      <c r="A1362" s="53">
        <v>42910.682303240741</v>
      </c>
      <c r="B1362">
        <v>385363</v>
      </c>
      <c r="C1362" t="s">
        <v>3645</v>
      </c>
      <c r="D1362" t="s">
        <v>3646</v>
      </c>
      <c r="E1362" t="s">
        <v>3647</v>
      </c>
      <c r="F1362" s="15">
        <v>200</v>
      </c>
      <c r="G1362" t="s">
        <v>367</v>
      </c>
      <c r="H1362" t="s">
        <v>367</v>
      </c>
      <c r="I1362" t="s">
        <v>74</v>
      </c>
      <c r="J1362" t="s">
        <v>36</v>
      </c>
      <c r="K1362" t="s">
        <v>75</v>
      </c>
      <c r="L1362" t="s">
        <v>8892</v>
      </c>
      <c r="M1362" t="s">
        <v>8893</v>
      </c>
      <c r="N1362" t="s">
        <v>8894</v>
      </c>
      <c r="O1362">
        <f>VLOOKUP(B1362,HIS退!B:F,5,FALSE)</f>
        <v>-200</v>
      </c>
      <c r="P1362" t="str">
        <f t="shared" si="42"/>
        <v/>
      </c>
      <c r="Q1362" s="40">
        <f>VLOOKUP(L1362,银行退!C:D,2,FALSE)</f>
        <v>200</v>
      </c>
      <c r="R1362" t="str">
        <f t="shared" si="43"/>
        <v/>
      </c>
      <c r="S1362" t="str">
        <f>VLOOKUP(L1362,银行退!C:Q,15,FALSE)</f>
        <v>S</v>
      </c>
      <c r="T1362" s="40" t="e">
        <f>VLOOKUP(L1362,银行退!C:W,21,FALSE)</f>
        <v>#N/A</v>
      </c>
      <c r="U1362" s="53">
        <v>42910.682303240741</v>
      </c>
      <c r="V1362" t="e">
        <f>VLOOKUP(B1362,HIS解!E:G,3,FALSE)</f>
        <v>#N/A</v>
      </c>
    </row>
    <row r="1363" spans="1:22" ht="14.25" hidden="1">
      <c r="A1363" s="53">
        <v>42910.690983796296</v>
      </c>
      <c r="B1363">
        <v>385481</v>
      </c>
      <c r="C1363" t="s">
        <v>3648</v>
      </c>
      <c r="D1363" t="s">
        <v>3649</v>
      </c>
      <c r="E1363" t="s">
        <v>3650</v>
      </c>
      <c r="F1363" s="15">
        <v>63</v>
      </c>
      <c r="G1363" t="s">
        <v>367</v>
      </c>
      <c r="H1363" t="s">
        <v>367</v>
      </c>
      <c r="I1363" t="s">
        <v>74</v>
      </c>
      <c r="J1363" t="s">
        <v>36</v>
      </c>
      <c r="K1363" t="s">
        <v>75</v>
      </c>
      <c r="L1363" t="s">
        <v>8895</v>
      </c>
      <c r="M1363" t="s">
        <v>8896</v>
      </c>
      <c r="N1363" t="s">
        <v>8897</v>
      </c>
      <c r="O1363">
        <f>VLOOKUP(B1363,HIS退!B:F,5,FALSE)</f>
        <v>-63</v>
      </c>
      <c r="P1363" t="str">
        <f t="shared" si="42"/>
        <v/>
      </c>
      <c r="Q1363" s="40">
        <f>VLOOKUP(L1363,银行退!C:D,2,FALSE)</f>
        <v>63</v>
      </c>
      <c r="R1363" t="str">
        <f t="shared" si="43"/>
        <v/>
      </c>
      <c r="S1363" t="str">
        <f>VLOOKUP(L1363,银行退!C:Q,15,FALSE)</f>
        <v>S</v>
      </c>
      <c r="T1363" s="40" t="e">
        <f>VLOOKUP(L1363,银行退!C:W,21,FALSE)</f>
        <v>#N/A</v>
      </c>
      <c r="U1363" s="53">
        <v>42910.690983796296</v>
      </c>
      <c r="V1363" t="e">
        <f>VLOOKUP(B1363,HIS解!E:G,3,FALSE)</f>
        <v>#N/A</v>
      </c>
    </row>
    <row r="1364" spans="1:22" ht="14.25" hidden="1">
      <c r="A1364" s="53">
        <v>42910.701388888891</v>
      </c>
      <c r="B1364">
        <v>385595</v>
      </c>
      <c r="C1364"/>
      <c r="D1364" t="s">
        <v>3651</v>
      </c>
      <c r="E1364" t="s">
        <v>3652</v>
      </c>
      <c r="F1364" s="15">
        <v>523</v>
      </c>
      <c r="G1364" t="s">
        <v>367</v>
      </c>
      <c r="H1364" t="s">
        <v>367</v>
      </c>
      <c r="I1364" t="s">
        <v>174</v>
      </c>
      <c r="J1364" t="s">
        <v>73</v>
      </c>
      <c r="K1364" t="s">
        <v>75</v>
      </c>
      <c r="L1364" t="s">
        <v>8898</v>
      </c>
      <c r="M1364" t="s">
        <v>8899</v>
      </c>
      <c r="N1364" t="s">
        <v>5086</v>
      </c>
      <c r="O1364">
        <f>VLOOKUP(B1364,HIS退!B:F,5,FALSE)</f>
        <v>-523</v>
      </c>
      <c r="P1364" t="str">
        <f t="shared" si="42"/>
        <v/>
      </c>
      <c r="Q1364" s="40" t="e">
        <f>VLOOKUP(L1364,银行退!C:D,2,FALSE)</f>
        <v>#N/A</v>
      </c>
      <c r="R1364" t="e">
        <f t="shared" si="43"/>
        <v>#N/A</v>
      </c>
      <c r="S1364" t="e">
        <f>VLOOKUP(L1364,银行退!C:Q,15,FALSE)</f>
        <v>#N/A</v>
      </c>
      <c r="T1364" s="40" t="e">
        <f>VLOOKUP(L1364,银行退!C:W,21,FALSE)</f>
        <v>#N/A</v>
      </c>
      <c r="U1364" s="53">
        <v>42910.701388888891</v>
      </c>
      <c r="V1364">
        <f>VLOOKUP(B1364,HIS解!E:G,3,FALSE)</f>
        <v>523</v>
      </c>
    </row>
    <row r="1365" spans="1:22" ht="14.25" hidden="1">
      <c r="A1365" s="53">
        <v>42910.702361111114</v>
      </c>
      <c r="B1365">
        <v>0</v>
      </c>
      <c r="C1365"/>
      <c r="D1365" t="s">
        <v>3651</v>
      </c>
      <c r="E1365" t="s">
        <v>3652</v>
      </c>
      <c r="F1365" s="15">
        <v>523</v>
      </c>
      <c r="G1365" t="s">
        <v>367</v>
      </c>
      <c r="H1365" t="s">
        <v>367</v>
      </c>
      <c r="I1365" t="s">
        <v>76</v>
      </c>
      <c r="J1365" t="s">
        <v>73</v>
      </c>
      <c r="K1365" t="s">
        <v>75</v>
      </c>
      <c r="L1365" t="s">
        <v>8900</v>
      </c>
      <c r="M1365" t="s">
        <v>8901</v>
      </c>
      <c r="N1365" t="s">
        <v>5086</v>
      </c>
      <c r="O1365" t="e">
        <f>VLOOKUP(B1365,HIS退!B:F,5,FALSE)</f>
        <v>#N/A</v>
      </c>
      <c r="P1365" t="e">
        <f t="shared" si="42"/>
        <v>#N/A</v>
      </c>
      <c r="Q1365" s="40" t="e">
        <f>VLOOKUP(L1365,银行退!C:D,2,FALSE)</f>
        <v>#N/A</v>
      </c>
      <c r="R1365" t="e">
        <f t="shared" si="43"/>
        <v>#N/A</v>
      </c>
      <c r="S1365" t="e">
        <f>VLOOKUP(L1365,银行退!C:Q,15,FALSE)</f>
        <v>#N/A</v>
      </c>
      <c r="T1365" s="40" t="e">
        <f>VLOOKUP(L1365,银行退!C:W,21,FALSE)</f>
        <v>#N/A</v>
      </c>
      <c r="U1365" s="53">
        <v>42910.702361111114</v>
      </c>
      <c r="V1365" t="e">
        <f>VLOOKUP(B1365,HIS解!E:G,3,FALSE)</f>
        <v>#N/A</v>
      </c>
    </row>
    <row r="1366" spans="1:22" ht="14.25" hidden="1">
      <c r="A1366" s="53">
        <v>42910.791921296295</v>
      </c>
      <c r="B1366">
        <v>385939</v>
      </c>
      <c r="C1366" t="s">
        <v>3653</v>
      </c>
      <c r="D1366" t="s">
        <v>3654</v>
      </c>
      <c r="E1366" t="s">
        <v>3655</v>
      </c>
      <c r="F1366" s="15">
        <v>32</v>
      </c>
      <c r="G1366" t="s">
        <v>367</v>
      </c>
      <c r="H1366" t="s">
        <v>367</v>
      </c>
      <c r="I1366" t="s">
        <v>74</v>
      </c>
      <c r="J1366" t="s">
        <v>36</v>
      </c>
      <c r="K1366" t="s">
        <v>75</v>
      </c>
      <c r="L1366" t="s">
        <v>8902</v>
      </c>
      <c r="M1366" t="s">
        <v>8903</v>
      </c>
      <c r="N1366" t="s">
        <v>8904</v>
      </c>
      <c r="O1366">
        <f>VLOOKUP(B1366,HIS退!B:F,5,FALSE)</f>
        <v>-32</v>
      </c>
      <c r="P1366" t="str">
        <f t="shared" si="42"/>
        <v/>
      </c>
      <c r="Q1366" s="40">
        <f>VLOOKUP(L1366,银行退!C:D,2,FALSE)</f>
        <v>32</v>
      </c>
      <c r="R1366" t="str">
        <f t="shared" si="43"/>
        <v/>
      </c>
      <c r="S1366" t="str">
        <f>VLOOKUP(L1366,银行退!C:Q,15,FALSE)</f>
        <v>S</v>
      </c>
      <c r="T1366" s="40" t="e">
        <f>VLOOKUP(L1366,银行退!C:W,21,FALSE)</f>
        <v>#N/A</v>
      </c>
      <c r="U1366" s="53">
        <v>42910.791921296295</v>
      </c>
      <c r="V1366" t="e">
        <f>VLOOKUP(B1366,HIS解!E:G,3,FALSE)</f>
        <v>#N/A</v>
      </c>
    </row>
    <row r="1367" spans="1:22" ht="14.25" hidden="1">
      <c r="A1367" s="53">
        <v>42910.796875</v>
      </c>
      <c r="B1367">
        <v>385950</v>
      </c>
      <c r="C1367" t="s">
        <v>3656</v>
      </c>
      <c r="D1367" t="s">
        <v>3657</v>
      </c>
      <c r="E1367" t="s">
        <v>3658</v>
      </c>
      <c r="F1367" s="15">
        <v>54</v>
      </c>
      <c r="G1367" t="s">
        <v>367</v>
      </c>
      <c r="H1367" t="s">
        <v>367</v>
      </c>
      <c r="I1367" t="s">
        <v>74</v>
      </c>
      <c r="J1367" t="s">
        <v>36</v>
      </c>
      <c r="K1367" t="s">
        <v>75</v>
      </c>
      <c r="L1367" t="s">
        <v>8905</v>
      </c>
      <c r="M1367" t="s">
        <v>8906</v>
      </c>
      <c r="N1367" t="s">
        <v>8907</v>
      </c>
      <c r="O1367">
        <f>VLOOKUP(B1367,HIS退!B:F,5,FALSE)</f>
        <v>-54</v>
      </c>
      <c r="P1367" t="str">
        <f t="shared" si="42"/>
        <v/>
      </c>
      <c r="Q1367" s="40">
        <f>VLOOKUP(L1367,银行退!C:D,2,FALSE)</f>
        <v>54</v>
      </c>
      <c r="R1367" t="str">
        <f t="shared" si="43"/>
        <v/>
      </c>
      <c r="S1367" t="str">
        <f>VLOOKUP(L1367,银行退!C:Q,15,FALSE)</f>
        <v>S</v>
      </c>
      <c r="T1367" s="40" t="e">
        <f>VLOOKUP(L1367,银行退!C:W,21,FALSE)</f>
        <v>#N/A</v>
      </c>
      <c r="U1367" s="53">
        <v>42910.796875</v>
      </c>
      <c r="V1367" t="e">
        <f>VLOOKUP(B1367,HIS解!E:G,3,FALSE)</f>
        <v>#N/A</v>
      </c>
    </row>
    <row r="1368" spans="1:22" ht="14.25" hidden="1">
      <c r="A1368" s="53">
        <v>42910.841192129628</v>
      </c>
      <c r="B1368">
        <v>386019</v>
      </c>
      <c r="C1368" t="s">
        <v>3659</v>
      </c>
      <c r="D1368" t="s">
        <v>3660</v>
      </c>
      <c r="E1368" t="s">
        <v>3661</v>
      </c>
      <c r="F1368" s="15">
        <v>236</v>
      </c>
      <c r="G1368" t="s">
        <v>367</v>
      </c>
      <c r="H1368" t="s">
        <v>367</v>
      </c>
      <c r="I1368" t="s">
        <v>74</v>
      </c>
      <c r="J1368" t="s">
        <v>36</v>
      </c>
      <c r="K1368" t="s">
        <v>75</v>
      </c>
      <c r="L1368" t="s">
        <v>8908</v>
      </c>
      <c r="M1368" t="s">
        <v>8909</v>
      </c>
      <c r="N1368" t="s">
        <v>8910</v>
      </c>
      <c r="O1368">
        <f>VLOOKUP(B1368,HIS退!B:F,5,FALSE)</f>
        <v>-236</v>
      </c>
      <c r="P1368" t="str">
        <f t="shared" si="42"/>
        <v/>
      </c>
      <c r="Q1368" s="40">
        <f>VLOOKUP(L1368,银行退!C:D,2,FALSE)</f>
        <v>236</v>
      </c>
      <c r="R1368" t="str">
        <f t="shared" si="43"/>
        <v/>
      </c>
      <c r="S1368" t="str">
        <f>VLOOKUP(L1368,银行退!C:Q,15,FALSE)</f>
        <v>S</v>
      </c>
      <c r="T1368" s="40" t="e">
        <f>VLOOKUP(L1368,银行退!C:W,21,FALSE)</f>
        <v>#N/A</v>
      </c>
      <c r="U1368" s="53">
        <v>42910.841192129628</v>
      </c>
      <c r="V1368" t="e">
        <f>VLOOKUP(B1368,HIS解!E:G,3,FALSE)</f>
        <v>#N/A</v>
      </c>
    </row>
    <row r="1369" spans="1:22" ht="14.25" hidden="1">
      <c r="A1369" s="53">
        <v>42910.854456018518</v>
      </c>
      <c r="B1369">
        <v>386061</v>
      </c>
      <c r="C1369" t="s">
        <v>3662</v>
      </c>
      <c r="D1369" t="s">
        <v>3663</v>
      </c>
      <c r="E1369" t="s">
        <v>3664</v>
      </c>
      <c r="F1369" s="15">
        <v>124</v>
      </c>
      <c r="G1369" t="s">
        <v>367</v>
      </c>
      <c r="H1369" t="s">
        <v>367</v>
      </c>
      <c r="I1369" t="s">
        <v>74</v>
      </c>
      <c r="J1369" t="s">
        <v>36</v>
      </c>
      <c r="K1369" t="s">
        <v>75</v>
      </c>
      <c r="L1369" t="s">
        <v>8911</v>
      </c>
      <c r="M1369" t="s">
        <v>8912</v>
      </c>
      <c r="N1369" t="s">
        <v>8913</v>
      </c>
      <c r="O1369">
        <f>VLOOKUP(B1369,HIS退!B:F,5,FALSE)</f>
        <v>-124</v>
      </c>
      <c r="P1369" t="str">
        <f t="shared" si="42"/>
        <v/>
      </c>
      <c r="Q1369" s="40">
        <f>VLOOKUP(L1369,银行退!C:D,2,FALSE)</f>
        <v>124</v>
      </c>
      <c r="R1369" t="str">
        <f t="shared" si="43"/>
        <v/>
      </c>
      <c r="S1369" t="str">
        <f>VLOOKUP(L1369,银行退!C:Q,15,FALSE)</f>
        <v>S</v>
      </c>
      <c r="T1369" s="40" t="e">
        <f>VLOOKUP(L1369,银行退!C:W,21,FALSE)</f>
        <v>#N/A</v>
      </c>
      <c r="U1369" s="53">
        <v>42910.854456018518</v>
      </c>
      <c r="V1369" t="e">
        <f>VLOOKUP(B1369,HIS解!E:G,3,FALSE)</f>
        <v>#N/A</v>
      </c>
    </row>
    <row r="1370" spans="1:22" ht="14.25" hidden="1">
      <c r="A1370" s="53">
        <v>42911.194004629629</v>
      </c>
      <c r="B1370">
        <v>386546</v>
      </c>
      <c r="C1370" t="s">
        <v>8914</v>
      </c>
      <c r="D1370" t="s">
        <v>3665</v>
      </c>
      <c r="E1370" t="s">
        <v>3666</v>
      </c>
      <c r="F1370" s="15">
        <v>54</v>
      </c>
      <c r="G1370" t="s">
        <v>367</v>
      </c>
      <c r="H1370" t="s">
        <v>367</v>
      </c>
      <c r="I1370" t="s">
        <v>174</v>
      </c>
      <c r="J1370" t="s">
        <v>98</v>
      </c>
      <c r="K1370" t="s">
        <v>75</v>
      </c>
      <c r="L1370" t="s">
        <v>8915</v>
      </c>
      <c r="M1370" t="s">
        <v>8916</v>
      </c>
      <c r="N1370" t="s">
        <v>8917</v>
      </c>
      <c r="O1370">
        <f>VLOOKUP(B1370,HIS退!B:F,5,FALSE)</f>
        <v>-54</v>
      </c>
      <c r="P1370" t="str">
        <f t="shared" si="42"/>
        <v/>
      </c>
      <c r="Q1370" s="40">
        <f>VLOOKUP(L1370,银行退!C:D,2,FALSE)</f>
        <v>54</v>
      </c>
      <c r="R1370" t="str">
        <f t="shared" si="43"/>
        <v/>
      </c>
      <c r="S1370" t="str">
        <f>VLOOKUP(L1370,银行退!C:Q,15,FALSE)</f>
        <v>B</v>
      </c>
      <c r="T1370" s="40" t="str">
        <f>VLOOKUP(L1370,银行退!C:W,21,FALSE)</f>
        <v>20170626</v>
      </c>
      <c r="U1370" s="53">
        <v>42911.194004629629</v>
      </c>
      <c r="V1370" t="e">
        <f>VLOOKUP(B1370,HIS解!E:G,3,FALSE)</f>
        <v>#N/A</v>
      </c>
    </row>
    <row r="1371" spans="1:22" ht="14.25" hidden="1">
      <c r="A1371" s="53">
        <v>42911.314791666664</v>
      </c>
      <c r="B1371">
        <v>386623</v>
      </c>
      <c r="C1371" t="s">
        <v>3667</v>
      </c>
      <c r="D1371" t="s">
        <v>209</v>
      </c>
      <c r="E1371" t="s">
        <v>210</v>
      </c>
      <c r="F1371" s="15">
        <v>234</v>
      </c>
      <c r="G1371" t="s">
        <v>367</v>
      </c>
      <c r="H1371" t="s">
        <v>367</v>
      </c>
      <c r="I1371" t="s">
        <v>74</v>
      </c>
      <c r="J1371" t="s">
        <v>36</v>
      </c>
      <c r="K1371" t="s">
        <v>75</v>
      </c>
      <c r="L1371" t="s">
        <v>8918</v>
      </c>
      <c r="M1371" t="s">
        <v>8919</v>
      </c>
      <c r="N1371" t="s">
        <v>260</v>
      </c>
      <c r="O1371">
        <f>VLOOKUP(B1371,HIS退!B:F,5,FALSE)</f>
        <v>-234</v>
      </c>
      <c r="P1371" t="str">
        <f t="shared" si="42"/>
        <v/>
      </c>
      <c r="Q1371" s="40">
        <f>VLOOKUP(L1371,银行退!C:D,2,FALSE)</f>
        <v>234</v>
      </c>
      <c r="R1371" t="str">
        <f t="shared" si="43"/>
        <v/>
      </c>
      <c r="S1371" t="str">
        <f>VLOOKUP(L1371,银行退!C:Q,15,FALSE)</f>
        <v>S</v>
      </c>
      <c r="T1371" s="40" t="e">
        <f>VLOOKUP(L1371,银行退!C:W,21,FALSE)</f>
        <v>#N/A</v>
      </c>
      <c r="U1371" s="53">
        <v>42911.314791666664</v>
      </c>
      <c r="V1371" t="e">
        <f>VLOOKUP(B1371,HIS解!E:G,3,FALSE)</f>
        <v>#N/A</v>
      </c>
    </row>
    <row r="1372" spans="1:22" ht="14.25" hidden="1">
      <c r="A1372" s="53">
        <v>42911.350590277776</v>
      </c>
      <c r="B1372">
        <v>386709</v>
      </c>
      <c r="C1372" t="s">
        <v>3668</v>
      </c>
      <c r="D1372" t="s">
        <v>3669</v>
      </c>
      <c r="E1372" t="s">
        <v>3670</v>
      </c>
      <c r="F1372" s="15">
        <v>2500</v>
      </c>
      <c r="G1372" t="s">
        <v>367</v>
      </c>
      <c r="H1372" t="s">
        <v>367</v>
      </c>
      <c r="I1372" t="s">
        <v>74</v>
      </c>
      <c r="J1372" t="s">
        <v>36</v>
      </c>
      <c r="K1372" t="s">
        <v>75</v>
      </c>
      <c r="L1372" t="s">
        <v>8920</v>
      </c>
      <c r="M1372" t="s">
        <v>8921</v>
      </c>
      <c r="N1372" t="s">
        <v>8922</v>
      </c>
      <c r="O1372">
        <f>VLOOKUP(B1372,HIS退!B:F,5,FALSE)</f>
        <v>-2500</v>
      </c>
      <c r="P1372" t="str">
        <f t="shared" si="42"/>
        <v/>
      </c>
      <c r="Q1372" s="40">
        <f>VLOOKUP(L1372,银行退!C:D,2,FALSE)</f>
        <v>2500</v>
      </c>
      <c r="R1372" t="str">
        <f t="shared" si="43"/>
        <v/>
      </c>
      <c r="S1372" t="str">
        <f>VLOOKUP(L1372,银行退!C:Q,15,FALSE)</f>
        <v>S</v>
      </c>
      <c r="T1372" s="40" t="e">
        <f>VLOOKUP(L1372,银行退!C:W,21,FALSE)</f>
        <v>#N/A</v>
      </c>
      <c r="U1372" s="53">
        <v>42911.350590277776</v>
      </c>
      <c r="V1372" t="e">
        <f>VLOOKUP(B1372,HIS解!E:G,3,FALSE)</f>
        <v>#N/A</v>
      </c>
    </row>
    <row r="1373" spans="1:22" ht="14.25" hidden="1">
      <c r="A1373" s="53">
        <v>42911.366261574076</v>
      </c>
      <c r="B1373">
        <v>386828</v>
      </c>
      <c r="C1373" t="s">
        <v>3671</v>
      </c>
      <c r="D1373" t="s">
        <v>3672</v>
      </c>
      <c r="E1373" t="s">
        <v>558</v>
      </c>
      <c r="F1373" s="15">
        <v>8485</v>
      </c>
      <c r="G1373" t="s">
        <v>367</v>
      </c>
      <c r="H1373" t="s">
        <v>367</v>
      </c>
      <c r="I1373" t="s">
        <v>74</v>
      </c>
      <c r="J1373" t="s">
        <v>36</v>
      </c>
      <c r="K1373" t="s">
        <v>75</v>
      </c>
      <c r="L1373" t="s">
        <v>8923</v>
      </c>
      <c r="M1373" t="s">
        <v>8924</v>
      </c>
      <c r="N1373" t="s">
        <v>8925</v>
      </c>
      <c r="O1373">
        <f>VLOOKUP(B1373,HIS退!B:F,5,FALSE)</f>
        <v>-8485</v>
      </c>
      <c r="P1373" t="str">
        <f t="shared" si="42"/>
        <v/>
      </c>
      <c r="Q1373" s="40">
        <f>VLOOKUP(L1373,银行退!C:D,2,FALSE)</f>
        <v>8485</v>
      </c>
      <c r="R1373" t="str">
        <f t="shared" si="43"/>
        <v/>
      </c>
      <c r="S1373" t="str">
        <f>VLOOKUP(L1373,银行退!C:Q,15,FALSE)</f>
        <v>S</v>
      </c>
      <c r="T1373" s="40" t="e">
        <f>VLOOKUP(L1373,银行退!C:W,21,FALSE)</f>
        <v>#N/A</v>
      </c>
      <c r="U1373" s="53">
        <v>42911.366261574076</v>
      </c>
      <c r="V1373" t="e">
        <f>VLOOKUP(B1373,HIS解!E:G,3,FALSE)</f>
        <v>#N/A</v>
      </c>
    </row>
    <row r="1374" spans="1:22" ht="14.25" hidden="1">
      <c r="A1374" s="53">
        <v>42911.366342592592</v>
      </c>
      <c r="B1374">
        <v>386829</v>
      </c>
      <c r="C1374" t="s">
        <v>3673</v>
      </c>
      <c r="D1374" t="s">
        <v>3674</v>
      </c>
      <c r="E1374" t="s">
        <v>3675</v>
      </c>
      <c r="F1374" s="15">
        <v>210</v>
      </c>
      <c r="G1374" t="s">
        <v>367</v>
      </c>
      <c r="H1374" t="s">
        <v>367</v>
      </c>
      <c r="I1374" t="s">
        <v>74</v>
      </c>
      <c r="J1374" t="s">
        <v>36</v>
      </c>
      <c r="K1374" t="s">
        <v>75</v>
      </c>
      <c r="L1374" t="s">
        <v>8926</v>
      </c>
      <c r="M1374" t="s">
        <v>8927</v>
      </c>
      <c r="N1374" t="s">
        <v>8913</v>
      </c>
      <c r="O1374">
        <f>VLOOKUP(B1374,HIS退!B:F,5,FALSE)</f>
        <v>-210</v>
      </c>
      <c r="P1374" t="str">
        <f t="shared" si="42"/>
        <v/>
      </c>
      <c r="Q1374" s="40">
        <f>VLOOKUP(L1374,银行退!C:D,2,FALSE)</f>
        <v>210</v>
      </c>
      <c r="R1374" t="str">
        <f t="shared" si="43"/>
        <v/>
      </c>
      <c r="S1374" t="str">
        <f>VLOOKUP(L1374,银行退!C:Q,15,FALSE)</f>
        <v>S</v>
      </c>
      <c r="T1374" s="40" t="e">
        <f>VLOOKUP(L1374,银行退!C:W,21,FALSE)</f>
        <v>#N/A</v>
      </c>
      <c r="U1374" s="53">
        <v>42911.366342592592</v>
      </c>
      <c r="V1374" t="e">
        <f>VLOOKUP(B1374,HIS解!E:G,3,FALSE)</f>
        <v>#N/A</v>
      </c>
    </row>
    <row r="1375" spans="1:22" ht="14.25" hidden="1">
      <c r="A1375" s="53">
        <v>42911.377511574072</v>
      </c>
      <c r="B1375">
        <v>386934</v>
      </c>
      <c r="C1375" t="s">
        <v>3676</v>
      </c>
      <c r="D1375" t="s">
        <v>3677</v>
      </c>
      <c r="E1375" t="s">
        <v>3678</v>
      </c>
      <c r="F1375" s="15">
        <v>6500</v>
      </c>
      <c r="G1375" t="s">
        <v>367</v>
      </c>
      <c r="H1375" t="s">
        <v>367</v>
      </c>
      <c r="I1375" t="s">
        <v>74</v>
      </c>
      <c r="J1375" t="s">
        <v>36</v>
      </c>
      <c r="K1375" t="s">
        <v>75</v>
      </c>
      <c r="L1375" t="s">
        <v>8928</v>
      </c>
      <c r="M1375" t="s">
        <v>8929</v>
      </c>
      <c r="N1375" t="s">
        <v>8797</v>
      </c>
      <c r="O1375">
        <f>VLOOKUP(B1375,HIS退!B:F,5,FALSE)</f>
        <v>-6500</v>
      </c>
      <c r="P1375" t="str">
        <f t="shared" si="42"/>
        <v/>
      </c>
      <c r="Q1375" s="40">
        <f>VLOOKUP(L1375,银行退!C:D,2,FALSE)</f>
        <v>6500</v>
      </c>
      <c r="R1375" t="str">
        <f t="shared" si="43"/>
        <v/>
      </c>
      <c r="S1375" t="str">
        <f>VLOOKUP(L1375,银行退!C:Q,15,FALSE)</f>
        <v>S</v>
      </c>
      <c r="T1375" s="40" t="e">
        <f>VLOOKUP(L1375,银行退!C:W,21,FALSE)</f>
        <v>#N/A</v>
      </c>
      <c r="U1375" s="53">
        <v>42911.377511574072</v>
      </c>
      <c r="V1375" t="e">
        <f>VLOOKUP(B1375,HIS解!E:G,3,FALSE)</f>
        <v>#N/A</v>
      </c>
    </row>
    <row r="1376" spans="1:22" ht="14.25" hidden="1">
      <c r="A1376" s="53">
        <v>42911.398877314816</v>
      </c>
      <c r="B1376">
        <v>387129</v>
      </c>
      <c r="C1376" t="s">
        <v>3679</v>
      </c>
      <c r="D1376" t="s">
        <v>3680</v>
      </c>
      <c r="E1376" t="s">
        <v>3681</v>
      </c>
      <c r="F1376" s="15">
        <v>1713</v>
      </c>
      <c r="G1376" t="s">
        <v>367</v>
      </c>
      <c r="H1376" t="s">
        <v>367</v>
      </c>
      <c r="I1376" t="s">
        <v>74</v>
      </c>
      <c r="J1376" t="s">
        <v>36</v>
      </c>
      <c r="K1376" t="s">
        <v>75</v>
      </c>
      <c r="L1376" t="s">
        <v>8930</v>
      </c>
      <c r="M1376" t="s">
        <v>8931</v>
      </c>
      <c r="N1376" t="s">
        <v>8932</v>
      </c>
      <c r="O1376">
        <f>VLOOKUP(B1376,HIS退!B:F,5,FALSE)</f>
        <v>-1713</v>
      </c>
      <c r="P1376" t="str">
        <f t="shared" si="42"/>
        <v/>
      </c>
      <c r="Q1376" s="40">
        <f>VLOOKUP(L1376,银行退!C:D,2,FALSE)</f>
        <v>1713</v>
      </c>
      <c r="R1376" t="str">
        <f t="shared" si="43"/>
        <v/>
      </c>
      <c r="S1376" t="str">
        <f>VLOOKUP(L1376,银行退!C:Q,15,FALSE)</f>
        <v>S</v>
      </c>
      <c r="T1376" s="40" t="e">
        <f>VLOOKUP(L1376,银行退!C:W,21,FALSE)</f>
        <v>#N/A</v>
      </c>
      <c r="U1376" s="53">
        <v>42911.398877314816</v>
      </c>
      <c r="V1376" t="e">
        <f>VLOOKUP(B1376,HIS解!E:G,3,FALSE)</f>
        <v>#N/A</v>
      </c>
    </row>
    <row r="1377" spans="1:22" ht="14.25" hidden="1">
      <c r="A1377" s="53">
        <v>42911.410185185188</v>
      </c>
      <c r="B1377">
        <v>387247</v>
      </c>
      <c r="C1377" t="s">
        <v>3682</v>
      </c>
      <c r="D1377" t="s">
        <v>3683</v>
      </c>
      <c r="E1377" t="s">
        <v>3684</v>
      </c>
      <c r="F1377" s="15">
        <v>222</v>
      </c>
      <c r="G1377" t="s">
        <v>367</v>
      </c>
      <c r="H1377" t="s">
        <v>367</v>
      </c>
      <c r="I1377" t="s">
        <v>74</v>
      </c>
      <c r="J1377" t="s">
        <v>36</v>
      </c>
      <c r="K1377" t="s">
        <v>75</v>
      </c>
      <c r="L1377" t="s">
        <v>8933</v>
      </c>
      <c r="M1377" t="s">
        <v>8934</v>
      </c>
      <c r="N1377" t="s">
        <v>8935</v>
      </c>
      <c r="O1377">
        <f>VLOOKUP(B1377,HIS退!B:F,5,FALSE)</f>
        <v>-222</v>
      </c>
      <c r="P1377" t="str">
        <f t="shared" si="42"/>
        <v/>
      </c>
      <c r="Q1377" s="40">
        <f>VLOOKUP(L1377,银行退!C:D,2,FALSE)</f>
        <v>222</v>
      </c>
      <c r="R1377" t="str">
        <f t="shared" si="43"/>
        <v/>
      </c>
      <c r="S1377" t="str">
        <f>VLOOKUP(L1377,银行退!C:Q,15,FALSE)</f>
        <v>S</v>
      </c>
      <c r="T1377" s="40" t="e">
        <f>VLOOKUP(L1377,银行退!C:W,21,FALSE)</f>
        <v>#N/A</v>
      </c>
      <c r="U1377" s="53">
        <v>42911.410185185188</v>
      </c>
      <c r="V1377" t="e">
        <f>VLOOKUP(B1377,HIS解!E:G,3,FALSE)</f>
        <v>#N/A</v>
      </c>
    </row>
    <row r="1378" spans="1:22" ht="14.25" hidden="1">
      <c r="A1378" s="53">
        <v>42911.448518518519</v>
      </c>
      <c r="B1378">
        <v>387637</v>
      </c>
      <c r="C1378" t="s">
        <v>3685</v>
      </c>
      <c r="D1378" t="s">
        <v>3686</v>
      </c>
      <c r="E1378" t="s">
        <v>3687</v>
      </c>
      <c r="F1378" s="15">
        <v>502</v>
      </c>
      <c r="G1378" t="s">
        <v>367</v>
      </c>
      <c r="H1378" t="s">
        <v>367</v>
      </c>
      <c r="I1378" t="s">
        <v>74</v>
      </c>
      <c r="J1378" t="s">
        <v>36</v>
      </c>
      <c r="K1378" t="s">
        <v>75</v>
      </c>
      <c r="L1378" t="s">
        <v>8936</v>
      </c>
      <c r="M1378" t="s">
        <v>8937</v>
      </c>
      <c r="N1378" t="s">
        <v>8938</v>
      </c>
      <c r="O1378">
        <f>VLOOKUP(B1378,HIS退!B:F,5,FALSE)</f>
        <v>-502</v>
      </c>
      <c r="P1378" t="str">
        <f t="shared" ref="P1378:P1441" si="44">IF(O1378=F1378*-1,"",1)</f>
        <v/>
      </c>
      <c r="Q1378" s="40">
        <f>VLOOKUP(L1378,银行退!C:D,2,FALSE)</f>
        <v>502</v>
      </c>
      <c r="R1378" t="str">
        <f t="shared" ref="R1378:R1441" si="45">IF(Q1378=F1378,"",1)</f>
        <v/>
      </c>
      <c r="S1378" t="str">
        <f>VLOOKUP(L1378,银行退!C:Q,15,FALSE)</f>
        <v>S</v>
      </c>
      <c r="T1378" s="40" t="e">
        <f>VLOOKUP(L1378,银行退!C:W,21,FALSE)</f>
        <v>#N/A</v>
      </c>
      <c r="U1378" s="53">
        <v>42911.448518518519</v>
      </c>
      <c r="V1378" t="e">
        <f>VLOOKUP(B1378,HIS解!E:G,3,FALSE)</f>
        <v>#N/A</v>
      </c>
    </row>
    <row r="1379" spans="1:22" ht="14.25" hidden="1">
      <c r="A1379" s="53">
        <v>42911.449571759258</v>
      </c>
      <c r="B1379">
        <v>387648</v>
      </c>
      <c r="C1379" t="s">
        <v>3688</v>
      </c>
      <c r="D1379" t="s">
        <v>3689</v>
      </c>
      <c r="E1379" t="s">
        <v>3690</v>
      </c>
      <c r="F1379" s="15">
        <v>367</v>
      </c>
      <c r="G1379" t="s">
        <v>367</v>
      </c>
      <c r="H1379" t="s">
        <v>367</v>
      </c>
      <c r="I1379" t="s">
        <v>74</v>
      </c>
      <c r="J1379" t="s">
        <v>36</v>
      </c>
      <c r="K1379" t="s">
        <v>75</v>
      </c>
      <c r="L1379" t="s">
        <v>8939</v>
      </c>
      <c r="M1379" t="s">
        <v>8940</v>
      </c>
      <c r="N1379" t="s">
        <v>8938</v>
      </c>
      <c r="O1379">
        <f>VLOOKUP(B1379,HIS退!B:F,5,FALSE)</f>
        <v>-367</v>
      </c>
      <c r="P1379" t="str">
        <f t="shared" si="44"/>
        <v/>
      </c>
      <c r="Q1379" s="40">
        <f>VLOOKUP(L1379,银行退!C:D,2,FALSE)</f>
        <v>367</v>
      </c>
      <c r="R1379" t="str">
        <f t="shared" si="45"/>
        <v/>
      </c>
      <c r="S1379" t="str">
        <f>VLOOKUP(L1379,银行退!C:Q,15,FALSE)</f>
        <v>S</v>
      </c>
      <c r="T1379" s="40" t="e">
        <f>VLOOKUP(L1379,银行退!C:W,21,FALSE)</f>
        <v>#N/A</v>
      </c>
      <c r="U1379" s="53">
        <v>42911.449571759258</v>
      </c>
      <c r="V1379" t="e">
        <f>VLOOKUP(B1379,HIS解!E:G,3,FALSE)</f>
        <v>#N/A</v>
      </c>
    </row>
    <row r="1380" spans="1:22" ht="14.25" hidden="1">
      <c r="A1380" s="53">
        <v>42911.46297453704</v>
      </c>
      <c r="B1380">
        <v>387837</v>
      </c>
      <c r="C1380" t="s">
        <v>8941</v>
      </c>
      <c r="D1380" t="s">
        <v>3691</v>
      </c>
      <c r="E1380" t="s">
        <v>3692</v>
      </c>
      <c r="F1380" s="15">
        <v>167</v>
      </c>
      <c r="G1380" t="s">
        <v>367</v>
      </c>
      <c r="H1380" t="s">
        <v>367</v>
      </c>
      <c r="I1380" t="s">
        <v>174</v>
      </c>
      <c r="J1380" t="s">
        <v>98</v>
      </c>
      <c r="K1380" t="s">
        <v>75</v>
      </c>
      <c r="L1380" t="s">
        <v>8942</v>
      </c>
      <c r="M1380" t="s">
        <v>8943</v>
      </c>
      <c r="N1380" t="s">
        <v>8944</v>
      </c>
      <c r="O1380">
        <f>VLOOKUP(B1380,HIS退!B:F,5,FALSE)</f>
        <v>-167</v>
      </c>
      <c r="P1380" t="str">
        <f t="shared" si="44"/>
        <v/>
      </c>
      <c r="Q1380" s="40">
        <f>VLOOKUP(L1380,银行退!C:D,2,FALSE)</f>
        <v>167</v>
      </c>
      <c r="R1380" t="str">
        <f t="shared" si="45"/>
        <v/>
      </c>
      <c r="S1380" t="str">
        <f>VLOOKUP(L1380,银行退!C:Q,15,FALSE)</f>
        <v>B</v>
      </c>
      <c r="T1380" s="40" t="str">
        <f>VLOOKUP(L1380,银行退!C:W,21,FALSE)</f>
        <v>20170626</v>
      </c>
      <c r="U1380" s="53">
        <v>42911.46297453704</v>
      </c>
      <c r="V1380" t="e">
        <f>VLOOKUP(B1380,HIS解!E:G,3,FALSE)</f>
        <v>#N/A</v>
      </c>
    </row>
    <row r="1381" spans="1:22" ht="14.25" hidden="1">
      <c r="A1381" s="53">
        <v>42911.465983796297</v>
      </c>
      <c r="B1381">
        <v>387875</v>
      </c>
      <c r="C1381" t="s">
        <v>3693</v>
      </c>
      <c r="D1381" t="s">
        <v>211</v>
      </c>
      <c r="E1381" t="s">
        <v>212</v>
      </c>
      <c r="F1381" s="15">
        <v>100</v>
      </c>
      <c r="G1381" t="s">
        <v>367</v>
      </c>
      <c r="H1381" t="s">
        <v>367</v>
      </c>
      <c r="I1381" t="s">
        <v>74</v>
      </c>
      <c r="J1381" t="s">
        <v>36</v>
      </c>
      <c r="K1381" t="s">
        <v>75</v>
      </c>
      <c r="L1381" t="s">
        <v>8945</v>
      </c>
      <c r="M1381" t="s">
        <v>8946</v>
      </c>
      <c r="N1381" t="s">
        <v>261</v>
      </c>
      <c r="O1381">
        <f>VLOOKUP(B1381,HIS退!B:F,5,FALSE)</f>
        <v>-100</v>
      </c>
      <c r="P1381" t="str">
        <f t="shared" si="44"/>
        <v/>
      </c>
      <c r="Q1381" s="40">
        <f>VLOOKUP(L1381,银行退!C:D,2,FALSE)</f>
        <v>100</v>
      </c>
      <c r="R1381" t="str">
        <f t="shared" si="45"/>
        <v/>
      </c>
      <c r="S1381" t="str">
        <f>VLOOKUP(L1381,银行退!C:Q,15,FALSE)</f>
        <v>S</v>
      </c>
      <c r="T1381" s="40" t="e">
        <f>VLOOKUP(L1381,银行退!C:W,21,FALSE)</f>
        <v>#N/A</v>
      </c>
      <c r="U1381" s="53">
        <v>42911.465983796297</v>
      </c>
      <c r="V1381" t="e">
        <f>VLOOKUP(B1381,HIS解!E:G,3,FALSE)</f>
        <v>#N/A</v>
      </c>
    </row>
    <row r="1382" spans="1:22" ht="14.25" hidden="1">
      <c r="A1382" s="53">
        <v>42911.477905092594</v>
      </c>
      <c r="B1382">
        <v>387988</v>
      </c>
      <c r="C1382" t="s">
        <v>3694</v>
      </c>
      <c r="D1382" t="s">
        <v>3695</v>
      </c>
      <c r="E1382" t="s">
        <v>3696</v>
      </c>
      <c r="F1382" s="15">
        <v>1499</v>
      </c>
      <c r="G1382" t="s">
        <v>367</v>
      </c>
      <c r="H1382" t="s">
        <v>367</v>
      </c>
      <c r="I1382" t="s">
        <v>74</v>
      </c>
      <c r="J1382" t="s">
        <v>36</v>
      </c>
      <c r="K1382" t="s">
        <v>75</v>
      </c>
      <c r="L1382" t="s">
        <v>8947</v>
      </c>
      <c r="M1382" t="s">
        <v>8948</v>
      </c>
      <c r="N1382" t="s">
        <v>8949</v>
      </c>
      <c r="O1382">
        <f>VLOOKUP(B1382,HIS退!B:F,5,FALSE)</f>
        <v>-1499</v>
      </c>
      <c r="P1382" t="str">
        <f t="shared" si="44"/>
        <v/>
      </c>
      <c r="Q1382" s="40">
        <f>VLOOKUP(L1382,银行退!C:D,2,FALSE)</f>
        <v>1499</v>
      </c>
      <c r="R1382" t="str">
        <f t="shared" si="45"/>
        <v/>
      </c>
      <c r="S1382" t="str">
        <f>VLOOKUP(L1382,银行退!C:Q,15,FALSE)</f>
        <v>S</v>
      </c>
      <c r="T1382" s="40" t="e">
        <f>VLOOKUP(L1382,银行退!C:W,21,FALSE)</f>
        <v>#N/A</v>
      </c>
      <c r="U1382" s="53">
        <v>42911.477905092594</v>
      </c>
      <c r="V1382" t="e">
        <f>VLOOKUP(B1382,HIS解!E:G,3,FALSE)</f>
        <v>#N/A</v>
      </c>
    </row>
    <row r="1383" spans="1:22" ht="14.25" hidden="1">
      <c r="A1383" s="53">
        <v>42911.495983796296</v>
      </c>
      <c r="B1383">
        <v>0</v>
      </c>
      <c r="C1383"/>
      <c r="D1383" t="s">
        <v>3698</v>
      </c>
      <c r="E1383" t="s">
        <v>3699</v>
      </c>
      <c r="F1383" s="15">
        <v>500</v>
      </c>
      <c r="G1383" t="s">
        <v>367</v>
      </c>
      <c r="H1383" t="s">
        <v>367</v>
      </c>
      <c r="I1383" t="s">
        <v>76</v>
      </c>
      <c r="J1383" t="s">
        <v>73</v>
      </c>
      <c r="K1383" t="s">
        <v>75</v>
      </c>
      <c r="L1383" t="s">
        <v>8950</v>
      </c>
      <c r="M1383" t="s">
        <v>8951</v>
      </c>
      <c r="N1383" t="s">
        <v>8952</v>
      </c>
      <c r="O1383" t="e">
        <f>VLOOKUP(B1383,HIS退!B:F,5,FALSE)</f>
        <v>#N/A</v>
      </c>
      <c r="P1383" t="e">
        <f t="shared" si="44"/>
        <v>#N/A</v>
      </c>
      <c r="Q1383" s="40" t="e">
        <f>VLOOKUP(L1383,银行退!C:D,2,FALSE)</f>
        <v>#N/A</v>
      </c>
      <c r="R1383" t="e">
        <f t="shared" si="45"/>
        <v>#N/A</v>
      </c>
      <c r="S1383" t="e">
        <f>VLOOKUP(L1383,银行退!C:Q,15,FALSE)</f>
        <v>#N/A</v>
      </c>
      <c r="T1383" s="40" t="e">
        <f>VLOOKUP(L1383,银行退!C:W,21,FALSE)</f>
        <v>#N/A</v>
      </c>
      <c r="U1383" s="53">
        <v>42911.495983796296</v>
      </c>
      <c r="V1383" t="e">
        <f>VLOOKUP(B1383,HIS解!E:G,3,FALSE)</f>
        <v>#N/A</v>
      </c>
    </row>
    <row r="1384" spans="1:22" ht="14.25" hidden="1">
      <c r="A1384" s="53">
        <v>42911.495983796296</v>
      </c>
      <c r="B1384">
        <v>388114</v>
      </c>
      <c r="C1384" t="s">
        <v>3697</v>
      </c>
      <c r="D1384" t="s">
        <v>3698</v>
      </c>
      <c r="E1384" t="s">
        <v>3699</v>
      </c>
      <c r="F1384" s="15">
        <v>500</v>
      </c>
      <c r="G1384" t="s">
        <v>367</v>
      </c>
      <c r="H1384" t="s">
        <v>367</v>
      </c>
      <c r="I1384" t="s">
        <v>74</v>
      </c>
      <c r="J1384" t="s">
        <v>36</v>
      </c>
      <c r="K1384" t="s">
        <v>75</v>
      </c>
      <c r="L1384" t="s">
        <v>8953</v>
      </c>
      <c r="M1384" t="s">
        <v>8954</v>
      </c>
      <c r="N1384" t="s">
        <v>8952</v>
      </c>
      <c r="O1384">
        <f>VLOOKUP(B1384,HIS退!B:F,5,FALSE)</f>
        <v>-500</v>
      </c>
      <c r="P1384" t="str">
        <f t="shared" si="44"/>
        <v/>
      </c>
      <c r="Q1384" s="40">
        <f>VLOOKUP(L1384,银行退!C:D,2,FALSE)</f>
        <v>500</v>
      </c>
      <c r="R1384" t="str">
        <f t="shared" si="45"/>
        <v/>
      </c>
      <c r="S1384" t="str">
        <f>VLOOKUP(L1384,银行退!C:Q,15,FALSE)</f>
        <v>S</v>
      </c>
      <c r="T1384" s="40" t="e">
        <f>VLOOKUP(L1384,银行退!C:W,21,FALSE)</f>
        <v>#N/A</v>
      </c>
      <c r="U1384" s="53">
        <v>42911.495983796296</v>
      </c>
      <c r="V1384" t="e">
        <f>VLOOKUP(B1384,HIS解!E:G,3,FALSE)</f>
        <v>#N/A</v>
      </c>
    </row>
    <row r="1385" spans="1:22" ht="14.25" hidden="1">
      <c r="A1385" s="53">
        <v>42911.514826388891</v>
      </c>
      <c r="B1385">
        <v>388208</v>
      </c>
      <c r="C1385" t="s">
        <v>3700</v>
      </c>
      <c r="D1385" t="s">
        <v>3701</v>
      </c>
      <c r="E1385" t="s">
        <v>3702</v>
      </c>
      <c r="F1385" s="15">
        <v>100</v>
      </c>
      <c r="G1385" t="s">
        <v>367</v>
      </c>
      <c r="H1385" t="s">
        <v>367</v>
      </c>
      <c r="I1385" t="s">
        <v>74</v>
      </c>
      <c r="J1385" t="s">
        <v>36</v>
      </c>
      <c r="K1385" t="s">
        <v>75</v>
      </c>
      <c r="L1385" t="s">
        <v>8955</v>
      </c>
      <c r="M1385" t="s">
        <v>8956</v>
      </c>
      <c r="N1385" t="s">
        <v>8957</v>
      </c>
      <c r="O1385">
        <f>VLOOKUP(B1385,HIS退!B:F,5,FALSE)</f>
        <v>-100</v>
      </c>
      <c r="P1385" t="str">
        <f t="shared" si="44"/>
        <v/>
      </c>
      <c r="Q1385" s="40">
        <f>VLOOKUP(L1385,银行退!C:D,2,FALSE)</f>
        <v>100</v>
      </c>
      <c r="R1385" t="str">
        <f t="shared" si="45"/>
        <v/>
      </c>
      <c r="S1385" t="str">
        <f>VLOOKUP(L1385,银行退!C:Q,15,FALSE)</f>
        <v>S</v>
      </c>
      <c r="T1385" s="40" t="e">
        <f>VLOOKUP(L1385,银行退!C:W,21,FALSE)</f>
        <v>#N/A</v>
      </c>
      <c r="U1385" s="53">
        <v>42911.514826388891</v>
      </c>
      <c r="V1385" t="e">
        <f>VLOOKUP(B1385,HIS解!E:G,3,FALSE)</f>
        <v>#N/A</v>
      </c>
    </row>
    <row r="1386" spans="1:22" ht="14.25" hidden="1">
      <c r="A1386" s="53">
        <v>42911.51767361111</v>
      </c>
      <c r="B1386">
        <v>388225</v>
      </c>
      <c r="C1386" t="s">
        <v>3703</v>
      </c>
      <c r="D1386" t="s">
        <v>3704</v>
      </c>
      <c r="E1386" t="s">
        <v>3705</v>
      </c>
      <c r="F1386" s="15">
        <v>100</v>
      </c>
      <c r="G1386" t="s">
        <v>367</v>
      </c>
      <c r="H1386" t="s">
        <v>367</v>
      </c>
      <c r="I1386" t="s">
        <v>74</v>
      </c>
      <c r="J1386" t="s">
        <v>36</v>
      </c>
      <c r="K1386" t="s">
        <v>75</v>
      </c>
      <c r="L1386" t="s">
        <v>8958</v>
      </c>
      <c r="M1386" t="s">
        <v>8959</v>
      </c>
      <c r="N1386" t="s">
        <v>8960</v>
      </c>
      <c r="O1386">
        <f>VLOOKUP(B1386,HIS退!B:F,5,FALSE)</f>
        <v>-100</v>
      </c>
      <c r="P1386" t="str">
        <f t="shared" si="44"/>
        <v/>
      </c>
      <c r="Q1386" s="40">
        <f>VLOOKUP(L1386,银行退!C:D,2,FALSE)</f>
        <v>100</v>
      </c>
      <c r="R1386" t="str">
        <f t="shared" si="45"/>
        <v/>
      </c>
      <c r="S1386" t="str">
        <f>VLOOKUP(L1386,银行退!C:Q,15,FALSE)</f>
        <v>S</v>
      </c>
      <c r="T1386" s="40" t="e">
        <f>VLOOKUP(L1386,银行退!C:W,21,FALSE)</f>
        <v>#N/A</v>
      </c>
      <c r="U1386" s="53">
        <v>42911.51767361111</v>
      </c>
      <c r="V1386" t="e">
        <f>VLOOKUP(B1386,HIS解!E:G,3,FALSE)</f>
        <v>#N/A</v>
      </c>
    </row>
    <row r="1387" spans="1:22" ht="14.25" hidden="1">
      <c r="A1387" s="53">
        <v>42911.576770833337</v>
      </c>
      <c r="B1387">
        <v>388485</v>
      </c>
      <c r="C1387" t="s">
        <v>3706</v>
      </c>
      <c r="D1387" t="s">
        <v>189</v>
      </c>
      <c r="E1387" t="s">
        <v>190</v>
      </c>
      <c r="F1387" s="15">
        <v>547</v>
      </c>
      <c r="G1387" t="s">
        <v>367</v>
      </c>
      <c r="H1387" t="s">
        <v>367</v>
      </c>
      <c r="I1387" t="s">
        <v>74</v>
      </c>
      <c r="J1387" t="s">
        <v>36</v>
      </c>
      <c r="K1387" t="s">
        <v>75</v>
      </c>
      <c r="L1387" t="s">
        <v>8961</v>
      </c>
      <c r="M1387" t="s">
        <v>8962</v>
      </c>
      <c r="N1387" t="s">
        <v>252</v>
      </c>
      <c r="O1387">
        <f>VLOOKUP(B1387,HIS退!B:F,5,FALSE)</f>
        <v>-547</v>
      </c>
      <c r="P1387" t="str">
        <f t="shared" si="44"/>
        <v/>
      </c>
      <c r="Q1387" s="40">
        <f>VLOOKUP(L1387,银行退!C:D,2,FALSE)</f>
        <v>547</v>
      </c>
      <c r="R1387" t="str">
        <f t="shared" si="45"/>
        <v/>
      </c>
      <c r="S1387" t="str">
        <f>VLOOKUP(L1387,银行退!C:Q,15,FALSE)</f>
        <v>S</v>
      </c>
      <c r="T1387" s="40" t="e">
        <f>VLOOKUP(L1387,银行退!C:W,21,FALSE)</f>
        <v>#N/A</v>
      </c>
      <c r="U1387" s="53">
        <v>42911.576770833337</v>
      </c>
      <c r="V1387" t="e">
        <f>VLOOKUP(B1387,HIS解!E:G,3,FALSE)</f>
        <v>#N/A</v>
      </c>
    </row>
    <row r="1388" spans="1:22" ht="14.25" hidden="1">
      <c r="A1388" s="53">
        <v>42911.615960648145</v>
      </c>
      <c r="B1388">
        <v>388639</v>
      </c>
      <c r="C1388" t="s">
        <v>3707</v>
      </c>
      <c r="D1388" t="s">
        <v>3708</v>
      </c>
      <c r="E1388" t="s">
        <v>3709</v>
      </c>
      <c r="F1388" s="15">
        <v>5000</v>
      </c>
      <c r="G1388" t="s">
        <v>367</v>
      </c>
      <c r="H1388" t="s">
        <v>367</v>
      </c>
      <c r="I1388" t="s">
        <v>74</v>
      </c>
      <c r="J1388" t="s">
        <v>36</v>
      </c>
      <c r="K1388" t="s">
        <v>75</v>
      </c>
      <c r="L1388" t="s">
        <v>8963</v>
      </c>
      <c r="M1388" t="s">
        <v>8964</v>
      </c>
      <c r="N1388" t="s">
        <v>8965</v>
      </c>
      <c r="O1388">
        <f>VLOOKUP(B1388,HIS退!B:F,5,FALSE)</f>
        <v>-5000</v>
      </c>
      <c r="P1388" t="str">
        <f t="shared" si="44"/>
        <v/>
      </c>
      <c r="Q1388" s="40">
        <f>VLOOKUP(L1388,银行退!C:D,2,FALSE)</f>
        <v>5000</v>
      </c>
      <c r="R1388" t="str">
        <f t="shared" si="45"/>
        <v/>
      </c>
      <c r="S1388" t="str">
        <f>VLOOKUP(L1388,银行退!C:Q,15,FALSE)</f>
        <v>S</v>
      </c>
      <c r="T1388" s="40" t="e">
        <f>VLOOKUP(L1388,银行退!C:W,21,FALSE)</f>
        <v>#N/A</v>
      </c>
      <c r="U1388" s="53">
        <v>42911.615960648145</v>
      </c>
      <c r="V1388" t="e">
        <f>VLOOKUP(B1388,HIS解!E:G,3,FALSE)</f>
        <v>#N/A</v>
      </c>
    </row>
    <row r="1389" spans="1:22" ht="14.25" hidden="1">
      <c r="A1389" s="53">
        <v>42911.616331018522</v>
      </c>
      <c r="B1389">
        <v>388642</v>
      </c>
      <c r="C1389" t="s">
        <v>3710</v>
      </c>
      <c r="D1389" t="s">
        <v>3711</v>
      </c>
      <c r="E1389" t="s">
        <v>3712</v>
      </c>
      <c r="F1389" s="15">
        <v>589</v>
      </c>
      <c r="G1389" t="s">
        <v>367</v>
      </c>
      <c r="H1389" t="s">
        <v>367</v>
      </c>
      <c r="I1389" t="s">
        <v>74</v>
      </c>
      <c r="J1389" t="s">
        <v>36</v>
      </c>
      <c r="K1389" t="s">
        <v>75</v>
      </c>
      <c r="L1389" t="s">
        <v>8966</v>
      </c>
      <c r="M1389" t="s">
        <v>8967</v>
      </c>
      <c r="N1389" t="s">
        <v>8968</v>
      </c>
      <c r="O1389">
        <f>VLOOKUP(B1389,HIS退!B:F,5,FALSE)</f>
        <v>-589</v>
      </c>
      <c r="P1389" t="str">
        <f t="shared" si="44"/>
        <v/>
      </c>
      <c r="Q1389" s="40">
        <f>VLOOKUP(L1389,银行退!C:D,2,FALSE)</f>
        <v>589</v>
      </c>
      <c r="R1389" t="str">
        <f t="shared" si="45"/>
        <v/>
      </c>
      <c r="S1389" t="str">
        <f>VLOOKUP(L1389,银行退!C:Q,15,FALSE)</f>
        <v>S</v>
      </c>
      <c r="T1389" s="40" t="e">
        <f>VLOOKUP(L1389,银行退!C:W,21,FALSE)</f>
        <v>#N/A</v>
      </c>
      <c r="U1389" s="53">
        <v>42911.616331018522</v>
      </c>
      <c r="V1389" t="e">
        <f>VLOOKUP(B1389,HIS解!E:G,3,FALSE)</f>
        <v>#N/A</v>
      </c>
    </row>
    <row r="1390" spans="1:22" ht="14.25" hidden="1">
      <c r="A1390" s="53">
        <v>42911.618518518517</v>
      </c>
      <c r="B1390">
        <v>388649</v>
      </c>
      <c r="C1390" t="s">
        <v>3713</v>
      </c>
      <c r="D1390" t="s">
        <v>3714</v>
      </c>
      <c r="E1390" t="s">
        <v>3715</v>
      </c>
      <c r="F1390" s="15">
        <v>681</v>
      </c>
      <c r="G1390" t="s">
        <v>367</v>
      </c>
      <c r="H1390" t="s">
        <v>367</v>
      </c>
      <c r="I1390" t="s">
        <v>74</v>
      </c>
      <c r="J1390" t="s">
        <v>36</v>
      </c>
      <c r="K1390" t="s">
        <v>75</v>
      </c>
      <c r="L1390" t="s">
        <v>8969</v>
      </c>
      <c r="M1390" t="s">
        <v>8970</v>
      </c>
      <c r="N1390" t="s">
        <v>388</v>
      </c>
      <c r="O1390">
        <f>VLOOKUP(B1390,HIS退!B:F,5,FALSE)</f>
        <v>-681</v>
      </c>
      <c r="P1390" t="str">
        <f t="shared" si="44"/>
        <v/>
      </c>
      <c r="Q1390" s="40">
        <f>VLOOKUP(L1390,银行退!C:D,2,FALSE)</f>
        <v>681</v>
      </c>
      <c r="R1390" t="str">
        <f t="shared" si="45"/>
        <v/>
      </c>
      <c r="S1390" t="str">
        <f>VLOOKUP(L1390,银行退!C:Q,15,FALSE)</f>
        <v>S</v>
      </c>
      <c r="T1390" s="40" t="e">
        <f>VLOOKUP(L1390,银行退!C:W,21,FALSE)</f>
        <v>#N/A</v>
      </c>
      <c r="U1390" s="53">
        <v>42911.618518518517</v>
      </c>
      <c r="V1390" t="e">
        <f>VLOOKUP(B1390,HIS解!E:G,3,FALSE)</f>
        <v>#N/A</v>
      </c>
    </row>
    <row r="1391" spans="1:22" ht="14.25" hidden="1">
      <c r="A1391" s="53">
        <v>42911.622395833336</v>
      </c>
      <c r="B1391">
        <v>388668</v>
      </c>
      <c r="C1391" t="s">
        <v>3716</v>
      </c>
      <c r="D1391" t="s">
        <v>3717</v>
      </c>
      <c r="E1391" t="s">
        <v>3718</v>
      </c>
      <c r="F1391" s="15">
        <v>291</v>
      </c>
      <c r="G1391" t="s">
        <v>367</v>
      </c>
      <c r="H1391" t="s">
        <v>367</v>
      </c>
      <c r="I1391" t="s">
        <v>74</v>
      </c>
      <c r="J1391" t="s">
        <v>36</v>
      </c>
      <c r="K1391" t="s">
        <v>75</v>
      </c>
      <c r="L1391" t="s">
        <v>8971</v>
      </c>
      <c r="M1391" t="s">
        <v>8972</v>
      </c>
      <c r="N1391" t="s">
        <v>8973</v>
      </c>
      <c r="O1391">
        <f>VLOOKUP(B1391,HIS退!B:F,5,FALSE)</f>
        <v>-291</v>
      </c>
      <c r="P1391" t="str">
        <f t="shared" si="44"/>
        <v/>
      </c>
      <c r="Q1391" s="40">
        <f>VLOOKUP(L1391,银行退!C:D,2,FALSE)</f>
        <v>291</v>
      </c>
      <c r="R1391" t="str">
        <f t="shared" si="45"/>
        <v/>
      </c>
      <c r="S1391" t="str">
        <f>VLOOKUP(L1391,银行退!C:Q,15,FALSE)</f>
        <v>S</v>
      </c>
      <c r="T1391" s="40" t="e">
        <f>VLOOKUP(L1391,银行退!C:W,21,FALSE)</f>
        <v>#N/A</v>
      </c>
      <c r="U1391" s="53">
        <v>42911.622395833336</v>
      </c>
      <c r="V1391" t="e">
        <f>VLOOKUP(B1391,HIS解!E:G,3,FALSE)</f>
        <v>#N/A</v>
      </c>
    </row>
    <row r="1392" spans="1:22" ht="14.25" hidden="1">
      <c r="A1392" s="53">
        <v>42911.64880787037</v>
      </c>
      <c r="B1392">
        <v>388790</v>
      </c>
      <c r="C1392" t="s">
        <v>3719</v>
      </c>
      <c r="D1392" t="s">
        <v>3720</v>
      </c>
      <c r="E1392" t="s">
        <v>3721</v>
      </c>
      <c r="F1392" s="15">
        <v>430</v>
      </c>
      <c r="G1392" t="s">
        <v>367</v>
      </c>
      <c r="H1392" t="s">
        <v>367</v>
      </c>
      <c r="I1392" t="s">
        <v>74</v>
      </c>
      <c r="J1392" t="s">
        <v>36</v>
      </c>
      <c r="K1392" t="s">
        <v>75</v>
      </c>
      <c r="L1392" t="s">
        <v>8974</v>
      </c>
      <c r="M1392" t="s">
        <v>8975</v>
      </c>
      <c r="N1392" t="s">
        <v>8976</v>
      </c>
      <c r="O1392">
        <f>VLOOKUP(B1392,HIS退!B:F,5,FALSE)</f>
        <v>-430</v>
      </c>
      <c r="P1392" t="str">
        <f t="shared" si="44"/>
        <v/>
      </c>
      <c r="Q1392" s="40">
        <f>VLOOKUP(L1392,银行退!C:D,2,FALSE)</f>
        <v>430</v>
      </c>
      <c r="R1392" t="str">
        <f t="shared" si="45"/>
        <v/>
      </c>
      <c r="S1392" t="str">
        <f>VLOOKUP(L1392,银行退!C:Q,15,FALSE)</f>
        <v>S</v>
      </c>
      <c r="T1392" s="40" t="e">
        <f>VLOOKUP(L1392,银行退!C:W,21,FALSE)</f>
        <v>#N/A</v>
      </c>
      <c r="U1392" s="53">
        <v>42911.64880787037</v>
      </c>
      <c r="V1392" t="e">
        <f>VLOOKUP(B1392,HIS解!E:G,3,FALSE)</f>
        <v>#N/A</v>
      </c>
    </row>
    <row r="1393" spans="1:22" ht="14.25" hidden="1">
      <c r="A1393" s="53">
        <v>42911.650983796295</v>
      </c>
      <c r="B1393">
        <v>388793</v>
      </c>
      <c r="C1393" t="s">
        <v>3722</v>
      </c>
      <c r="D1393" t="s">
        <v>139</v>
      </c>
      <c r="E1393" t="s">
        <v>140</v>
      </c>
      <c r="F1393" s="15">
        <v>500</v>
      </c>
      <c r="G1393" t="s">
        <v>367</v>
      </c>
      <c r="H1393" t="s">
        <v>367</v>
      </c>
      <c r="I1393" t="s">
        <v>74</v>
      </c>
      <c r="J1393" t="s">
        <v>36</v>
      </c>
      <c r="K1393" t="s">
        <v>75</v>
      </c>
      <c r="L1393" t="s">
        <v>8977</v>
      </c>
      <c r="M1393" t="s">
        <v>8978</v>
      </c>
      <c r="N1393" t="s">
        <v>165</v>
      </c>
      <c r="O1393">
        <f>VLOOKUP(B1393,HIS退!B:F,5,FALSE)</f>
        <v>-500</v>
      </c>
      <c r="P1393" t="str">
        <f t="shared" si="44"/>
        <v/>
      </c>
      <c r="Q1393" s="40">
        <f>VLOOKUP(L1393,银行退!C:D,2,FALSE)</f>
        <v>500</v>
      </c>
      <c r="R1393" t="str">
        <f t="shared" si="45"/>
        <v/>
      </c>
      <c r="S1393" t="str">
        <f>VLOOKUP(L1393,银行退!C:Q,15,FALSE)</f>
        <v>S</v>
      </c>
      <c r="T1393" s="40" t="e">
        <f>VLOOKUP(L1393,银行退!C:W,21,FALSE)</f>
        <v>#N/A</v>
      </c>
      <c r="U1393" s="53">
        <v>42911.650983796295</v>
      </c>
      <c r="V1393" t="e">
        <f>VLOOKUP(B1393,HIS解!E:G,3,FALSE)</f>
        <v>#N/A</v>
      </c>
    </row>
    <row r="1394" spans="1:22" ht="14.25" hidden="1">
      <c r="A1394" s="53">
        <v>42911.653773148151</v>
      </c>
      <c r="B1394">
        <v>388813</v>
      </c>
      <c r="C1394" t="s">
        <v>3723</v>
      </c>
      <c r="D1394" t="s">
        <v>3724</v>
      </c>
      <c r="E1394" t="s">
        <v>3725</v>
      </c>
      <c r="F1394" s="15">
        <v>3000</v>
      </c>
      <c r="G1394" t="s">
        <v>367</v>
      </c>
      <c r="H1394" t="s">
        <v>367</v>
      </c>
      <c r="I1394" t="s">
        <v>74</v>
      </c>
      <c r="J1394" t="s">
        <v>36</v>
      </c>
      <c r="K1394" t="s">
        <v>75</v>
      </c>
      <c r="L1394" t="s">
        <v>8979</v>
      </c>
      <c r="M1394" t="s">
        <v>8980</v>
      </c>
      <c r="N1394" t="s">
        <v>8981</v>
      </c>
      <c r="O1394">
        <f>VLOOKUP(B1394,HIS退!B:F,5,FALSE)</f>
        <v>-3000</v>
      </c>
      <c r="P1394" t="str">
        <f t="shared" si="44"/>
        <v/>
      </c>
      <c r="Q1394" s="40">
        <f>VLOOKUP(L1394,银行退!C:D,2,FALSE)</f>
        <v>3000</v>
      </c>
      <c r="R1394" t="str">
        <f t="shared" si="45"/>
        <v/>
      </c>
      <c r="S1394" t="str">
        <f>VLOOKUP(L1394,银行退!C:Q,15,FALSE)</f>
        <v>S</v>
      </c>
      <c r="T1394" s="40" t="e">
        <f>VLOOKUP(L1394,银行退!C:W,21,FALSE)</f>
        <v>#N/A</v>
      </c>
      <c r="U1394" s="53">
        <v>42911.653773148151</v>
      </c>
      <c r="V1394" t="e">
        <f>VLOOKUP(B1394,HIS解!E:G,3,FALSE)</f>
        <v>#N/A</v>
      </c>
    </row>
    <row r="1395" spans="1:22" ht="14.25" hidden="1">
      <c r="A1395" s="53">
        <v>42911.668009259258</v>
      </c>
      <c r="B1395">
        <v>388869</v>
      </c>
      <c r="C1395" t="s">
        <v>3726</v>
      </c>
      <c r="D1395" t="s">
        <v>3727</v>
      </c>
      <c r="E1395" t="s">
        <v>2123</v>
      </c>
      <c r="F1395" s="15">
        <v>646</v>
      </c>
      <c r="G1395" t="s">
        <v>367</v>
      </c>
      <c r="H1395" t="s">
        <v>367</v>
      </c>
      <c r="I1395" t="s">
        <v>74</v>
      </c>
      <c r="J1395" t="s">
        <v>36</v>
      </c>
      <c r="K1395" t="s">
        <v>75</v>
      </c>
      <c r="L1395" t="s">
        <v>8982</v>
      </c>
      <c r="M1395" t="s">
        <v>8983</v>
      </c>
      <c r="N1395" t="s">
        <v>7107</v>
      </c>
      <c r="O1395">
        <f>VLOOKUP(B1395,HIS退!B:F,5,FALSE)</f>
        <v>-646</v>
      </c>
      <c r="P1395" t="str">
        <f t="shared" si="44"/>
        <v/>
      </c>
      <c r="Q1395" s="40">
        <f>VLOOKUP(L1395,银行退!C:D,2,FALSE)</f>
        <v>646</v>
      </c>
      <c r="R1395" t="str">
        <f t="shared" si="45"/>
        <v/>
      </c>
      <c r="S1395" t="str">
        <f>VLOOKUP(L1395,银行退!C:Q,15,FALSE)</f>
        <v>S</v>
      </c>
      <c r="T1395" s="40" t="e">
        <f>VLOOKUP(L1395,银行退!C:W,21,FALSE)</f>
        <v>#N/A</v>
      </c>
      <c r="U1395" s="53">
        <v>42911.668009259258</v>
      </c>
      <c r="V1395" t="e">
        <f>VLOOKUP(B1395,HIS解!E:G,3,FALSE)</f>
        <v>#N/A</v>
      </c>
    </row>
    <row r="1396" spans="1:22" ht="14.25" hidden="1">
      <c r="A1396" s="53">
        <v>42911.690844907411</v>
      </c>
      <c r="B1396">
        <v>388944</v>
      </c>
      <c r="C1396" t="s">
        <v>3728</v>
      </c>
      <c r="D1396" t="s">
        <v>3729</v>
      </c>
      <c r="E1396" t="s">
        <v>3730</v>
      </c>
      <c r="F1396" s="15">
        <v>97</v>
      </c>
      <c r="G1396" t="s">
        <v>367</v>
      </c>
      <c r="H1396" t="s">
        <v>367</v>
      </c>
      <c r="I1396" t="s">
        <v>74</v>
      </c>
      <c r="J1396" t="s">
        <v>36</v>
      </c>
      <c r="K1396" t="s">
        <v>75</v>
      </c>
      <c r="L1396" t="s">
        <v>8984</v>
      </c>
      <c r="M1396" t="s">
        <v>8985</v>
      </c>
      <c r="N1396" t="s">
        <v>8986</v>
      </c>
      <c r="O1396">
        <f>VLOOKUP(B1396,HIS退!B:F,5,FALSE)</f>
        <v>-97</v>
      </c>
      <c r="P1396" t="str">
        <f t="shared" si="44"/>
        <v/>
      </c>
      <c r="Q1396" s="40">
        <f>VLOOKUP(L1396,银行退!C:D,2,FALSE)</f>
        <v>97</v>
      </c>
      <c r="R1396" t="str">
        <f t="shared" si="45"/>
        <v/>
      </c>
      <c r="S1396" t="str">
        <f>VLOOKUP(L1396,银行退!C:Q,15,FALSE)</f>
        <v>S</v>
      </c>
      <c r="T1396" s="40" t="e">
        <f>VLOOKUP(L1396,银行退!C:W,21,FALSE)</f>
        <v>#N/A</v>
      </c>
      <c r="U1396" s="53">
        <v>42911.690844907411</v>
      </c>
      <c r="V1396" t="e">
        <f>VLOOKUP(B1396,HIS解!E:G,3,FALSE)</f>
        <v>#N/A</v>
      </c>
    </row>
    <row r="1397" spans="1:22" ht="14.25" hidden="1">
      <c r="A1397" s="53">
        <v>42911.716331018521</v>
      </c>
      <c r="B1397">
        <v>389019</v>
      </c>
      <c r="C1397" t="s">
        <v>8987</v>
      </c>
      <c r="D1397" t="s">
        <v>3731</v>
      </c>
      <c r="E1397" t="s">
        <v>3732</v>
      </c>
      <c r="F1397" s="15">
        <v>1000</v>
      </c>
      <c r="G1397" t="s">
        <v>367</v>
      </c>
      <c r="H1397" t="s">
        <v>367</v>
      </c>
      <c r="I1397" t="s">
        <v>174</v>
      </c>
      <c r="J1397" t="s">
        <v>98</v>
      </c>
      <c r="K1397" t="s">
        <v>75</v>
      </c>
      <c r="L1397" t="s">
        <v>8988</v>
      </c>
      <c r="M1397" t="s">
        <v>8989</v>
      </c>
      <c r="N1397" t="s">
        <v>8990</v>
      </c>
      <c r="O1397">
        <f>VLOOKUP(B1397,HIS退!B:F,5,FALSE)</f>
        <v>-1000</v>
      </c>
      <c r="P1397" t="str">
        <f t="shared" si="44"/>
        <v/>
      </c>
      <c r="Q1397" s="40">
        <f>VLOOKUP(L1397,银行退!C:D,2,FALSE)</f>
        <v>1000</v>
      </c>
      <c r="R1397" t="str">
        <f t="shared" si="45"/>
        <v/>
      </c>
      <c r="S1397" t="str">
        <f>VLOOKUP(L1397,银行退!C:Q,15,FALSE)</f>
        <v>B</v>
      </c>
      <c r="T1397" s="40" t="str">
        <f>VLOOKUP(L1397,银行退!C:W,21,FALSE)</f>
        <v>20170626</v>
      </c>
      <c r="U1397" s="53">
        <v>42911.716331018521</v>
      </c>
      <c r="V1397" t="e">
        <f>VLOOKUP(B1397,HIS解!E:G,3,FALSE)</f>
        <v>#N/A</v>
      </c>
    </row>
    <row r="1398" spans="1:22" ht="14.25" hidden="1">
      <c r="A1398" s="53">
        <v>42911.717349537037</v>
      </c>
      <c r="B1398">
        <v>389022</v>
      </c>
      <c r="C1398" t="s">
        <v>3733</v>
      </c>
      <c r="D1398" t="s">
        <v>3734</v>
      </c>
      <c r="E1398" t="s">
        <v>3735</v>
      </c>
      <c r="F1398" s="15">
        <v>1080</v>
      </c>
      <c r="G1398" t="s">
        <v>367</v>
      </c>
      <c r="H1398" t="s">
        <v>367</v>
      </c>
      <c r="I1398" t="s">
        <v>74</v>
      </c>
      <c r="J1398" t="s">
        <v>36</v>
      </c>
      <c r="K1398" t="s">
        <v>75</v>
      </c>
      <c r="L1398" t="s">
        <v>8991</v>
      </c>
      <c r="M1398" t="s">
        <v>8992</v>
      </c>
      <c r="N1398" t="s">
        <v>8993</v>
      </c>
      <c r="O1398">
        <f>VLOOKUP(B1398,HIS退!B:F,5,FALSE)</f>
        <v>-1080</v>
      </c>
      <c r="P1398" t="str">
        <f t="shared" si="44"/>
        <v/>
      </c>
      <c r="Q1398" s="40">
        <f>VLOOKUP(L1398,银行退!C:D,2,FALSE)</f>
        <v>1080</v>
      </c>
      <c r="R1398" t="str">
        <f t="shared" si="45"/>
        <v/>
      </c>
      <c r="S1398" t="str">
        <f>VLOOKUP(L1398,银行退!C:Q,15,FALSE)</f>
        <v>S</v>
      </c>
      <c r="T1398" s="40" t="e">
        <f>VLOOKUP(L1398,银行退!C:W,21,FALSE)</f>
        <v>#N/A</v>
      </c>
      <c r="U1398" s="53">
        <v>42911.717349537037</v>
      </c>
      <c r="V1398" t="e">
        <f>VLOOKUP(B1398,HIS解!E:G,3,FALSE)</f>
        <v>#N/A</v>
      </c>
    </row>
    <row r="1399" spans="1:22" ht="14.25" hidden="1">
      <c r="A1399" s="53">
        <v>42911.724062499998</v>
      </c>
      <c r="B1399">
        <v>389044</v>
      </c>
      <c r="C1399" t="s">
        <v>3736</v>
      </c>
      <c r="D1399" t="s">
        <v>3737</v>
      </c>
      <c r="E1399" t="s">
        <v>3738</v>
      </c>
      <c r="F1399" s="15">
        <v>1469</v>
      </c>
      <c r="G1399" t="s">
        <v>367</v>
      </c>
      <c r="H1399" t="s">
        <v>367</v>
      </c>
      <c r="I1399" t="s">
        <v>74</v>
      </c>
      <c r="J1399" t="s">
        <v>36</v>
      </c>
      <c r="K1399" t="s">
        <v>75</v>
      </c>
      <c r="L1399" t="s">
        <v>8994</v>
      </c>
      <c r="M1399" t="s">
        <v>8995</v>
      </c>
      <c r="N1399" t="s">
        <v>8996</v>
      </c>
      <c r="O1399">
        <f>VLOOKUP(B1399,HIS退!B:F,5,FALSE)</f>
        <v>-1469</v>
      </c>
      <c r="P1399" t="str">
        <f t="shared" si="44"/>
        <v/>
      </c>
      <c r="Q1399" s="40">
        <f>VLOOKUP(L1399,银行退!C:D,2,FALSE)</f>
        <v>1469</v>
      </c>
      <c r="R1399" t="str">
        <f t="shared" si="45"/>
        <v/>
      </c>
      <c r="S1399" t="str">
        <f>VLOOKUP(L1399,银行退!C:Q,15,FALSE)</f>
        <v>S</v>
      </c>
      <c r="T1399" s="40" t="e">
        <f>VLOOKUP(L1399,银行退!C:W,21,FALSE)</f>
        <v>#N/A</v>
      </c>
      <c r="U1399" s="53">
        <v>42911.724062499998</v>
      </c>
      <c r="V1399" t="e">
        <f>VLOOKUP(B1399,HIS解!E:G,3,FALSE)</f>
        <v>#N/A</v>
      </c>
    </row>
    <row r="1400" spans="1:22" ht="14.25" hidden="1">
      <c r="A1400" s="53">
        <v>42911.885717592595</v>
      </c>
      <c r="B1400">
        <v>389395</v>
      </c>
      <c r="C1400" t="s">
        <v>3739</v>
      </c>
      <c r="D1400" t="s">
        <v>3740</v>
      </c>
      <c r="E1400" t="s">
        <v>3741</v>
      </c>
      <c r="F1400" s="15">
        <v>98</v>
      </c>
      <c r="G1400" t="s">
        <v>367</v>
      </c>
      <c r="H1400" t="s">
        <v>367</v>
      </c>
      <c r="I1400" t="s">
        <v>74</v>
      </c>
      <c r="J1400" t="s">
        <v>36</v>
      </c>
      <c r="K1400" t="s">
        <v>75</v>
      </c>
      <c r="L1400" t="s">
        <v>8997</v>
      </c>
      <c r="M1400" t="s">
        <v>8998</v>
      </c>
      <c r="N1400" t="s">
        <v>8999</v>
      </c>
      <c r="O1400">
        <f>VLOOKUP(B1400,HIS退!B:F,5,FALSE)</f>
        <v>-98</v>
      </c>
      <c r="P1400" t="str">
        <f t="shared" si="44"/>
        <v/>
      </c>
      <c r="Q1400" s="40">
        <f>VLOOKUP(L1400,银行退!C:D,2,FALSE)</f>
        <v>98</v>
      </c>
      <c r="R1400" t="str">
        <f t="shared" si="45"/>
        <v/>
      </c>
      <c r="S1400" t="str">
        <f>VLOOKUP(L1400,银行退!C:Q,15,FALSE)</f>
        <v>S</v>
      </c>
      <c r="T1400" s="40" t="e">
        <f>VLOOKUP(L1400,银行退!C:W,21,FALSE)</f>
        <v>#N/A</v>
      </c>
      <c r="U1400" s="53">
        <v>42911.885717592595</v>
      </c>
      <c r="V1400" t="e">
        <f>VLOOKUP(B1400,HIS解!E:G,3,FALSE)</f>
        <v>#N/A</v>
      </c>
    </row>
    <row r="1401" spans="1:22" ht="14.25" hidden="1">
      <c r="A1401" s="53">
        <v>42912.324675925927</v>
      </c>
      <c r="B1401">
        <v>390236</v>
      </c>
      <c r="C1401" t="s">
        <v>3742</v>
      </c>
      <c r="D1401" t="s">
        <v>3743</v>
      </c>
      <c r="E1401" t="s">
        <v>3744</v>
      </c>
      <c r="F1401" s="15">
        <v>900</v>
      </c>
      <c r="G1401" t="s">
        <v>367</v>
      </c>
      <c r="H1401" t="s">
        <v>367</v>
      </c>
      <c r="I1401" t="s">
        <v>74</v>
      </c>
      <c r="J1401" t="s">
        <v>36</v>
      </c>
      <c r="K1401" t="s">
        <v>75</v>
      </c>
      <c r="L1401" t="s">
        <v>9000</v>
      </c>
      <c r="M1401" t="s">
        <v>9001</v>
      </c>
      <c r="N1401" t="s">
        <v>9002</v>
      </c>
      <c r="O1401">
        <f>VLOOKUP(B1401,HIS退!B:F,5,FALSE)</f>
        <v>-900</v>
      </c>
      <c r="P1401" t="str">
        <f t="shared" si="44"/>
        <v/>
      </c>
      <c r="Q1401" s="40">
        <f>VLOOKUP(L1401,银行退!C:D,2,FALSE)</f>
        <v>900</v>
      </c>
      <c r="R1401" t="str">
        <f t="shared" si="45"/>
        <v/>
      </c>
      <c r="S1401" t="str">
        <f>VLOOKUP(L1401,银行退!C:Q,15,FALSE)</f>
        <v>S</v>
      </c>
      <c r="T1401" s="40" t="e">
        <f>VLOOKUP(L1401,银行退!C:W,21,FALSE)</f>
        <v>#N/A</v>
      </c>
      <c r="U1401" s="53">
        <v>42912.324675925927</v>
      </c>
      <c r="V1401" t="e">
        <f>VLOOKUP(B1401,HIS解!E:G,3,FALSE)</f>
        <v>#N/A</v>
      </c>
    </row>
    <row r="1402" spans="1:22" ht="14.25" hidden="1">
      <c r="A1402" s="53">
        <v>42912.340682870374</v>
      </c>
      <c r="B1402">
        <v>390839</v>
      </c>
      <c r="C1402" t="s">
        <v>3745</v>
      </c>
      <c r="D1402" t="s">
        <v>3746</v>
      </c>
      <c r="E1402" t="s">
        <v>3747</v>
      </c>
      <c r="F1402" s="15">
        <v>500</v>
      </c>
      <c r="G1402" t="s">
        <v>367</v>
      </c>
      <c r="H1402" t="s">
        <v>367</v>
      </c>
      <c r="I1402" t="s">
        <v>74</v>
      </c>
      <c r="J1402" t="s">
        <v>36</v>
      </c>
      <c r="K1402" t="s">
        <v>75</v>
      </c>
      <c r="L1402" t="s">
        <v>9003</v>
      </c>
      <c r="M1402" t="s">
        <v>9004</v>
      </c>
      <c r="N1402" t="s">
        <v>9005</v>
      </c>
      <c r="O1402">
        <f>VLOOKUP(B1402,HIS退!B:F,5,FALSE)</f>
        <v>-500</v>
      </c>
      <c r="P1402" t="str">
        <f t="shared" si="44"/>
        <v/>
      </c>
      <c r="Q1402" s="40">
        <f>VLOOKUP(L1402,银行退!C:D,2,FALSE)</f>
        <v>500</v>
      </c>
      <c r="R1402" t="str">
        <f t="shared" si="45"/>
        <v/>
      </c>
      <c r="S1402" t="str">
        <f>VLOOKUP(L1402,银行退!C:Q,15,FALSE)</f>
        <v>S</v>
      </c>
      <c r="T1402" s="40" t="e">
        <f>VLOOKUP(L1402,银行退!C:W,21,FALSE)</f>
        <v>#N/A</v>
      </c>
      <c r="U1402" s="53">
        <v>42912.340682870374</v>
      </c>
      <c r="V1402" t="e">
        <f>VLOOKUP(B1402,HIS解!E:G,3,FALSE)</f>
        <v>#N/A</v>
      </c>
    </row>
    <row r="1403" spans="1:22" ht="14.25" hidden="1">
      <c r="A1403" s="53">
        <v>42912.364502314813</v>
      </c>
      <c r="B1403">
        <v>392968</v>
      </c>
      <c r="C1403" t="s">
        <v>3748</v>
      </c>
      <c r="D1403" t="s">
        <v>3749</v>
      </c>
      <c r="E1403" t="s">
        <v>3750</v>
      </c>
      <c r="F1403" s="15">
        <v>500</v>
      </c>
      <c r="G1403" t="s">
        <v>367</v>
      </c>
      <c r="H1403" t="s">
        <v>367</v>
      </c>
      <c r="I1403" t="s">
        <v>74</v>
      </c>
      <c r="J1403" t="s">
        <v>36</v>
      </c>
      <c r="K1403" t="s">
        <v>75</v>
      </c>
      <c r="L1403" t="s">
        <v>9006</v>
      </c>
      <c r="M1403" t="s">
        <v>9007</v>
      </c>
      <c r="N1403" t="s">
        <v>9008</v>
      </c>
      <c r="O1403">
        <f>VLOOKUP(B1403,HIS退!B:F,5,FALSE)</f>
        <v>-500</v>
      </c>
      <c r="P1403" t="str">
        <f t="shared" si="44"/>
        <v/>
      </c>
      <c r="Q1403" s="40">
        <f>VLOOKUP(L1403,银行退!C:D,2,FALSE)</f>
        <v>500</v>
      </c>
      <c r="R1403" t="str">
        <f t="shared" si="45"/>
        <v/>
      </c>
      <c r="S1403" t="str">
        <f>VLOOKUP(L1403,银行退!C:Q,15,FALSE)</f>
        <v>S</v>
      </c>
      <c r="T1403" s="40" t="e">
        <f>VLOOKUP(L1403,银行退!C:W,21,FALSE)</f>
        <v>#N/A</v>
      </c>
      <c r="U1403" s="53">
        <v>42912.364502314813</v>
      </c>
      <c r="V1403" t="e">
        <f>VLOOKUP(B1403,HIS解!E:G,3,FALSE)</f>
        <v>#N/A</v>
      </c>
    </row>
    <row r="1404" spans="1:22" ht="14.25" hidden="1">
      <c r="A1404" s="53">
        <v>42912.386157407411</v>
      </c>
      <c r="B1404">
        <v>395195</v>
      </c>
      <c r="C1404" t="s">
        <v>3751</v>
      </c>
      <c r="D1404" t="s">
        <v>3752</v>
      </c>
      <c r="E1404" t="s">
        <v>3753</v>
      </c>
      <c r="F1404" s="15">
        <v>100</v>
      </c>
      <c r="G1404" t="s">
        <v>367</v>
      </c>
      <c r="H1404" t="s">
        <v>367</v>
      </c>
      <c r="I1404" t="s">
        <v>74</v>
      </c>
      <c r="J1404" t="s">
        <v>36</v>
      </c>
      <c r="K1404" t="s">
        <v>75</v>
      </c>
      <c r="L1404" t="s">
        <v>9009</v>
      </c>
      <c r="M1404" t="s">
        <v>9010</v>
      </c>
      <c r="N1404" t="s">
        <v>9011</v>
      </c>
      <c r="O1404">
        <f>VLOOKUP(B1404,HIS退!B:F,5,FALSE)</f>
        <v>-100</v>
      </c>
      <c r="P1404" t="str">
        <f t="shared" si="44"/>
        <v/>
      </c>
      <c r="Q1404" s="40">
        <f>VLOOKUP(L1404,银行退!C:D,2,FALSE)</f>
        <v>100</v>
      </c>
      <c r="R1404" t="str">
        <f t="shared" si="45"/>
        <v/>
      </c>
      <c r="S1404" t="str">
        <f>VLOOKUP(L1404,银行退!C:Q,15,FALSE)</f>
        <v>S</v>
      </c>
      <c r="T1404" s="40" t="e">
        <f>VLOOKUP(L1404,银行退!C:W,21,FALSE)</f>
        <v>#N/A</v>
      </c>
      <c r="U1404" s="53">
        <v>42912.386157407411</v>
      </c>
      <c r="V1404" t="e">
        <f>VLOOKUP(B1404,HIS解!E:G,3,FALSE)</f>
        <v>#N/A</v>
      </c>
    </row>
    <row r="1405" spans="1:22" ht="14.25" hidden="1">
      <c r="A1405" s="53">
        <v>42912.38652777778</v>
      </c>
      <c r="B1405">
        <v>395237</v>
      </c>
      <c r="C1405" t="s">
        <v>3754</v>
      </c>
      <c r="D1405" t="s">
        <v>3752</v>
      </c>
      <c r="E1405" t="s">
        <v>3753</v>
      </c>
      <c r="F1405" s="15">
        <v>46</v>
      </c>
      <c r="G1405" t="s">
        <v>367</v>
      </c>
      <c r="H1405" t="s">
        <v>367</v>
      </c>
      <c r="I1405" t="s">
        <v>74</v>
      </c>
      <c r="J1405" t="s">
        <v>36</v>
      </c>
      <c r="K1405" t="s">
        <v>75</v>
      </c>
      <c r="L1405" t="s">
        <v>9012</v>
      </c>
      <c r="M1405" t="s">
        <v>9013</v>
      </c>
      <c r="N1405" t="s">
        <v>9011</v>
      </c>
      <c r="O1405">
        <f>VLOOKUP(B1405,HIS退!B:F,5,FALSE)</f>
        <v>-46</v>
      </c>
      <c r="P1405" t="str">
        <f t="shared" si="44"/>
        <v/>
      </c>
      <c r="Q1405" s="40">
        <f>VLOOKUP(L1405,银行退!C:D,2,FALSE)</f>
        <v>46</v>
      </c>
      <c r="R1405" t="str">
        <f t="shared" si="45"/>
        <v/>
      </c>
      <c r="S1405" t="str">
        <f>VLOOKUP(L1405,银行退!C:Q,15,FALSE)</f>
        <v>S</v>
      </c>
      <c r="T1405" s="40" t="e">
        <f>VLOOKUP(L1405,银行退!C:W,21,FALSE)</f>
        <v>#N/A</v>
      </c>
      <c r="U1405" s="53">
        <v>42912.38652777778</v>
      </c>
      <c r="V1405" t="e">
        <f>VLOOKUP(B1405,HIS解!E:G,3,FALSE)</f>
        <v>#N/A</v>
      </c>
    </row>
    <row r="1406" spans="1:22" ht="14.25" hidden="1">
      <c r="A1406" s="53">
        <v>42912.38989583333</v>
      </c>
      <c r="B1406">
        <v>395623</v>
      </c>
      <c r="C1406" t="s">
        <v>3755</v>
      </c>
      <c r="D1406" t="s">
        <v>3756</v>
      </c>
      <c r="E1406" t="s">
        <v>3757</v>
      </c>
      <c r="F1406" s="15">
        <v>254</v>
      </c>
      <c r="G1406" t="s">
        <v>367</v>
      </c>
      <c r="H1406" t="s">
        <v>367</v>
      </c>
      <c r="I1406" t="s">
        <v>74</v>
      </c>
      <c r="J1406" t="s">
        <v>36</v>
      </c>
      <c r="K1406" t="s">
        <v>75</v>
      </c>
      <c r="L1406" t="s">
        <v>9014</v>
      </c>
      <c r="M1406" t="s">
        <v>9015</v>
      </c>
      <c r="N1406" t="s">
        <v>9016</v>
      </c>
      <c r="O1406">
        <f>VLOOKUP(B1406,HIS退!B:F,5,FALSE)</f>
        <v>-254</v>
      </c>
      <c r="P1406" t="str">
        <f t="shared" si="44"/>
        <v/>
      </c>
      <c r="Q1406" s="40">
        <f>VLOOKUP(L1406,银行退!C:D,2,FALSE)</f>
        <v>254</v>
      </c>
      <c r="R1406" t="str">
        <f t="shared" si="45"/>
        <v/>
      </c>
      <c r="S1406" t="str">
        <f>VLOOKUP(L1406,银行退!C:Q,15,FALSE)</f>
        <v>S</v>
      </c>
      <c r="T1406" s="40" t="e">
        <f>VLOOKUP(L1406,银行退!C:W,21,FALSE)</f>
        <v>#N/A</v>
      </c>
      <c r="U1406" s="53">
        <v>42912.38989583333</v>
      </c>
      <c r="V1406" t="e">
        <f>VLOOKUP(B1406,HIS解!E:G,3,FALSE)</f>
        <v>#N/A</v>
      </c>
    </row>
    <row r="1407" spans="1:22" ht="14.25" hidden="1">
      <c r="A1407" s="53">
        <v>42912.414687500001</v>
      </c>
      <c r="B1407">
        <v>398291</v>
      </c>
      <c r="C1407" t="s">
        <v>3758</v>
      </c>
      <c r="D1407" t="s">
        <v>3759</v>
      </c>
      <c r="E1407" t="s">
        <v>3760</v>
      </c>
      <c r="F1407" s="15">
        <v>400</v>
      </c>
      <c r="G1407" t="s">
        <v>367</v>
      </c>
      <c r="H1407" t="s">
        <v>367</v>
      </c>
      <c r="I1407" t="s">
        <v>74</v>
      </c>
      <c r="J1407" t="s">
        <v>36</v>
      </c>
      <c r="K1407" t="s">
        <v>75</v>
      </c>
      <c r="L1407" t="s">
        <v>9017</v>
      </c>
      <c r="M1407" t="s">
        <v>9018</v>
      </c>
      <c r="N1407" t="s">
        <v>7269</v>
      </c>
      <c r="O1407">
        <f>VLOOKUP(B1407,HIS退!B:F,5,FALSE)</f>
        <v>-400</v>
      </c>
      <c r="P1407" t="str">
        <f t="shared" si="44"/>
        <v/>
      </c>
      <c r="Q1407" s="40">
        <f>VLOOKUP(L1407,银行退!C:D,2,FALSE)</f>
        <v>400</v>
      </c>
      <c r="R1407" t="str">
        <f t="shared" si="45"/>
        <v/>
      </c>
      <c r="S1407" t="str">
        <f>VLOOKUP(L1407,银行退!C:Q,15,FALSE)</f>
        <v>S</v>
      </c>
      <c r="T1407" s="40" t="e">
        <f>VLOOKUP(L1407,银行退!C:W,21,FALSE)</f>
        <v>#N/A</v>
      </c>
      <c r="U1407" s="53">
        <v>42912.414687500001</v>
      </c>
      <c r="V1407" t="e">
        <f>VLOOKUP(B1407,HIS解!E:G,3,FALSE)</f>
        <v>#N/A</v>
      </c>
    </row>
    <row r="1408" spans="1:22" ht="14.25" hidden="1">
      <c r="A1408" s="53">
        <v>42912.420231481483</v>
      </c>
      <c r="B1408">
        <v>398815</v>
      </c>
      <c r="C1408" t="s">
        <v>3761</v>
      </c>
      <c r="D1408" t="s">
        <v>3762</v>
      </c>
      <c r="E1408" t="s">
        <v>3763</v>
      </c>
      <c r="F1408" s="15">
        <v>1876</v>
      </c>
      <c r="G1408" t="s">
        <v>367</v>
      </c>
      <c r="H1408" t="s">
        <v>367</v>
      </c>
      <c r="I1408" t="s">
        <v>74</v>
      </c>
      <c r="J1408" t="s">
        <v>36</v>
      </c>
      <c r="K1408" t="s">
        <v>75</v>
      </c>
      <c r="L1408" t="s">
        <v>9019</v>
      </c>
      <c r="M1408" t="s">
        <v>9020</v>
      </c>
      <c r="N1408" t="s">
        <v>9021</v>
      </c>
      <c r="O1408">
        <f>VLOOKUP(B1408,HIS退!B:F,5,FALSE)</f>
        <v>-1876</v>
      </c>
      <c r="P1408" t="str">
        <f t="shared" si="44"/>
        <v/>
      </c>
      <c r="Q1408" s="40">
        <f>VLOOKUP(L1408,银行退!C:D,2,FALSE)</f>
        <v>1876</v>
      </c>
      <c r="R1408" t="str">
        <f t="shared" si="45"/>
        <v/>
      </c>
      <c r="S1408" t="str">
        <f>VLOOKUP(L1408,银行退!C:Q,15,FALSE)</f>
        <v>S</v>
      </c>
      <c r="T1408" s="40" t="e">
        <f>VLOOKUP(L1408,银行退!C:W,21,FALSE)</f>
        <v>#N/A</v>
      </c>
      <c r="U1408" s="53">
        <v>42912.420231481483</v>
      </c>
      <c r="V1408" t="e">
        <f>VLOOKUP(B1408,HIS解!E:G,3,FALSE)</f>
        <v>#N/A</v>
      </c>
    </row>
    <row r="1409" spans="1:22" ht="14.25" hidden="1">
      <c r="A1409" s="53">
        <v>42912.421053240738</v>
      </c>
      <c r="B1409">
        <v>398904</v>
      </c>
      <c r="C1409" t="s">
        <v>3764</v>
      </c>
      <c r="D1409" t="s">
        <v>3765</v>
      </c>
      <c r="E1409" t="s">
        <v>3766</v>
      </c>
      <c r="F1409" s="15">
        <v>274</v>
      </c>
      <c r="G1409" t="s">
        <v>367</v>
      </c>
      <c r="H1409" t="s">
        <v>367</v>
      </c>
      <c r="I1409" t="s">
        <v>74</v>
      </c>
      <c r="J1409" t="s">
        <v>36</v>
      </c>
      <c r="K1409" t="s">
        <v>75</v>
      </c>
      <c r="L1409" t="s">
        <v>9022</v>
      </c>
      <c r="M1409" t="s">
        <v>9023</v>
      </c>
      <c r="N1409" t="s">
        <v>9024</v>
      </c>
      <c r="O1409">
        <f>VLOOKUP(B1409,HIS退!B:F,5,FALSE)</f>
        <v>-274</v>
      </c>
      <c r="P1409" t="str">
        <f t="shared" si="44"/>
        <v/>
      </c>
      <c r="Q1409" s="40">
        <f>VLOOKUP(L1409,银行退!C:D,2,FALSE)</f>
        <v>274</v>
      </c>
      <c r="R1409" t="str">
        <f t="shared" si="45"/>
        <v/>
      </c>
      <c r="S1409" t="str">
        <f>VLOOKUP(L1409,银行退!C:Q,15,FALSE)</f>
        <v>S</v>
      </c>
      <c r="T1409" s="40" t="e">
        <f>VLOOKUP(L1409,银行退!C:W,21,FALSE)</f>
        <v>#N/A</v>
      </c>
      <c r="U1409" s="53">
        <v>42912.421053240738</v>
      </c>
      <c r="V1409" t="e">
        <f>VLOOKUP(B1409,HIS解!E:G,3,FALSE)</f>
        <v>#N/A</v>
      </c>
    </row>
    <row r="1410" spans="1:22" ht="14.25" hidden="1">
      <c r="A1410" s="53">
        <v>42912.424976851849</v>
      </c>
      <c r="B1410">
        <v>399338</v>
      </c>
      <c r="C1410" t="s">
        <v>3767</v>
      </c>
      <c r="D1410" t="s">
        <v>3768</v>
      </c>
      <c r="E1410" t="s">
        <v>3769</v>
      </c>
      <c r="F1410" s="15">
        <v>500</v>
      </c>
      <c r="G1410" t="s">
        <v>367</v>
      </c>
      <c r="H1410" t="s">
        <v>367</v>
      </c>
      <c r="I1410" t="s">
        <v>74</v>
      </c>
      <c r="J1410" t="s">
        <v>36</v>
      </c>
      <c r="K1410" t="s">
        <v>75</v>
      </c>
      <c r="L1410" t="s">
        <v>9025</v>
      </c>
      <c r="M1410" t="s">
        <v>9026</v>
      </c>
      <c r="N1410" t="s">
        <v>9027</v>
      </c>
      <c r="O1410">
        <f>VLOOKUP(B1410,HIS退!B:F,5,FALSE)</f>
        <v>-500</v>
      </c>
      <c r="P1410" t="str">
        <f t="shared" si="44"/>
        <v/>
      </c>
      <c r="Q1410" s="40">
        <f>VLOOKUP(L1410,银行退!C:D,2,FALSE)</f>
        <v>500</v>
      </c>
      <c r="R1410" t="str">
        <f t="shared" si="45"/>
        <v/>
      </c>
      <c r="S1410" t="str">
        <f>VLOOKUP(L1410,银行退!C:Q,15,FALSE)</f>
        <v>S</v>
      </c>
      <c r="T1410" s="40" t="e">
        <f>VLOOKUP(L1410,银行退!C:W,21,FALSE)</f>
        <v>#N/A</v>
      </c>
      <c r="U1410" s="53">
        <v>42912.424976851849</v>
      </c>
      <c r="V1410" t="e">
        <f>VLOOKUP(B1410,HIS解!E:G,3,FALSE)</f>
        <v>#N/A</v>
      </c>
    </row>
    <row r="1411" spans="1:22" ht="14.25" hidden="1">
      <c r="A1411" s="53">
        <v>42912.426458333335</v>
      </c>
      <c r="B1411">
        <v>399472</v>
      </c>
      <c r="C1411" t="s">
        <v>3770</v>
      </c>
      <c r="D1411" t="s">
        <v>3771</v>
      </c>
      <c r="E1411" t="s">
        <v>3772</v>
      </c>
      <c r="F1411" s="15">
        <v>43</v>
      </c>
      <c r="G1411" t="s">
        <v>367</v>
      </c>
      <c r="H1411" t="s">
        <v>367</v>
      </c>
      <c r="I1411" t="s">
        <v>74</v>
      </c>
      <c r="J1411" t="s">
        <v>36</v>
      </c>
      <c r="K1411" t="s">
        <v>75</v>
      </c>
      <c r="L1411" t="s">
        <v>9028</v>
      </c>
      <c r="M1411" t="s">
        <v>9029</v>
      </c>
      <c r="N1411" t="s">
        <v>9030</v>
      </c>
      <c r="O1411">
        <f>VLOOKUP(B1411,HIS退!B:F,5,FALSE)</f>
        <v>-43</v>
      </c>
      <c r="P1411" t="str">
        <f t="shared" si="44"/>
        <v/>
      </c>
      <c r="Q1411" s="40">
        <f>VLOOKUP(L1411,银行退!C:D,2,FALSE)</f>
        <v>43</v>
      </c>
      <c r="R1411" t="str">
        <f t="shared" si="45"/>
        <v/>
      </c>
      <c r="S1411" t="str">
        <f>VLOOKUP(L1411,银行退!C:Q,15,FALSE)</f>
        <v>S</v>
      </c>
      <c r="T1411" s="40" t="e">
        <f>VLOOKUP(L1411,银行退!C:W,21,FALSE)</f>
        <v>#N/A</v>
      </c>
      <c r="U1411" s="53">
        <v>42912.426458333335</v>
      </c>
      <c r="V1411" t="e">
        <f>VLOOKUP(B1411,HIS解!E:G,3,FALSE)</f>
        <v>#N/A</v>
      </c>
    </row>
    <row r="1412" spans="1:22" ht="14.25" hidden="1">
      <c r="A1412" s="53">
        <v>42912.430555555555</v>
      </c>
      <c r="B1412">
        <v>399860</v>
      </c>
      <c r="C1412" t="s">
        <v>3773</v>
      </c>
      <c r="D1412" t="s">
        <v>3774</v>
      </c>
      <c r="E1412" t="s">
        <v>3775</v>
      </c>
      <c r="F1412" s="15">
        <v>190</v>
      </c>
      <c r="G1412" t="s">
        <v>367</v>
      </c>
      <c r="H1412" t="s">
        <v>367</v>
      </c>
      <c r="I1412" t="s">
        <v>74</v>
      </c>
      <c r="J1412" t="s">
        <v>36</v>
      </c>
      <c r="K1412" t="s">
        <v>75</v>
      </c>
      <c r="L1412" t="s">
        <v>9031</v>
      </c>
      <c r="M1412" t="s">
        <v>9032</v>
      </c>
      <c r="N1412" t="s">
        <v>9033</v>
      </c>
      <c r="O1412">
        <f>VLOOKUP(B1412,HIS退!B:F,5,FALSE)</f>
        <v>-190</v>
      </c>
      <c r="P1412" t="str">
        <f t="shared" si="44"/>
        <v/>
      </c>
      <c r="Q1412" s="40">
        <f>VLOOKUP(L1412,银行退!C:D,2,FALSE)</f>
        <v>190</v>
      </c>
      <c r="R1412" t="str">
        <f t="shared" si="45"/>
        <v/>
      </c>
      <c r="S1412" t="str">
        <f>VLOOKUP(L1412,银行退!C:Q,15,FALSE)</f>
        <v>S</v>
      </c>
      <c r="T1412" s="40" t="e">
        <f>VLOOKUP(L1412,银行退!C:W,21,FALSE)</f>
        <v>#N/A</v>
      </c>
      <c r="U1412" s="53">
        <v>42912.430555555555</v>
      </c>
      <c r="V1412" t="e">
        <f>VLOOKUP(B1412,HIS解!E:G,3,FALSE)</f>
        <v>#N/A</v>
      </c>
    </row>
    <row r="1413" spans="1:22" ht="14.25" hidden="1">
      <c r="A1413" s="53">
        <v>42912.431446759256</v>
      </c>
      <c r="B1413">
        <v>399957</v>
      </c>
      <c r="C1413" t="s">
        <v>3776</v>
      </c>
      <c r="D1413" t="s">
        <v>3777</v>
      </c>
      <c r="E1413" t="s">
        <v>3778</v>
      </c>
      <c r="F1413" s="15">
        <v>2818</v>
      </c>
      <c r="G1413" t="s">
        <v>367</v>
      </c>
      <c r="H1413" t="s">
        <v>367</v>
      </c>
      <c r="I1413" t="s">
        <v>74</v>
      </c>
      <c r="J1413" t="s">
        <v>36</v>
      </c>
      <c r="K1413" t="s">
        <v>75</v>
      </c>
      <c r="L1413" t="s">
        <v>9034</v>
      </c>
      <c r="M1413" t="s">
        <v>9035</v>
      </c>
      <c r="N1413" t="s">
        <v>9036</v>
      </c>
      <c r="O1413">
        <f>VLOOKUP(B1413,HIS退!B:F,5,FALSE)</f>
        <v>-2818</v>
      </c>
      <c r="P1413" t="str">
        <f t="shared" si="44"/>
        <v/>
      </c>
      <c r="Q1413" s="40">
        <f>VLOOKUP(L1413,银行退!C:D,2,FALSE)</f>
        <v>2818</v>
      </c>
      <c r="R1413" t="str">
        <f t="shared" si="45"/>
        <v/>
      </c>
      <c r="S1413" t="str">
        <f>VLOOKUP(L1413,银行退!C:Q,15,FALSE)</f>
        <v>S</v>
      </c>
      <c r="T1413" s="40" t="e">
        <f>VLOOKUP(L1413,银行退!C:W,21,FALSE)</f>
        <v>#N/A</v>
      </c>
      <c r="U1413" s="53">
        <v>42912.431446759256</v>
      </c>
      <c r="V1413" t="e">
        <f>VLOOKUP(B1413,HIS解!E:G,3,FALSE)</f>
        <v>#N/A</v>
      </c>
    </row>
    <row r="1414" spans="1:22" ht="14.25" hidden="1">
      <c r="A1414" s="53">
        <v>42912.434560185182</v>
      </c>
      <c r="B1414">
        <v>400284</v>
      </c>
      <c r="C1414" t="s">
        <v>3779</v>
      </c>
      <c r="D1414" t="s">
        <v>3780</v>
      </c>
      <c r="E1414" t="s">
        <v>3781</v>
      </c>
      <c r="F1414" s="15">
        <v>1000</v>
      </c>
      <c r="G1414" t="s">
        <v>367</v>
      </c>
      <c r="H1414" t="s">
        <v>367</v>
      </c>
      <c r="I1414" t="s">
        <v>74</v>
      </c>
      <c r="J1414" t="s">
        <v>36</v>
      </c>
      <c r="K1414" t="s">
        <v>75</v>
      </c>
      <c r="L1414" t="s">
        <v>9037</v>
      </c>
      <c r="M1414" t="s">
        <v>9038</v>
      </c>
      <c r="N1414" t="s">
        <v>9039</v>
      </c>
      <c r="O1414">
        <f>VLOOKUP(B1414,HIS退!B:F,5,FALSE)</f>
        <v>-1000</v>
      </c>
      <c r="P1414" t="str">
        <f t="shared" si="44"/>
        <v/>
      </c>
      <c r="Q1414" s="40">
        <f>VLOOKUP(L1414,银行退!C:D,2,FALSE)</f>
        <v>1000</v>
      </c>
      <c r="R1414" t="str">
        <f t="shared" si="45"/>
        <v/>
      </c>
      <c r="S1414" t="str">
        <f>VLOOKUP(L1414,银行退!C:Q,15,FALSE)</f>
        <v>S</v>
      </c>
      <c r="T1414" s="40" t="e">
        <f>VLOOKUP(L1414,银行退!C:W,21,FALSE)</f>
        <v>#N/A</v>
      </c>
      <c r="U1414" s="53">
        <v>42912.434560185182</v>
      </c>
      <c r="V1414" t="e">
        <f>VLOOKUP(B1414,HIS解!E:G,3,FALSE)</f>
        <v>#N/A</v>
      </c>
    </row>
    <row r="1415" spans="1:22" ht="14.25" hidden="1">
      <c r="A1415" s="53">
        <v>42912.442465277774</v>
      </c>
      <c r="B1415">
        <v>401007</v>
      </c>
      <c r="C1415" t="s">
        <v>3782</v>
      </c>
      <c r="D1415" t="s">
        <v>3783</v>
      </c>
      <c r="E1415" t="s">
        <v>3784</v>
      </c>
      <c r="F1415" s="15">
        <v>186</v>
      </c>
      <c r="G1415" t="s">
        <v>367</v>
      </c>
      <c r="H1415" t="s">
        <v>367</v>
      </c>
      <c r="I1415" t="s">
        <v>74</v>
      </c>
      <c r="J1415" t="s">
        <v>36</v>
      </c>
      <c r="K1415" t="s">
        <v>75</v>
      </c>
      <c r="L1415" t="s">
        <v>9040</v>
      </c>
      <c r="M1415" t="s">
        <v>9041</v>
      </c>
      <c r="N1415" t="s">
        <v>9042</v>
      </c>
      <c r="O1415">
        <f>VLOOKUP(B1415,HIS退!B:F,5,FALSE)</f>
        <v>-186</v>
      </c>
      <c r="P1415" t="str">
        <f t="shared" si="44"/>
        <v/>
      </c>
      <c r="Q1415" s="40">
        <f>VLOOKUP(L1415,银行退!C:D,2,FALSE)</f>
        <v>186</v>
      </c>
      <c r="R1415" t="str">
        <f t="shared" si="45"/>
        <v/>
      </c>
      <c r="S1415" t="str">
        <f>VLOOKUP(L1415,银行退!C:Q,15,FALSE)</f>
        <v>S</v>
      </c>
      <c r="T1415" s="40" t="e">
        <f>VLOOKUP(L1415,银行退!C:W,21,FALSE)</f>
        <v>#N/A</v>
      </c>
      <c r="U1415" s="53">
        <v>42912.442465277774</v>
      </c>
      <c r="V1415" t="e">
        <f>VLOOKUP(B1415,HIS解!E:G,3,FALSE)</f>
        <v>#N/A</v>
      </c>
    </row>
    <row r="1416" spans="1:22" ht="14.25" hidden="1">
      <c r="A1416" s="53">
        <v>42912.447511574072</v>
      </c>
      <c r="B1416">
        <v>401445</v>
      </c>
      <c r="C1416" t="s">
        <v>9043</v>
      </c>
      <c r="D1416" t="s">
        <v>3785</v>
      </c>
      <c r="E1416" t="s">
        <v>3786</v>
      </c>
      <c r="F1416" s="15">
        <v>352</v>
      </c>
      <c r="G1416" t="s">
        <v>367</v>
      </c>
      <c r="H1416" t="s">
        <v>367</v>
      </c>
      <c r="I1416" t="s">
        <v>174</v>
      </c>
      <c r="J1416" t="s">
        <v>73</v>
      </c>
      <c r="K1416" t="s">
        <v>75</v>
      </c>
      <c r="L1416" t="s">
        <v>9044</v>
      </c>
      <c r="M1416" t="s">
        <v>9045</v>
      </c>
      <c r="N1416" t="s">
        <v>5087</v>
      </c>
      <c r="O1416">
        <f>VLOOKUP(B1416,HIS退!B:F,5,FALSE)</f>
        <v>-352</v>
      </c>
      <c r="P1416" t="str">
        <f t="shared" si="44"/>
        <v/>
      </c>
      <c r="Q1416" s="40">
        <f>VLOOKUP(L1416,银行退!C:D,2,FALSE)</f>
        <v>352</v>
      </c>
      <c r="R1416" t="str">
        <f t="shared" si="45"/>
        <v/>
      </c>
      <c r="S1416" t="str">
        <f>VLOOKUP(L1416,银行退!C:Q,15,FALSE)</f>
        <v>B</v>
      </c>
      <c r="T1416" s="40" t="str">
        <f>VLOOKUP(L1416,银行退!C:W,21,FALSE)</f>
        <v>20170626</v>
      </c>
      <c r="U1416" s="53">
        <v>42912.447511574072</v>
      </c>
      <c r="V1416">
        <f>VLOOKUP(B1416,HIS解!E:G,3,FALSE)</f>
        <v>352</v>
      </c>
    </row>
    <row r="1417" spans="1:22" ht="14.25" hidden="1">
      <c r="A1417" s="53">
        <v>42912.448055555556</v>
      </c>
      <c r="B1417">
        <v>401503</v>
      </c>
      <c r="C1417" t="s">
        <v>3787</v>
      </c>
      <c r="D1417" t="s">
        <v>3788</v>
      </c>
      <c r="E1417" t="s">
        <v>3789</v>
      </c>
      <c r="F1417" s="15">
        <v>362</v>
      </c>
      <c r="G1417" t="s">
        <v>42</v>
      </c>
      <c r="H1417" t="s">
        <v>367</v>
      </c>
      <c r="I1417" t="s">
        <v>74</v>
      </c>
      <c r="J1417" t="s">
        <v>36</v>
      </c>
      <c r="K1417" t="s">
        <v>75</v>
      </c>
      <c r="L1417" t="s">
        <v>9046</v>
      </c>
      <c r="M1417" t="s">
        <v>9047</v>
      </c>
      <c r="N1417" t="s">
        <v>9048</v>
      </c>
      <c r="O1417">
        <f>VLOOKUP(B1417,HIS退!B:F,5,FALSE)</f>
        <v>-362</v>
      </c>
      <c r="P1417" t="str">
        <f t="shared" si="44"/>
        <v/>
      </c>
      <c r="Q1417" s="40">
        <f>VLOOKUP(L1417,银行退!C:D,2,FALSE)</f>
        <v>362</v>
      </c>
      <c r="R1417" t="str">
        <f t="shared" si="45"/>
        <v/>
      </c>
      <c r="S1417" t="str">
        <f>VLOOKUP(L1417,银行退!C:Q,15,FALSE)</f>
        <v>S</v>
      </c>
      <c r="T1417" s="40" t="e">
        <f>VLOOKUP(L1417,银行退!C:W,21,FALSE)</f>
        <v>#N/A</v>
      </c>
      <c r="U1417" s="53">
        <v>42912.448055555556</v>
      </c>
      <c r="V1417" t="e">
        <f>VLOOKUP(B1417,HIS解!E:G,3,FALSE)</f>
        <v>#N/A</v>
      </c>
    </row>
    <row r="1418" spans="1:22" ht="14.25" hidden="1">
      <c r="A1418" s="53">
        <v>42912.452638888892</v>
      </c>
      <c r="B1418">
        <v>401884</v>
      </c>
      <c r="C1418" t="s">
        <v>3790</v>
      </c>
      <c r="D1418" t="s">
        <v>3791</v>
      </c>
      <c r="E1418" t="s">
        <v>3792</v>
      </c>
      <c r="F1418" s="15">
        <v>637</v>
      </c>
      <c r="G1418" t="s">
        <v>367</v>
      </c>
      <c r="H1418" t="s">
        <v>367</v>
      </c>
      <c r="I1418" t="s">
        <v>74</v>
      </c>
      <c r="J1418" t="s">
        <v>36</v>
      </c>
      <c r="K1418" t="s">
        <v>75</v>
      </c>
      <c r="L1418" t="s">
        <v>9049</v>
      </c>
      <c r="M1418" t="s">
        <v>9050</v>
      </c>
      <c r="N1418" t="s">
        <v>9051</v>
      </c>
      <c r="O1418">
        <f>VLOOKUP(B1418,HIS退!B:F,5,FALSE)</f>
        <v>-637</v>
      </c>
      <c r="P1418" t="str">
        <f t="shared" si="44"/>
        <v/>
      </c>
      <c r="Q1418" s="40">
        <f>VLOOKUP(L1418,银行退!C:D,2,FALSE)</f>
        <v>637</v>
      </c>
      <c r="R1418" t="str">
        <f t="shared" si="45"/>
        <v/>
      </c>
      <c r="S1418" t="str">
        <f>VLOOKUP(L1418,银行退!C:Q,15,FALSE)</f>
        <v>S</v>
      </c>
      <c r="T1418" s="40" t="e">
        <f>VLOOKUP(L1418,银行退!C:W,21,FALSE)</f>
        <v>#N/A</v>
      </c>
      <c r="U1418" s="53">
        <v>42912.452638888892</v>
      </c>
      <c r="V1418" t="e">
        <f>VLOOKUP(B1418,HIS解!E:G,3,FALSE)</f>
        <v>#N/A</v>
      </c>
    </row>
    <row r="1419" spans="1:22" ht="14.25" hidden="1">
      <c r="A1419" s="53">
        <v>42912.459733796299</v>
      </c>
      <c r="B1419">
        <v>402512</v>
      </c>
      <c r="C1419" t="s">
        <v>3793</v>
      </c>
      <c r="D1419" t="s">
        <v>3794</v>
      </c>
      <c r="E1419" t="s">
        <v>3795</v>
      </c>
      <c r="F1419" s="15">
        <v>468</v>
      </c>
      <c r="G1419" t="s">
        <v>367</v>
      </c>
      <c r="H1419" t="s">
        <v>367</v>
      </c>
      <c r="I1419" t="s">
        <v>74</v>
      </c>
      <c r="J1419" t="s">
        <v>36</v>
      </c>
      <c r="K1419" t="s">
        <v>75</v>
      </c>
      <c r="L1419" t="s">
        <v>9052</v>
      </c>
      <c r="M1419" t="s">
        <v>9053</v>
      </c>
      <c r="N1419" t="s">
        <v>9054</v>
      </c>
      <c r="O1419">
        <f>VLOOKUP(B1419,HIS退!B:F,5,FALSE)</f>
        <v>-468</v>
      </c>
      <c r="P1419" t="str">
        <f t="shared" si="44"/>
        <v/>
      </c>
      <c r="Q1419" s="40">
        <f>VLOOKUP(L1419,银行退!C:D,2,FALSE)</f>
        <v>468</v>
      </c>
      <c r="R1419" t="str">
        <f t="shared" si="45"/>
        <v/>
      </c>
      <c r="S1419" t="str">
        <f>VLOOKUP(L1419,银行退!C:Q,15,FALSE)</f>
        <v>S</v>
      </c>
      <c r="T1419" s="40" t="e">
        <f>VLOOKUP(L1419,银行退!C:W,21,FALSE)</f>
        <v>#N/A</v>
      </c>
      <c r="U1419" s="53">
        <v>42912.459733796299</v>
      </c>
      <c r="V1419" t="e">
        <f>VLOOKUP(B1419,HIS解!E:G,3,FALSE)</f>
        <v>#N/A</v>
      </c>
    </row>
    <row r="1420" spans="1:22" ht="14.25" hidden="1">
      <c r="A1420" s="53">
        <v>42912.463645833333</v>
      </c>
      <c r="B1420">
        <v>402824</v>
      </c>
      <c r="C1420" t="s">
        <v>3796</v>
      </c>
      <c r="D1420" t="s">
        <v>3797</v>
      </c>
      <c r="E1420" t="s">
        <v>3798</v>
      </c>
      <c r="F1420" s="15">
        <v>792</v>
      </c>
      <c r="G1420" t="s">
        <v>367</v>
      </c>
      <c r="H1420" t="s">
        <v>367</v>
      </c>
      <c r="I1420" t="s">
        <v>74</v>
      </c>
      <c r="J1420" t="s">
        <v>36</v>
      </c>
      <c r="K1420" t="s">
        <v>75</v>
      </c>
      <c r="L1420" t="s">
        <v>9055</v>
      </c>
      <c r="M1420" t="s">
        <v>9056</v>
      </c>
      <c r="N1420" t="s">
        <v>9057</v>
      </c>
      <c r="O1420">
        <f>VLOOKUP(B1420,HIS退!B:F,5,FALSE)</f>
        <v>-792</v>
      </c>
      <c r="P1420" t="str">
        <f t="shared" si="44"/>
        <v/>
      </c>
      <c r="Q1420" s="40">
        <f>VLOOKUP(L1420,银行退!C:D,2,FALSE)</f>
        <v>792</v>
      </c>
      <c r="R1420" t="str">
        <f t="shared" si="45"/>
        <v/>
      </c>
      <c r="S1420" t="str">
        <f>VLOOKUP(L1420,银行退!C:Q,15,FALSE)</f>
        <v>S</v>
      </c>
      <c r="T1420" s="40" t="e">
        <f>VLOOKUP(L1420,银行退!C:W,21,FALSE)</f>
        <v>#N/A</v>
      </c>
      <c r="U1420" s="53">
        <v>42912.463645833333</v>
      </c>
      <c r="V1420" t="e">
        <f>VLOOKUP(B1420,HIS解!E:G,3,FALSE)</f>
        <v>#N/A</v>
      </c>
    </row>
    <row r="1421" spans="1:22" ht="14.25" hidden="1">
      <c r="A1421" s="53">
        <v>42912.465219907404</v>
      </c>
      <c r="B1421">
        <v>402960</v>
      </c>
      <c r="C1421" t="s">
        <v>3799</v>
      </c>
      <c r="D1421" t="s">
        <v>3800</v>
      </c>
      <c r="E1421" t="s">
        <v>3801</v>
      </c>
      <c r="F1421" s="15">
        <v>2300</v>
      </c>
      <c r="G1421" t="s">
        <v>367</v>
      </c>
      <c r="H1421" t="s">
        <v>367</v>
      </c>
      <c r="I1421" t="s">
        <v>74</v>
      </c>
      <c r="J1421" t="s">
        <v>36</v>
      </c>
      <c r="K1421" t="s">
        <v>75</v>
      </c>
      <c r="L1421" t="s">
        <v>9058</v>
      </c>
      <c r="M1421" t="s">
        <v>9059</v>
      </c>
      <c r="N1421" t="s">
        <v>9060</v>
      </c>
      <c r="O1421">
        <f>VLOOKUP(B1421,HIS退!B:F,5,FALSE)</f>
        <v>-2300</v>
      </c>
      <c r="P1421" t="str">
        <f t="shared" si="44"/>
        <v/>
      </c>
      <c r="Q1421" s="40">
        <f>VLOOKUP(L1421,银行退!C:D,2,FALSE)</f>
        <v>2300</v>
      </c>
      <c r="R1421" t="str">
        <f t="shared" si="45"/>
        <v/>
      </c>
      <c r="S1421" t="str">
        <f>VLOOKUP(L1421,银行退!C:Q,15,FALSE)</f>
        <v>S</v>
      </c>
      <c r="T1421" s="40" t="e">
        <f>VLOOKUP(L1421,银行退!C:W,21,FALSE)</f>
        <v>#N/A</v>
      </c>
      <c r="U1421" s="53">
        <v>42912.465219907404</v>
      </c>
      <c r="V1421" t="e">
        <f>VLOOKUP(B1421,HIS解!E:G,3,FALSE)</f>
        <v>#N/A</v>
      </c>
    </row>
    <row r="1422" spans="1:22" ht="14.25" hidden="1">
      <c r="A1422" s="53">
        <v>42912.467048611114</v>
      </c>
      <c r="B1422">
        <v>403109</v>
      </c>
      <c r="C1422" t="s">
        <v>3802</v>
      </c>
      <c r="D1422" t="s">
        <v>3803</v>
      </c>
      <c r="E1422" t="s">
        <v>3804</v>
      </c>
      <c r="F1422" s="15">
        <v>387</v>
      </c>
      <c r="G1422" t="s">
        <v>367</v>
      </c>
      <c r="H1422" t="s">
        <v>367</v>
      </c>
      <c r="I1422" t="s">
        <v>74</v>
      </c>
      <c r="J1422" t="s">
        <v>36</v>
      </c>
      <c r="K1422" t="s">
        <v>75</v>
      </c>
      <c r="L1422" t="s">
        <v>9061</v>
      </c>
      <c r="M1422" t="s">
        <v>9062</v>
      </c>
      <c r="N1422" t="s">
        <v>9063</v>
      </c>
      <c r="O1422">
        <f>VLOOKUP(B1422,HIS退!B:F,5,FALSE)</f>
        <v>-387</v>
      </c>
      <c r="P1422" t="str">
        <f t="shared" si="44"/>
        <v/>
      </c>
      <c r="Q1422" s="40">
        <f>VLOOKUP(L1422,银行退!C:D,2,FALSE)</f>
        <v>387</v>
      </c>
      <c r="R1422" t="str">
        <f t="shared" si="45"/>
        <v/>
      </c>
      <c r="S1422" t="str">
        <f>VLOOKUP(L1422,银行退!C:Q,15,FALSE)</f>
        <v>S</v>
      </c>
      <c r="T1422" s="40" t="e">
        <f>VLOOKUP(L1422,银行退!C:W,21,FALSE)</f>
        <v>#N/A</v>
      </c>
      <c r="U1422" s="53">
        <v>42912.467048611114</v>
      </c>
      <c r="V1422" t="e">
        <f>VLOOKUP(B1422,HIS解!E:G,3,FALSE)</f>
        <v>#N/A</v>
      </c>
    </row>
    <row r="1423" spans="1:22" ht="14.25" hidden="1">
      <c r="A1423" s="53">
        <v>42912.473321759258</v>
      </c>
      <c r="B1423">
        <v>403562</v>
      </c>
      <c r="C1423" t="s">
        <v>3805</v>
      </c>
      <c r="D1423" t="s">
        <v>3806</v>
      </c>
      <c r="E1423" t="s">
        <v>3807</v>
      </c>
      <c r="F1423" s="15">
        <v>500</v>
      </c>
      <c r="G1423" t="s">
        <v>367</v>
      </c>
      <c r="H1423" t="s">
        <v>367</v>
      </c>
      <c r="I1423" t="s">
        <v>74</v>
      </c>
      <c r="J1423" t="s">
        <v>36</v>
      </c>
      <c r="K1423" t="s">
        <v>75</v>
      </c>
      <c r="L1423" t="s">
        <v>9064</v>
      </c>
      <c r="M1423" t="s">
        <v>9065</v>
      </c>
      <c r="N1423" t="s">
        <v>9066</v>
      </c>
      <c r="O1423">
        <f>VLOOKUP(B1423,HIS退!B:F,5,FALSE)</f>
        <v>-500</v>
      </c>
      <c r="P1423" t="str">
        <f t="shared" si="44"/>
        <v/>
      </c>
      <c r="Q1423" s="40">
        <f>VLOOKUP(L1423,银行退!C:D,2,FALSE)</f>
        <v>500</v>
      </c>
      <c r="R1423" t="str">
        <f t="shared" si="45"/>
        <v/>
      </c>
      <c r="S1423" t="str">
        <f>VLOOKUP(L1423,银行退!C:Q,15,FALSE)</f>
        <v>S</v>
      </c>
      <c r="T1423" s="40" t="e">
        <f>VLOOKUP(L1423,银行退!C:W,21,FALSE)</f>
        <v>#N/A</v>
      </c>
      <c r="U1423" s="53">
        <v>42912.473321759258</v>
      </c>
      <c r="V1423" t="e">
        <f>VLOOKUP(B1423,HIS解!E:G,3,FALSE)</f>
        <v>#N/A</v>
      </c>
    </row>
    <row r="1424" spans="1:22" ht="14.25" hidden="1">
      <c r="A1424" s="53">
        <v>42912.476759259262</v>
      </c>
      <c r="B1424">
        <v>403816</v>
      </c>
      <c r="C1424" t="s">
        <v>3808</v>
      </c>
      <c r="D1424" t="s">
        <v>3809</v>
      </c>
      <c r="E1424" t="s">
        <v>3810</v>
      </c>
      <c r="F1424" s="15">
        <v>500</v>
      </c>
      <c r="G1424" t="s">
        <v>367</v>
      </c>
      <c r="H1424" t="s">
        <v>367</v>
      </c>
      <c r="I1424" t="s">
        <v>74</v>
      </c>
      <c r="J1424" t="s">
        <v>36</v>
      </c>
      <c r="K1424" t="s">
        <v>75</v>
      </c>
      <c r="L1424" t="s">
        <v>9067</v>
      </c>
      <c r="M1424" t="s">
        <v>9068</v>
      </c>
      <c r="N1424" t="s">
        <v>9069</v>
      </c>
      <c r="O1424">
        <f>VLOOKUP(B1424,HIS退!B:F,5,FALSE)</f>
        <v>-500</v>
      </c>
      <c r="P1424" t="str">
        <f t="shared" si="44"/>
        <v/>
      </c>
      <c r="Q1424" s="40">
        <f>VLOOKUP(L1424,银行退!C:D,2,FALSE)</f>
        <v>500</v>
      </c>
      <c r="R1424" t="str">
        <f t="shared" si="45"/>
        <v/>
      </c>
      <c r="S1424" t="str">
        <f>VLOOKUP(L1424,银行退!C:Q,15,FALSE)</f>
        <v>S</v>
      </c>
      <c r="T1424" s="40" t="e">
        <f>VLOOKUP(L1424,银行退!C:W,21,FALSE)</f>
        <v>#N/A</v>
      </c>
      <c r="U1424" s="53">
        <v>42912.476759259262</v>
      </c>
      <c r="V1424" t="e">
        <f>VLOOKUP(B1424,HIS解!E:G,3,FALSE)</f>
        <v>#N/A</v>
      </c>
    </row>
    <row r="1425" spans="1:22" ht="14.25" hidden="1">
      <c r="A1425" s="53">
        <v>42912.487511574072</v>
      </c>
      <c r="B1425">
        <v>404543</v>
      </c>
      <c r="C1425" t="s">
        <v>9070</v>
      </c>
      <c r="D1425" t="s">
        <v>3811</v>
      </c>
      <c r="E1425" t="s">
        <v>3812</v>
      </c>
      <c r="F1425" s="15">
        <v>532</v>
      </c>
      <c r="G1425" t="s">
        <v>367</v>
      </c>
      <c r="H1425" t="s">
        <v>367</v>
      </c>
      <c r="I1425" t="s">
        <v>174</v>
      </c>
      <c r="J1425" t="s">
        <v>73</v>
      </c>
      <c r="K1425" t="s">
        <v>75</v>
      </c>
      <c r="L1425" t="s">
        <v>9071</v>
      </c>
      <c r="M1425" t="s">
        <v>9072</v>
      </c>
      <c r="N1425" t="s">
        <v>5088</v>
      </c>
      <c r="O1425">
        <f>VLOOKUP(B1425,HIS退!B:F,5,FALSE)</f>
        <v>-532</v>
      </c>
      <c r="P1425" t="str">
        <f t="shared" si="44"/>
        <v/>
      </c>
      <c r="Q1425" s="40">
        <f>VLOOKUP(L1425,银行退!C:D,2,FALSE)</f>
        <v>532</v>
      </c>
      <c r="R1425" t="str">
        <f t="shared" si="45"/>
        <v/>
      </c>
      <c r="S1425" t="str">
        <f>VLOOKUP(L1425,银行退!C:Q,15,FALSE)</f>
        <v>B</v>
      </c>
      <c r="T1425" s="40" t="str">
        <f>VLOOKUP(L1425,银行退!C:W,21,FALSE)</f>
        <v>20170626</v>
      </c>
      <c r="U1425" s="53">
        <v>42912.487511574072</v>
      </c>
      <c r="V1425">
        <f>VLOOKUP(B1425,HIS解!E:G,3,FALSE)</f>
        <v>532</v>
      </c>
    </row>
    <row r="1426" spans="1:22" ht="14.25" hidden="1">
      <c r="A1426" s="53">
        <v>42912.489791666667</v>
      </c>
      <c r="B1426">
        <v>404672</v>
      </c>
      <c r="C1426" t="s">
        <v>3813</v>
      </c>
      <c r="D1426" t="s">
        <v>200</v>
      </c>
      <c r="E1426" t="s">
        <v>201</v>
      </c>
      <c r="F1426" s="15">
        <v>134</v>
      </c>
      <c r="G1426" t="s">
        <v>367</v>
      </c>
      <c r="H1426" t="s">
        <v>367</v>
      </c>
      <c r="I1426" t="s">
        <v>74</v>
      </c>
      <c r="J1426" t="s">
        <v>36</v>
      </c>
      <c r="K1426" t="s">
        <v>75</v>
      </c>
      <c r="L1426" t="s">
        <v>9073</v>
      </c>
      <c r="M1426" t="s">
        <v>9074</v>
      </c>
      <c r="N1426" t="s">
        <v>256</v>
      </c>
      <c r="O1426">
        <f>VLOOKUP(B1426,HIS退!B:F,5,FALSE)</f>
        <v>-134</v>
      </c>
      <c r="P1426" t="str">
        <f t="shared" si="44"/>
        <v/>
      </c>
      <c r="Q1426" s="40">
        <f>VLOOKUP(L1426,银行退!C:D,2,FALSE)</f>
        <v>134</v>
      </c>
      <c r="R1426" t="str">
        <f t="shared" si="45"/>
        <v/>
      </c>
      <c r="S1426" t="str">
        <f>VLOOKUP(L1426,银行退!C:Q,15,FALSE)</f>
        <v>S</v>
      </c>
      <c r="T1426" s="40" t="e">
        <f>VLOOKUP(L1426,银行退!C:W,21,FALSE)</f>
        <v>#N/A</v>
      </c>
      <c r="U1426" s="53">
        <v>42912.489791666667</v>
      </c>
      <c r="V1426" t="e">
        <f>VLOOKUP(B1426,HIS解!E:G,3,FALSE)</f>
        <v>#N/A</v>
      </c>
    </row>
    <row r="1427" spans="1:22" ht="14.25" hidden="1">
      <c r="A1427" s="53">
        <v>42912.491944444446</v>
      </c>
      <c r="B1427">
        <v>404803</v>
      </c>
      <c r="C1427" t="s">
        <v>9075</v>
      </c>
      <c r="D1427" t="s">
        <v>3814</v>
      </c>
      <c r="E1427" t="s">
        <v>3815</v>
      </c>
      <c r="F1427" s="15">
        <v>47</v>
      </c>
      <c r="G1427" t="s">
        <v>367</v>
      </c>
      <c r="H1427" t="s">
        <v>367</v>
      </c>
      <c r="I1427" t="s">
        <v>174</v>
      </c>
      <c r="J1427" t="s">
        <v>73</v>
      </c>
      <c r="K1427" t="s">
        <v>75</v>
      </c>
      <c r="L1427" t="s">
        <v>9076</v>
      </c>
      <c r="M1427" t="s">
        <v>9077</v>
      </c>
      <c r="N1427" t="s">
        <v>5089</v>
      </c>
      <c r="O1427">
        <f>VLOOKUP(B1427,HIS退!B:F,5,FALSE)</f>
        <v>-47</v>
      </c>
      <c r="P1427" t="str">
        <f t="shared" si="44"/>
        <v/>
      </c>
      <c r="Q1427" s="40">
        <f>VLOOKUP(L1427,银行退!C:D,2,FALSE)</f>
        <v>47</v>
      </c>
      <c r="R1427" t="str">
        <f t="shared" si="45"/>
        <v/>
      </c>
      <c r="S1427" t="str">
        <f>VLOOKUP(L1427,银行退!C:Q,15,FALSE)</f>
        <v>B</v>
      </c>
      <c r="T1427" s="40" t="str">
        <f>VLOOKUP(L1427,银行退!C:W,21,FALSE)</f>
        <v>20170626</v>
      </c>
      <c r="U1427" s="53">
        <v>42912.491944444446</v>
      </c>
      <c r="V1427">
        <f>VLOOKUP(B1427,HIS解!E:G,3,FALSE)</f>
        <v>47</v>
      </c>
    </row>
    <row r="1428" spans="1:22" ht="14.25" hidden="1">
      <c r="A1428" s="53">
        <v>42912.493796296294</v>
      </c>
      <c r="B1428">
        <v>404913</v>
      </c>
      <c r="C1428" t="s">
        <v>3816</v>
      </c>
      <c r="D1428" t="s">
        <v>3817</v>
      </c>
      <c r="E1428" t="s">
        <v>3818</v>
      </c>
      <c r="F1428" s="15">
        <v>641</v>
      </c>
      <c r="G1428" t="s">
        <v>367</v>
      </c>
      <c r="H1428" t="s">
        <v>367</v>
      </c>
      <c r="I1428" t="s">
        <v>74</v>
      </c>
      <c r="J1428" t="s">
        <v>36</v>
      </c>
      <c r="K1428" t="s">
        <v>75</v>
      </c>
      <c r="L1428" t="s">
        <v>9078</v>
      </c>
      <c r="M1428" t="s">
        <v>9079</v>
      </c>
      <c r="N1428" t="s">
        <v>9080</v>
      </c>
      <c r="O1428">
        <f>VLOOKUP(B1428,HIS退!B:F,5,FALSE)</f>
        <v>-641</v>
      </c>
      <c r="P1428" t="str">
        <f t="shared" si="44"/>
        <v/>
      </c>
      <c r="Q1428" s="40">
        <f>VLOOKUP(L1428,银行退!C:D,2,FALSE)</f>
        <v>641</v>
      </c>
      <c r="R1428" t="str">
        <f t="shared" si="45"/>
        <v/>
      </c>
      <c r="S1428" t="str">
        <f>VLOOKUP(L1428,银行退!C:Q,15,FALSE)</f>
        <v>S</v>
      </c>
      <c r="T1428" s="40" t="e">
        <f>VLOOKUP(L1428,银行退!C:W,21,FALSE)</f>
        <v>#N/A</v>
      </c>
      <c r="U1428" s="53">
        <v>42912.493796296294</v>
      </c>
      <c r="V1428" t="e">
        <f>VLOOKUP(B1428,HIS解!E:G,3,FALSE)</f>
        <v>#N/A</v>
      </c>
    </row>
    <row r="1429" spans="1:22" ht="14.25" hidden="1">
      <c r="A1429" s="53">
        <v>42912.495381944442</v>
      </c>
      <c r="B1429">
        <v>404982</v>
      </c>
      <c r="C1429" t="s">
        <v>3819</v>
      </c>
      <c r="D1429" t="s">
        <v>3820</v>
      </c>
      <c r="E1429" t="s">
        <v>3821</v>
      </c>
      <c r="F1429" s="15">
        <v>434</v>
      </c>
      <c r="G1429" t="s">
        <v>367</v>
      </c>
      <c r="H1429" t="s">
        <v>367</v>
      </c>
      <c r="I1429" t="s">
        <v>74</v>
      </c>
      <c r="J1429" t="s">
        <v>36</v>
      </c>
      <c r="K1429" t="s">
        <v>75</v>
      </c>
      <c r="L1429" t="s">
        <v>9081</v>
      </c>
      <c r="M1429" t="s">
        <v>9082</v>
      </c>
      <c r="N1429" t="s">
        <v>9083</v>
      </c>
      <c r="O1429">
        <f>VLOOKUP(B1429,HIS退!B:F,5,FALSE)</f>
        <v>-434</v>
      </c>
      <c r="P1429" t="str">
        <f t="shared" si="44"/>
        <v/>
      </c>
      <c r="Q1429" s="40">
        <f>VLOOKUP(L1429,银行退!C:D,2,FALSE)</f>
        <v>434</v>
      </c>
      <c r="R1429" t="str">
        <f t="shared" si="45"/>
        <v/>
      </c>
      <c r="S1429" t="str">
        <f>VLOOKUP(L1429,银行退!C:Q,15,FALSE)</f>
        <v>S</v>
      </c>
      <c r="T1429" s="40" t="e">
        <f>VLOOKUP(L1429,银行退!C:W,21,FALSE)</f>
        <v>#N/A</v>
      </c>
      <c r="U1429" s="53">
        <v>42912.495381944442</v>
      </c>
      <c r="V1429" t="e">
        <f>VLOOKUP(B1429,HIS解!E:G,3,FALSE)</f>
        <v>#N/A</v>
      </c>
    </row>
    <row r="1430" spans="1:22" ht="14.25" hidden="1">
      <c r="A1430" s="53">
        <v>42912.500937500001</v>
      </c>
      <c r="B1430">
        <v>405220</v>
      </c>
      <c r="C1430" t="s">
        <v>9084</v>
      </c>
      <c r="D1430" t="s">
        <v>110</v>
      </c>
      <c r="E1430" t="s">
        <v>91</v>
      </c>
      <c r="F1430" s="15">
        <v>240</v>
      </c>
      <c r="G1430" t="s">
        <v>367</v>
      </c>
      <c r="H1430" t="s">
        <v>367</v>
      </c>
      <c r="I1430" t="s">
        <v>174</v>
      </c>
      <c r="J1430" t="s">
        <v>73</v>
      </c>
      <c r="K1430" t="s">
        <v>75</v>
      </c>
      <c r="L1430" t="s">
        <v>9085</v>
      </c>
      <c r="M1430" t="s">
        <v>9086</v>
      </c>
      <c r="N1430" t="s">
        <v>84</v>
      </c>
      <c r="O1430">
        <f>VLOOKUP(B1430,HIS退!B:F,5,FALSE)</f>
        <v>-240</v>
      </c>
      <c r="P1430" t="str">
        <f t="shared" si="44"/>
        <v/>
      </c>
      <c r="Q1430" s="40">
        <f>VLOOKUP(L1430,银行退!C:D,2,FALSE)</f>
        <v>240</v>
      </c>
      <c r="R1430" t="str">
        <f t="shared" si="45"/>
        <v/>
      </c>
      <c r="S1430" t="str">
        <f>VLOOKUP(L1430,银行退!C:Q,15,FALSE)</f>
        <v>B</v>
      </c>
      <c r="T1430" s="40" t="str">
        <f>VLOOKUP(L1430,银行退!C:W,21,FALSE)</f>
        <v>20170626</v>
      </c>
      <c r="U1430" s="53">
        <v>42912.500937500001</v>
      </c>
      <c r="V1430">
        <f>VLOOKUP(B1430,HIS解!E:G,3,FALSE)</f>
        <v>240</v>
      </c>
    </row>
    <row r="1431" spans="1:22" ht="14.25" hidden="1">
      <c r="A1431" s="53">
        <v>42912.505173611113</v>
      </c>
      <c r="B1431">
        <v>405326</v>
      </c>
      <c r="C1431" t="s">
        <v>3822</v>
      </c>
      <c r="D1431" t="s">
        <v>3823</v>
      </c>
      <c r="E1431" t="s">
        <v>3824</v>
      </c>
      <c r="F1431" s="15">
        <v>7000</v>
      </c>
      <c r="G1431" t="s">
        <v>367</v>
      </c>
      <c r="H1431" t="s">
        <v>367</v>
      </c>
      <c r="I1431" t="s">
        <v>74</v>
      </c>
      <c r="J1431" t="s">
        <v>36</v>
      </c>
      <c r="K1431" t="s">
        <v>75</v>
      </c>
      <c r="L1431" t="s">
        <v>9087</v>
      </c>
      <c r="M1431" t="s">
        <v>9088</v>
      </c>
      <c r="N1431" t="s">
        <v>9089</v>
      </c>
      <c r="O1431">
        <f>VLOOKUP(B1431,HIS退!B:F,5,FALSE)</f>
        <v>-7000</v>
      </c>
      <c r="P1431" t="str">
        <f t="shared" si="44"/>
        <v/>
      </c>
      <c r="Q1431" s="40">
        <f>VLOOKUP(L1431,银行退!C:D,2,FALSE)</f>
        <v>7000</v>
      </c>
      <c r="R1431" t="str">
        <f t="shared" si="45"/>
        <v/>
      </c>
      <c r="S1431" t="str">
        <f>VLOOKUP(L1431,银行退!C:Q,15,FALSE)</f>
        <v>S</v>
      </c>
      <c r="T1431" s="40" t="e">
        <f>VLOOKUP(L1431,银行退!C:W,21,FALSE)</f>
        <v>#N/A</v>
      </c>
      <c r="U1431" s="53">
        <v>42912.505173611113</v>
      </c>
      <c r="V1431" t="e">
        <f>VLOOKUP(B1431,HIS解!E:G,3,FALSE)</f>
        <v>#N/A</v>
      </c>
    </row>
    <row r="1432" spans="1:22" ht="14.25" hidden="1">
      <c r="A1432" s="53">
        <v>42912.507627314815</v>
      </c>
      <c r="B1432">
        <v>405382</v>
      </c>
      <c r="C1432" t="s">
        <v>3825</v>
      </c>
      <c r="D1432" t="s">
        <v>3826</v>
      </c>
      <c r="E1432" t="s">
        <v>3827</v>
      </c>
      <c r="F1432" s="15">
        <v>96</v>
      </c>
      <c r="G1432" t="s">
        <v>367</v>
      </c>
      <c r="H1432" t="s">
        <v>367</v>
      </c>
      <c r="I1432" t="s">
        <v>74</v>
      </c>
      <c r="J1432" t="s">
        <v>36</v>
      </c>
      <c r="K1432" t="s">
        <v>75</v>
      </c>
      <c r="L1432" t="s">
        <v>9090</v>
      </c>
      <c r="M1432" t="s">
        <v>9091</v>
      </c>
      <c r="N1432" t="s">
        <v>9092</v>
      </c>
      <c r="O1432">
        <f>VLOOKUP(B1432,HIS退!B:F,5,FALSE)</f>
        <v>-96</v>
      </c>
      <c r="P1432" t="str">
        <f t="shared" si="44"/>
        <v/>
      </c>
      <c r="Q1432" s="40">
        <f>VLOOKUP(L1432,银行退!C:D,2,FALSE)</f>
        <v>96</v>
      </c>
      <c r="R1432" t="str">
        <f t="shared" si="45"/>
        <v/>
      </c>
      <c r="S1432" t="str">
        <f>VLOOKUP(L1432,银行退!C:Q,15,FALSE)</f>
        <v>S</v>
      </c>
      <c r="T1432" s="40" t="e">
        <f>VLOOKUP(L1432,银行退!C:W,21,FALSE)</f>
        <v>#N/A</v>
      </c>
      <c r="U1432" s="53">
        <v>42912.507627314815</v>
      </c>
      <c r="V1432" t="e">
        <f>VLOOKUP(B1432,HIS解!E:G,3,FALSE)</f>
        <v>#N/A</v>
      </c>
    </row>
    <row r="1433" spans="1:22" ht="14.25" hidden="1">
      <c r="A1433" s="53">
        <v>42912.507800925923</v>
      </c>
      <c r="B1433">
        <v>405386</v>
      </c>
      <c r="C1433" t="s">
        <v>9093</v>
      </c>
      <c r="D1433" t="s">
        <v>3828</v>
      </c>
      <c r="E1433" t="s">
        <v>3829</v>
      </c>
      <c r="F1433" s="15">
        <v>257</v>
      </c>
      <c r="G1433" t="s">
        <v>367</v>
      </c>
      <c r="H1433" t="s">
        <v>367</v>
      </c>
      <c r="I1433" t="s">
        <v>174</v>
      </c>
      <c r="J1433" t="s">
        <v>73</v>
      </c>
      <c r="K1433" t="s">
        <v>75</v>
      </c>
      <c r="L1433" t="s">
        <v>9094</v>
      </c>
      <c r="M1433" t="s">
        <v>9095</v>
      </c>
      <c r="N1433" t="s">
        <v>5090</v>
      </c>
      <c r="O1433">
        <f>VLOOKUP(B1433,HIS退!B:F,5,FALSE)</f>
        <v>-257</v>
      </c>
      <c r="P1433" t="str">
        <f t="shared" si="44"/>
        <v/>
      </c>
      <c r="Q1433" s="40">
        <f>VLOOKUP(L1433,银行退!C:D,2,FALSE)</f>
        <v>257</v>
      </c>
      <c r="R1433" t="str">
        <f t="shared" si="45"/>
        <v/>
      </c>
      <c r="S1433" t="str">
        <f>VLOOKUP(L1433,银行退!C:Q,15,FALSE)</f>
        <v>B</v>
      </c>
      <c r="T1433" s="40" t="str">
        <f>VLOOKUP(L1433,银行退!C:W,21,FALSE)</f>
        <v>20170626</v>
      </c>
      <c r="U1433" s="53">
        <v>42912.507800925923</v>
      </c>
      <c r="V1433">
        <f>VLOOKUP(B1433,HIS解!E:G,3,FALSE)</f>
        <v>257</v>
      </c>
    </row>
    <row r="1434" spans="1:22" ht="14.25" hidden="1">
      <c r="A1434" s="53">
        <v>42912.507847222223</v>
      </c>
      <c r="B1434">
        <v>405387</v>
      </c>
      <c r="C1434" t="s">
        <v>9096</v>
      </c>
      <c r="D1434" t="s">
        <v>3830</v>
      </c>
      <c r="E1434" t="s">
        <v>3831</v>
      </c>
      <c r="F1434" s="15">
        <v>256</v>
      </c>
      <c r="G1434" t="s">
        <v>367</v>
      </c>
      <c r="H1434" t="s">
        <v>367</v>
      </c>
      <c r="I1434" t="s">
        <v>174</v>
      </c>
      <c r="J1434" t="s">
        <v>73</v>
      </c>
      <c r="K1434" t="s">
        <v>75</v>
      </c>
      <c r="L1434" t="s">
        <v>9097</v>
      </c>
      <c r="M1434" t="s">
        <v>9098</v>
      </c>
      <c r="N1434" t="s">
        <v>5091</v>
      </c>
      <c r="O1434">
        <f>VLOOKUP(B1434,HIS退!B:F,5,FALSE)</f>
        <v>-256</v>
      </c>
      <c r="P1434" t="str">
        <f t="shared" si="44"/>
        <v/>
      </c>
      <c r="Q1434" s="40">
        <f>VLOOKUP(L1434,银行退!C:D,2,FALSE)</f>
        <v>256</v>
      </c>
      <c r="R1434" t="str">
        <f t="shared" si="45"/>
        <v/>
      </c>
      <c r="S1434" t="str">
        <f>VLOOKUP(L1434,银行退!C:Q,15,FALSE)</f>
        <v>B</v>
      </c>
      <c r="T1434" s="40" t="str">
        <f>VLOOKUP(L1434,银行退!C:W,21,FALSE)</f>
        <v>20170626</v>
      </c>
      <c r="U1434" s="53">
        <v>42912.507847222223</v>
      </c>
      <c r="V1434">
        <f>VLOOKUP(B1434,HIS解!E:G,3,FALSE)</f>
        <v>256</v>
      </c>
    </row>
    <row r="1435" spans="1:22" ht="14.25" hidden="1">
      <c r="A1435" s="53">
        <v>42912.508067129631</v>
      </c>
      <c r="B1435">
        <v>405390</v>
      </c>
      <c r="C1435" t="s">
        <v>3832</v>
      </c>
      <c r="D1435" t="s">
        <v>3833</v>
      </c>
      <c r="E1435" t="s">
        <v>3834</v>
      </c>
      <c r="F1435" s="15">
        <v>117</v>
      </c>
      <c r="G1435" t="s">
        <v>367</v>
      </c>
      <c r="H1435" t="s">
        <v>367</v>
      </c>
      <c r="I1435" t="s">
        <v>74</v>
      </c>
      <c r="J1435" t="s">
        <v>36</v>
      </c>
      <c r="K1435" t="s">
        <v>75</v>
      </c>
      <c r="L1435" t="s">
        <v>9099</v>
      </c>
      <c r="M1435" t="s">
        <v>9100</v>
      </c>
      <c r="N1435" t="s">
        <v>9101</v>
      </c>
      <c r="O1435">
        <f>VLOOKUP(B1435,HIS退!B:F,5,FALSE)</f>
        <v>-117</v>
      </c>
      <c r="P1435" t="str">
        <f t="shared" si="44"/>
        <v/>
      </c>
      <c r="Q1435" s="40">
        <f>VLOOKUP(L1435,银行退!C:D,2,FALSE)</f>
        <v>117</v>
      </c>
      <c r="R1435" t="str">
        <f t="shared" si="45"/>
        <v/>
      </c>
      <c r="S1435" t="str">
        <f>VLOOKUP(L1435,银行退!C:Q,15,FALSE)</f>
        <v>S</v>
      </c>
      <c r="T1435" s="40" t="e">
        <f>VLOOKUP(L1435,银行退!C:W,21,FALSE)</f>
        <v>#N/A</v>
      </c>
      <c r="U1435" s="53">
        <v>42912.508067129631</v>
      </c>
      <c r="V1435" t="e">
        <f>VLOOKUP(B1435,HIS解!E:G,3,FALSE)</f>
        <v>#N/A</v>
      </c>
    </row>
    <row r="1436" spans="1:22" ht="14.25" hidden="1">
      <c r="A1436" s="53">
        <v>42912.518576388888</v>
      </c>
      <c r="B1436">
        <v>405559</v>
      </c>
      <c r="C1436" t="s">
        <v>3835</v>
      </c>
      <c r="D1436" t="s">
        <v>3836</v>
      </c>
      <c r="E1436" t="s">
        <v>3837</v>
      </c>
      <c r="F1436" s="15">
        <v>271</v>
      </c>
      <c r="G1436" t="s">
        <v>367</v>
      </c>
      <c r="H1436" t="s">
        <v>367</v>
      </c>
      <c r="I1436" t="s">
        <v>74</v>
      </c>
      <c r="J1436" t="s">
        <v>36</v>
      </c>
      <c r="K1436" t="s">
        <v>75</v>
      </c>
      <c r="L1436" t="s">
        <v>9102</v>
      </c>
      <c r="M1436" t="s">
        <v>9103</v>
      </c>
      <c r="N1436" t="s">
        <v>9016</v>
      </c>
      <c r="O1436">
        <f>VLOOKUP(B1436,HIS退!B:F,5,FALSE)</f>
        <v>-271</v>
      </c>
      <c r="P1436" t="str">
        <f t="shared" si="44"/>
        <v/>
      </c>
      <c r="Q1436" s="40">
        <f>VLOOKUP(L1436,银行退!C:D,2,FALSE)</f>
        <v>271</v>
      </c>
      <c r="R1436" t="str">
        <f t="shared" si="45"/>
        <v/>
      </c>
      <c r="S1436" t="str">
        <f>VLOOKUP(L1436,银行退!C:Q,15,FALSE)</f>
        <v>S</v>
      </c>
      <c r="T1436" s="40" t="e">
        <f>VLOOKUP(L1436,银行退!C:W,21,FALSE)</f>
        <v>#N/A</v>
      </c>
      <c r="U1436" s="53">
        <v>42912.518576388888</v>
      </c>
      <c r="V1436" t="e">
        <f>VLOOKUP(B1436,HIS解!E:G,3,FALSE)</f>
        <v>#N/A</v>
      </c>
    </row>
    <row r="1437" spans="1:22" ht="14.25" hidden="1">
      <c r="A1437" s="53">
        <v>42912.520983796298</v>
      </c>
      <c r="B1437">
        <v>405587</v>
      </c>
      <c r="C1437" t="s">
        <v>3838</v>
      </c>
      <c r="D1437" t="s">
        <v>3839</v>
      </c>
      <c r="E1437" t="s">
        <v>3840</v>
      </c>
      <c r="F1437" s="15">
        <v>615</v>
      </c>
      <c r="G1437" t="s">
        <v>367</v>
      </c>
      <c r="H1437" t="s">
        <v>367</v>
      </c>
      <c r="I1437" t="s">
        <v>74</v>
      </c>
      <c r="J1437" t="s">
        <v>36</v>
      </c>
      <c r="K1437" t="s">
        <v>75</v>
      </c>
      <c r="L1437" t="s">
        <v>9104</v>
      </c>
      <c r="M1437" t="s">
        <v>9105</v>
      </c>
      <c r="N1437" t="s">
        <v>9106</v>
      </c>
      <c r="O1437">
        <f>VLOOKUP(B1437,HIS退!B:F,5,FALSE)</f>
        <v>-615</v>
      </c>
      <c r="P1437" t="str">
        <f t="shared" si="44"/>
        <v/>
      </c>
      <c r="Q1437" s="40">
        <f>VLOOKUP(L1437,银行退!C:D,2,FALSE)</f>
        <v>615</v>
      </c>
      <c r="R1437" t="str">
        <f t="shared" si="45"/>
        <v/>
      </c>
      <c r="S1437" t="str">
        <f>VLOOKUP(L1437,银行退!C:Q,15,FALSE)</f>
        <v>S</v>
      </c>
      <c r="T1437" s="40" t="e">
        <f>VLOOKUP(L1437,银行退!C:W,21,FALSE)</f>
        <v>#N/A</v>
      </c>
      <c r="U1437" s="53">
        <v>42912.520983796298</v>
      </c>
      <c r="V1437" t="e">
        <f>VLOOKUP(B1437,HIS解!E:G,3,FALSE)</f>
        <v>#N/A</v>
      </c>
    </row>
    <row r="1438" spans="1:22" ht="14.25" hidden="1">
      <c r="A1438" s="53">
        <v>42912.526539351849</v>
      </c>
      <c r="B1438">
        <v>405635</v>
      </c>
      <c r="C1438" t="s">
        <v>3841</v>
      </c>
      <c r="D1438" t="s">
        <v>3842</v>
      </c>
      <c r="E1438" t="s">
        <v>3843</v>
      </c>
      <c r="F1438" s="15">
        <v>1000</v>
      </c>
      <c r="G1438" t="s">
        <v>367</v>
      </c>
      <c r="H1438" t="s">
        <v>367</v>
      </c>
      <c r="I1438" t="s">
        <v>74</v>
      </c>
      <c r="J1438" t="s">
        <v>36</v>
      </c>
      <c r="K1438" t="s">
        <v>75</v>
      </c>
      <c r="L1438" t="s">
        <v>9107</v>
      </c>
      <c r="M1438" t="s">
        <v>9108</v>
      </c>
      <c r="N1438" t="s">
        <v>9109</v>
      </c>
      <c r="O1438">
        <f>VLOOKUP(B1438,HIS退!B:F,5,FALSE)</f>
        <v>-1000</v>
      </c>
      <c r="P1438" t="str">
        <f t="shared" si="44"/>
        <v/>
      </c>
      <c r="Q1438" s="40">
        <f>VLOOKUP(L1438,银行退!C:D,2,FALSE)</f>
        <v>1000</v>
      </c>
      <c r="R1438" t="str">
        <f t="shared" si="45"/>
        <v/>
      </c>
      <c r="S1438" t="str">
        <f>VLOOKUP(L1438,银行退!C:Q,15,FALSE)</f>
        <v>S</v>
      </c>
      <c r="T1438" s="40" t="e">
        <f>VLOOKUP(L1438,银行退!C:W,21,FALSE)</f>
        <v>#N/A</v>
      </c>
      <c r="U1438" s="53">
        <v>42912.526539351849</v>
      </c>
      <c r="V1438" t="e">
        <f>VLOOKUP(B1438,HIS解!E:G,3,FALSE)</f>
        <v>#N/A</v>
      </c>
    </row>
    <row r="1439" spans="1:22" ht="14.25" hidden="1">
      <c r="A1439" s="53">
        <v>42912.529004629629</v>
      </c>
      <c r="B1439">
        <v>405663</v>
      </c>
      <c r="C1439" t="s">
        <v>9110</v>
      </c>
      <c r="D1439" t="s">
        <v>3844</v>
      </c>
      <c r="E1439" t="s">
        <v>3845</v>
      </c>
      <c r="F1439" s="15">
        <v>147</v>
      </c>
      <c r="G1439" t="s">
        <v>367</v>
      </c>
      <c r="H1439" t="s">
        <v>367</v>
      </c>
      <c r="I1439" t="s">
        <v>174</v>
      </c>
      <c r="J1439" t="s">
        <v>73</v>
      </c>
      <c r="K1439" t="s">
        <v>75</v>
      </c>
      <c r="L1439" t="s">
        <v>9111</v>
      </c>
      <c r="M1439" t="s">
        <v>9112</v>
      </c>
      <c r="N1439" t="s">
        <v>5092</v>
      </c>
      <c r="O1439">
        <f>VLOOKUP(B1439,HIS退!B:F,5,FALSE)</f>
        <v>-147</v>
      </c>
      <c r="P1439" t="str">
        <f t="shared" si="44"/>
        <v/>
      </c>
      <c r="Q1439" s="40">
        <f>VLOOKUP(L1439,银行退!C:D,2,FALSE)</f>
        <v>147</v>
      </c>
      <c r="R1439" t="str">
        <f t="shared" si="45"/>
        <v/>
      </c>
      <c r="S1439" t="str">
        <f>VLOOKUP(L1439,银行退!C:Q,15,FALSE)</f>
        <v>B</v>
      </c>
      <c r="T1439" s="40" t="str">
        <f>VLOOKUP(L1439,银行退!C:W,21,FALSE)</f>
        <v>20170626</v>
      </c>
      <c r="U1439" s="53">
        <v>42912.529004629629</v>
      </c>
      <c r="V1439">
        <f>VLOOKUP(B1439,HIS解!E:G,3,FALSE)</f>
        <v>147</v>
      </c>
    </row>
    <row r="1440" spans="1:22" ht="14.25" hidden="1">
      <c r="A1440" s="53">
        <v>42912.580243055556</v>
      </c>
      <c r="B1440">
        <v>406224</v>
      </c>
      <c r="C1440" t="s">
        <v>3846</v>
      </c>
      <c r="D1440" t="s">
        <v>3847</v>
      </c>
      <c r="E1440" t="s">
        <v>3848</v>
      </c>
      <c r="F1440" s="15">
        <v>45</v>
      </c>
      <c r="G1440" t="s">
        <v>367</v>
      </c>
      <c r="H1440" t="s">
        <v>367</v>
      </c>
      <c r="I1440" t="s">
        <v>74</v>
      </c>
      <c r="J1440" t="s">
        <v>36</v>
      </c>
      <c r="K1440" t="s">
        <v>75</v>
      </c>
      <c r="L1440" t="s">
        <v>9113</v>
      </c>
      <c r="M1440" t="s">
        <v>9114</v>
      </c>
      <c r="N1440" t="s">
        <v>9115</v>
      </c>
      <c r="O1440">
        <f>VLOOKUP(B1440,HIS退!B:F,5,FALSE)</f>
        <v>-45</v>
      </c>
      <c r="P1440" t="str">
        <f t="shared" si="44"/>
        <v/>
      </c>
      <c r="Q1440" s="40">
        <f>VLOOKUP(L1440,银行退!C:D,2,FALSE)</f>
        <v>45</v>
      </c>
      <c r="R1440" t="str">
        <f t="shared" si="45"/>
        <v/>
      </c>
      <c r="S1440" t="str">
        <f>VLOOKUP(L1440,银行退!C:Q,15,FALSE)</f>
        <v>S</v>
      </c>
      <c r="T1440" s="40" t="e">
        <f>VLOOKUP(L1440,银行退!C:W,21,FALSE)</f>
        <v>#N/A</v>
      </c>
      <c r="U1440" s="53">
        <v>42912.580243055556</v>
      </c>
      <c r="V1440" t="e">
        <f>VLOOKUP(B1440,HIS解!E:G,3,FALSE)</f>
        <v>#N/A</v>
      </c>
    </row>
    <row r="1441" spans="1:22" ht="14.25" hidden="1">
      <c r="A1441" s="53">
        <v>42912.592592592591</v>
      </c>
      <c r="B1441">
        <v>406831</v>
      </c>
      <c r="C1441" t="s">
        <v>3849</v>
      </c>
      <c r="D1441" t="s">
        <v>1046</v>
      </c>
      <c r="E1441" t="s">
        <v>1047</v>
      </c>
      <c r="F1441" s="15">
        <v>4048</v>
      </c>
      <c r="G1441" t="s">
        <v>367</v>
      </c>
      <c r="H1441" t="s">
        <v>367</v>
      </c>
      <c r="I1441" t="s">
        <v>74</v>
      </c>
      <c r="J1441" t="s">
        <v>36</v>
      </c>
      <c r="K1441" t="s">
        <v>75</v>
      </c>
      <c r="L1441" t="s">
        <v>9116</v>
      </c>
      <c r="M1441" t="s">
        <v>9117</v>
      </c>
      <c r="N1441" t="s">
        <v>5013</v>
      </c>
      <c r="O1441">
        <f>VLOOKUP(B1441,HIS退!B:F,5,FALSE)</f>
        <v>-4048</v>
      </c>
      <c r="P1441" t="str">
        <f t="shared" si="44"/>
        <v/>
      </c>
      <c r="Q1441" s="40">
        <f>VLOOKUP(L1441,银行退!C:D,2,FALSE)</f>
        <v>4048</v>
      </c>
      <c r="R1441" t="str">
        <f t="shared" si="45"/>
        <v/>
      </c>
      <c r="S1441" t="str">
        <f>VLOOKUP(L1441,银行退!C:Q,15,FALSE)</f>
        <v>S</v>
      </c>
      <c r="T1441" s="40" t="e">
        <f>VLOOKUP(L1441,银行退!C:W,21,FALSE)</f>
        <v>#N/A</v>
      </c>
      <c r="U1441" s="53">
        <v>42912.592592592591</v>
      </c>
      <c r="V1441" t="e">
        <f>VLOOKUP(B1441,HIS解!E:G,3,FALSE)</f>
        <v>#N/A</v>
      </c>
    </row>
    <row r="1442" spans="1:22" ht="14.25" hidden="1">
      <c r="A1442" s="53">
        <v>42912.59447916667</v>
      </c>
      <c r="B1442">
        <v>406944</v>
      </c>
      <c r="C1442" t="s">
        <v>3850</v>
      </c>
      <c r="D1442" t="s">
        <v>3851</v>
      </c>
      <c r="E1442" t="s">
        <v>3852</v>
      </c>
      <c r="F1442" s="15">
        <v>100</v>
      </c>
      <c r="G1442" t="s">
        <v>42</v>
      </c>
      <c r="H1442" t="s">
        <v>367</v>
      </c>
      <c r="I1442" t="s">
        <v>74</v>
      </c>
      <c r="J1442" t="s">
        <v>36</v>
      </c>
      <c r="K1442" t="s">
        <v>75</v>
      </c>
      <c r="L1442" t="s">
        <v>9118</v>
      </c>
      <c r="M1442" t="s">
        <v>9119</v>
      </c>
      <c r="N1442" t="s">
        <v>9120</v>
      </c>
      <c r="O1442">
        <f>VLOOKUP(B1442,HIS退!B:F,5,FALSE)</f>
        <v>-100</v>
      </c>
      <c r="P1442" t="str">
        <f t="shared" ref="P1442:P1505" si="46">IF(O1442=F1442*-1,"",1)</f>
        <v/>
      </c>
      <c r="Q1442" s="40">
        <f>VLOOKUP(L1442,银行退!C:D,2,FALSE)</f>
        <v>100</v>
      </c>
      <c r="R1442" t="str">
        <f t="shared" ref="R1442:R1505" si="47">IF(Q1442=F1442,"",1)</f>
        <v/>
      </c>
      <c r="S1442" t="str">
        <f>VLOOKUP(L1442,银行退!C:Q,15,FALSE)</f>
        <v>S</v>
      </c>
      <c r="T1442" s="40" t="e">
        <f>VLOOKUP(L1442,银行退!C:W,21,FALSE)</f>
        <v>#N/A</v>
      </c>
      <c r="U1442" s="53">
        <v>42912.59447916667</v>
      </c>
      <c r="V1442" t="e">
        <f>VLOOKUP(B1442,HIS解!E:G,3,FALSE)</f>
        <v>#N/A</v>
      </c>
    </row>
    <row r="1443" spans="1:22" ht="14.25" hidden="1">
      <c r="A1443" s="53">
        <v>42912.599560185183</v>
      </c>
      <c r="B1443">
        <v>407317</v>
      </c>
      <c r="C1443" t="s">
        <v>3853</v>
      </c>
      <c r="D1443" t="s">
        <v>3854</v>
      </c>
      <c r="E1443" t="s">
        <v>3855</v>
      </c>
      <c r="F1443" s="15">
        <v>200</v>
      </c>
      <c r="G1443" t="s">
        <v>367</v>
      </c>
      <c r="H1443" t="s">
        <v>367</v>
      </c>
      <c r="I1443" t="s">
        <v>74</v>
      </c>
      <c r="J1443" t="s">
        <v>36</v>
      </c>
      <c r="K1443" t="s">
        <v>75</v>
      </c>
      <c r="L1443" t="s">
        <v>9121</v>
      </c>
      <c r="M1443" t="s">
        <v>9122</v>
      </c>
      <c r="N1443" t="s">
        <v>9123</v>
      </c>
      <c r="O1443">
        <f>VLOOKUP(B1443,HIS退!B:F,5,FALSE)</f>
        <v>-200</v>
      </c>
      <c r="P1443" t="str">
        <f t="shared" si="46"/>
        <v/>
      </c>
      <c r="Q1443" s="40">
        <f>VLOOKUP(L1443,银行退!C:D,2,FALSE)</f>
        <v>200</v>
      </c>
      <c r="R1443" t="str">
        <f t="shared" si="47"/>
        <v/>
      </c>
      <c r="S1443" t="str">
        <f>VLOOKUP(L1443,银行退!C:Q,15,FALSE)</f>
        <v>S</v>
      </c>
      <c r="T1443" s="40" t="e">
        <f>VLOOKUP(L1443,银行退!C:W,21,FALSE)</f>
        <v>#N/A</v>
      </c>
      <c r="U1443" s="53">
        <v>42912.599560185183</v>
      </c>
      <c r="V1443" t="e">
        <f>VLOOKUP(B1443,HIS解!E:G,3,FALSE)</f>
        <v>#N/A</v>
      </c>
    </row>
    <row r="1444" spans="1:22" ht="14.25" hidden="1">
      <c r="A1444" s="53">
        <v>42912.602465277778</v>
      </c>
      <c r="B1444">
        <v>407508</v>
      </c>
      <c r="C1444" t="s">
        <v>3856</v>
      </c>
      <c r="D1444" t="s">
        <v>3857</v>
      </c>
      <c r="E1444" t="s">
        <v>3858</v>
      </c>
      <c r="F1444" s="15">
        <v>645</v>
      </c>
      <c r="G1444" t="s">
        <v>367</v>
      </c>
      <c r="H1444" t="s">
        <v>367</v>
      </c>
      <c r="I1444" t="s">
        <v>74</v>
      </c>
      <c r="J1444" t="s">
        <v>36</v>
      </c>
      <c r="K1444" t="s">
        <v>75</v>
      </c>
      <c r="L1444" t="s">
        <v>9124</v>
      </c>
      <c r="M1444" t="s">
        <v>9125</v>
      </c>
      <c r="N1444" t="s">
        <v>9126</v>
      </c>
      <c r="O1444">
        <f>VLOOKUP(B1444,HIS退!B:F,5,FALSE)</f>
        <v>-645</v>
      </c>
      <c r="P1444" t="str">
        <f t="shared" si="46"/>
        <v/>
      </c>
      <c r="Q1444" s="40">
        <f>VLOOKUP(L1444,银行退!C:D,2,FALSE)</f>
        <v>645</v>
      </c>
      <c r="R1444" t="str">
        <f t="shared" si="47"/>
        <v/>
      </c>
      <c r="S1444" t="str">
        <f>VLOOKUP(L1444,银行退!C:Q,15,FALSE)</f>
        <v>S</v>
      </c>
      <c r="T1444" s="40" t="e">
        <f>VLOOKUP(L1444,银行退!C:W,21,FALSE)</f>
        <v>#N/A</v>
      </c>
      <c r="U1444" s="53">
        <v>42912.602465277778</v>
      </c>
      <c r="V1444" t="e">
        <f>VLOOKUP(B1444,HIS解!E:G,3,FALSE)</f>
        <v>#N/A</v>
      </c>
    </row>
    <row r="1445" spans="1:22" ht="14.25" hidden="1">
      <c r="A1445" s="53">
        <v>42912.605057870373</v>
      </c>
      <c r="B1445">
        <v>407694</v>
      </c>
      <c r="C1445" t="s">
        <v>9127</v>
      </c>
      <c r="D1445" t="s">
        <v>3859</v>
      </c>
      <c r="E1445" t="s">
        <v>3860</v>
      </c>
      <c r="F1445" s="15">
        <v>700</v>
      </c>
      <c r="G1445" t="s">
        <v>367</v>
      </c>
      <c r="H1445" t="s">
        <v>367</v>
      </c>
      <c r="I1445" t="s">
        <v>174</v>
      </c>
      <c r="J1445" t="s">
        <v>73</v>
      </c>
      <c r="K1445" t="s">
        <v>75</v>
      </c>
      <c r="L1445" t="s">
        <v>9128</v>
      </c>
      <c r="M1445" t="s">
        <v>9129</v>
      </c>
      <c r="N1445" t="s">
        <v>5093</v>
      </c>
      <c r="O1445">
        <f>VLOOKUP(B1445,HIS退!B:F,5,FALSE)</f>
        <v>-700</v>
      </c>
      <c r="P1445" t="str">
        <f t="shared" si="46"/>
        <v/>
      </c>
      <c r="Q1445" s="40">
        <f>VLOOKUP(L1445,银行退!C:D,2,FALSE)</f>
        <v>700</v>
      </c>
      <c r="R1445" t="str">
        <f t="shared" si="47"/>
        <v/>
      </c>
      <c r="S1445" t="str">
        <f>VLOOKUP(L1445,银行退!C:Q,15,FALSE)</f>
        <v>B</v>
      </c>
      <c r="T1445" s="40" t="str">
        <f>VLOOKUP(L1445,银行退!C:W,21,FALSE)</f>
        <v>20170626</v>
      </c>
      <c r="U1445" s="53">
        <v>42912.605057870373</v>
      </c>
      <c r="V1445">
        <f>VLOOKUP(B1445,HIS解!E:G,3,FALSE)</f>
        <v>700</v>
      </c>
    </row>
    <row r="1446" spans="1:22" ht="14.25" hidden="1">
      <c r="A1446" s="53">
        <v>42912.617696759262</v>
      </c>
      <c r="B1446">
        <v>408600</v>
      </c>
      <c r="C1446" t="s">
        <v>9130</v>
      </c>
      <c r="D1446" t="s">
        <v>281</v>
      </c>
      <c r="E1446" t="s">
        <v>282</v>
      </c>
      <c r="F1446" s="15">
        <v>583</v>
      </c>
      <c r="G1446" t="s">
        <v>367</v>
      </c>
      <c r="H1446" t="s">
        <v>367</v>
      </c>
      <c r="I1446" t="s">
        <v>174</v>
      </c>
      <c r="J1446" t="s">
        <v>73</v>
      </c>
      <c r="K1446" t="s">
        <v>75</v>
      </c>
      <c r="L1446" t="s">
        <v>9131</v>
      </c>
      <c r="M1446" t="s">
        <v>9132</v>
      </c>
      <c r="N1446" t="s">
        <v>273</v>
      </c>
      <c r="O1446">
        <f>VLOOKUP(B1446,HIS退!B:F,5,FALSE)</f>
        <v>-583</v>
      </c>
      <c r="P1446" t="str">
        <f t="shared" si="46"/>
        <v/>
      </c>
      <c r="Q1446" s="40">
        <f>VLOOKUP(L1446,银行退!C:D,2,FALSE)</f>
        <v>583</v>
      </c>
      <c r="R1446" t="str">
        <f t="shared" si="47"/>
        <v/>
      </c>
      <c r="S1446" t="str">
        <f>VLOOKUP(L1446,银行退!C:Q,15,FALSE)</f>
        <v>B</v>
      </c>
      <c r="T1446" s="40" t="str">
        <f>VLOOKUP(L1446,银行退!C:W,21,FALSE)</f>
        <v>20170626</v>
      </c>
      <c r="U1446" s="53">
        <v>42912.617696759262</v>
      </c>
      <c r="V1446">
        <f>VLOOKUP(B1446,HIS解!E:G,3,FALSE)</f>
        <v>583</v>
      </c>
    </row>
    <row r="1447" spans="1:22" ht="14.25" hidden="1">
      <c r="A1447" s="53">
        <v>42912.618645833332</v>
      </c>
      <c r="B1447">
        <v>408664</v>
      </c>
      <c r="C1447" t="s">
        <v>3861</v>
      </c>
      <c r="D1447" t="s">
        <v>3862</v>
      </c>
      <c r="E1447" t="s">
        <v>3863</v>
      </c>
      <c r="F1447" s="15">
        <v>8640</v>
      </c>
      <c r="G1447" t="s">
        <v>367</v>
      </c>
      <c r="H1447" t="s">
        <v>367</v>
      </c>
      <c r="I1447" t="s">
        <v>74</v>
      </c>
      <c r="J1447" t="s">
        <v>36</v>
      </c>
      <c r="K1447" t="s">
        <v>75</v>
      </c>
      <c r="L1447" t="s">
        <v>9133</v>
      </c>
      <c r="M1447" t="s">
        <v>9134</v>
      </c>
      <c r="N1447" t="s">
        <v>9135</v>
      </c>
      <c r="O1447">
        <f>VLOOKUP(B1447,HIS退!B:F,5,FALSE)</f>
        <v>-8640</v>
      </c>
      <c r="P1447" t="str">
        <f t="shared" si="46"/>
        <v/>
      </c>
      <c r="Q1447" s="40">
        <f>VLOOKUP(L1447,银行退!C:D,2,FALSE)</f>
        <v>8640</v>
      </c>
      <c r="R1447" t="str">
        <f t="shared" si="47"/>
        <v/>
      </c>
      <c r="S1447" t="str">
        <f>VLOOKUP(L1447,银行退!C:Q,15,FALSE)</f>
        <v>S</v>
      </c>
      <c r="T1447" s="40" t="e">
        <f>VLOOKUP(L1447,银行退!C:W,21,FALSE)</f>
        <v>#N/A</v>
      </c>
      <c r="U1447" s="53">
        <v>42912.618645833332</v>
      </c>
      <c r="V1447" t="e">
        <f>VLOOKUP(B1447,HIS解!E:G,3,FALSE)</f>
        <v>#N/A</v>
      </c>
    </row>
    <row r="1448" spans="1:22" ht="14.25" hidden="1">
      <c r="A1448" s="53">
        <v>42912.619675925926</v>
      </c>
      <c r="B1448">
        <v>408711</v>
      </c>
      <c r="C1448" t="s">
        <v>9136</v>
      </c>
      <c r="D1448" t="s">
        <v>3864</v>
      </c>
      <c r="E1448" t="s">
        <v>3865</v>
      </c>
      <c r="F1448" s="15">
        <v>144</v>
      </c>
      <c r="G1448" t="s">
        <v>367</v>
      </c>
      <c r="H1448" t="s">
        <v>367</v>
      </c>
      <c r="I1448" t="s">
        <v>174</v>
      </c>
      <c r="J1448" t="s">
        <v>73</v>
      </c>
      <c r="K1448" t="s">
        <v>75</v>
      </c>
      <c r="L1448" t="s">
        <v>9137</v>
      </c>
      <c r="M1448" t="s">
        <v>9138</v>
      </c>
      <c r="N1448" t="s">
        <v>5094</v>
      </c>
      <c r="O1448">
        <f>VLOOKUP(B1448,HIS退!B:F,5,FALSE)</f>
        <v>-144</v>
      </c>
      <c r="P1448" t="str">
        <f t="shared" si="46"/>
        <v/>
      </c>
      <c r="Q1448" s="40">
        <f>VLOOKUP(L1448,银行退!C:D,2,FALSE)</f>
        <v>144</v>
      </c>
      <c r="R1448" t="str">
        <f t="shared" si="47"/>
        <v/>
      </c>
      <c r="S1448" t="str">
        <f>VLOOKUP(L1448,银行退!C:Q,15,FALSE)</f>
        <v>B</v>
      </c>
      <c r="T1448" s="40" t="str">
        <f>VLOOKUP(L1448,银行退!C:W,21,FALSE)</f>
        <v>20170626</v>
      </c>
      <c r="U1448" s="53">
        <v>42912.619675925926</v>
      </c>
      <c r="V1448">
        <f>VLOOKUP(B1448,HIS解!E:G,3,FALSE)</f>
        <v>144</v>
      </c>
    </row>
    <row r="1449" spans="1:22" ht="14.25" hidden="1">
      <c r="A1449" s="53">
        <v>42912.622673611113</v>
      </c>
      <c r="B1449">
        <v>408930</v>
      </c>
      <c r="C1449" t="s">
        <v>3866</v>
      </c>
      <c r="D1449" t="s">
        <v>3867</v>
      </c>
      <c r="E1449" t="s">
        <v>3868</v>
      </c>
      <c r="F1449" s="15">
        <v>500</v>
      </c>
      <c r="G1449" t="s">
        <v>367</v>
      </c>
      <c r="H1449" t="s">
        <v>367</v>
      </c>
      <c r="I1449" t="s">
        <v>74</v>
      </c>
      <c r="J1449" t="s">
        <v>36</v>
      </c>
      <c r="K1449" t="s">
        <v>75</v>
      </c>
      <c r="L1449" t="s">
        <v>9139</v>
      </c>
      <c r="M1449" t="s">
        <v>9140</v>
      </c>
      <c r="N1449" t="s">
        <v>9141</v>
      </c>
      <c r="O1449">
        <f>VLOOKUP(B1449,HIS退!B:F,5,FALSE)</f>
        <v>-500</v>
      </c>
      <c r="P1449" t="str">
        <f t="shared" si="46"/>
        <v/>
      </c>
      <c r="Q1449" s="40">
        <f>VLOOKUP(L1449,银行退!C:D,2,FALSE)</f>
        <v>500</v>
      </c>
      <c r="R1449" t="str">
        <f t="shared" si="47"/>
        <v/>
      </c>
      <c r="S1449" t="str">
        <f>VLOOKUP(L1449,银行退!C:Q,15,FALSE)</f>
        <v>S</v>
      </c>
      <c r="T1449" s="40" t="e">
        <f>VLOOKUP(L1449,银行退!C:W,21,FALSE)</f>
        <v>#N/A</v>
      </c>
      <c r="U1449" s="53">
        <v>42912.622673611113</v>
      </c>
      <c r="V1449" t="e">
        <f>VLOOKUP(B1449,HIS解!E:G,3,FALSE)</f>
        <v>#N/A</v>
      </c>
    </row>
    <row r="1450" spans="1:22" ht="14.25" hidden="1">
      <c r="A1450" s="53">
        <v>42912.626956018517</v>
      </c>
      <c r="B1450">
        <v>409239</v>
      </c>
      <c r="C1450" t="s">
        <v>3869</v>
      </c>
      <c r="D1450" t="s">
        <v>3862</v>
      </c>
      <c r="E1450" t="s">
        <v>3863</v>
      </c>
      <c r="F1450" s="15">
        <v>1360</v>
      </c>
      <c r="G1450" t="s">
        <v>367</v>
      </c>
      <c r="H1450" t="s">
        <v>367</v>
      </c>
      <c r="I1450" t="s">
        <v>74</v>
      </c>
      <c r="J1450" t="s">
        <v>36</v>
      </c>
      <c r="K1450" t="s">
        <v>75</v>
      </c>
      <c r="L1450" t="s">
        <v>9142</v>
      </c>
      <c r="M1450" t="s">
        <v>9143</v>
      </c>
      <c r="N1450" t="s">
        <v>9144</v>
      </c>
      <c r="O1450">
        <f>VLOOKUP(B1450,HIS退!B:F,5,FALSE)</f>
        <v>-1360</v>
      </c>
      <c r="P1450" t="str">
        <f t="shared" si="46"/>
        <v/>
      </c>
      <c r="Q1450" s="40">
        <f>VLOOKUP(L1450,银行退!C:D,2,FALSE)</f>
        <v>1360</v>
      </c>
      <c r="R1450" t="str">
        <f t="shared" si="47"/>
        <v/>
      </c>
      <c r="S1450" t="str">
        <f>VLOOKUP(L1450,银行退!C:Q,15,FALSE)</f>
        <v>S</v>
      </c>
      <c r="T1450" s="40" t="e">
        <f>VLOOKUP(L1450,银行退!C:W,21,FALSE)</f>
        <v>#N/A</v>
      </c>
      <c r="U1450" s="53">
        <v>42912.626956018517</v>
      </c>
      <c r="V1450" t="e">
        <f>VLOOKUP(B1450,HIS解!E:G,3,FALSE)</f>
        <v>#N/A</v>
      </c>
    </row>
    <row r="1451" spans="1:22" ht="14.25" hidden="1">
      <c r="A1451" s="53">
        <v>42912.630810185183</v>
      </c>
      <c r="B1451">
        <v>409539</v>
      </c>
      <c r="C1451" t="s">
        <v>3870</v>
      </c>
      <c r="D1451" t="s">
        <v>3871</v>
      </c>
      <c r="E1451" t="s">
        <v>3872</v>
      </c>
      <c r="F1451" s="15">
        <v>463</v>
      </c>
      <c r="G1451" t="s">
        <v>367</v>
      </c>
      <c r="H1451" t="s">
        <v>367</v>
      </c>
      <c r="I1451" t="s">
        <v>74</v>
      </c>
      <c r="J1451" t="s">
        <v>36</v>
      </c>
      <c r="K1451" t="s">
        <v>75</v>
      </c>
      <c r="L1451" t="s">
        <v>9145</v>
      </c>
      <c r="M1451" t="s">
        <v>9146</v>
      </c>
      <c r="N1451" t="s">
        <v>9147</v>
      </c>
      <c r="O1451">
        <f>VLOOKUP(B1451,HIS退!B:F,5,FALSE)</f>
        <v>-463</v>
      </c>
      <c r="P1451" t="str">
        <f t="shared" si="46"/>
        <v/>
      </c>
      <c r="Q1451" s="40">
        <f>VLOOKUP(L1451,银行退!C:D,2,FALSE)</f>
        <v>463</v>
      </c>
      <c r="R1451" t="str">
        <f t="shared" si="47"/>
        <v/>
      </c>
      <c r="S1451" t="str">
        <f>VLOOKUP(L1451,银行退!C:Q,15,FALSE)</f>
        <v>S</v>
      </c>
      <c r="T1451" s="40" t="e">
        <f>VLOOKUP(L1451,银行退!C:W,21,FALSE)</f>
        <v>#N/A</v>
      </c>
      <c r="U1451" s="53">
        <v>42912.630810185183</v>
      </c>
      <c r="V1451" t="e">
        <f>VLOOKUP(B1451,HIS解!E:G,3,FALSE)</f>
        <v>#N/A</v>
      </c>
    </row>
    <row r="1452" spans="1:22" ht="14.25" hidden="1">
      <c r="A1452" s="53">
        <v>42912.633310185185</v>
      </c>
      <c r="B1452">
        <v>409720</v>
      </c>
      <c r="C1452" t="s">
        <v>3873</v>
      </c>
      <c r="D1452" t="s">
        <v>3874</v>
      </c>
      <c r="E1452" t="s">
        <v>3875</v>
      </c>
      <c r="F1452" s="15">
        <v>500</v>
      </c>
      <c r="G1452" t="s">
        <v>367</v>
      </c>
      <c r="H1452" t="s">
        <v>367</v>
      </c>
      <c r="I1452" t="s">
        <v>74</v>
      </c>
      <c r="J1452" t="s">
        <v>36</v>
      </c>
      <c r="K1452" t="s">
        <v>75</v>
      </c>
      <c r="L1452" t="s">
        <v>9148</v>
      </c>
      <c r="M1452" t="s">
        <v>9149</v>
      </c>
      <c r="N1452" t="s">
        <v>9150</v>
      </c>
      <c r="O1452">
        <f>VLOOKUP(B1452,HIS退!B:F,5,FALSE)</f>
        <v>-500</v>
      </c>
      <c r="P1452" t="str">
        <f t="shared" si="46"/>
        <v/>
      </c>
      <c r="Q1452" s="40">
        <f>VLOOKUP(L1452,银行退!C:D,2,FALSE)</f>
        <v>500</v>
      </c>
      <c r="R1452" t="str">
        <f t="shared" si="47"/>
        <v/>
      </c>
      <c r="S1452" t="str">
        <f>VLOOKUP(L1452,银行退!C:Q,15,FALSE)</f>
        <v>S</v>
      </c>
      <c r="T1452" s="40" t="e">
        <f>VLOOKUP(L1452,银行退!C:W,21,FALSE)</f>
        <v>#N/A</v>
      </c>
      <c r="U1452" s="53">
        <v>42912.633310185185</v>
      </c>
      <c r="V1452" t="e">
        <f>VLOOKUP(B1452,HIS解!E:G,3,FALSE)</f>
        <v>#N/A</v>
      </c>
    </row>
    <row r="1453" spans="1:22" ht="14.25" hidden="1">
      <c r="A1453" s="53">
        <v>42912.633773148147</v>
      </c>
      <c r="B1453">
        <v>409744</v>
      </c>
      <c r="C1453" t="s">
        <v>3876</v>
      </c>
      <c r="D1453" t="s">
        <v>3877</v>
      </c>
      <c r="E1453" t="s">
        <v>3878</v>
      </c>
      <c r="F1453" s="15">
        <v>1424</v>
      </c>
      <c r="G1453" t="s">
        <v>367</v>
      </c>
      <c r="H1453" t="s">
        <v>367</v>
      </c>
      <c r="I1453" t="s">
        <v>74</v>
      </c>
      <c r="J1453" t="s">
        <v>36</v>
      </c>
      <c r="K1453" t="s">
        <v>75</v>
      </c>
      <c r="L1453" t="s">
        <v>9151</v>
      </c>
      <c r="M1453" t="s">
        <v>9152</v>
      </c>
      <c r="N1453" t="s">
        <v>9153</v>
      </c>
      <c r="O1453">
        <f>VLOOKUP(B1453,HIS退!B:F,5,FALSE)</f>
        <v>-1424</v>
      </c>
      <c r="P1453" t="str">
        <f t="shared" si="46"/>
        <v/>
      </c>
      <c r="Q1453" s="40">
        <f>VLOOKUP(L1453,银行退!C:D,2,FALSE)</f>
        <v>1424</v>
      </c>
      <c r="R1453" t="str">
        <f t="shared" si="47"/>
        <v/>
      </c>
      <c r="S1453" t="str">
        <f>VLOOKUP(L1453,银行退!C:Q,15,FALSE)</f>
        <v>S</v>
      </c>
      <c r="T1453" s="40" t="e">
        <f>VLOOKUP(L1453,银行退!C:W,21,FALSE)</f>
        <v>#N/A</v>
      </c>
      <c r="U1453" s="53">
        <v>42912.633773148147</v>
      </c>
      <c r="V1453" t="e">
        <f>VLOOKUP(B1453,HIS解!E:G,3,FALSE)</f>
        <v>#N/A</v>
      </c>
    </row>
    <row r="1454" spans="1:22" ht="14.25" hidden="1">
      <c r="A1454" s="53">
        <v>42912.635625000003</v>
      </c>
      <c r="B1454">
        <v>409884</v>
      </c>
      <c r="C1454" t="s">
        <v>9154</v>
      </c>
      <c r="D1454" t="s">
        <v>3879</v>
      </c>
      <c r="E1454" t="s">
        <v>3880</v>
      </c>
      <c r="F1454" s="15">
        <v>520</v>
      </c>
      <c r="G1454" t="s">
        <v>367</v>
      </c>
      <c r="H1454" t="s">
        <v>367</v>
      </c>
      <c r="I1454" t="s">
        <v>174</v>
      </c>
      <c r="J1454" t="s">
        <v>73</v>
      </c>
      <c r="K1454" t="s">
        <v>75</v>
      </c>
      <c r="L1454" t="s">
        <v>9155</v>
      </c>
      <c r="M1454" t="s">
        <v>9156</v>
      </c>
      <c r="N1454" t="s">
        <v>5095</v>
      </c>
      <c r="O1454">
        <f>VLOOKUP(B1454,HIS退!B:F,5,FALSE)</f>
        <v>-520</v>
      </c>
      <c r="P1454" t="str">
        <f t="shared" si="46"/>
        <v/>
      </c>
      <c r="Q1454" s="40">
        <f>VLOOKUP(L1454,银行退!C:D,2,FALSE)</f>
        <v>520</v>
      </c>
      <c r="R1454" t="str">
        <f t="shared" si="47"/>
        <v/>
      </c>
      <c r="S1454" t="str">
        <f>VLOOKUP(L1454,银行退!C:Q,15,FALSE)</f>
        <v>B</v>
      </c>
      <c r="T1454" s="40" t="str">
        <f>VLOOKUP(L1454,银行退!C:W,21,FALSE)</f>
        <v>20170626</v>
      </c>
      <c r="U1454" s="53">
        <v>42912.635625000003</v>
      </c>
      <c r="V1454">
        <f>VLOOKUP(B1454,HIS解!E:G,3,FALSE)</f>
        <v>520</v>
      </c>
    </row>
    <row r="1455" spans="1:22" ht="14.25" hidden="1">
      <c r="A1455" s="53">
        <v>42912.637395833335</v>
      </c>
      <c r="B1455">
        <v>410000</v>
      </c>
      <c r="C1455" t="s">
        <v>3881</v>
      </c>
      <c r="D1455" t="s">
        <v>3882</v>
      </c>
      <c r="E1455" t="s">
        <v>3883</v>
      </c>
      <c r="F1455" s="15">
        <v>300</v>
      </c>
      <c r="G1455" t="s">
        <v>367</v>
      </c>
      <c r="H1455" t="s">
        <v>367</v>
      </c>
      <c r="I1455" t="s">
        <v>74</v>
      </c>
      <c r="J1455" t="s">
        <v>36</v>
      </c>
      <c r="K1455" t="s">
        <v>75</v>
      </c>
      <c r="L1455" t="s">
        <v>9157</v>
      </c>
      <c r="M1455" t="s">
        <v>9158</v>
      </c>
      <c r="N1455" t="s">
        <v>9159</v>
      </c>
      <c r="O1455">
        <f>VLOOKUP(B1455,HIS退!B:F,5,FALSE)</f>
        <v>-300</v>
      </c>
      <c r="P1455" t="str">
        <f t="shared" si="46"/>
        <v/>
      </c>
      <c r="Q1455" s="40">
        <f>VLOOKUP(L1455,银行退!C:D,2,FALSE)</f>
        <v>300</v>
      </c>
      <c r="R1455" t="str">
        <f t="shared" si="47"/>
        <v/>
      </c>
      <c r="S1455" t="str">
        <f>VLOOKUP(L1455,银行退!C:Q,15,FALSE)</f>
        <v>S</v>
      </c>
      <c r="T1455" s="40" t="e">
        <f>VLOOKUP(L1455,银行退!C:W,21,FALSE)</f>
        <v>#N/A</v>
      </c>
      <c r="U1455" s="53">
        <v>42912.637395833335</v>
      </c>
      <c r="V1455" t="e">
        <f>VLOOKUP(B1455,HIS解!E:G,3,FALSE)</f>
        <v>#N/A</v>
      </c>
    </row>
    <row r="1456" spans="1:22" ht="14.25" hidden="1">
      <c r="A1456" s="53">
        <v>42912.639756944445</v>
      </c>
      <c r="B1456">
        <v>410134</v>
      </c>
      <c r="C1456" t="s">
        <v>9160</v>
      </c>
      <c r="D1456" t="s">
        <v>3884</v>
      </c>
      <c r="E1456" t="s">
        <v>3885</v>
      </c>
      <c r="F1456" s="15">
        <v>489</v>
      </c>
      <c r="G1456" t="s">
        <v>367</v>
      </c>
      <c r="H1456" t="s">
        <v>367</v>
      </c>
      <c r="I1456" t="s">
        <v>174</v>
      </c>
      <c r="J1456" t="s">
        <v>73</v>
      </c>
      <c r="K1456" t="s">
        <v>75</v>
      </c>
      <c r="L1456" t="s">
        <v>9161</v>
      </c>
      <c r="M1456" t="s">
        <v>9162</v>
      </c>
      <c r="N1456" t="s">
        <v>5096</v>
      </c>
      <c r="O1456">
        <f>VLOOKUP(B1456,HIS退!B:F,5,FALSE)</f>
        <v>-489</v>
      </c>
      <c r="P1456" t="str">
        <f t="shared" si="46"/>
        <v/>
      </c>
      <c r="Q1456" s="40">
        <f>VLOOKUP(L1456,银行退!C:D,2,FALSE)</f>
        <v>489</v>
      </c>
      <c r="R1456" t="str">
        <f t="shared" si="47"/>
        <v/>
      </c>
      <c r="S1456" t="str">
        <f>VLOOKUP(L1456,银行退!C:Q,15,FALSE)</f>
        <v>B</v>
      </c>
      <c r="T1456" s="40" t="str">
        <f>VLOOKUP(L1456,银行退!C:W,21,FALSE)</f>
        <v>20170626</v>
      </c>
      <c r="U1456" s="53">
        <v>42912.639756944445</v>
      </c>
      <c r="V1456">
        <f>VLOOKUP(B1456,HIS解!E:G,3,FALSE)</f>
        <v>489</v>
      </c>
    </row>
    <row r="1457" spans="1:22" ht="14.25" hidden="1">
      <c r="A1457" s="53">
        <v>42912.640231481484</v>
      </c>
      <c r="B1457">
        <v>410162</v>
      </c>
      <c r="C1457" t="s">
        <v>3886</v>
      </c>
      <c r="D1457" t="s">
        <v>294</v>
      </c>
      <c r="E1457" t="s">
        <v>295</v>
      </c>
      <c r="F1457" s="15">
        <v>990</v>
      </c>
      <c r="G1457" t="s">
        <v>367</v>
      </c>
      <c r="H1457" t="s">
        <v>367</v>
      </c>
      <c r="I1457" t="s">
        <v>74</v>
      </c>
      <c r="J1457" t="s">
        <v>36</v>
      </c>
      <c r="K1457" t="s">
        <v>75</v>
      </c>
      <c r="L1457" t="s">
        <v>9163</v>
      </c>
      <c r="M1457" t="s">
        <v>9164</v>
      </c>
      <c r="N1457" t="s">
        <v>363</v>
      </c>
      <c r="O1457">
        <f>VLOOKUP(B1457,HIS退!B:F,5,FALSE)</f>
        <v>-990</v>
      </c>
      <c r="P1457" t="str">
        <f t="shared" si="46"/>
        <v/>
      </c>
      <c r="Q1457" s="40">
        <f>VLOOKUP(L1457,银行退!C:D,2,FALSE)</f>
        <v>990</v>
      </c>
      <c r="R1457" t="str">
        <f t="shared" si="47"/>
        <v/>
      </c>
      <c r="S1457" t="str">
        <f>VLOOKUP(L1457,银行退!C:Q,15,FALSE)</f>
        <v>S</v>
      </c>
      <c r="T1457" s="40" t="e">
        <f>VLOOKUP(L1457,银行退!C:W,21,FALSE)</f>
        <v>#N/A</v>
      </c>
      <c r="U1457" s="53">
        <v>42912.640231481484</v>
      </c>
      <c r="V1457" t="e">
        <f>VLOOKUP(B1457,HIS解!E:G,3,FALSE)</f>
        <v>#N/A</v>
      </c>
    </row>
    <row r="1458" spans="1:22" s="21" customFormat="1" ht="14.25" hidden="1">
      <c r="A1458" s="58">
        <v>42912.644131944442</v>
      </c>
      <c r="B1458" s="21">
        <v>410399</v>
      </c>
      <c r="C1458" s="21" t="s">
        <v>3887</v>
      </c>
      <c r="D1458" s="21" t="s">
        <v>3888</v>
      </c>
      <c r="E1458" s="21" t="s">
        <v>3889</v>
      </c>
      <c r="F1458" s="59">
        <v>100</v>
      </c>
      <c r="G1458" s="21" t="s">
        <v>367</v>
      </c>
      <c r="H1458" s="21" t="s">
        <v>367</v>
      </c>
      <c r="I1458" s="21" t="s">
        <v>74</v>
      </c>
      <c r="J1458" s="21" t="s">
        <v>36</v>
      </c>
      <c r="K1458" s="21" t="s">
        <v>75</v>
      </c>
      <c r="L1458" s="20" t="s">
        <v>13724</v>
      </c>
      <c r="M1458" s="21" t="s">
        <v>9166</v>
      </c>
      <c r="N1458" s="21" t="s">
        <v>9167</v>
      </c>
      <c r="O1458" s="21">
        <f>VLOOKUP(B1458,HIS退!B:F,5,FALSE)</f>
        <v>-100</v>
      </c>
      <c r="P1458" s="21" t="str">
        <f t="shared" si="46"/>
        <v/>
      </c>
      <c r="Q1458" s="60">
        <f>VLOOKUP(L1458,银行退!C:D,2,FALSE)</f>
        <v>100</v>
      </c>
      <c r="R1458" s="21" t="str">
        <f t="shared" si="47"/>
        <v/>
      </c>
      <c r="S1458" s="21" t="str">
        <f>VLOOKUP(L1458,银行退!C:Q,15,FALSE)</f>
        <v>S</v>
      </c>
      <c r="T1458" s="60" t="str">
        <f>VLOOKUP(L1458,银行退!C:W,21,FALSE)</f>
        <v>20170627</v>
      </c>
      <c r="U1458" s="58">
        <v>42912.644131944442</v>
      </c>
      <c r="V1458" s="21" t="e">
        <f>VLOOKUP(B1458,HIS解!E:G,3,FALSE)</f>
        <v>#N/A</v>
      </c>
    </row>
    <row r="1459" spans="1:22" ht="14.25" hidden="1">
      <c r="A1459" s="53">
        <v>42912.644537037035</v>
      </c>
      <c r="B1459">
        <v>410427</v>
      </c>
      <c r="C1459" t="s">
        <v>3890</v>
      </c>
      <c r="D1459" t="s">
        <v>3891</v>
      </c>
      <c r="E1459" t="s">
        <v>3892</v>
      </c>
      <c r="F1459" s="15">
        <v>47</v>
      </c>
      <c r="G1459" t="s">
        <v>367</v>
      </c>
      <c r="H1459" t="s">
        <v>367</v>
      </c>
      <c r="I1459" t="s">
        <v>74</v>
      </c>
      <c r="J1459" t="s">
        <v>36</v>
      </c>
      <c r="K1459" t="s">
        <v>75</v>
      </c>
      <c r="L1459" t="s">
        <v>9168</v>
      </c>
      <c r="M1459" t="s">
        <v>9169</v>
      </c>
      <c r="N1459" t="s">
        <v>9170</v>
      </c>
      <c r="O1459">
        <f>VLOOKUP(B1459,HIS退!B:F,5,FALSE)</f>
        <v>-47</v>
      </c>
      <c r="P1459" t="str">
        <f t="shared" si="46"/>
        <v/>
      </c>
      <c r="Q1459" s="40">
        <f>VLOOKUP(L1459,银行退!C:D,2,FALSE)</f>
        <v>47</v>
      </c>
      <c r="R1459" t="str">
        <f t="shared" si="47"/>
        <v/>
      </c>
      <c r="S1459" t="str">
        <f>VLOOKUP(L1459,银行退!C:Q,15,FALSE)</f>
        <v>S</v>
      </c>
      <c r="T1459" s="40" t="e">
        <f>VLOOKUP(L1459,银行退!C:W,21,FALSE)</f>
        <v>#N/A</v>
      </c>
      <c r="U1459" s="53">
        <v>42912.644537037035</v>
      </c>
      <c r="V1459" t="e">
        <f>VLOOKUP(B1459,HIS解!E:G,3,FALSE)</f>
        <v>#N/A</v>
      </c>
    </row>
    <row r="1460" spans="1:22" ht="14.25" hidden="1">
      <c r="A1460" s="53">
        <v>42912.646111111113</v>
      </c>
      <c r="B1460">
        <v>410522</v>
      </c>
      <c r="C1460" t="s">
        <v>3893</v>
      </c>
      <c r="D1460" t="s">
        <v>1508</v>
      </c>
      <c r="E1460" t="s">
        <v>1509</v>
      </c>
      <c r="F1460" s="15">
        <v>2784</v>
      </c>
      <c r="G1460" t="s">
        <v>367</v>
      </c>
      <c r="H1460" t="s">
        <v>367</v>
      </c>
      <c r="I1460" t="s">
        <v>74</v>
      </c>
      <c r="J1460" t="s">
        <v>36</v>
      </c>
      <c r="K1460" t="s">
        <v>75</v>
      </c>
      <c r="L1460" t="s">
        <v>9171</v>
      </c>
      <c r="M1460" t="s">
        <v>9172</v>
      </c>
      <c r="N1460" t="s">
        <v>4947</v>
      </c>
      <c r="O1460">
        <f>VLOOKUP(B1460,HIS退!B:F,5,FALSE)</f>
        <v>-2784</v>
      </c>
      <c r="P1460" t="str">
        <f t="shared" si="46"/>
        <v/>
      </c>
      <c r="Q1460" s="40">
        <f>VLOOKUP(L1460,银行退!C:D,2,FALSE)</f>
        <v>2784</v>
      </c>
      <c r="R1460" t="str">
        <f t="shared" si="47"/>
        <v/>
      </c>
      <c r="S1460" t="str">
        <f>VLOOKUP(L1460,银行退!C:Q,15,FALSE)</f>
        <v>S</v>
      </c>
      <c r="T1460" s="40" t="e">
        <f>VLOOKUP(L1460,银行退!C:W,21,FALSE)</f>
        <v>#N/A</v>
      </c>
      <c r="U1460" s="53">
        <v>42912.646111111113</v>
      </c>
      <c r="V1460" t="e">
        <f>VLOOKUP(B1460,HIS解!E:G,3,FALSE)</f>
        <v>#N/A</v>
      </c>
    </row>
    <row r="1461" spans="1:22" ht="14.25" hidden="1">
      <c r="A1461" s="53">
        <v>42912.654652777775</v>
      </c>
      <c r="B1461">
        <v>411152</v>
      </c>
      <c r="C1461" t="s">
        <v>3894</v>
      </c>
      <c r="D1461" t="s">
        <v>3895</v>
      </c>
      <c r="E1461" t="s">
        <v>3896</v>
      </c>
      <c r="F1461" s="15">
        <v>489</v>
      </c>
      <c r="G1461" t="s">
        <v>367</v>
      </c>
      <c r="H1461" t="s">
        <v>367</v>
      </c>
      <c r="I1461" t="s">
        <v>74</v>
      </c>
      <c r="J1461" t="s">
        <v>36</v>
      </c>
      <c r="K1461" t="s">
        <v>75</v>
      </c>
      <c r="L1461" t="s">
        <v>9173</v>
      </c>
      <c r="M1461" t="s">
        <v>9174</v>
      </c>
      <c r="N1461" t="s">
        <v>9175</v>
      </c>
      <c r="O1461">
        <f>VLOOKUP(B1461,HIS退!B:F,5,FALSE)</f>
        <v>-489</v>
      </c>
      <c r="P1461" t="str">
        <f t="shared" si="46"/>
        <v/>
      </c>
      <c r="Q1461" s="40">
        <f>VLOOKUP(L1461,银行退!C:D,2,FALSE)</f>
        <v>489</v>
      </c>
      <c r="R1461" t="str">
        <f t="shared" si="47"/>
        <v/>
      </c>
      <c r="S1461" t="str">
        <f>VLOOKUP(L1461,银行退!C:Q,15,FALSE)</f>
        <v>S</v>
      </c>
      <c r="T1461" s="40" t="e">
        <f>VLOOKUP(L1461,银行退!C:W,21,FALSE)</f>
        <v>#N/A</v>
      </c>
      <c r="U1461" s="53">
        <v>42912.654652777775</v>
      </c>
      <c r="V1461" t="e">
        <f>VLOOKUP(B1461,HIS解!E:G,3,FALSE)</f>
        <v>#N/A</v>
      </c>
    </row>
    <row r="1462" spans="1:22" ht="14.25" hidden="1">
      <c r="A1462" s="53">
        <v>42912.658101851855</v>
      </c>
      <c r="B1462">
        <v>411361</v>
      </c>
      <c r="C1462" t="s">
        <v>9176</v>
      </c>
      <c r="D1462" t="s">
        <v>3897</v>
      </c>
      <c r="E1462" t="s">
        <v>3898</v>
      </c>
      <c r="F1462" s="15">
        <v>100</v>
      </c>
      <c r="G1462" t="s">
        <v>367</v>
      </c>
      <c r="H1462" t="s">
        <v>367</v>
      </c>
      <c r="I1462" t="s">
        <v>174</v>
      </c>
      <c r="J1462" t="s">
        <v>73</v>
      </c>
      <c r="K1462" t="s">
        <v>75</v>
      </c>
      <c r="L1462" t="s">
        <v>9177</v>
      </c>
      <c r="M1462" t="s">
        <v>9178</v>
      </c>
      <c r="N1462" t="s">
        <v>5097</v>
      </c>
      <c r="O1462">
        <f>VLOOKUP(B1462,HIS退!B:F,5,FALSE)</f>
        <v>-100</v>
      </c>
      <c r="P1462" t="str">
        <f t="shared" si="46"/>
        <v/>
      </c>
      <c r="Q1462" s="40">
        <f>VLOOKUP(L1462,银行退!C:D,2,FALSE)</f>
        <v>100</v>
      </c>
      <c r="R1462" t="str">
        <f t="shared" si="47"/>
        <v/>
      </c>
      <c r="S1462" t="str">
        <f>VLOOKUP(L1462,银行退!C:Q,15,FALSE)</f>
        <v>B</v>
      </c>
      <c r="T1462" s="40" t="str">
        <f>VLOOKUP(L1462,银行退!C:W,21,FALSE)</f>
        <v>20170626</v>
      </c>
      <c r="U1462" s="53">
        <v>42912.658101851855</v>
      </c>
      <c r="V1462">
        <f>VLOOKUP(B1462,HIS解!E:G,3,FALSE)</f>
        <v>100</v>
      </c>
    </row>
    <row r="1463" spans="1:22" ht="14.25" hidden="1">
      <c r="A1463" s="53">
        <v>42912.666006944448</v>
      </c>
      <c r="B1463">
        <v>411790</v>
      </c>
      <c r="C1463" t="s">
        <v>9179</v>
      </c>
      <c r="D1463" t="s">
        <v>3899</v>
      </c>
      <c r="E1463" t="s">
        <v>3900</v>
      </c>
      <c r="F1463" s="15">
        <v>55</v>
      </c>
      <c r="G1463" t="s">
        <v>367</v>
      </c>
      <c r="H1463" t="s">
        <v>367</v>
      </c>
      <c r="I1463" t="s">
        <v>174</v>
      </c>
      <c r="J1463" t="s">
        <v>73</v>
      </c>
      <c r="K1463" t="s">
        <v>75</v>
      </c>
      <c r="L1463" t="s">
        <v>9180</v>
      </c>
      <c r="M1463" t="s">
        <v>9181</v>
      </c>
      <c r="N1463" t="s">
        <v>5098</v>
      </c>
      <c r="O1463">
        <f>VLOOKUP(B1463,HIS退!B:F,5,FALSE)</f>
        <v>-55</v>
      </c>
      <c r="P1463" t="str">
        <f t="shared" si="46"/>
        <v/>
      </c>
      <c r="Q1463" s="40">
        <f>VLOOKUP(L1463,银行退!C:D,2,FALSE)</f>
        <v>55</v>
      </c>
      <c r="R1463" t="str">
        <f t="shared" si="47"/>
        <v/>
      </c>
      <c r="S1463" t="str">
        <f>VLOOKUP(L1463,银行退!C:Q,15,FALSE)</f>
        <v>B</v>
      </c>
      <c r="T1463" s="40" t="str">
        <f>VLOOKUP(L1463,银行退!C:W,21,FALSE)</f>
        <v>20170626</v>
      </c>
      <c r="U1463" s="53">
        <v>42912.666006944448</v>
      </c>
      <c r="V1463">
        <f>VLOOKUP(B1463,HIS解!E:G,3,FALSE)</f>
        <v>55</v>
      </c>
    </row>
    <row r="1464" spans="1:22" ht="14.25" hidden="1">
      <c r="A1464" s="53">
        <v>42912.669652777775</v>
      </c>
      <c r="B1464">
        <v>412003</v>
      </c>
      <c r="C1464" t="s">
        <v>3901</v>
      </c>
      <c r="D1464" t="s">
        <v>3902</v>
      </c>
      <c r="E1464" t="s">
        <v>3903</v>
      </c>
      <c r="F1464" s="15">
        <v>5000</v>
      </c>
      <c r="G1464" t="s">
        <v>367</v>
      </c>
      <c r="H1464" t="s">
        <v>367</v>
      </c>
      <c r="I1464" t="s">
        <v>74</v>
      </c>
      <c r="J1464" t="s">
        <v>36</v>
      </c>
      <c r="K1464" t="s">
        <v>75</v>
      </c>
      <c r="L1464" t="s">
        <v>9182</v>
      </c>
      <c r="M1464" t="s">
        <v>9183</v>
      </c>
      <c r="N1464" t="s">
        <v>9184</v>
      </c>
      <c r="O1464">
        <f>VLOOKUP(B1464,HIS退!B:F,5,FALSE)</f>
        <v>-5000</v>
      </c>
      <c r="P1464" t="str">
        <f t="shared" si="46"/>
        <v/>
      </c>
      <c r="Q1464" s="40">
        <f>VLOOKUP(L1464,银行退!C:D,2,FALSE)</f>
        <v>5000</v>
      </c>
      <c r="R1464" t="str">
        <f t="shared" si="47"/>
        <v/>
      </c>
      <c r="S1464" t="str">
        <f>VLOOKUP(L1464,银行退!C:Q,15,FALSE)</f>
        <v>S</v>
      </c>
      <c r="T1464" s="40" t="e">
        <f>VLOOKUP(L1464,银行退!C:W,21,FALSE)</f>
        <v>#N/A</v>
      </c>
      <c r="U1464" s="53">
        <v>42912.669652777775</v>
      </c>
      <c r="V1464" t="e">
        <f>VLOOKUP(B1464,HIS解!E:G,3,FALSE)</f>
        <v>#N/A</v>
      </c>
    </row>
    <row r="1465" spans="1:22" ht="14.25" hidden="1">
      <c r="A1465" s="53">
        <v>42912.670092592591</v>
      </c>
      <c r="B1465">
        <v>412034</v>
      </c>
      <c r="C1465" t="s">
        <v>3904</v>
      </c>
      <c r="D1465" t="s">
        <v>3905</v>
      </c>
      <c r="E1465" t="s">
        <v>3906</v>
      </c>
      <c r="F1465" s="15">
        <v>172</v>
      </c>
      <c r="G1465" t="s">
        <v>367</v>
      </c>
      <c r="H1465" t="s">
        <v>367</v>
      </c>
      <c r="I1465" t="s">
        <v>74</v>
      </c>
      <c r="J1465" t="s">
        <v>36</v>
      </c>
      <c r="K1465" t="s">
        <v>75</v>
      </c>
      <c r="L1465" t="s">
        <v>9185</v>
      </c>
      <c r="M1465" t="s">
        <v>9186</v>
      </c>
      <c r="N1465" t="s">
        <v>9187</v>
      </c>
      <c r="O1465">
        <f>VLOOKUP(B1465,HIS退!B:F,5,FALSE)</f>
        <v>-172</v>
      </c>
      <c r="P1465" t="str">
        <f t="shared" si="46"/>
        <v/>
      </c>
      <c r="Q1465" s="40">
        <f>VLOOKUP(L1465,银行退!C:D,2,FALSE)</f>
        <v>172</v>
      </c>
      <c r="R1465" t="str">
        <f t="shared" si="47"/>
        <v/>
      </c>
      <c r="S1465" t="str">
        <f>VLOOKUP(L1465,银行退!C:Q,15,FALSE)</f>
        <v>S</v>
      </c>
      <c r="T1465" s="40" t="e">
        <f>VLOOKUP(L1465,银行退!C:W,21,FALSE)</f>
        <v>#N/A</v>
      </c>
      <c r="U1465" s="53">
        <v>42912.670092592591</v>
      </c>
      <c r="V1465" t="e">
        <f>VLOOKUP(B1465,HIS解!E:G,3,FALSE)</f>
        <v>#N/A</v>
      </c>
    </row>
    <row r="1466" spans="1:22" ht="14.25" hidden="1">
      <c r="A1466" s="53">
        <v>42912.675486111111</v>
      </c>
      <c r="B1466">
        <v>412353</v>
      </c>
      <c r="C1466" t="s">
        <v>9188</v>
      </c>
      <c r="D1466" t="s">
        <v>3907</v>
      </c>
      <c r="E1466" t="s">
        <v>3908</v>
      </c>
      <c r="F1466" s="15">
        <v>900</v>
      </c>
      <c r="G1466" t="s">
        <v>367</v>
      </c>
      <c r="H1466" t="s">
        <v>367</v>
      </c>
      <c r="I1466" t="s">
        <v>174</v>
      </c>
      <c r="J1466" t="s">
        <v>73</v>
      </c>
      <c r="K1466" t="s">
        <v>75</v>
      </c>
      <c r="L1466" t="s">
        <v>9189</v>
      </c>
      <c r="M1466" t="s">
        <v>9190</v>
      </c>
      <c r="N1466" t="s">
        <v>5099</v>
      </c>
      <c r="O1466">
        <f>VLOOKUP(B1466,HIS退!B:F,5,FALSE)</f>
        <v>-900</v>
      </c>
      <c r="P1466" t="str">
        <f t="shared" si="46"/>
        <v/>
      </c>
      <c r="Q1466" s="40">
        <f>VLOOKUP(L1466,银行退!C:D,2,FALSE)</f>
        <v>900</v>
      </c>
      <c r="R1466" t="str">
        <f t="shared" si="47"/>
        <v/>
      </c>
      <c r="S1466" t="str">
        <f>VLOOKUP(L1466,银行退!C:Q,15,FALSE)</f>
        <v>B</v>
      </c>
      <c r="T1466" s="40" t="str">
        <f>VLOOKUP(L1466,银行退!C:W,21,FALSE)</f>
        <v>20170626</v>
      </c>
      <c r="U1466" s="53">
        <v>42912.675486111111</v>
      </c>
      <c r="V1466">
        <f>VLOOKUP(B1466,HIS解!E:G,3,FALSE)</f>
        <v>900</v>
      </c>
    </row>
    <row r="1467" spans="1:22" ht="14.25" hidden="1">
      <c r="A1467" s="53">
        <v>42912.676921296297</v>
      </c>
      <c r="B1467">
        <v>412433</v>
      </c>
      <c r="C1467" t="s">
        <v>3909</v>
      </c>
      <c r="D1467" t="s">
        <v>3910</v>
      </c>
      <c r="E1467" t="s">
        <v>3911</v>
      </c>
      <c r="F1467" s="15">
        <v>798</v>
      </c>
      <c r="G1467" t="s">
        <v>367</v>
      </c>
      <c r="H1467" t="s">
        <v>367</v>
      </c>
      <c r="I1467" t="s">
        <v>74</v>
      </c>
      <c r="J1467" t="s">
        <v>36</v>
      </c>
      <c r="K1467" t="s">
        <v>75</v>
      </c>
      <c r="L1467" t="s">
        <v>9191</v>
      </c>
      <c r="M1467" t="s">
        <v>9192</v>
      </c>
      <c r="N1467" t="s">
        <v>9193</v>
      </c>
      <c r="O1467">
        <f>VLOOKUP(B1467,HIS退!B:F,5,FALSE)</f>
        <v>-798</v>
      </c>
      <c r="P1467" t="str">
        <f t="shared" si="46"/>
        <v/>
      </c>
      <c r="Q1467" s="40">
        <f>VLOOKUP(L1467,银行退!C:D,2,FALSE)</f>
        <v>798</v>
      </c>
      <c r="R1467" t="str">
        <f t="shared" si="47"/>
        <v/>
      </c>
      <c r="S1467" t="str">
        <f>VLOOKUP(L1467,银行退!C:Q,15,FALSE)</f>
        <v>S</v>
      </c>
      <c r="T1467" s="40" t="e">
        <f>VLOOKUP(L1467,银行退!C:W,21,FALSE)</f>
        <v>#N/A</v>
      </c>
      <c r="U1467" s="53">
        <v>42912.676921296297</v>
      </c>
      <c r="V1467" t="e">
        <f>VLOOKUP(B1467,HIS解!E:G,3,FALSE)</f>
        <v>#N/A</v>
      </c>
    </row>
    <row r="1468" spans="1:22" ht="14.25" hidden="1">
      <c r="A1468" s="53">
        <v>42912.678865740738</v>
      </c>
      <c r="B1468">
        <v>412520</v>
      </c>
      <c r="C1468" t="s">
        <v>3912</v>
      </c>
      <c r="D1468" t="s">
        <v>3913</v>
      </c>
      <c r="E1468" t="s">
        <v>3914</v>
      </c>
      <c r="F1468" s="15">
        <v>520</v>
      </c>
      <c r="G1468" t="s">
        <v>367</v>
      </c>
      <c r="H1468" t="s">
        <v>367</v>
      </c>
      <c r="I1468" t="s">
        <v>74</v>
      </c>
      <c r="J1468" t="s">
        <v>36</v>
      </c>
      <c r="K1468" t="s">
        <v>75</v>
      </c>
      <c r="L1468" t="s">
        <v>9194</v>
      </c>
      <c r="M1468" t="s">
        <v>9195</v>
      </c>
      <c r="N1468" t="s">
        <v>9196</v>
      </c>
      <c r="O1468">
        <f>VLOOKUP(B1468,HIS退!B:F,5,FALSE)</f>
        <v>-520</v>
      </c>
      <c r="P1468" t="str">
        <f t="shared" si="46"/>
        <v/>
      </c>
      <c r="Q1468" s="40">
        <f>VLOOKUP(L1468,银行退!C:D,2,FALSE)</f>
        <v>520</v>
      </c>
      <c r="R1468" t="str">
        <f t="shared" si="47"/>
        <v/>
      </c>
      <c r="S1468" t="str">
        <f>VLOOKUP(L1468,银行退!C:Q,15,FALSE)</f>
        <v>S</v>
      </c>
      <c r="T1468" s="40" t="e">
        <f>VLOOKUP(L1468,银行退!C:W,21,FALSE)</f>
        <v>#N/A</v>
      </c>
      <c r="U1468" s="53">
        <v>42912.678865740738</v>
      </c>
      <c r="V1468" t="e">
        <f>VLOOKUP(B1468,HIS解!E:G,3,FALSE)</f>
        <v>#N/A</v>
      </c>
    </row>
    <row r="1469" spans="1:22" ht="14.25" hidden="1">
      <c r="A1469" s="53">
        <v>42912.684965277775</v>
      </c>
      <c r="B1469">
        <v>412852</v>
      </c>
      <c r="C1469" t="s">
        <v>3915</v>
      </c>
      <c r="D1469" t="s">
        <v>3916</v>
      </c>
      <c r="E1469" t="s">
        <v>3917</v>
      </c>
      <c r="F1469" s="15">
        <v>343</v>
      </c>
      <c r="G1469" t="s">
        <v>367</v>
      </c>
      <c r="H1469" t="s">
        <v>367</v>
      </c>
      <c r="I1469" t="s">
        <v>74</v>
      </c>
      <c r="J1469" t="s">
        <v>36</v>
      </c>
      <c r="K1469" t="s">
        <v>75</v>
      </c>
      <c r="L1469" t="s">
        <v>9197</v>
      </c>
      <c r="M1469" t="s">
        <v>9198</v>
      </c>
      <c r="N1469" t="s">
        <v>9199</v>
      </c>
      <c r="O1469">
        <f>VLOOKUP(B1469,HIS退!B:F,5,FALSE)</f>
        <v>-343</v>
      </c>
      <c r="P1469" t="str">
        <f t="shared" si="46"/>
        <v/>
      </c>
      <c r="Q1469" s="40">
        <f>VLOOKUP(L1469,银行退!C:D,2,FALSE)</f>
        <v>343</v>
      </c>
      <c r="R1469" t="str">
        <f t="shared" si="47"/>
        <v/>
      </c>
      <c r="S1469" t="str">
        <f>VLOOKUP(L1469,银行退!C:Q,15,FALSE)</f>
        <v>S</v>
      </c>
      <c r="T1469" s="40" t="e">
        <f>VLOOKUP(L1469,银行退!C:W,21,FALSE)</f>
        <v>#N/A</v>
      </c>
      <c r="U1469" s="53">
        <v>42912.684965277775</v>
      </c>
      <c r="V1469" t="e">
        <f>VLOOKUP(B1469,HIS解!E:G,3,FALSE)</f>
        <v>#N/A</v>
      </c>
    </row>
    <row r="1470" spans="1:22" ht="14.25" hidden="1">
      <c r="A1470" s="53">
        <v>42912.687754629631</v>
      </c>
      <c r="B1470">
        <v>413004</v>
      </c>
      <c r="C1470" t="s">
        <v>3918</v>
      </c>
      <c r="D1470" t="s">
        <v>3919</v>
      </c>
      <c r="E1470" t="s">
        <v>3920</v>
      </c>
      <c r="F1470" s="15">
        <v>319</v>
      </c>
      <c r="G1470" t="s">
        <v>367</v>
      </c>
      <c r="H1470" t="s">
        <v>367</v>
      </c>
      <c r="I1470" t="s">
        <v>74</v>
      </c>
      <c r="J1470" t="s">
        <v>36</v>
      </c>
      <c r="K1470" t="s">
        <v>75</v>
      </c>
      <c r="L1470" t="s">
        <v>9200</v>
      </c>
      <c r="M1470" t="s">
        <v>9201</v>
      </c>
      <c r="N1470" t="s">
        <v>9202</v>
      </c>
      <c r="O1470">
        <f>VLOOKUP(B1470,HIS退!B:F,5,FALSE)</f>
        <v>-319</v>
      </c>
      <c r="P1470" t="str">
        <f t="shared" si="46"/>
        <v/>
      </c>
      <c r="Q1470" s="40">
        <f>VLOOKUP(L1470,银行退!C:D,2,FALSE)</f>
        <v>319</v>
      </c>
      <c r="R1470" t="str">
        <f t="shared" si="47"/>
        <v/>
      </c>
      <c r="S1470" t="str">
        <f>VLOOKUP(L1470,银行退!C:Q,15,FALSE)</f>
        <v>S</v>
      </c>
      <c r="T1470" s="40" t="e">
        <f>VLOOKUP(L1470,银行退!C:W,21,FALSE)</f>
        <v>#N/A</v>
      </c>
      <c r="U1470" s="53">
        <v>42912.687754629631</v>
      </c>
      <c r="V1470" t="e">
        <f>VLOOKUP(B1470,HIS解!E:G,3,FALSE)</f>
        <v>#N/A</v>
      </c>
    </row>
    <row r="1471" spans="1:22" ht="14.25" hidden="1">
      <c r="A1471" s="53">
        <v>42912.6953125</v>
      </c>
      <c r="B1471">
        <v>413426</v>
      </c>
      <c r="C1471" t="s">
        <v>9203</v>
      </c>
      <c r="D1471" t="s">
        <v>3921</v>
      </c>
      <c r="E1471" t="s">
        <v>221</v>
      </c>
      <c r="F1471" s="15">
        <v>81</v>
      </c>
      <c r="G1471" t="s">
        <v>367</v>
      </c>
      <c r="H1471" t="s">
        <v>367</v>
      </c>
      <c r="I1471" t="s">
        <v>174</v>
      </c>
      <c r="J1471" t="s">
        <v>73</v>
      </c>
      <c r="K1471" t="s">
        <v>75</v>
      </c>
      <c r="L1471" t="s">
        <v>9204</v>
      </c>
      <c r="M1471" t="s">
        <v>9205</v>
      </c>
      <c r="N1471" t="s">
        <v>5100</v>
      </c>
      <c r="O1471">
        <f>VLOOKUP(B1471,HIS退!B:F,5,FALSE)</f>
        <v>-81</v>
      </c>
      <c r="P1471" t="str">
        <f t="shared" si="46"/>
        <v/>
      </c>
      <c r="Q1471" s="40">
        <f>VLOOKUP(L1471,银行退!C:D,2,FALSE)</f>
        <v>81</v>
      </c>
      <c r="R1471" t="str">
        <f t="shared" si="47"/>
        <v/>
      </c>
      <c r="S1471" t="str">
        <f>VLOOKUP(L1471,银行退!C:Q,15,FALSE)</f>
        <v>B</v>
      </c>
      <c r="T1471" s="40" t="str">
        <f>VLOOKUP(L1471,银行退!C:W,21,FALSE)</f>
        <v>20170626</v>
      </c>
      <c r="U1471" s="53">
        <v>42912.6953125</v>
      </c>
      <c r="V1471">
        <f>VLOOKUP(B1471,HIS解!E:G,3,FALSE)</f>
        <v>81</v>
      </c>
    </row>
    <row r="1472" spans="1:22" ht="14.25" hidden="1">
      <c r="A1472" s="53">
        <v>42912.695671296293</v>
      </c>
      <c r="B1472">
        <v>413452</v>
      </c>
      <c r="C1472" t="s">
        <v>9206</v>
      </c>
      <c r="D1472" t="s">
        <v>3922</v>
      </c>
      <c r="E1472" t="s">
        <v>3923</v>
      </c>
      <c r="F1472" s="15">
        <v>1542</v>
      </c>
      <c r="G1472" t="s">
        <v>367</v>
      </c>
      <c r="H1472" t="s">
        <v>367</v>
      </c>
      <c r="I1472" t="s">
        <v>174</v>
      </c>
      <c r="J1472" t="s">
        <v>98</v>
      </c>
      <c r="K1472" t="s">
        <v>75</v>
      </c>
      <c r="L1472" t="s">
        <v>9207</v>
      </c>
      <c r="M1472" t="s">
        <v>9208</v>
      </c>
      <c r="N1472" t="s">
        <v>9209</v>
      </c>
      <c r="O1472">
        <f>VLOOKUP(B1472,HIS退!B:F,5,FALSE)</f>
        <v>-1542</v>
      </c>
      <c r="P1472" t="str">
        <f t="shared" si="46"/>
        <v/>
      </c>
      <c r="Q1472" s="40">
        <f>VLOOKUP(L1472,银行退!C:D,2,FALSE)</f>
        <v>1542</v>
      </c>
      <c r="R1472" t="str">
        <f t="shared" si="47"/>
        <v/>
      </c>
      <c r="S1472" t="str">
        <f>VLOOKUP(L1472,银行退!C:Q,15,FALSE)</f>
        <v>B</v>
      </c>
      <c r="T1472" s="40" t="str">
        <f>VLOOKUP(L1472,银行退!C:W,21,FALSE)</f>
        <v>20170627</v>
      </c>
      <c r="U1472" s="53">
        <v>42912.695671296293</v>
      </c>
      <c r="V1472" t="e">
        <f>VLOOKUP(B1472,HIS解!E:G,3,FALSE)</f>
        <v>#N/A</v>
      </c>
    </row>
    <row r="1473" spans="1:22" ht="14.25" hidden="1">
      <c r="A1473" s="53">
        <v>42912.696493055555</v>
      </c>
      <c r="B1473">
        <v>413500</v>
      </c>
      <c r="C1473" t="s">
        <v>3924</v>
      </c>
      <c r="D1473" t="s">
        <v>3925</v>
      </c>
      <c r="E1473" t="s">
        <v>3926</v>
      </c>
      <c r="F1473" s="15">
        <v>5000</v>
      </c>
      <c r="G1473" t="s">
        <v>367</v>
      </c>
      <c r="H1473" t="s">
        <v>367</v>
      </c>
      <c r="I1473" t="s">
        <v>74</v>
      </c>
      <c r="J1473" t="s">
        <v>36</v>
      </c>
      <c r="K1473" t="s">
        <v>75</v>
      </c>
      <c r="L1473" t="s">
        <v>9210</v>
      </c>
      <c r="M1473" t="s">
        <v>9211</v>
      </c>
      <c r="N1473" t="s">
        <v>9212</v>
      </c>
      <c r="O1473">
        <f>VLOOKUP(B1473,HIS退!B:F,5,FALSE)</f>
        <v>-5000</v>
      </c>
      <c r="P1473" t="str">
        <f t="shared" si="46"/>
        <v/>
      </c>
      <c r="Q1473" s="40">
        <f>VLOOKUP(L1473,银行退!C:D,2,FALSE)</f>
        <v>5000</v>
      </c>
      <c r="R1473" t="str">
        <f t="shared" si="47"/>
        <v/>
      </c>
      <c r="S1473" t="str">
        <f>VLOOKUP(L1473,银行退!C:Q,15,FALSE)</f>
        <v>S</v>
      </c>
      <c r="T1473" s="40" t="e">
        <f>VLOOKUP(L1473,银行退!C:W,21,FALSE)</f>
        <v>#N/A</v>
      </c>
      <c r="U1473" s="53">
        <v>42912.696493055555</v>
      </c>
      <c r="V1473" t="e">
        <f>VLOOKUP(B1473,HIS解!E:G,3,FALSE)</f>
        <v>#N/A</v>
      </c>
    </row>
    <row r="1474" spans="1:22" ht="14.25" hidden="1">
      <c r="A1474" s="53">
        <v>42912.700671296298</v>
      </c>
      <c r="B1474">
        <v>413680</v>
      </c>
      <c r="C1474" t="s">
        <v>3927</v>
      </c>
      <c r="D1474" t="s">
        <v>3928</v>
      </c>
      <c r="E1474" t="s">
        <v>3929</v>
      </c>
      <c r="F1474" s="15">
        <v>1600</v>
      </c>
      <c r="G1474" t="s">
        <v>367</v>
      </c>
      <c r="H1474" t="s">
        <v>367</v>
      </c>
      <c r="I1474" t="s">
        <v>74</v>
      </c>
      <c r="J1474" t="s">
        <v>36</v>
      </c>
      <c r="K1474" t="s">
        <v>75</v>
      </c>
      <c r="L1474" t="s">
        <v>9213</v>
      </c>
      <c r="M1474" t="s">
        <v>9214</v>
      </c>
      <c r="N1474" t="s">
        <v>9215</v>
      </c>
      <c r="O1474">
        <f>VLOOKUP(B1474,HIS退!B:F,5,FALSE)</f>
        <v>-1600</v>
      </c>
      <c r="P1474" t="str">
        <f t="shared" si="46"/>
        <v/>
      </c>
      <c r="Q1474" s="40">
        <f>VLOOKUP(L1474,银行退!C:D,2,FALSE)</f>
        <v>1600</v>
      </c>
      <c r="R1474" t="str">
        <f t="shared" si="47"/>
        <v/>
      </c>
      <c r="S1474" t="str">
        <f>VLOOKUP(L1474,银行退!C:Q,15,FALSE)</f>
        <v>S</v>
      </c>
      <c r="T1474" s="40" t="e">
        <f>VLOOKUP(L1474,银行退!C:W,21,FALSE)</f>
        <v>#N/A</v>
      </c>
      <c r="U1474" s="53">
        <v>42912.700671296298</v>
      </c>
      <c r="V1474" t="e">
        <f>VLOOKUP(B1474,HIS解!E:G,3,FALSE)</f>
        <v>#N/A</v>
      </c>
    </row>
    <row r="1475" spans="1:22" ht="14.25" hidden="1">
      <c r="A1475" s="53">
        <v>42912.70416666667</v>
      </c>
      <c r="B1475">
        <v>413866</v>
      </c>
      <c r="C1475" t="s">
        <v>3930</v>
      </c>
      <c r="D1475" t="s">
        <v>3427</v>
      </c>
      <c r="E1475" t="s">
        <v>3428</v>
      </c>
      <c r="F1475" s="15">
        <v>163</v>
      </c>
      <c r="G1475" t="s">
        <v>367</v>
      </c>
      <c r="H1475" t="s">
        <v>367</v>
      </c>
      <c r="I1475" t="s">
        <v>74</v>
      </c>
      <c r="J1475" t="s">
        <v>36</v>
      </c>
      <c r="K1475" t="s">
        <v>75</v>
      </c>
      <c r="L1475" t="s">
        <v>9216</v>
      </c>
      <c r="M1475" t="s">
        <v>9217</v>
      </c>
      <c r="N1475" t="s">
        <v>8644</v>
      </c>
      <c r="O1475">
        <f>VLOOKUP(B1475,HIS退!B:F,5,FALSE)</f>
        <v>-163</v>
      </c>
      <c r="P1475" t="str">
        <f t="shared" si="46"/>
        <v/>
      </c>
      <c r="Q1475" s="40">
        <f>VLOOKUP(L1475,银行退!C:D,2,FALSE)</f>
        <v>163</v>
      </c>
      <c r="R1475" t="str">
        <f t="shared" si="47"/>
        <v/>
      </c>
      <c r="S1475" t="str">
        <f>VLOOKUP(L1475,银行退!C:Q,15,FALSE)</f>
        <v>S</v>
      </c>
      <c r="T1475" s="40" t="e">
        <f>VLOOKUP(L1475,银行退!C:W,21,FALSE)</f>
        <v>#N/A</v>
      </c>
      <c r="U1475" s="53">
        <v>42912.70416666667</v>
      </c>
      <c r="V1475" t="e">
        <f>VLOOKUP(B1475,HIS解!E:G,3,FALSE)</f>
        <v>#N/A</v>
      </c>
    </row>
    <row r="1476" spans="1:22" ht="14.25" hidden="1">
      <c r="A1476" s="53">
        <v>42912.711712962962</v>
      </c>
      <c r="B1476">
        <v>414167</v>
      </c>
      <c r="C1476" t="s">
        <v>3931</v>
      </c>
      <c r="D1476" t="s">
        <v>3932</v>
      </c>
      <c r="E1476" t="s">
        <v>3933</v>
      </c>
      <c r="F1476" s="15">
        <v>188</v>
      </c>
      <c r="G1476" t="s">
        <v>367</v>
      </c>
      <c r="H1476" t="s">
        <v>367</v>
      </c>
      <c r="I1476" t="s">
        <v>74</v>
      </c>
      <c r="J1476" t="s">
        <v>36</v>
      </c>
      <c r="K1476" t="s">
        <v>75</v>
      </c>
      <c r="L1476" t="s">
        <v>9218</v>
      </c>
      <c r="M1476" t="s">
        <v>9219</v>
      </c>
      <c r="N1476" t="s">
        <v>9220</v>
      </c>
      <c r="O1476">
        <f>VLOOKUP(B1476,HIS退!B:F,5,FALSE)</f>
        <v>-188</v>
      </c>
      <c r="P1476" t="str">
        <f t="shared" si="46"/>
        <v/>
      </c>
      <c r="Q1476" s="40">
        <f>VLOOKUP(L1476,银行退!C:D,2,FALSE)</f>
        <v>188</v>
      </c>
      <c r="R1476" t="str">
        <f t="shared" si="47"/>
        <v/>
      </c>
      <c r="S1476" t="str">
        <f>VLOOKUP(L1476,银行退!C:Q,15,FALSE)</f>
        <v>S</v>
      </c>
      <c r="T1476" s="40" t="e">
        <f>VLOOKUP(L1476,银行退!C:W,21,FALSE)</f>
        <v>#N/A</v>
      </c>
      <c r="U1476" s="53">
        <v>42912.711712962962</v>
      </c>
      <c r="V1476" t="e">
        <f>VLOOKUP(B1476,HIS解!E:G,3,FALSE)</f>
        <v>#N/A</v>
      </c>
    </row>
    <row r="1477" spans="1:22" ht="14.25" hidden="1">
      <c r="A1477" s="53">
        <v>42912.712129629632</v>
      </c>
      <c r="B1477">
        <v>414178</v>
      </c>
      <c r="C1477" t="s">
        <v>3934</v>
      </c>
      <c r="D1477" t="s">
        <v>3935</v>
      </c>
      <c r="E1477" t="s">
        <v>3936</v>
      </c>
      <c r="F1477" s="15">
        <v>196</v>
      </c>
      <c r="G1477" t="s">
        <v>367</v>
      </c>
      <c r="H1477" t="s">
        <v>367</v>
      </c>
      <c r="I1477" t="s">
        <v>74</v>
      </c>
      <c r="J1477" t="s">
        <v>36</v>
      </c>
      <c r="K1477" t="s">
        <v>75</v>
      </c>
      <c r="L1477" t="s">
        <v>9221</v>
      </c>
      <c r="M1477" t="s">
        <v>9222</v>
      </c>
      <c r="N1477" t="s">
        <v>9223</v>
      </c>
      <c r="O1477">
        <f>VLOOKUP(B1477,HIS退!B:F,5,FALSE)</f>
        <v>-196</v>
      </c>
      <c r="P1477" t="str">
        <f t="shared" si="46"/>
        <v/>
      </c>
      <c r="Q1477" s="40">
        <f>VLOOKUP(L1477,银行退!C:D,2,FALSE)</f>
        <v>196</v>
      </c>
      <c r="R1477" t="str">
        <f t="shared" si="47"/>
        <v/>
      </c>
      <c r="S1477" t="str">
        <f>VLOOKUP(L1477,银行退!C:Q,15,FALSE)</f>
        <v>S</v>
      </c>
      <c r="T1477" s="40" t="e">
        <f>VLOOKUP(L1477,银行退!C:W,21,FALSE)</f>
        <v>#N/A</v>
      </c>
      <c r="U1477" s="53">
        <v>42912.712129629632</v>
      </c>
      <c r="V1477" t="e">
        <f>VLOOKUP(B1477,HIS解!E:G,3,FALSE)</f>
        <v>#N/A</v>
      </c>
    </row>
    <row r="1478" spans="1:22" ht="14.25" hidden="1">
      <c r="A1478" s="53">
        <v>42912.716562499998</v>
      </c>
      <c r="B1478">
        <v>414335</v>
      </c>
      <c r="C1478" t="s">
        <v>3937</v>
      </c>
      <c r="D1478" t="s">
        <v>3938</v>
      </c>
      <c r="E1478" t="s">
        <v>3939</v>
      </c>
      <c r="F1478" s="15">
        <v>400</v>
      </c>
      <c r="G1478" t="s">
        <v>367</v>
      </c>
      <c r="H1478" t="s">
        <v>367</v>
      </c>
      <c r="I1478" t="s">
        <v>74</v>
      </c>
      <c r="J1478" t="s">
        <v>36</v>
      </c>
      <c r="K1478" t="s">
        <v>75</v>
      </c>
      <c r="L1478" t="s">
        <v>9224</v>
      </c>
      <c r="M1478" t="s">
        <v>9225</v>
      </c>
      <c r="N1478" t="s">
        <v>9226</v>
      </c>
      <c r="O1478">
        <f>VLOOKUP(B1478,HIS退!B:F,5,FALSE)</f>
        <v>-400</v>
      </c>
      <c r="P1478" t="str">
        <f t="shared" si="46"/>
        <v/>
      </c>
      <c r="Q1478" s="40">
        <f>VLOOKUP(L1478,银行退!C:D,2,FALSE)</f>
        <v>400</v>
      </c>
      <c r="R1478" t="str">
        <f t="shared" si="47"/>
        <v/>
      </c>
      <c r="S1478" t="str">
        <f>VLOOKUP(L1478,银行退!C:Q,15,FALSE)</f>
        <v>S</v>
      </c>
      <c r="T1478" s="40" t="e">
        <f>VLOOKUP(L1478,银行退!C:W,21,FALSE)</f>
        <v>#N/A</v>
      </c>
      <c r="U1478" s="53">
        <v>42912.716562499998</v>
      </c>
      <c r="V1478" t="e">
        <f>VLOOKUP(B1478,HIS解!E:G,3,FALSE)</f>
        <v>#N/A</v>
      </c>
    </row>
    <row r="1479" spans="1:22" ht="14.25" hidden="1">
      <c r="A1479" s="53">
        <v>42912.727719907409</v>
      </c>
      <c r="B1479">
        <v>414662</v>
      </c>
      <c r="C1479" t="s">
        <v>9227</v>
      </c>
      <c r="D1479" t="s">
        <v>3940</v>
      </c>
      <c r="E1479" t="s">
        <v>3941</v>
      </c>
      <c r="F1479" s="15">
        <v>244</v>
      </c>
      <c r="G1479" t="s">
        <v>367</v>
      </c>
      <c r="H1479" t="s">
        <v>367</v>
      </c>
      <c r="I1479" t="s">
        <v>174</v>
      </c>
      <c r="J1479" t="s">
        <v>98</v>
      </c>
      <c r="K1479" t="s">
        <v>75</v>
      </c>
      <c r="L1479" t="s">
        <v>9228</v>
      </c>
      <c r="M1479" t="s">
        <v>9229</v>
      </c>
      <c r="N1479" t="s">
        <v>9230</v>
      </c>
      <c r="O1479">
        <f>VLOOKUP(B1479,HIS退!B:F,5,FALSE)</f>
        <v>-244</v>
      </c>
      <c r="P1479" t="str">
        <f t="shared" si="46"/>
        <v/>
      </c>
      <c r="Q1479" s="40">
        <f>VLOOKUP(L1479,银行退!C:D,2,FALSE)</f>
        <v>244</v>
      </c>
      <c r="R1479" t="str">
        <f t="shared" si="47"/>
        <v/>
      </c>
      <c r="S1479" t="str">
        <f>VLOOKUP(L1479,银行退!C:Q,15,FALSE)</f>
        <v>B</v>
      </c>
      <c r="T1479" s="40" t="str">
        <f>VLOOKUP(L1479,银行退!C:W,21,FALSE)</f>
        <v>20170627</v>
      </c>
      <c r="U1479" s="53">
        <v>42912.727719907409</v>
      </c>
      <c r="V1479" t="e">
        <f>VLOOKUP(B1479,HIS解!E:G,3,FALSE)</f>
        <v>#N/A</v>
      </c>
    </row>
    <row r="1480" spans="1:22" ht="14.25" hidden="1">
      <c r="A1480" s="53">
        <v>42912.732905092591</v>
      </c>
      <c r="B1480">
        <v>414753</v>
      </c>
      <c r="C1480" t="s">
        <v>3942</v>
      </c>
      <c r="D1480" t="s">
        <v>3943</v>
      </c>
      <c r="E1480" t="s">
        <v>3944</v>
      </c>
      <c r="F1480" s="15">
        <v>512</v>
      </c>
      <c r="G1480" t="s">
        <v>367</v>
      </c>
      <c r="H1480" t="s">
        <v>367</v>
      </c>
      <c r="I1480" t="s">
        <v>74</v>
      </c>
      <c r="J1480" t="s">
        <v>36</v>
      </c>
      <c r="K1480" t="s">
        <v>75</v>
      </c>
      <c r="L1480" t="s">
        <v>9231</v>
      </c>
      <c r="M1480" t="s">
        <v>9232</v>
      </c>
      <c r="N1480" t="s">
        <v>9233</v>
      </c>
      <c r="O1480">
        <f>VLOOKUP(B1480,HIS退!B:F,5,FALSE)</f>
        <v>-512</v>
      </c>
      <c r="P1480" t="str">
        <f t="shared" si="46"/>
        <v/>
      </c>
      <c r="Q1480" s="40">
        <f>VLOOKUP(L1480,银行退!C:D,2,FALSE)</f>
        <v>512</v>
      </c>
      <c r="R1480" t="str">
        <f t="shared" si="47"/>
        <v/>
      </c>
      <c r="S1480" t="str">
        <f>VLOOKUP(L1480,银行退!C:Q,15,FALSE)</f>
        <v>S</v>
      </c>
      <c r="T1480" s="40" t="e">
        <f>VLOOKUP(L1480,银行退!C:W,21,FALSE)</f>
        <v>#N/A</v>
      </c>
      <c r="U1480" s="53">
        <v>42912.732905092591</v>
      </c>
      <c r="V1480" t="e">
        <f>VLOOKUP(B1480,HIS解!E:G,3,FALSE)</f>
        <v>#N/A</v>
      </c>
    </row>
    <row r="1481" spans="1:22" ht="14.25" hidden="1">
      <c r="A1481" s="53">
        <v>42912.748900462961</v>
      </c>
      <c r="B1481">
        <v>414990</v>
      </c>
      <c r="C1481" t="s">
        <v>3945</v>
      </c>
      <c r="D1481" t="s">
        <v>3946</v>
      </c>
      <c r="E1481" t="s">
        <v>3947</v>
      </c>
      <c r="F1481" s="15">
        <v>221</v>
      </c>
      <c r="G1481" t="s">
        <v>367</v>
      </c>
      <c r="H1481" t="s">
        <v>367</v>
      </c>
      <c r="I1481" t="s">
        <v>74</v>
      </c>
      <c r="J1481" t="s">
        <v>36</v>
      </c>
      <c r="K1481" t="s">
        <v>75</v>
      </c>
      <c r="L1481" t="s">
        <v>9234</v>
      </c>
      <c r="M1481" t="s">
        <v>9235</v>
      </c>
      <c r="N1481" t="s">
        <v>9236</v>
      </c>
      <c r="O1481">
        <f>VLOOKUP(B1481,HIS退!B:F,5,FALSE)</f>
        <v>-221</v>
      </c>
      <c r="P1481" t="str">
        <f t="shared" si="46"/>
        <v/>
      </c>
      <c r="Q1481" s="40">
        <f>VLOOKUP(L1481,银行退!C:D,2,FALSE)</f>
        <v>221</v>
      </c>
      <c r="R1481" t="str">
        <f t="shared" si="47"/>
        <v/>
      </c>
      <c r="S1481" t="str">
        <f>VLOOKUP(L1481,银行退!C:Q,15,FALSE)</f>
        <v>S</v>
      </c>
      <c r="T1481" s="40" t="e">
        <f>VLOOKUP(L1481,银行退!C:W,21,FALSE)</f>
        <v>#N/A</v>
      </c>
      <c r="U1481" s="53">
        <v>42912.748900462961</v>
      </c>
      <c r="V1481" t="e">
        <f>VLOOKUP(B1481,HIS解!E:G,3,FALSE)</f>
        <v>#N/A</v>
      </c>
    </row>
    <row r="1482" spans="1:22" ht="14.25" hidden="1">
      <c r="A1482" s="53">
        <v>42912.74895833333</v>
      </c>
      <c r="B1482">
        <v>414991</v>
      </c>
      <c r="C1482" t="s">
        <v>3948</v>
      </c>
      <c r="D1482" t="s">
        <v>3949</v>
      </c>
      <c r="E1482" t="s">
        <v>3950</v>
      </c>
      <c r="F1482" s="15">
        <v>728</v>
      </c>
      <c r="G1482" t="s">
        <v>367</v>
      </c>
      <c r="H1482" t="s">
        <v>367</v>
      </c>
      <c r="I1482" t="s">
        <v>74</v>
      </c>
      <c r="J1482" t="s">
        <v>36</v>
      </c>
      <c r="K1482" t="s">
        <v>75</v>
      </c>
      <c r="L1482" t="s">
        <v>9237</v>
      </c>
      <c r="M1482" t="s">
        <v>9238</v>
      </c>
      <c r="N1482" t="s">
        <v>9239</v>
      </c>
      <c r="O1482">
        <f>VLOOKUP(B1482,HIS退!B:F,5,FALSE)</f>
        <v>-728</v>
      </c>
      <c r="P1482" t="str">
        <f t="shared" si="46"/>
        <v/>
      </c>
      <c r="Q1482" s="40">
        <f>VLOOKUP(L1482,银行退!C:D,2,FALSE)</f>
        <v>728</v>
      </c>
      <c r="R1482" t="str">
        <f t="shared" si="47"/>
        <v/>
      </c>
      <c r="S1482" t="str">
        <f>VLOOKUP(L1482,银行退!C:Q,15,FALSE)</f>
        <v>S</v>
      </c>
      <c r="T1482" s="40" t="e">
        <f>VLOOKUP(L1482,银行退!C:W,21,FALSE)</f>
        <v>#N/A</v>
      </c>
      <c r="U1482" s="53">
        <v>42912.74895833333</v>
      </c>
      <c r="V1482" t="e">
        <f>VLOOKUP(B1482,HIS解!E:G,3,FALSE)</f>
        <v>#N/A</v>
      </c>
    </row>
    <row r="1483" spans="1:22" ht="14.25" hidden="1">
      <c r="A1483" s="53">
        <v>42912.749212962961</v>
      </c>
      <c r="B1483">
        <v>414992</v>
      </c>
      <c r="C1483" t="s">
        <v>3951</v>
      </c>
      <c r="D1483" t="s">
        <v>3952</v>
      </c>
      <c r="E1483" t="s">
        <v>3953</v>
      </c>
      <c r="F1483" s="15">
        <v>331</v>
      </c>
      <c r="G1483" t="s">
        <v>367</v>
      </c>
      <c r="H1483" t="s">
        <v>367</v>
      </c>
      <c r="I1483" t="s">
        <v>74</v>
      </c>
      <c r="J1483" t="s">
        <v>36</v>
      </c>
      <c r="K1483" t="s">
        <v>75</v>
      </c>
      <c r="L1483" t="s">
        <v>9240</v>
      </c>
      <c r="M1483" t="s">
        <v>9241</v>
      </c>
      <c r="N1483" t="s">
        <v>9242</v>
      </c>
      <c r="O1483">
        <f>VLOOKUP(B1483,HIS退!B:F,5,FALSE)</f>
        <v>-331</v>
      </c>
      <c r="P1483" t="str">
        <f t="shared" si="46"/>
        <v/>
      </c>
      <c r="Q1483" s="40">
        <f>VLOOKUP(L1483,银行退!C:D,2,FALSE)</f>
        <v>331</v>
      </c>
      <c r="R1483" t="str">
        <f t="shared" si="47"/>
        <v/>
      </c>
      <c r="S1483" t="str">
        <f>VLOOKUP(L1483,银行退!C:Q,15,FALSE)</f>
        <v>S</v>
      </c>
      <c r="T1483" s="40" t="e">
        <f>VLOOKUP(L1483,银行退!C:W,21,FALSE)</f>
        <v>#N/A</v>
      </c>
      <c r="U1483" s="53">
        <v>42912.749212962961</v>
      </c>
      <c r="V1483" t="e">
        <f>VLOOKUP(B1483,HIS解!E:G,3,FALSE)</f>
        <v>#N/A</v>
      </c>
    </row>
    <row r="1484" spans="1:22" ht="14.25" hidden="1">
      <c r="A1484" s="53">
        <v>42912.781678240739</v>
      </c>
      <c r="B1484">
        <v>415118</v>
      </c>
      <c r="C1484" t="s">
        <v>3954</v>
      </c>
      <c r="D1484" t="s">
        <v>3955</v>
      </c>
      <c r="E1484" t="s">
        <v>3956</v>
      </c>
      <c r="F1484" s="15">
        <v>333</v>
      </c>
      <c r="G1484" t="s">
        <v>367</v>
      </c>
      <c r="H1484" t="s">
        <v>367</v>
      </c>
      <c r="I1484" t="s">
        <v>74</v>
      </c>
      <c r="J1484" t="s">
        <v>36</v>
      </c>
      <c r="K1484" t="s">
        <v>75</v>
      </c>
      <c r="L1484" t="s">
        <v>9243</v>
      </c>
      <c r="M1484" t="s">
        <v>9244</v>
      </c>
      <c r="N1484" t="s">
        <v>9245</v>
      </c>
      <c r="O1484">
        <f>VLOOKUP(B1484,HIS退!B:F,5,FALSE)</f>
        <v>-333</v>
      </c>
      <c r="P1484" t="str">
        <f t="shared" si="46"/>
        <v/>
      </c>
      <c r="Q1484" s="40">
        <f>VLOOKUP(L1484,银行退!C:D,2,FALSE)</f>
        <v>333</v>
      </c>
      <c r="R1484" t="str">
        <f t="shared" si="47"/>
        <v/>
      </c>
      <c r="S1484" t="str">
        <f>VLOOKUP(L1484,银行退!C:Q,15,FALSE)</f>
        <v>S</v>
      </c>
      <c r="T1484" s="40" t="e">
        <f>VLOOKUP(L1484,银行退!C:W,21,FALSE)</f>
        <v>#N/A</v>
      </c>
      <c r="U1484" s="53">
        <v>42912.781678240739</v>
      </c>
      <c r="V1484" t="e">
        <f>VLOOKUP(B1484,HIS解!E:G,3,FALSE)</f>
        <v>#N/A</v>
      </c>
    </row>
    <row r="1485" spans="1:22" ht="14.25" hidden="1">
      <c r="A1485" s="53">
        <v>42912.826886574076</v>
      </c>
      <c r="B1485">
        <v>415197</v>
      </c>
      <c r="C1485" t="s">
        <v>9246</v>
      </c>
      <c r="D1485" t="s">
        <v>3957</v>
      </c>
      <c r="E1485" t="s">
        <v>3958</v>
      </c>
      <c r="F1485" s="15">
        <v>244</v>
      </c>
      <c r="G1485" t="s">
        <v>367</v>
      </c>
      <c r="H1485" t="s">
        <v>367</v>
      </c>
      <c r="I1485" t="s">
        <v>174</v>
      </c>
      <c r="J1485" t="s">
        <v>98</v>
      </c>
      <c r="K1485" t="s">
        <v>75</v>
      </c>
      <c r="L1485" t="s">
        <v>9247</v>
      </c>
      <c r="M1485" t="s">
        <v>9248</v>
      </c>
      <c r="N1485" t="s">
        <v>9249</v>
      </c>
      <c r="O1485">
        <f>VLOOKUP(B1485,HIS退!B:F,5,FALSE)</f>
        <v>-244</v>
      </c>
      <c r="P1485" t="str">
        <f t="shared" si="46"/>
        <v/>
      </c>
      <c r="Q1485" s="40">
        <f>VLOOKUP(L1485,银行退!C:D,2,FALSE)</f>
        <v>244</v>
      </c>
      <c r="R1485" t="str">
        <f t="shared" si="47"/>
        <v/>
      </c>
      <c r="S1485" t="str">
        <f>VLOOKUP(L1485,银行退!C:Q,15,FALSE)</f>
        <v>B</v>
      </c>
      <c r="T1485" s="40" t="str">
        <f>VLOOKUP(L1485,银行退!C:W,21,FALSE)</f>
        <v>20170627</v>
      </c>
      <c r="U1485" s="53">
        <v>42912.826886574076</v>
      </c>
      <c r="V1485" t="e">
        <f>VLOOKUP(B1485,HIS解!E:G,3,FALSE)</f>
        <v>#N/A</v>
      </c>
    </row>
    <row r="1486" spans="1:22" ht="14.25" hidden="1">
      <c r="A1486" s="53">
        <v>42912.829050925924</v>
      </c>
      <c r="B1486">
        <v>415206</v>
      </c>
      <c r="C1486" t="s">
        <v>3959</v>
      </c>
      <c r="D1486" t="s">
        <v>3960</v>
      </c>
      <c r="E1486" t="s">
        <v>3961</v>
      </c>
      <c r="F1486" s="15">
        <v>92</v>
      </c>
      <c r="G1486" t="s">
        <v>367</v>
      </c>
      <c r="H1486" t="s">
        <v>367</v>
      </c>
      <c r="I1486" t="s">
        <v>74</v>
      </c>
      <c r="J1486" t="s">
        <v>36</v>
      </c>
      <c r="K1486" t="s">
        <v>75</v>
      </c>
      <c r="L1486" t="s">
        <v>9250</v>
      </c>
      <c r="M1486" t="s">
        <v>9251</v>
      </c>
      <c r="N1486" t="s">
        <v>9252</v>
      </c>
      <c r="O1486">
        <f>VLOOKUP(B1486,HIS退!B:F,5,FALSE)</f>
        <v>-92</v>
      </c>
      <c r="P1486" t="str">
        <f t="shared" si="46"/>
        <v/>
      </c>
      <c r="Q1486" s="40">
        <f>VLOOKUP(L1486,银行退!C:D,2,FALSE)</f>
        <v>92</v>
      </c>
      <c r="R1486" t="str">
        <f t="shared" si="47"/>
        <v/>
      </c>
      <c r="S1486" t="str">
        <f>VLOOKUP(L1486,银行退!C:Q,15,FALSE)</f>
        <v>S</v>
      </c>
      <c r="T1486" s="40" t="e">
        <f>VLOOKUP(L1486,银行退!C:W,21,FALSE)</f>
        <v>#N/A</v>
      </c>
      <c r="U1486" s="53">
        <v>42912.829050925924</v>
      </c>
      <c r="V1486" t="e">
        <f>VLOOKUP(B1486,HIS解!E:G,3,FALSE)</f>
        <v>#N/A</v>
      </c>
    </row>
    <row r="1487" spans="1:22" ht="14.25" hidden="1">
      <c r="A1487" s="53">
        <v>42912.846979166665</v>
      </c>
      <c r="B1487">
        <v>415255</v>
      </c>
      <c r="C1487" t="s">
        <v>3962</v>
      </c>
      <c r="D1487" t="s">
        <v>3963</v>
      </c>
      <c r="E1487" t="s">
        <v>3964</v>
      </c>
      <c r="F1487" s="15">
        <v>33</v>
      </c>
      <c r="G1487" t="s">
        <v>367</v>
      </c>
      <c r="H1487" t="s">
        <v>367</v>
      </c>
      <c r="I1487" t="s">
        <v>74</v>
      </c>
      <c r="J1487" t="s">
        <v>36</v>
      </c>
      <c r="K1487" t="s">
        <v>75</v>
      </c>
      <c r="L1487" t="s">
        <v>9253</v>
      </c>
      <c r="M1487" t="s">
        <v>9254</v>
      </c>
      <c r="N1487" t="s">
        <v>9255</v>
      </c>
      <c r="O1487">
        <f>VLOOKUP(B1487,HIS退!B:F,5,FALSE)</f>
        <v>-33</v>
      </c>
      <c r="P1487" t="str">
        <f t="shared" si="46"/>
        <v/>
      </c>
      <c r="Q1487" s="40">
        <f>VLOOKUP(L1487,银行退!C:D,2,FALSE)</f>
        <v>33</v>
      </c>
      <c r="R1487" t="str">
        <f t="shared" si="47"/>
        <v/>
      </c>
      <c r="S1487" t="str">
        <f>VLOOKUP(L1487,银行退!C:Q,15,FALSE)</f>
        <v>S</v>
      </c>
      <c r="T1487" s="40" t="e">
        <f>VLOOKUP(L1487,银行退!C:W,21,FALSE)</f>
        <v>#N/A</v>
      </c>
      <c r="U1487" s="53">
        <v>42912.846979166665</v>
      </c>
      <c r="V1487" t="e">
        <f>VLOOKUP(B1487,HIS解!E:G,3,FALSE)</f>
        <v>#N/A</v>
      </c>
    </row>
    <row r="1488" spans="1:22" ht="14.25" hidden="1">
      <c r="A1488" s="53">
        <v>42912.847893518519</v>
      </c>
      <c r="B1488">
        <v>415257</v>
      </c>
      <c r="C1488" t="s">
        <v>3965</v>
      </c>
      <c r="D1488" t="s">
        <v>3966</v>
      </c>
      <c r="E1488" t="s">
        <v>3967</v>
      </c>
      <c r="F1488" s="15">
        <v>400</v>
      </c>
      <c r="G1488" t="s">
        <v>367</v>
      </c>
      <c r="H1488" t="s">
        <v>367</v>
      </c>
      <c r="I1488" t="s">
        <v>74</v>
      </c>
      <c r="J1488" t="s">
        <v>36</v>
      </c>
      <c r="K1488" t="s">
        <v>75</v>
      </c>
      <c r="L1488" t="s">
        <v>9256</v>
      </c>
      <c r="M1488" t="s">
        <v>9257</v>
      </c>
      <c r="N1488" t="s">
        <v>9258</v>
      </c>
      <c r="O1488">
        <f>VLOOKUP(B1488,HIS退!B:F,5,FALSE)</f>
        <v>-400</v>
      </c>
      <c r="P1488" t="str">
        <f t="shared" si="46"/>
        <v/>
      </c>
      <c r="Q1488" s="40">
        <f>VLOOKUP(L1488,银行退!C:D,2,FALSE)</f>
        <v>400</v>
      </c>
      <c r="R1488" t="str">
        <f t="shared" si="47"/>
        <v/>
      </c>
      <c r="S1488" t="str">
        <f>VLOOKUP(L1488,银行退!C:Q,15,FALSE)</f>
        <v>S</v>
      </c>
      <c r="T1488" s="40" t="e">
        <f>VLOOKUP(L1488,银行退!C:W,21,FALSE)</f>
        <v>#N/A</v>
      </c>
      <c r="U1488" s="53">
        <v>42912.847893518519</v>
      </c>
      <c r="V1488" t="e">
        <f>VLOOKUP(B1488,HIS解!E:G,3,FALSE)</f>
        <v>#N/A</v>
      </c>
    </row>
    <row r="1489" spans="1:22" ht="14.25" hidden="1">
      <c r="A1489" s="53">
        <v>42912.917893518519</v>
      </c>
      <c r="B1489">
        <v>415418</v>
      </c>
      <c r="C1489" t="s">
        <v>3968</v>
      </c>
      <c r="D1489" t="s">
        <v>131</v>
      </c>
      <c r="E1489" t="s">
        <v>132</v>
      </c>
      <c r="F1489" s="15">
        <v>737</v>
      </c>
      <c r="G1489" t="s">
        <v>367</v>
      </c>
      <c r="H1489" t="s">
        <v>367</v>
      </c>
      <c r="I1489" t="s">
        <v>74</v>
      </c>
      <c r="J1489" t="s">
        <v>36</v>
      </c>
      <c r="K1489" t="s">
        <v>75</v>
      </c>
      <c r="L1489" t="s">
        <v>9259</v>
      </c>
      <c r="M1489" t="s">
        <v>9260</v>
      </c>
      <c r="N1489" t="s">
        <v>163</v>
      </c>
      <c r="O1489">
        <f>VLOOKUP(B1489,HIS退!B:F,5,FALSE)</f>
        <v>-737</v>
      </c>
      <c r="P1489" t="str">
        <f t="shared" si="46"/>
        <v/>
      </c>
      <c r="Q1489" s="40">
        <f>VLOOKUP(L1489,银行退!C:D,2,FALSE)</f>
        <v>737</v>
      </c>
      <c r="R1489" t="str">
        <f t="shared" si="47"/>
        <v/>
      </c>
      <c r="S1489" t="str">
        <f>VLOOKUP(L1489,银行退!C:Q,15,FALSE)</f>
        <v>S</v>
      </c>
      <c r="T1489" s="40" t="e">
        <f>VLOOKUP(L1489,银行退!C:W,21,FALSE)</f>
        <v>#N/A</v>
      </c>
      <c r="U1489" s="53">
        <v>42912.917893518519</v>
      </c>
      <c r="V1489" t="e">
        <f>VLOOKUP(B1489,HIS解!E:G,3,FALSE)</f>
        <v>#N/A</v>
      </c>
    </row>
    <row r="1490" spans="1:22" ht="14.25" hidden="1">
      <c r="A1490" s="53">
        <v>42913.276388888888</v>
      </c>
      <c r="B1490">
        <v>415752</v>
      </c>
      <c r="C1490" t="s">
        <v>3969</v>
      </c>
      <c r="D1490" t="s">
        <v>3970</v>
      </c>
      <c r="E1490" t="s">
        <v>3971</v>
      </c>
      <c r="F1490" s="15">
        <v>500</v>
      </c>
      <c r="G1490" t="s">
        <v>367</v>
      </c>
      <c r="H1490" t="s">
        <v>367</v>
      </c>
      <c r="I1490" t="s">
        <v>74</v>
      </c>
      <c r="J1490" t="s">
        <v>36</v>
      </c>
      <c r="K1490" t="s">
        <v>75</v>
      </c>
      <c r="L1490" t="s">
        <v>9261</v>
      </c>
      <c r="M1490" t="s">
        <v>9262</v>
      </c>
      <c r="N1490" t="s">
        <v>9263</v>
      </c>
      <c r="O1490">
        <f>VLOOKUP(B1490,HIS退!B:F,5,FALSE)</f>
        <v>-500</v>
      </c>
      <c r="P1490" t="str">
        <f t="shared" si="46"/>
        <v/>
      </c>
      <c r="Q1490" s="40">
        <f>VLOOKUP(L1490,银行退!C:D,2,FALSE)</f>
        <v>500</v>
      </c>
      <c r="R1490" t="str">
        <f t="shared" si="47"/>
        <v/>
      </c>
      <c r="S1490" t="str">
        <f>VLOOKUP(L1490,银行退!C:Q,15,FALSE)</f>
        <v>S</v>
      </c>
      <c r="T1490" s="40" t="e">
        <f>VLOOKUP(L1490,银行退!C:W,21,FALSE)</f>
        <v>#N/A</v>
      </c>
      <c r="U1490" s="53">
        <v>42913.276388888888</v>
      </c>
      <c r="V1490" t="e">
        <f>VLOOKUP(B1490,HIS解!E:G,3,FALSE)</f>
        <v>#N/A</v>
      </c>
    </row>
    <row r="1491" spans="1:22" ht="14.25" hidden="1">
      <c r="A1491" s="53">
        <v>42913.295289351852</v>
      </c>
      <c r="B1491">
        <v>415794</v>
      </c>
      <c r="C1491" t="s">
        <v>3972</v>
      </c>
      <c r="D1491" t="s">
        <v>3973</v>
      </c>
      <c r="E1491" t="s">
        <v>3974</v>
      </c>
      <c r="F1491" s="15">
        <v>283</v>
      </c>
      <c r="G1491" t="s">
        <v>367</v>
      </c>
      <c r="H1491" t="s">
        <v>367</v>
      </c>
      <c r="I1491" t="s">
        <v>74</v>
      </c>
      <c r="J1491" t="s">
        <v>36</v>
      </c>
      <c r="K1491" t="s">
        <v>75</v>
      </c>
      <c r="L1491" t="s">
        <v>9264</v>
      </c>
      <c r="M1491" t="s">
        <v>9265</v>
      </c>
      <c r="N1491" t="s">
        <v>9266</v>
      </c>
      <c r="O1491">
        <f>VLOOKUP(B1491,HIS退!B:F,5,FALSE)</f>
        <v>-283</v>
      </c>
      <c r="P1491" t="str">
        <f t="shared" si="46"/>
        <v/>
      </c>
      <c r="Q1491" s="40">
        <f>VLOOKUP(L1491,银行退!C:D,2,FALSE)</f>
        <v>283</v>
      </c>
      <c r="R1491" t="str">
        <f t="shared" si="47"/>
        <v/>
      </c>
      <c r="S1491" t="str">
        <f>VLOOKUP(L1491,银行退!C:Q,15,FALSE)</f>
        <v>S</v>
      </c>
      <c r="T1491" s="40" t="e">
        <f>VLOOKUP(L1491,银行退!C:W,21,FALSE)</f>
        <v>#N/A</v>
      </c>
      <c r="U1491" s="53">
        <v>42913.295289351852</v>
      </c>
      <c r="V1491" t="e">
        <f>VLOOKUP(B1491,HIS解!E:G,3,FALSE)</f>
        <v>#N/A</v>
      </c>
    </row>
    <row r="1492" spans="1:22" ht="14.25" hidden="1">
      <c r="A1492" s="53">
        <v>42913.362743055557</v>
      </c>
      <c r="B1492">
        <v>418286</v>
      </c>
      <c r="C1492" t="s">
        <v>3975</v>
      </c>
      <c r="D1492" t="s">
        <v>3976</v>
      </c>
      <c r="E1492" t="s">
        <v>3977</v>
      </c>
      <c r="F1492" s="15">
        <v>3000</v>
      </c>
      <c r="G1492" t="s">
        <v>367</v>
      </c>
      <c r="H1492" t="s">
        <v>367</v>
      </c>
      <c r="I1492" t="s">
        <v>74</v>
      </c>
      <c r="J1492" t="s">
        <v>36</v>
      </c>
      <c r="K1492" t="s">
        <v>75</v>
      </c>
      <c r="L1492" t="s">
        <v>9267</v>
      </c>
      <c r="M1492" t="s">
        <v>9268</v>
      </c>
      <c r="N1492" t="s">
        <v>9269</v>
      </c>
      <c r="O1492">
        <f>VLOOKUP(B1492,HIS退!B:F,5,FALSE)</f>
        <v>-3000</v>
      </c>
      <c r="P1492" t="str">
        <f t="shared" si="46"/>
        <v/>
      </c>
      <c r="Q1492" s="40">
        <f>VLOOKUP(L1492,银行退!C:D,2,FALSE)</f>
        <v>3000</v>
      </c>
      <c r="R1492" t="str">
        <f t="shared" si="47"/>
        <v/>
      </c>
      <c r="S1492" t="str">
        <f>VLOOKUP(L1492,银行退!C:Q,15,FALSE)</f>
        <v>S</v>
      </c>
      <c r="T1492" s="40" t="e">
        <f>VLOOKUP(L1492,银行退!C:W,21,FALSE)</f>
        <v>#N/A</v>
      </c>
      <c r="U1492" s="53">
        <v>42913.362743055557</v>
      </c>
      <c r="V1492" t="e">
        <f>VLOOKUP(B1492,HIS解!E:G,3,FALSE)</f>
        <v>#N/A</v>
      </c>
    </row>
    <row r="1493" spans="1:22" ht="14.25" hidden="1">
      <c r="A1493" s="53">
        <v>42913.374803240738</v>
      </c>
      <c r="B1493">
        <v>419205</v>
      </c>
      <c r="C1493" t="s">
        <v>3978</v>
      </c>
      <c r="D1493" t="s">
        <v>3979</v>
      </c>
      <c r="E1493" t="s">
        <v>3980</v>
      </c>
      <c r="F1493" s="15">
        <v>400</v>
      </c>
      <c r="G1493" t="s">
        <v>367</v>
      </c>
      <c r="H1493" t="s">
        <v>367</v>
      </c>
      <c r="I1493" t="s">
        <v>74</v>
      </c>
      <c r="J1493" t="s">
        <v>36</v>
      </c>
      <c r="K1493" t="s">
        <v>75</v>
      </c>
      <c r="L1493" t="s">
        <v>9270</v>
      </c>
      <c r="M1493" t="s">
        <v>9271</v>
      </c>
      <c r="N1493" t="s">
        <v>9272</v>
      </c>
      <c r="O1493">
        <f>VLOOKUP(B1493,HIS退!B:F,5,FALSE)</f>
        <v>-400</v>
      </c>
      <c r="P1493" t="str">
        <f t="shared" si="46"/>
        <v/>
      </c>
      <c r="Q1493" s="40">
        <f>VLOOKUP(L1493,银行退!C:D,2,FALSE)</f>
        <v>400</v>
      </c>
      <c r="R1493" t="str">
        <f t="shared" si="47"/>
        <v/>
      </c>
      <c r="S1493" t="str">
        <f>VLOOKUP(L1493,银行退!C:Q,15,FALSE)</f>
        <v>S</v>
      </c>
      <c r="T1493" s="40" t="e">
        <f>VLOOKUP(L1493,银行退!C:W,21,FALSE)</f>
        <v>#N/A</v>
      </c>
      <c r="U1493" s="53">
        <v>42913.374803240738</v>
      </c>
      <c r="V1493" t="e">
        <f>VLOOKUP(B1493,HIS解!E:G,3,FALSE)</f>
        <v>#N/A</v>
      </c>
    </row>
    <row r="1494" spans="1:22" ht="14.25" hidden="1">
      <c r="A1494" s="53">
        <v>42913.378530092596</v>
      </c>
      <c r="B1494">
        <v>419533</v>
      </c>
      <c r="C1494" t="s">
        <v>9273</v>
      </c>
      <c r="D1494" t="s">
        <v>3141</v>
      </c>
      <c r="E1494" t="s">
        <v>3142</v>
      </c>
      <c r="F1494" s="15">
        <v>602</v>
      </c>
      <c r="G1494" t="s">
        <v>367</v>
      </c>
      <c r="H1494" t="s">
        <v>367</v>
      </c>
      <c r="I1494" t="s">
        <v>174</v>
      </c>
      <c r="J1494" t="s">
        <v>73</v>
      </c>
      <c r="K1494" t="s">
        <v>75</v>
      </c>
      <c r="L1494" t="s">
        <v>9274</v>
      </c>
      <c r="M1494" t="s">
        <v>9275</v>
      </c>
      <c r="N1494" t="s">
        <v>5101</v>
      </c>
      <c r="O1494">
        <f>VLOOKUP(B1494,HIS退!B:F,5,FALSE)</f>
        <v>-602</v>
      </c>
      <c r="P1494" t="str">
        <f t="shared" si="46"/>
        <v/>
      </c>
      <c r="Q1494" s="40">
        <f>VLOOKUP(L1494,银行退!C:D,2,FALSE)</f>
        <v>602</v>
      </c>
      <c r="R1494" t="str">
        <f t="shared" si="47"/>
        <v/>
      </c>
      <c r="S1494" t="str">
        <f>VLOOKUP(L1494,银行退!C:Q,15,FALSE)</f>
        <v>B</v>
      </c>
      <c r="T1494" s="40" t="str">
        <f>VLOOKUP(L1494,银行退!C:W,21,FALSE)</f>
        <v>20170627</v>
      </c>
      <c r="U1494" s="53">
        <v>42913.378530092596</v>
      </c>
      <c r="V1494">
        <f>VLOOKUP(B1494,HIS解!E:G,3,FALSE)</f>
        <v>602</v>
      </c>
    </row>
    <row r="1495" spans="1:22" ht="14.25" hidden="1">
      <c r="A1495" s="53">
        <v>42913.389606481483</v>
      </c>
      <c r="B1495">
        <v>420588</v>
      </c>
      <c r="C1495" t="s">
        <v>3981</v>
      </c>
      <c r="D1495" t="s">
        <v>321</v>
      </c>
      <c r="E1495" t="s">
        <v>322</v>
      </c>
      <c r="F1495" s="15">
        <v>1990</v>
      </c>
      <c r="G1495" t="s">
        <v>367</v>
      </c>
      <c r="H1495" t="s">
        <v>367</v>
      </c>
      <c r="I1495" t="s">
        <v>74</v>
      </c>
      <c r="J1495" t="s">
        <v>36</v>
      </c>
      <c r="K1495" t="s">
        <v>75</v>
      </c>
      <c r="L1495" t="s">
        <v>9276</v>
      </c>
      <c r="M1495" t="s">
        <v>9277</v>
      </c>
      <c r="N1495" t="s">
        <v>376</v>
      </c>
      <c r="O1495">
        <f>VLOOKUP(B1495,HIS退!B:F,5,FALSE)</f>
        <v>-1990</v>
      </c>
      <c r="P1495" t="str">
        <f t="shared" si="46"/>
        <v/>
      </c>
      <c r="Q1495" s="40">
        <f>VLOOKUP(L1495,银行退!C:D,2,FALSE)</f>
        <v>1990</v>
      </c>
      <c r="R1495" t="str">
        <f t="shared" si="47"/>
        <v/>
      </c>
      <c r="S1495" t="str">
        <f>VLOOKUP(L1495,银行退!C:Q,15,FALSE)</f>
        <v>S</v>
      </c>
      <c r="T1495" s="40" t="e">
        <f>VLOOKUP(L1495,银行退!C:W,21,FALSE)</f>
        <v>#N/A</v>
      </c>
      <c r="U1495" s="53">
        <v>42913.389606481483</v>
      </c>
      <c r="V1495" t="e">
        <f>VLOOKUP(B1495,HIS解!E:G,3,FALSE)</f>
        <v>#N/A</v>
      </c>
    </row>
    <row r="1496" spans="1:22" ht="14.25" hidden="1">
      <c r="A1496" s="53">
        <v>42913.391388888886</v>
      </c>
      <c r="B1496">
        <v>420767</v>
      </c>
      <c r="C1496" t="s">
        <v>9278</v>
      </c>
      <c r="D1496" t="s">
        <v>321</v>
      </c>
      <c r="E1496" t="s">
        <v>322</v>
      </c>
      <c r="F1496" s="15">
        <v>2000</v>
      </c>
      <c r="G1496" t="s">
        <v>367</v>
      </c>
      <c r="H1496" t="s">
        <v>367</v>
      </c>
      <c r="I1496" t="s">
        <v>174</v>
      </c>
      <c r="J1496" t="s">
        <v>73</v>
      </c>
      <c r="K1496" t="s">
        <v>75</v>
      </c>
      <c r="L1496" t="s">
        <v>9279</v>
      </c>
      <c r="M1496" t="s">
        <v>9280</v>
      </c>
      <c r="N1496" t="s">
        <v>5102</v>
      </c>
      <c r="O1496">
        <f>VLOOKUP(B1496,HIS退!B:F,5,FALSE)</f>
        <v>-2000</v>
      </c>
      <c r="P1496" t="str">
        <f t="shared" si="46"/>
        <v/>
      </c>
      <c r="Q1496" s="40">
        <f>VLOOKUP(L1496,银行退!C:D,2,FALSE)</f>
        <v>2000</v>
      </c>
      <c r="R1496" t="str">
        <f t="shared" si="47"/>
        <v/>
      </c>
      <c r="S1496" t="str">
        <f>VLOOKUP(L1496,银行退!C:Q,15,FALSE)</f>
        <v>B</v>
      </c>
      <c r="T1496" s="40" t="str">
        <f>VLOOKUP(L1496,银行退!C:W,21,FALSE)</f>
        <v>20170627</v>
      </c>
      <c r="U1496" s="53">
        <v>42913.391388888886</v>
      </c>
      <c r="V1496">
        <f>VLOOKUP(B1496,HIS解!E:G,3,FALSE)</f>
        <v>2000</v>
      </c>
    </row>
    <row r="1497" spans="1:22" ht="14.25" hidden="1">
      <c r="A1497" s="53">
        <v>42913.40315972222</v>
      </c>
      <c r="B1497">
        <v>421774</v>
      </c>
      <c r="C1497" t="s">
        <v>3982</v>
      </c>
      <c r="D1497" t="s">
        <v>3983</v>
      </c>
      <c r="E1497" t="s">
        <v>3984</v>
      </c>
      <c r="F1497" s="15">
        <v>592</v>
      </c>
      <c r="G1497" t="s">
        <v>367</v>
      </c>
      <c r="H1497" t="s">
        <v>367</v>
      </c>
      <c r="I1497" t="s">
        <v>74</v>
      </c>
      <c r="J1497" t="s">
        <v>36</v>
      </c>
      <c r="K1497" t="s">
        <v>75</v>
      </c>
      <c r="L1497" t="s">
        <v>9281</v>
      </c>
      <c r="M1497" t="s">
        <v>9282</v>
      </c>
      <c r="N1497" t="s">
        <v>9283</v>
      </c>
      <c r="O1497">
        <f>VLOOKUP(B1497,HIS退!B:F,5,FALSE)</f>
        <v>-592</v>
      </c>
      <c r="P1497" t="str">
        <f t="shared" si="46"/>
        <v/>
      </c>
      <c r="Q1497" s="40">
        <f>VLOOKUP(L1497,银行退!C:D,2,FALSE)</f>
        <v>592</v>
      </c>
      <c r="R1497" t="str">
        <f t="shared" si="47"/>
        <v/>
      </c>
      <c r="S1497" t="str">
        <f>VLOOKUP(L1497,银行退!C:Q,15,FALSE)</f>
        <v>S</v>
      </c>
      <c r="T1497" s="40" t="e">
        <f>VLOOKUP(L1497,银行退!C:W,21,FALSE)</f>
        <v>#N/A</v>
      </c>
      <c r="U1497" s="53">
        <v>42913.40315972222</v>
      </c>
      <c r="V1497" t="e">
        <f>VLOOKUP(B1497,HIS解!E:G,3,FALSE)</f>
        <v>#N/A</v>
      </c>
    </row>
    <row r="1498" spans="1:22" ht="14.25" hidden="1">
      <c r="A1498" s="53">
        <v>42913.40693287037</v>
      </c>
      <c r="B1498">
        <v>422092</v>
      </c>
      <c r="C1498" t="s">
        <v>3985</v>
      </c>
      <c r="D1498" t="s">
        <v>3351</v>
      </c>
      <c r="E1498" t="s">
        <v>3352</v>
      </c>
      <c r="F1498" s="15">
        <v>9999</v>
      </c>
      <c r="G1498" t="s">
        <v>367</v>
      </c>
      <c r="H1498" t="s">
        <v>367</v>
      </c>
      <c r="I1498" t="s">
        <v>74</v>
      </c>
      <c r="J1498" t="s">
        <v>36</v>
      </c>
      <c r="K1498" t="s">
        <v>75</v>
      </c>
      <c r="L1498" t="s">
        <v>9284</v>
      </c>
      <c r="M1498" t="s">
        <v>9285</v>
      </c>
      <c r="N1498" t="s">
        <v>5062</v>
      </c>
      <c r="O1498">
        <f>VLOOKUP(B1498,HIS退!B:F,5,FALSE)</f>
        <v>-9999</v>
      </c>
      <c r="P1498" t="str">
        <f t="shared" si="46"/>
        <v/>
      </c>
      <c r="Q1498" s="40">
        <f>VLOOKUP(L1498,银行退!C:D,2,FALSE)</f>
        <v>9999</v>
      </c>
      <c r="R1498" t="str">
        <f t="shared" si="47"/>
        <v/>
      </c>
      <c r="S1498" t="str">
        <f>VLOOKUP(L1498,银行退!C:Q,15,FALSE)</f>
        <v>S</v>
      </c>
      <c r="T1498" s="40">
        <f>VLOOKUP(L1498,银行退!C:W,21,FALSE)</f>
        <v>0</v>
      </c>
      <c r="U1498" s="53">
        <v>42913.40693287037</v>
      </c>
      <c r="V1498" t="e">
        <f>VLOOKUP(B1498,HIS解!E:G,3,FALSE)</f>
        <v>#N/A</v>
      </c>
    </row>
    <row r="1499" spans="1:22" ht="14.25" hidden="1">
      <c r="A1499" s="53">
        <v>42913.412604166668</v>
      </c>
      <c r="B1499">
        <v>422579</v>
      </c>
      <c r="C1499" t="s">
        <v>3986</v>
      </c>
      <c r="D1499" t="s">
        <v>3987</v>
      </c>
      <c r="E1499" t="s">
        <v>3988</v>
      </c>
      <c r="F1499" s="15">
        <v>120</v>
      </c>
      <c r="G1499" t="s">
        <v>42</v>
      </c>
      <c r="H1499" t="s">
        <v>367</v>
      </c>
      <c r="I1499" t="s">
        <v>74</v>
      </c>
      <c r="J1499" t="s">
        <v>36</v>
      </c>
      <c r="K1499" t="s">
        <v>75</v>
      </c>
      <c r="L1499" t="s">
        <v>9286</v>
      </c>
      <c r="M1499" t="s">
        <v>9287</v>
      </c>
      <c r="N1499" t="s">
        <v>9288</v>
      </c>
      <c r="O1499">
        <f>VLOOKUP(B1499,HIS退!B:F,5,FALSE)</f>
        <v>-120</v>
      </c>
      <c r="P1499" t="str">
        <f t="shared" si="46"/>
        <v/>
      </c>
      <c r="Q1499" s="40">
        <f>VLOOKUP(L1499,银行退!C:D,2,FALSE)</f>
        <v>120</v>
      </c>
      <c r="R1499" t="str">
        <f t="shared" si="47"/>
        <v/>
      </c>
      <c r="S1499" t="str">
        <f>VLOOKUP(L1499,银行退!C:Q,15,FALSE)</f>
        <v>S</v>
      </c>
      <c r="T1499" s="40" t="e">
        <f>VLOOKUP(L1499,银行退!C:W,21,FALSE)</f>
        <v>#N/A</v>
      </c>
      <c r="U1499" s="53">
        <v>42913.412604166668</v>
      </c>
      <c r="V1499" t="e">
        <f>VLOOKUP(B1499,HIS解!E:G,3,FALSE)</f>
        <v>#N/A</v>
      </c>
    </row>
    <row r="1500" spans="1:22" ht="14.25" hidden="1">
      <c r="A1500" s="53">
        <v>42913.418194444443</v>
      </c>
      <c r="B1500">
        <v>423082</v>
      </c>
      <c r="C1500" t="s">
        <v>3989</v>
      </c>
      <c r="D1500" t="s">
        <v>3990</v>
      </c>
      <c r="E1500" t="s">
        <v>3991</v>
      </c>
      <c r="F1500" s="15">
        <v>179</v>
      </c>
      <c r="G1500" t="s">
        <v>367</v>
      </c>
      <c r="H1500" t="s">
        <v>367</v>
      </c>
      <c r="I1500" t="s">
        <v>74</v>
      </c>
      <c r="J1500" t="s">
        <v>36</v>
      </c>
      <c r="K1500" t="s">
        <v>75</v>
      </c>
      <c r="L1500" t="s">
        <v>9289</v>
      </c>
      <c r="M1500" t="s">
        <v>9290</v>
      </c>
      <c r="N1500" t="s">
        <v>9291</v>
      </c>
      <c r="O1500">
        <f>VLOOKUP(B1500,HIS退!B:F,5,FALSE)</f>
        <v>-179</v>
      </c>
      <c r="P1500" t="str">
        <f t="shared" si="46"/>
        <v/>
      </c>
      <c r="Q1500" s="40">
        <f>VLOOKUP(L1500,银行退!C:D,2,FALSE)</f>
        <v>179</v>
      </c>
      <c r="R1500" t="str">
        <f t="shared" si="47"/>
        <v/>
      </c>
      <c r="S1500" t="str">
        <f>VLOOKUP(L1500,银行退!C:Q,15,FALSE)</f>
        <v>S</v>
      </c>
      <c r="T1500" s="40" t="e">
        <f>VLOOKUP(L1500,银行退!C:W,21,FALSE)</f>
        <v>#N/A</v>
      </c>
      <c r="U1500" s="53">
        <v>42913.418194444443</v>
      </c>
      <c r="V1500" t="e">
        <f>VLOOKUP(B1500,HIS解!E:G,3,FALSE)</f>
        <v>#N/A</v>
      </c>
    </row>
    <row r="1501" spans="1:22" ht="14.25" hidden="1">
      <c r="A1501" s="53">
        <v>42913.420254629629</v>
      </c>
      <c r="B1501">
        <v>423299</v>
      </c>
      <c r="C1501" t="s">
        <v>3992</v>
      </c>
      <c r="D1501" t="s">
        <v>3993</v>
      </c>
      <c r="E1501" t="s">
        <v>3994</v>
      </c>
      <c r="F1501" s="15">
        <v>200</v>
      </c>
      <c r="G1501" t="s">
        <v>367</v>
      </c>
      <c r="H1501" t="s">
        <v>367</v>
      </c>
      <c r="I1501" t="s">
        <v>74</v>
      </c>
      <c r="J1501" t="s">
        <v>36</v>
      </c>
      <c r="K1501" t="s">
        <v>75</v>
      </c>
      <c r="L1501" t="s">
        <v>9292</v>
      </c>
      <c r="M1501" t="s">
        <v>9293</v>
      </c>
      <c r="N1501" t="s">
        <v>9294</v>
      </c>
      <c r="O1501">
        <f>VLOOKUP(B1501,HIS退!B:F,5,FALSE)</f>
        <v>-200</v>
      </c>
      <c r="P1501" t="str">
        <f t="shared" si="46"/>
        <v/>
      </c>
      <c r="Q1501" s="40">
        <f>VLOOKUP(L1501,银行退!C:D,2,FALSE)</f>
        <v>200</v>
      </c>
      <c r="R1501" t="str">
        <f t="shared" si="47"/>
        <v/>
      </c>
      <c r="S1501" t="str">
        <f>VLOOKUP(L1501,银行退!C:Q,15,FALSE)</f>
        <v>S</v>
      </c>
      <c r="T1501" s="40" t="e">
        <f>VLOOKUP(L1501,银行退!C:W,21,FALSE)</f>
        <v>#N/A</v>
      </c>
      <c r="U1501" s="53">
        <v>42913.420254629629</v>
      </c>
      <c r="V1501" t="e">
        <f>VLOOKUP(B1501,HIS解!E:G,3,FALSE)</f>
        <v>#N/A</v>
      </c>
    </row>
    <row r="1502" spans="1:22" ht="14.25" hidden="1">
      <c r="A1502" s="53">
        <v>42913.426018518519</v>
      </c>
      <c r="B1502">
        <v>423761</v>
      </c>
      <c r="C1502" t="s">
        <v>3995</v>
      </c>
      <c r="D1502" t="s">
        <v>3996</v>
      </c>
      <c r="E1502" t="s">
        <v>3997</v>
      </c>
      <c r="F1502" s="15">
        <v>100</v>
      </c>
      <c r="G1502" t="s">
        <v>367</v>
      </c>
      <c r="H1502" t="s">
        <v>367</v>
      </c>
      <c r="I1502" t="s">
        <v>74</v>
      </c>
      <c r="J1502" t="s">
        <v>36</v>
      </c>
      <c r="K1502" t="s">
        <v>75</v>
      </c>
      <c r="L1502" t="s">
        <v>9295</v>
      </c>
      <c r="M1502" t="s">
        <v>9296</v>
      </c>
      <c r="N1502" t="s">
        <v>9297</v>
      </c>
      <c r="O1502">
        <f>VLOOKUP(B1502,HIS退!B:F,5,FALSE)</f>
        <v>-100</v>
      </c>
      <c r="P1502" t="str">
        <f t="shared" si="46"/>
        <v/>
      </c>
      <c r="Q1502" s="40">
        <f>VLOOKUP(L1502,银行退!C:D,2,FALSE)</f>
        <v>100</v>
      </c>
      <c r="R1502" t="str">
        <f t="shared" si="47"/>
        <v/>
      </c>
      <c r="S1502" t="str">
        <f>VLOOKUP(L1502,银行退!C:Q,15,FALSE)</f>
        <v>S</v>
      </c>
      <c r="T1502" s="40" t="e">
        <f>VLOOKUP(L1502,银行退!C:W,21,FALSE)</f>
        <v>#N/A</v>
      </c>
      <c r="U1502" s="53">
        <v>42913.426018518519</v>
      </c>
      <c r="V1502" t="e">
        <f>VLOOKUP(B1502,HIS解!E:G,3,FALSE)</f>
        <v>#N/A</v>
      </c>
    </row>
    <row r="1503" spans="1:22" ht="14.25" hidden="1">
      <c r="A1503" s="53">
        <v>42913.430428240739</v>
      </c>
      <c r="B1503">
        <v>424163</v>
      </c>
      <c r="C1503" t="s">
        <v>3998</v>
      </c>
      <c r="D1503" t="s">
        <v>277</v>
      </c>
      <c r="E1503" t="s">
        <v>278</v>
      </c>
      <c r="F1503" s="15">
        <v>4500</v>
      </c>
      <c r="G1503" t="s">
        <v>367</v>
      </c>
      <c r="H1503" t="s">
        <v>367</v>
      </c>
      <c r="I1503" t="s">
        <v>74</v>
      </c>
      <c r="J1503" t="s">
        <v>36</v>
      </c>
      <c r="K1503" t="s">
        <v>75</v>
      </c>
      <c r="L1503" t="s">
        <v>9298</v>
      </c>
      <c r="M1503" t="s">
        <v>9299</v>
      </c>
      <c r="N1503" t="s">
        <v>272</v>
      </c>
      <c r="O1503">
        <f>VLOOKUP(B1503,HIS退!B:F,5,FALSE)</f>
        <v>-4500</v>
      </c>
      <c r="P1503" t="str">
        <f t="shared" si="46"/>
        <v/>
      </c>
      <c r="Q1503" s="40">
        <f>VLOOKUP(L1503,银行退!C:D,2,FALSE)</f>
        <v>4500</v>
      </c>
      <c r="R1503" t="str">
        <f t="shared" si="47"/>
        <v/>
      </c>
      <c r="S1503" t="str">
        <f>VLOOKUP(L1503,银行退!C:Q,15,FALSE)</f>
        <v>S</v>
      </c>
      <c r="T1503" s="40" t="e">
        <f>VLOOKUP(L1503,银行退!C:W,21,FALSE)</f>
        <v>#N/A</v>
      </c>
      <c r="U1503" s="53">
        <v>42913.430428240739</v>
      </c>
      <c r="V1503" t="e">
        <f>VLOOKUP(B1503,HIS解!E:G,3,FALSE)</f>
        <v>#N/A</v>
      </c>
    </row>
    <row r="1504" spans="1:22" ht="14.25" hidden="1">
      <c r="A1504" s="53">
        <v>42913.431469907409</v>
      </c>
      <c r="B1504">
        <v>424270</v>
      </c>
      <c r="C1504" t="s">
        <v>3999</v>
      </c>
      <c r="D1504" t="s">
        <v>4000</v>
      </c>
      <c r="E1504" t="s">
        <v>4001</v>
      </c>
      <c r="F1504" s="15">
        <v>571</v>
      </c>
      <c r="G1504" t="s">
        <v>367</v>
      </c>
      <c r="H1504" t="s">
        <v>367</v>
      </c>
      <c r="I1504" t="s">
        <v>74</v>
      </c>
      <c r="J1504" t="s">
        <v>36</v>
      </c>
      <c r="K1504" t="s">
        <v>75</v>
      </c>
      <c r="L1504" t="s">
        <v>9300</v>
      </c>
      <c r="M1504" t="s">
        <v>9301</v>
      </c>
      <c r="N1504" t="s">
        <v>9302</v>
      </c>
      <c r="O1504">
        <f>VLOOKUP(B1504,HIS退!B:F,5,FALSE)</f>
        <v>-571</v>
      </c>
      <c r="P1504" t="str">
        <f t="shared" si="46"/>
        <v/>
      </c>
      <c r="Q1504" s="40">
        <f>VLOOKUP(L1504,银行退!C:D,2,FALSE)</f>
        <v>571</v>
      </c>
      <c r="R1504" t="str">
        <f t="shared" si="47"/>
        <v/>
      </c>
      <c r="S1504" t="str">
        <f>VLOOKUP(L1504,银行退!C:Q,15,FALSE)</f>
        <v>S</v>
      </c>
      <c r="T1504" s="40" t="e">
        <f>VLOOKUP(L1504,银行退!C:W,21,FALSE)</f>
        <v>#N/A</v>
      </c>
      <c r="U1504" s="53">
        <v>42913.431469907409</v>
      </c>
      <c r="V1504" t="e">
        <f>VLOOKUP(B1504,HIS解!E:G,3,FALSE)</f>
        <v>#N/A</v>
      </c>
    </row>
    <row r="1505" spans="1:22" ht="14.25" hidden="1">
      <c r="A1505" s="53">
        <v>42913.43577546296</v>
      </c>
      <c r="B1505">
        <v>424651</v>
      </c>
      <c r="C1505" t="s">
        <v>4002</v>
      </c>
      <c r="D1505" t="s">
        <v>4003</v>
      </c>
      <c r="E1505" t="s">
        <v>4004</v>
      </c>
      <c r="F1505" s="15">
        <v>1582</v>
      </c>
      <c r="G1505" t="s">
        <v>367</v>
      </c>
      <c r="H1505" t="s">
        <v>367</v>
      </c>
      <c r="I1505" t="s">
        <v>74</v>
      </c>
      <c r="J1505" t="s">
        <v>36</v>
      </c>
      <c r="K1505" t="s">
        <v>75</v>
      </c>
      <c r="L1505" t="s">
        <v>9303</v>
      </c>
      <c r="M1505" t="s">
        <v>9304</v>
      </c>
      <c r="N1505" t="s">
        <v>9305</v>
      </c>
      <c r="O1505">
        <f>VLOOKUP(B1505,HIS退!B:F,5,FALSE)</f>
        <v>-1582</v>
      </c>
      <c r="P1505" t="str">
        <f t="shared" si="46"/>
        <v/>
      </c>
      <c r="Q1505" s="40">
        <f>VLOOKUP(L1505,银行退!C:D,2,FALSE)</f>
        <v>1582</v>
      </c>
      <c r="R1505" t="str">
        <f t="shared" si="47"/>
        <v/>
      </c>
      <c r="S1505" t="str">
        <f>VLOOKUP(L1505,银行退!C:Q,15,FALSE)</f>
        <v>S</v>
      </c>
      <c r="T1505" s="40" t="e">
        <f>VLOOKUP(L1505,银行退!C:W,21,FALSE)</f>
        <v>#N/A</v>
      </c>
      <c r="U1505" s="53">
        <v>42913.43577546296</v>
      </c>
      <c r="V1505" t="e">
        <f>VLOOKUP(B1505,HIS解!E:G,3,FALSE)</f>
        <v>#N/A</v>
      </c>
    </row>
    <row r="1506" spans="1:22" ht="14.25" hidden="1">
      <c r="A1506" s="53">
        <v>42913.437280092592</v>
      </c>
      <c r="B1506">
        <v>424789</v>
      </c>
      <c r="C1506" t="s">
        <v>4005</v>
      </c>
      <c r="D1506" t="s">
        <v>4006</v>
      </c>
      <c r="E1506" t="s">
        <v>4007</v>
      </c>
      <c r="F1506" s="15">
        <v>400</v>
      </c>
      <c r="G1506" t="s">
        <v>367</v>
      </c>
      <c r="H1506" t="s">
        <v>367</v>
      </c>
      <c r="I1506" t="s">
        <v>74</v>
      </c>
      <c r="J1506" t="s">
        <v>36</v>
      </c>
      <c r="K1506" t="s">
        <v>75</v>
      </c>
      <c r="L1506" t="s">
        <v>9306</v>
      </c>
      <c r="M1506" t="s">
        <v>9307</v>
      </c>
      <c r="N1506" t="s">
        <v>9308</v>
      </c>
      <c r="O1506">
        <f>VLOOKUP(B1506,HIS退!B:F,5,FALSE)</f>
        <v>-400</v>
      </c>
      <c r="P1506" t="str">
        <f t="shared" ref="P1506:P1569" si="48">IF(O1506=F1506*-1,"",1)</f>
        <v/>
      </c>
      <c r="Q1506" s="40">
        <f>VLOOKUP(L1506,银行退!C:D,2,FALSE)</f>
        <v>400</v>
      </c>
      <c r="R1506" t="str">
        <f t="shared" ref="R1506:R1569" si="49">IF(Q1506=F1506,"",1)</f>
        <v/>
      </c>
      <c r="S1506" t="str">
        <f>VLOOKUP(L1506,银行退!C:Q,15,FALSE)</f>
        <v>S</v>
      </c>
      <c r="T1506" s="40" t="e">
        <f>VLOOKUP(L1506,银行退!C:W,21,FALSE)</f>
        <v>#N/A</v>
      </c>
      <c r="U1506" s="53">
        <v>42913.437280092592</v>
      </c>
      <c r="V1506" t="e">
        <f>VLOOKUP(B1506,HIS解!E:G,3,FALSE)</f>
        <v>#N/A</v>
      </c>
    </row>
    <row r="1507" spans="1:22" ht="14.25" hidden="1">
      <c r="A1507" s="53">
        <v>42913.443229166667</v>
      </c>
      <c r="B1507">
        <v>425247</v>
      </c>
      <c r="C1507" t="s">
        <v>9309</v>
      </c>
      <c r="D1507" t="s">
        <v>4008</v>
      </c>
      <c r="E1507" t="s">
        <v>4009</v>
      </c>
      <c r="F1507" s="15">
        <v>150</v>
      </c>
      <c r="G1507" t="s">
        <v>367</v>
      </c>
      <c r="H1507" t="s">
        <v>367</v>
      </c>
      <c r="I1507" t="s">
        <v>174</v>
      </c>
      <c r="J1507" t="s">
        <v>73</v>
      </c>
      <c r="K1507" t="s">
        <v>75</v>
      </c>
      <c r="L1507" t="s">
        <v>9310</v>
      </c>
      <c r="M1507" t="s">
        <v>9311</v>
      </c>
      <c r="N1507" t="s">
        <v>5103</v>
      </c>
      <c r="O1507">
        <f>VLOOKUP(B1507,HIS退!B:F,5,FALSE)</f>
        <v>-150</v>
      </c>
      <c r="P1507" t="str">
        <f t="shared" si="48"/>
        <v/>
      </c>
      <c r="Q1507" s="40">
        <f>VLOOKUP(L1507,银行退!C:D,2,FALSE)</f>
        <v>150</v>
      </c>
      <c r="R1507" t="str">
        <f t="shared" si="49"/>
        <v/>
      </c>
      <c r="S1507" t="str">
        <f>VLOOKUP(L1507,银行退!C:Q,15,FALSE)</f>
        <v>B</v>
      </c>
      <c r="T1507" s="40" t="str">
        <f>VLOOKUP(L1507,银行退!C:W,21,FALSE)</f>
        <v>20170627</v>
      </c>
      <c r="U1507" s="53">
        <v>42913.443229166667</v>
      </c>
      <c r="V1507">
        <f>VLOOKUP(B1507,HIS解!E:G,3,FALSE)</f>
        <v>150</v>
      </c>
    </row>
    <row r="1508" spans="1:22" ht="14.25" hidden="1">
      <c r="A1508" s="53">
        <v>42913.444004629629</v>
      </c>
      <c r="B1508">
        <v>425301</v>
      </c>
      <c r="C1508" t="s">
        <v>4010</v>
      </c>
      <c r="D1508" t="s">
        <v>1435</v>
      </c>
      <c r="E1508" t="s">
        <v>1436</v>
      </c>
      <c r="F1508" s="15">
        <v>1000</v>
      </c>
      <c r="G1508" t="s">
        <v>367</v>
      </c>
      <c r="H1508" t="s">
        <v>367</v>
      </c>
      <c r="I1508" t="s">
        <v>74</v>
      </c>
      <c r="J1508" t="s">
        <v>36</v>
      </c>
      <c r="K1508" t="s">
        <v>75</v>
      </c>
      <c r="L1508" t="s">
        <v>9312</v>
      </c>
      <c r="M1508" t="s">
        <v>9313</v>
      </c>
      <c r="N1508" t="s">
        <v>9314</v>
      </c>
      <c r="O1508">
        <f>VLOOKUP(B1508,HIS退!B:F,5,FALSE)</f>
        <v>-1000</v>
      </c>
      <c r="P1508" t="str">
        <f t="shared" si="48"/>
        <v/>
      </c>
      <c r="Q1508" s="40">
        <f>VLOOKUP(L1508,银行退!C:D,2,FALSE)</f>
        <v>1000</v>
      </c>
      <c r="R1508" t="str">
        <f t="shared" si="49"/>
        <v/>
      </c>
      <c r="S1508" t="str">
        <f>VLOOKUP(L1508,银行退!C:Q,15,FALSE)</f>
        <v>S</v>
      </c>
      <c r="T1508" s="40" t="e">
        <f>VLOOKUP(L1508,银行退!C:W,21,FALSE)</f>
        <v>#N/A</v>
      </c>
      <c r="U1508" s="53">
        <v>42913.444004629629</v>
      </c>
      <c r="V1508" t="e">
        <f>VLOOKUP(B1508,HIS解!E:G,3,FALSE)</f>
        <v>#N/A</v>
      </c>
    </row>
    <row r="1509" spans="1:22" ht="14.25" hidden="1">
      <c r="A1509" s="53">
        <v>42913.446423611109</v>
      </c>
      <c r="B1509">
        <v>425464</v>
      </c>
      <c r="C1509" t="s">
        <v>4011</v>
      </c>
      <c r="D1509" t="s">
        <v>4012</v>
      </c>
      <c r="E1509" t="s">
        <v>4013</v>
      </c>
      <c r="F1509" s="15">
        <v>107</v>
      </c>
      <c r="G1509" t="s">
        <v>367</v>
      </c>
      <c r="H1509" t="s">
        <v>367</v>
      </c>
      <c r="I1509" t="s">
        <v>74</v>
      </c>
      <c r="J1509" t="s">
        <v>36</v>
      </c>
      <c r="K1509" t="s">
        <v>75</v>
      </c>
      <c r="L1509" t="s">
        <v>9315</v>
      </c>
      <c r="M1509" t="s">
        <v>9316</v>
      </c>
      <c r="N1509" t="s">
        <v>9317</v>
      </c>
      <c r="O1509">
        <f>VLOOKUP(B1509,HIS退!B:F,5,FALSE)</f>
        <v>-107</v>
      </c>
      <c r="P1509" t="str">
        <f t="shared" si="48"/>
        <v/>
      </c>
      <c r="Q1509" s="40">
        <f>VLOOKUP(L1509,银行退!C:D,2,FALSE)</f>
        <v>107</v>
      </c>
      <c r="R1509" t="str">
        <f t="shared" si="49"/>
        <v/>
      </c>
      <c r="S1509" t="str">
        <f>VLOOKUP(L1509,银行退!C:Q,15,FALSE)</f>
        <v>S</v>
      </c>
      <c r="T1509" s="40" t="e">
        <f>VLOOKUP(L1509,银行退!C:W,21,FALSE)</f>
        <v>#N/A</v>
      </c>
      <c r="U1509" s="53">
        <v>42913.446423611109</v>
      </c>
      <c r="V1509" t="e">
        <f>VLOOKUP(B1509,HIS解!E:G,3,FALSE)</f>
        <v>#N/A</v>
      </c>
    </row>
    <row r="1510" spans="1:22" ht="14.25" hidden="1">
      <c r="A1510" s="53">
        <v>42913.44976851852</v>
      </c>
      <c r="B1510">
        <v>425684</v>
      </c>
      <c r="C1510"/>
      <c r="D1510" t="s">
        <v>4014</v>
      </c>
      <c r="E1510" t="s">
        <v>4015</v>
      </c>
      <c r="F1510" s="15">
        <v>150</v>
      </c>
      <c r="G1510" t="s">
        <v>367</v>
      </c>
      <c r="H1510" t="s">
        <v>367</v>
      </c>
      <c r="I1510" t="s">
        <v>174</v>
      </c>
      <c r="J1510" t="s">
        <v>73</v>
      </c>
      <c r="K1510" t="s">
        <v>75</v>
      </c>
      <c r="L1510" t="s">
        <v>9318</v>
      </c>
      <c r="M1510" t="s">
        <v>9319</v>
      </c>
      <c r="N1510" t="s">
        <v>9320</v>
      </c>
      <c r="O1510">
        <f>VLOOKUP(B1510,HIS退!B:F,5,FALSE)</f>
        <v>-150</v>
      </c>
      <c r="P1510" t="str">
        <f t="shared" si="48"/>
        <v/>
      </c>
      <c r="Q1510" s="40" t="e">
        <f>VLOOKUP(L1510,银行退!C:D,2,FALSE)</f>
        <v>#N/A</v>
      </c>
      <c r="R1510" t="e">
        <f t="shared" si="49"/>
        <v>#N/A</v>
      </c>
      <c r="S1510" t="e">
        <f>VLOOKUP(L1510,银行退!C:Q,15,FALSE)</f>
        <v>#N/A</v>
      </c>
      <c r="T1510" s="40" t="e">
        <f>VLOOKUP(L1510,银行退!C:W,21,FALSE)</f>
        <v>#N/A</v>
      </c>
      <c r="U1510" s="53">
        <v>42913.44976851852</v>
      </c>
      <c r="V1510" t="e">
        <f>VLOOKUP(B1510,HIS解!E:G,3,FALSE)</f>
        <v>#N/A</v>
      </c>
    </row>
    <row r="1511" spans="1:22" ht="14.25" hidden="1">
      <c r="A1511" s="53">
        <v>42913.45045138889</v>
      </c>
      <c r="B1511">
        <v>0</v>
      </c>
      <c r="C1511"/>
      <c r="D1511" t="s">
        <v>4014</v>
      </c>
      <c r="E1511" t="s">
        <v>4015</v>
      </c>
      <c r="F1511" s="15">
        <v>150</v>
      </c>
      <c r="G1511" t="s">
        <v>367</v>
      </c>
      <c r="H1511" t="s">
        <v>367</v>
      </c>
      <c r="I1511" t="s">
        <v>76</v>
      </c>
      <c r="J1511" t="s">
        <v>73</v>
      </c>
      <c r="K1511" t="s">
        <v>75</v>
      </c>
      <c r="L1511" t="s">
        <v>9321</v>
      </c>
      <c r="M1511" t="s">
        <v>9322</v>
      </c>
      <c r="N1511" t="s">
        <v>9320</v>
      </c>
      <c r="O1511" t="e">
        <f>VLOOKUP(B1511,HIS退!B:F,5,FALSE)</f>
        <v>#N/A</v>
      </c>
      <c r="P1511" t="e">
        <f t="shared" si="48"/>
        <v>#N/A</v>
      </c>
      <c r="Q1511" s="40" t="e">
        <f>VLOOKUP(L1511,银行退!C:D,2,FALSE)</f>
        <v>#N/A</v>
      </c>
      <c r="R1511" t="e">
        <f t="shared" si="49"/>
        <v>#N/A</v>
      </c>
      <c r="S1511" t="e">
        <f>VLOOKUP(L1511,银行退!C:Q,15,FALSE)</f>
        <v>#N/A</v>
      </c>
      <c r="T1511" s="40" t="e">
        <f>VLOOKUP(L1511,银行退!C:W,21,FALSE)</f>
        <v>#N/A</v>
      </c>
      <c r="U1511" s="53">
        <v>42913.45045138889</v>
      </c>
      <c r="V1511" t="e">
        <f>VLOOKUP(B1511,HIS解!E:G,3,FALSE)</f>
        <v>#N/A</v>
      </c>
    </row>
    <row r="1512" spans="1:22" ht="14.25" hidden="1">
      <c r="A1512" s="53">
        <v>42913.450879629629</v>
      </c>
      <c r="B1512">
        <v>0</v>
      </c>
      <c r="C1512"/>
      <c r="D1512" t="s">
        <v>4014</v>
      </c>
      <c r="E1512" t="s">
        <v>4015</v>
      </c>
      <c r="F1512" s="15">
        <v>150</v>
      </c>
      <c r="G1512" t="s">
        <v>367</v>
      </c>
      <c r="H1512" t="s">
        <v>367</v>
      </c>
      <c r="I1512" t="s">
        <v>76</v>
      </c>
      <c r="J1512" t="s">
        <v>73</v>
      </c>
      <c r="K1512" t="s">
        <v>75</v>
      </c>
      <c r="L1512" t="s">
        <v>9323</v>
      </c>
      <c r="M1512" t="s">
        <v>9324</v>
      </c>
      <c r="N1512" t="s">
        <v>9320</v>
      </c>
      <c r="O1512" t="e">
        <f>VLOOKUP(B1512,HIS退!B:F,5,FALSE)</f>
        <v>#N/A</v>
      </c>
      <c r="P1512" t="e">
        <f t="shared" si="48"/>
        <v>#N/A</v>
      </c>
      <c r="Q1512" s="40" t="e">
        <f>VLOOKUP(L1512,银行退!C:D,2,FALSE)</f>
        <v>#N/A</v>
      </c>
      <c r="R1512" t="e">
        <f t="shared" si="49"/>
        <v>#N/A</v>
      </c>
      <c r="S1512" t="e">
        <f>VLOOKUP(L1512,银行退!C:Q,15,FALSE)</f>
        <v>#N/A</v>
      </c>
      <c r="T1512" s="40" t="e">
        <f>VLOOKUP(L1512,银行退!C:W,21,FALSE)</f>
        <v>#N/A</v>
      </c>
      <c r="U1512" s="53">
        <v>42913.450879629629</v>
      </c>
      <c r="V1512" t="e">
        <f>VLOOKUP(B1512,HIS解!E:G,3,FALSE)</f>
        <v>#N/A</v>
      </c>
    </row>
    <row r="1513" spans="1:22" ht="14.25" hidden="1">
      <c r="A1513" s="53">
        <v>42913.45207175926</v>
      </c>
      <c r="B1513">
        <v>425832</v>
      </c>
      <c r="C1513" t="s">
        <v>4016</v>
      </c>
      <c r="D1513" t="s">
        <v>4017</v>
      </c>
      <c r="E1513" t="s">
        <v>4018</v>
      </c>
      <c r="F1513" s="15">
        <v>98</v>
      </c>
      <c r="G1513" t="s">
        <v>367</v>
      </c>
      <c r="H1513" t="s">
        <v>367</v>
      </c>
      <c r="I1513" t="s">
        <v>74</v>
      </c>
      <c r="J1513" t="s">
        <v>36</v>
      </c>
      <c r="K1513" t="s">
        <v>75</v>
      </c>
      <c r="L1513" t="s">
        <v>9325</v>
      </c>
      <c r="M1513" t="s">
        <v>9326</v>
      </c>
      <c r="N1513" t="s">
        <v>9327</v>
      </c>
      <c r="O1513">
        <f>VLOOKUP(B1513,HIS退!B:F,5,FALSE)</f>
        <v>-98</v>
      </c>
      <c r="P1513" t="str">
        <f t="shared" si="48"/>
        <v/>
      </c>
      <c r="Q1513" s="40">
        <f>VLOOKUP(L1513,银行退!C:D,2,FALSE)</f>
        <v>98</v>
      </c>
      <c r="R1513" t="str">
        <f t="shared" si="49"/>
        <v/>
      </c>
      <c r="S1513" t="str">
        <f>VLOOKUP(L1513,银行退!C:Q,15,FALSE)</f>
        <v>S</v>
      </c>
      <c r="T1513" s="40" t="e">
        <f>VLOOKUP(L1513,银行退!C:W,21,FALSE)</f>
        <v>#N/A</v>
      </c>
      <c r="U1513" s="53">
        <v>42913.45207175926</v>
      </c>
      <c r="V1513" t="e">
        <f>VLOOKUP(B1513,HIS解!E:G,3,FALSE)</f>
        <v>#N/A</v>
      </c>
    </row>
    <row r="1514" spans="1:22" ht="14.25" hidden="1">
      <c r="A1514" s="53">
        <v>42913.457280092596</v>
      </c>
      <c r="B1514">
        <v>426180</v>
      </c>
      <c r="C1514" t="s">
        <v>4019</v>
      </c>
      <c r="D1514" t="s">
        <v>4020</v>
      </c>
      <c r="E1514" t="s">
        <v>4021</v>
      </c>
      <c r="F1514" s="15">
        <v>4000</v>
      </c>
      <c r="G1514" t="s">
        <v>367</v>
      </c>
      <c r="H1514" t="s">
        <v>367</v>
      </c>
      <c r="I1514" t="s">
        <v>74</v>
      </c>
      <c r="J1514" t="s">
        <v>36</v>
      </c>
      <c r="K1514" t="s">
        <v>75</v>
      </c>
      <c r="L1514" t="s">
        <v>9328</v>
      </c>
      <c r="M1514" t="s">
        <v>9329</v>
      </c>
      <c r="N1514" t="s">
        <v>9330</v>
      </c>
      <c r="O1514">
        <f>VLOOKUP(B1514,HIS退!B:F,5,FALSE)</f>
        <v>-4000</v>
      </c>
      <c r="P1514" t="str">
        <f t="shared" si="48"/>
        <v/>
      </c>
      <c r="Q1514" s="40">
        <f>VLOOKUP(L1514,银行退!C:D,2,FALSE)</f>
        <v>4000</v>
      </c>
      <c r="R1514" t="str">
        <f t="shared" si="49"/>
        <v/>
      </c>
      <c r="S1514" t="str">
        <f>VLOOKUP(L1514,银行退!C:Q,15,FALSE)</f>
        <v>S</v>
      </c>
      <c r="T1514" s="40" t="e">
        <f>VLOOKUP(L1514,银行退!C:W,21,FALSE)</f>
        <v>#N/A</v>
      </c>
      <c r="U1514" s="53">
        <v>42913.457280092596</v>
      </c>
      <c r="V1514" t="e">
        <f>VLOOKUP(B1514,HIS解!E:G,3,FALSE)</f>
        <v>#N/A</v>
      </c>
    </row>
    <row r="1515" spans="1:22" ht="14.25" hidden="1">
      <c r="A1515" s="53">
        <v>42913.464444444442</v>
      </c>
      <c r="B1515">
        <v>426647</v>
      </c>
      <c r="C1515" t="s">
        <v>4022</v>
      </c>
      <c r="D1515" t="s">
        <v>4023</v>
      </c>
      <c r="E1515" t="s">
        <v>4024</v>
      </c>
      <c r="F1515" s="15">
        <v>1673</v>
      </c>
      <c r="G1515" t="s">
        <v>367</v>
      </c>
      <c r="H1515" t="s">
        <v>367</v>
      </c>
      <c r="I1515" t="s">
        <v>74</v>
      </c>
      <c r="J1515" t="s">
        <v>36</v>
      </c>
      <c r="K1515" t="s">
        <v>75</v>
      </c>
      <c r="L1515" t="s">
        <v>9331</v>
      </c>
      <c r="M1515" t="s">
        <v>9332</v>
      </c>
      <c r="N1515" t="s">
        <v>9333</v>
      </c>
      <c r="O1515">
        <f>VLOOKUP(B1515,HIS退!B:F,5,FALSE)</f>
        <v>-1673</v>
      </c>
      <c r="P1515" t="str">
        <f t="shared" si="48"/>
        <v/>
      </c>
      <c r="Q1515" s="40">
        <f>VLOOKUP(L1515,银行退!C:D,2,FALSE)</f>
        <v>1673</v>
      </c>
      <c r="R1515" t="str">
        <f t="shared" si="49"/>
        <v/>
      </c>
      <c r="S1515" t="str">
        <f>VLOOKUP(L1515,银行退!C:Q,15,FALSE)</f>
        <v>S</v>
      </c>
      <c r="T1515" s="40" t="e">
        <f>VLOOKUP(L1515,银行退!C:W,21,FALSE)</f>
        <v>#N/A</v>
      </c>
      <c r="U1515" s="53">
        <v>42913.464444444442</v>
      </c>
      <c r="V1515" t="e">
        <f>VLOOKUP(B1515,HIS解!E:G,3,FALSE)</f>
        <v>#N/A</v>
      </c>
    </row>
    <row r="1516" spans="1:22" ht="14.25" hidden="1">
      <c r="A1516" s="53">
        <v>42913.465891203705</v>
      </c>
      <c r="B1516">
        <v>426694</v>
      </c>
      <c r="C1516" t="s">
        <v>4025</v>
      </c>
      <c r="D1516" t="s">
        <v>4026</v>
      </c>
      <c r="E1516" t="s">
        <v>4027</v>
      </c>
      <c r="F1516" s="15">
        <v>90</v>
      </c>
      <c r="G1516" t="s">
        <v>367</v>
      </c>
      <c r="H1516" t="s">
        <v>367</v>
      </c>
      <c r="I1516" t="s">
        <v>74</v>
      </c>
      <c r="J1516" t="s">
        <v>36</v>
      </c>
      <c r="K1516" t="s">
        <v>75</v>
      </c>
      <c r="L1516" t="s">
        <v>9334</v>
      </c>
      <c r="M1516" t="s">
        <v>9335</v>
      </c>
      <c r="N1516" t="s">
        <v>9336</v>
      </c>
      <c r="O1516">
        <f>VLOOKUP(B1516,HIS退!B:F,5,FALSE)</f>
        <v>-90</v>
      </c>
      <c r="P1516" t="str">
        <f t="shared" si="48"/>
        <v/>
      </c>
      <c r="Q1516" s="40">
        <f>VLOOKUP(L1516,银行退!C:D,2,FALSE)</f>
        <v>90</v>
      </c>
      <c r="R1516" t="str">
        <f t="shared" si="49"/>
        <v/>
      </c>
      <c r="S1516" t="str">
        <f>VLOOKUP(L1516,银行退!C:Q,15,FALSE)</f>
        <v>S</v>
      </c>
      <c r="T1516" s="40" t="e">
        <f>VLOOKUP(L1516,银行退!C:W,21,FALSE)</f>
        <v>#N/A</v>
      </c>
      <c r="U1516" s="53">
        <v>42913.465891203705</v>
      </c>
      <c r="V1516" t="e">
        <f>VLOOKUP(B1516,HIS解!E:G,3,FALSE)</f>
        <v>#N/A</v>
      </c>
    </row>
    <row r="1517" spans="1:22" ht="14.25" hidden="1">
      <c r="A1517" s="53">
        <v>42913.466678240744</v>
      </c>
      <c r="B1517">
        <v>426809</v>
      </c>
      <c r="C1517" t="s">
        <v>4028</v>
      </c>
      <c r="D1517" t="s">
        <v>4029</v>
      </c>
      <c r="E1517" t="s">
        <v>4030</v>
      </c>
      <c r="F1517" s="15">
        <v>800</v>
      </c>
      <c r="G1517" t="s">
        <v>367</v>
      </c>
      <c r="H1517" t="s">
        <v>367</v>
      </c>
      <c r="I1517" t="s">
        <v>74</v>
      </c>
      <c r="J1517" t="s">
        <v>36</v>
      </c>
      <c r="K1517" t="s">
        <v>75</v>
      </c>
      <c r="L1517" t="s">
        <v>9337</v>
      </c>
      <c r="M1517" t="s">
        <v>9338</v>
      </c>
      <c r="N1517" t="s">
        <v>9339</v>
      </c>
      <c r="O1517">
        <f>VLOOKUP(B1517,HIS退!B:F,5,FALSE)</f>
        <v>-800</v>
      </c>
      <c r="P1517" t="str">
        <f t="shared" si="48"/>
        <v/>
      </c>
      <c r="Q1517" s="40">
        <f>VLOOKUP(L1517,银行退!C:D,2,FALSE)</f>
        <v>800</v>
      </c>
      <c r="R1517" t="str">
        <f t="shared" si="49"/>
        <v/>
      </c>
      <c r="S1517" t="str">
        <f>VLOOKUP(L1517,银行退!C:Q,15,FALSE)</f>
        <v>S</v>
      </c>
      <c r="T1517" s="40" t="e">
        <f>VLOOKUP(L1517,银行退!C:W,21,FALSE)</f>
        <v>#N/A</v>
      </c>
      <c r="U1517" s="53">
        <v>42913.466678240744</v>
      </c>
      <c r="V1517" t="e">
        <f>VLOOKUP(B1517,HIS解!E:G,3,FALSE)</f>
        <v>#N/A</v>
      </c>
    </row>
    <row r="1518" spans="1:22" ht="14.25" hidden="1">
      <c r="A1518" s="53">
        <v>42913.47216435185</v>
      </c>
      <c r="B1518">
        <v>427166</v>
      </c>
      <c r="C1518" t="s">
        <v>4031</v>
      </c>
      <c r="D1518" t="s">
        <v>4032</v>
      </c>
      <c r="E1518" t="s">
        <v>4033</v>
      </c>
      <c r="F1518" s="15">
        <v>215</v>
      </c>
      <c r="G1518" t="s">
        <v>367</v>
      </c>
      <c r="H1518" t="s">
        <v>367</v>
      </c>
      <c r="I1518" t="s">
        <v>74</v>
      </c>
      <c r="J1518" t="s">
        <v>36</v>
      </c>
      <c r="K1518" t="s">
        <v>75</v>
      </c>
      <c r="L1518" t="s">
        <v>9340</v>
      </c>
      <c r="M1518" t="s">
        <v>9341</v>
      </c>
      <c r="N1518" t="s">
        <v>9342</v>
      </c>
      <c r="O1518">
        <f>VLOOKUP(B1518,HIS退!B:F,5,FALSE)</f>
        <v>-215</v>
      </c>
      <c r="P1518" t="str">
        <f t="shared" si="48"/>
        <v/>
      </c>
      <c r="Q1518" s="40">
        <f>VLOOKUP(L1518,银行退!C:D,2,FALSE)</f>
        <v>215</v>
      </c>
      <c r="R1518" t="str">
        <f t="shared" si="49"/>
        <v/>
      </c>
      <c r="S1518" t="str">
        <f>VLOOKUP(L1518,银行退!C:Q,15,FALSE)</f>
        <v>S</v>
      </c>
      <c r="T1518" s="40" t="e">
        <f>VLOOKUP(L1518,银行退!C:W,21,FALSE)</f>
        <v>#N/A</v>
      </c>
      <c r="U1518" s="53">
        <v>42913.47216435185</v>
      </c>
      <c r="V1518" t="e">
        <f>VLOOKUP(B1518,HIS解!E:G,3,FALSE)</f>
        <v>#N/A</v>
      </c>
    </row>
    <row r="1519" spans="1:22" ht="14.25" hidden="1">
      <c r="A1519" s="53">
        <v>42913.473773148151</v>
      </c>
      <c r="B1519">
        <v>427252</v>
      </c>
      <c r="C1519" t="s">
        <v>4037</v>
      </c>
      <c r="D1519" t="s">
        <v>4038</v>
      </c>
      <c r="E1519" t="s">
        <v>4039</v>
      </c>
      <c r="F1519" s="15">
        <v>57</v>
      </c>
      <c r="G1519" t="s">
        <v>367</v>
      </c>
      <c r="H1519" t="s">
        <v>367</v>
      </c>
      <c r="I1519" t="s">
        <v>74</v>
      </c>
      <c r="J1519" t="s">
        <v>36</v>
      </c>
      <c r="K1519" t="s">
        <v>75</v>
      </c>
      <c r="L1519" t="s">
        <v>9343</v>
      </c>
      <c r="M1519" t="s">
        <v>9344</v>
      </c>
      <c r="N1519" t="s">
        <v>9345</v>
      </c>
      <c r="O1519">
        <f>VLOOKUP(B1519,HIS退!B:F,5,FALSE)</f>
        <v>-57</v>
      </c>
      <c r="P1519" t="str">
        <f t="shared" si="48"/>
        <v/>
      </c>
      <c r="Q1519" s="40">
        <f>VLOOKUP(L1519,银行退!C:D,2,FALSE)</f>
        <v>57</v>
      </c>
      <c r="R1519" t="str">
        <f t="shared" si="49"/>
        <v/>
      </c>
      <c r="S1519" t="str">
        <f>VLOOKUP(L1519,银行退!C:Q,15,FALSE)</f>
        <v>S</v>
      </c>
      <c r="T1519" s="40" t="e">
        <f>VLOOKUP(L1519,银行退!C:W,21,FALSE)</f>
        <v>#N/A</v>
      </c>
      <c r="U1519" s="53">
        <v>42913.473773148151</v>
      </c>
      <c r="V1519" t="e">
        <f>VLOOKUP(B1519,HIS解!E:G,3,FALSE)</f>
        <v>#N/A</v>
      </c>
    </row>
    <row r="1520" spans="1:22" ht="14.25" hidden="1">
      <c r="A1520" s="53">
        <v>42913.473877314813</v>
      </c>
      <c r="B1520">
        <v>427201</v>
      </c>
      <c r="C1520" t="s">
        <v>4034</v>
      </c>
      <c r="D1520" t="s">
        <v>1034</v>
      </c>
      <c r="E1520" t="s">
        <v>1035</v>
      </c>
      <c r="F1520" s="15">
        <v>500</v>
      </c>
      <c r="G1520" t="s">
        <v>367</v>
      </c>
      <c r="H1520" t="s">
        <v>367</v>
      </c>
      <c r="I1520" t="s">
        <v>74</v>
      </c>
      <c r="J1520" t="s">
        <v>36</v>
      </c>
      <c r="K1520" t="s">
        <v>75</v>
      </c>
      <c r="L1520" t="s">
        <v>9346</v>
      </c>
      <c r="M1520" t="s">
        <v>9347</v>
      </c>
      <c r="N1520" t="s">
        <v>5012</v>
      </c>
      <c r="O1520">
        <f>VLOOKUP(B1520,HIS退!B:F,5,FALSE)</f>
        <v>-500</v>
      </c>
      <c r="P1520" t="str">
        <f t="shared" si="48"/>
        <v/>
      </c>
      <c r="Q1520" s="40">
        <f>VLOOKUP(L1520,银行退!C:D,2,FALSE)</f>
        <v>500</v>
      </c>
      <c r="R1520" t="str">
        <f t="shared" si="49"/>
        <v/>
      </c>
      <c r="S1520" t="str">
        <f>VLOOKUP(L1520,银行退!C:Q,15,FALSE)</f>
        <v>S</v>
      </c>
      <c r="T1520" s="40">
        <f>VLOOKUP(L1520,银行退!C:W,21,FALSE)</f>
        <v>0</v>
      </c>
      <c r="U1520" s="53">
        <v>42913.473877314813</v>
      </c>
      <c r="V1520" t="e">
        <f>VLOOKUP(B1520,HIS解!E:G,3,FALSE)</f>
        <v>#N/A</v>
      </c>
    </row>
    <row r="1521" spans="1:22" ht="14.25" hidden="1">
      <c r="A1521" s="53">
        <v>42913.474143518521</v>
      </c>
      <c r="B1521">
        <v>427218</v>
      </c>
      <c r="C1521" t="s">
        <v>4035</v>
      </c>
      <c r="D1521" t="s">
        <v>1034</v>
      </c>
      <c r="E1521" t="s">
        <v>1035</v>
      </c>
      <c r="F1521" s="15">
        <v>500</v>
      </c>
      <c r="G1521" t="s">
        <v>367</v>
      </c>
      <c r="H1521" t="s">
        <v>367</v>
      </c>
      <c r="I1521" t="s">
        <v>74</v>
      </c>
      <c r="J1521" t="s">
        <v>36</v>
      </c>
      <c r="K1521" t="s">
        <v>75</v>
      </c>
      <c r="L1521" t="s">
        <v>9348</v>
      </c>
      <c r="M1521" t="s">
        <v>9349</v>
      </c>
      <c r="N1521" t="s">
        <v>5012</v>
      </c>
      <c r="O1521">
        <f>VLOOKUP(B1521,HIS退!B:F,5,FALSE)</f>
        <v>-500</v>
      </c>
      <c r="P1521" t="str">
        <f t="shared" si="48"/>
        <v/>
      </c>
      <c r="Q1521" s="40">
        <f>VLOOKUP(L1521,银行退!C:D,2,FALSE)</f>
        <v>500</v>
      </c>
      <c r="R1521" t="str">
        <f t="shared" si="49"/>
        <v/>
      </c>
      <c r="S1521" t="str">
        <f>VLOOKUP(L1521,银行退!C:Q,15,FALSE)</f>
        <v>S</v>
      </c>
      <c r="T1521" s="40">
        <f>VLOOKUP(L1521,银行退!C:W,21,FALSE)</f>
        <v>0</v>
      </c>
      <c r="U1521" s="53">
        <v>42913.474143518521</v>
      </c>
      <c r="V1521" t="e">
        <f>VLOOKUP(B1521,HIS解!E:G,3,FALSE)</f>
        <v>#N/A</v>
      </c>
    </row>
    <row r="1522" spans="1:22" ht="14.25" hidden="1">
      <c r="A1522" s="53">
        <v>42913.474386574075</v>
      </c>
      <c r="B1522">
        <v>427228</v>
      </c>
      <c r="C1522" t="s">
        <v>4036</v>
      </c>
      <c r="D1522" t="s">
        <v>1034</v>
      </c>
      <c r="E1522" t="s">
        <v>1035</v>
      </c>
      <c r="F1522" s="15">
        <v>700</v>
      </c>
      <c r="G1522" t="s">
        <v>367</v>
      </c>
      <c r="H1522" t="s">
        <v>367</v>
      </c>
      <c r="I1522" t="s">
        <v>74</v>
      </c>
      <c r="J1522" t="s">
        <v>36</v>
      </c>
      <c r="K1522" t="s">
        <v>75</v>
      </c>
      <c r="L1522" t="s">
        <v>9350</v>
      </c>
      <c r="M1522" t="s">
        <v>9351</v>
      </c>
      <c r="N1522" t="s">
        <v>5012</v>
      </c>
      <c r="O1522">
        <f>VLOOKUP(B1522,HIS退!B:F,5,FALSE)</f>
        <v>-700</v>
      </c>
      <c r="P1522" t="str">
        <f t="shared" si="48"/>
        <v/>
      </c>
      <c r="Q1522" s="40">
        <f>VLOOKUP(L1522,银行退!C:D,2,FALSE)</f>
        <v>700</v>
      </c>
      <c r="R1522" t="str">
        <f t="shared" si="49"/>
        <v/>
      </c>
      <c r="S1522" t="str">
        <f>VLOOKUP(L1522,银行退!C:Q,15,FALSE)</f>
        <v>S</v>
      </c>
      <c r="T1522" s="40">
        <f>VLOOKUP(L1522,银行退!C:W,21,FALSE)</f>
        <v>0</v>
      </c>
      <c r="U1522" s="53">
        <v>42913.474386574075</v>
      </c>
      <c r="V1522" t="e">
        <f>VLOOKUP(B1522,HIS解!E:G,3,FALSE)</f>
        <v>#N/A</v>
      </c>
    </row>
    <row r="1523" spans="1:22" ht="14.25" hidden="1">
      <c r="A1523" s="53">
        <v>42913.475428240738</v>
      </c>
      <c r="B1523">
        <v>427285</v>
      </c>
      <c r="C1523" t="s">
        <v>4040</v>
      </c>
      <c r="D1523" t="s">
        <v>4041</v>
      </c>
      <c r="E1523" t="s">
        <v>4042</v>
      </c>
      <c r="F1523" s="15">
        <v>900</v>
      </c>
      <c r="G1523" t="s">
        <v>367</v>
      </c>
      <c r="H1523" t="s">
        <v>367</v>
      </c>
      <c r="I1523" t="s">
        <v>74</v>
      </c>
      <c r="J1523" t="s">
        <v>36</v>
      </c>
      <c r="K1523" t="s">
        <v>75</v>
      </c>
      <c r="L1523" t="s">
        <v>9352</v>
      </c>
      <c r="M1523" t="s">
        <v>9353</v>
      </c>
      <c r="N1523" t="s">
        <v>5012</v>
      </c>
      <c r="O1523">
        <f>VLOOKUP(B1523,HIS退!B:F,5,FALSE)</f>
        <v>-900</v>
      </c>
      <c r="P1523" t="str">
        <f t="shared" si="48"/>
        <v/>
      </c>
      <c r="Q1523" s="40">
        <f>VLOOKUP(L1523,银行退!C:D,2,FALSE)</f>
        <v>900</v>
      </c>
      <c r="R1523" t="str">
        <f t="shared" si="49"/>
        <v/>
      </c>
      <c r="S1523" t="str">
        <f>VLOOKUP(L1523,银行退!C:Q,15,FALSE)</f>
        <v>S</v>
      </c>
      <c r="T1523" s="40" t="e">
        <f>VLOOKUP(L1523,银行退!C:W,21,FALSE)</f>
        <v>#N/A</v>
      </c>
      <c r="U1523" s="53">
        <v>42913.475428240738</v>
      </c>
      <c r="V1523" t="e">
        <f>VLOOKUP(B1523,HIS解!E:G,3,FALSE)</f>
        <v>#N/A</v>
      </c>
    </row>
    <row r="1524" spans="1:22" ht="14.25" hidden="1">
      <c r="A1524" s="53">
        <v>42913.481006944443</v>
      </c>
      <c r="B1524">
        <v>427628</v>
      </c>
      <c r="C1524" t="s">
        <v>4043</v>
      </c>
      <c r="D1524" t="s">
        <v>4044</v>
      </c>
      <c r="E1524" t="s">
        <v>4045</v>
      </c>
      <c r="F1524" s="15">
        <v>64</v>
      </c>
      <c r="G1524" t="s">
        <v>367</v>
      </c>
      <c r="H1524" t="s">
        <v>367</v>
      </c>
      <c r="I1524" t="s">
        <v>74</v>
      </c>
      <c r="J1524" t="s">
        <v>36</v>
      </c>
      <c r="K1524" t="s">
        <v>75</v>
      </c>
      <c r="L1524" t="s">
        <v>9354</v>
      </c>
      <c r="M1524" t="s">
        <v>9355</v>
      </c>
      <c r="N1524" t="s">
        <v>9356</v>
      </c>
      <c r="O1524">
        <f>VLOOKUP(B1524,HIS退!B:F,5,FALSE)</f>
        <v>-64</v>
      </c>
      <c r="P1524" t="str">
        <f t="shared" si="48"/>
        <v/>
      </c>
      <c r="Q1524" s="40">
        <f>VLOOKUP(L1524,银行退!C:D,2,FALSE)</f>
        <v>64</v>
      </c>
      <c r="R1524" t="str">
        <f t="shared" si="49"/>
        <v/>
      </c>
      <c r="S1524" t="str">
        <f>VLOOKUP(L1524,银行退!C:Q,15,FALSE)</f>
        <v>S</v>
      </c>
      <c r="T1524" s="40" t="e">
        <f>VLOOKUP(L1524,银行退!C:W,21,FALSE)</f>
        <v>#N/A</v>
      </c>
      <c r="U1524" s="53">
        <v>42913.481006944443</v>
      </c>
      <c r="V1524" t="e">
        <f>VLOOKUP(B1524,HIS解!E:G,3,FALSE)</f>
        <v>#N/A</v>
      </c>
    </row>
    <row r="1525" spans="1:22" ht="14.25" hidden="1">
      <c r="A1525" s="53">
        <v>42913.481585648151</v>
      </c>
      <c r="B1525">
        <v>427672</v>
      </c>
      <c r="C1525" t="s">
        <v>4046</v>
      </c>
      <c r="D1525" t="s">
        <v>4047</v>
      </c>
      <c r="E1525" t="s">
        <v>4048</v>
      </c>
      <c r="F1525" s="15">
        <v>15</v>
      </c>
      <c r="G1525" t="s">
        <v>367</v>
      </c>
      <c r="H1525" t="s">
        <v>367</v>
      </c>
      <c r="I1525" t="s">
        <v>74</v>
      </c>
      <c r="J1525" t="s">
        <v>36</v>
      </c>
      <c r="K1525" t="s">
        <v>75</v>
      </c>
      <c r="L1525" t="s">
        <v>9357</v>
      </c>
      <c r="M1525" t="s">
        <v>9358</v>
      </c>
      <c r="N1525" t="s">
        <v>9356</v>
      </c>
      <c r="O1525">
        <f>VLOOKUP(B1525,HIS退!B:F,5,FALSE)</f>
        <v>-15</v>
      </c>
      <c r="P1525" t="str">
        <f t="shared" si="48"/>
        <v/>
      </c>
      <c r="Q1525" s="40">
        <f>VLOOKUP(L1525,银行退!C:D,2,FALSE)</f>
        <v>15</v>
      </c>
      <c r="R1525" t="str">
        <f t="shared" si="49"/>
        <v/>
      </c>
      <c r="S1525" t="str">
        <f>VLOOKUP(L1525,银行退!C:Q,15,FALSE)</f>
        <v>S</v>
      </c>
      <c r="T1525" s="40" t="e">
        <f>VLOOKUP(L1525,银行退!C:W,21,FALSE)</f>
        <v>#N/A</v>
      </c>
      <c r="U1525" s="53">
        <v>42913.481585648151</v>
      </c>
      <c r="V1525" t="e">
        <f>VLOOKUP(B1525,HIS解!E:G,3,FALSE)</f>
        <v>#N/A</v>
      </c>
    </row>
    <row r="1526" spans="1:22" ht="14.25" hidden="1">
      <c r="A1526" s="53">
        <v>42913.485162037039</v>
      </c>
      <c r="B1526">
        <v>427866</v>
      </c>
      <c r="C1526" t="s">
        <v>9359</v>
      </c>
      <c r="D1526" t="s">
        <v>4049</v>
      </c>
      <c r="E1526" t="s">
        <v>4050</v>
      </c>
      <c r="F1526" s="15">
        <v>1000</v>
      </c>
      <c r="G1526" t="s">
        <v>367</v>
      </c>
      <c r="H1526" t="s">
        <v>367</v>
      </c>
      <c r="I1526" t="s">
        <v>174</v>
      </c>
      <c r="J1526" t="s">
        <v>73</v>
      </c>
      <c r="K1526" t="s">
        <v>75</v>
      </c>
      <c r="L1526" t="s">
        <v>9360</v>
      </c>
      <c r="M1526" t="s">
        <v>9361</v>
      </c>
      <c r="N1526" t="s">
        <v>5104</v>
      </c>
      <c r="O1526">
        <f>VLOOKUP(B1526,HIS退!B:F,5,FALSE)</f>
        <v>-1000</v>
      </c>
      <c r="P1526" t="str">
        <f t="shared" si="48"/>
        <v/>
      </c>
      <c r="Q1526" s="40">
        <f>VLOOKUP(L1526,银行退!C:D,2,FALSE)</f>
        <v>1000</v>
      </c>
      <c r="R1526" t="str">
        <f t="shared" si="49"/>
        <v/>
      </c>
      <c r="S1526" t="str">
        <f>VLOOKUP(L1526,银行退!C:Q,15,FALSE)</f>
        <v>B</v>
      </c>
      <c r="T1526" s="40" t="str">
        <f>VLOOKUP(L1526,银行退!C:W,21,FALSE)</f>
        <v>20170627</v>
      </c>
      <c r="U1526" s="53">
        <v>42913.485162037039</v>
      </c>
      <c r="V1526">
        <f>VLOOKUP(B1526,HIS解!E:G,3,FALSE)</f>
        <v>1000</v>
      </c>
    </row>
    <row r="1527" spans="1:22" ht="14.25" hidden="1">
      <c r="A1527" s="53">
        <v>42913.485312500001</v>
      </c>
      <c r="B1527">
        <v>427872</v>
      </c>
      <c r="C1527" t="s">
        <v>4051</v>
      </c>
      <c r="D1527" t="s">
        <v>4052</v>
      </c>
      <c r="E1527" t="s">
        <v>4053</v>
      </c>
      <c r="F1527" s="15">
        <v>7000</v>
      </c>
      <c r="G1527" t="s">
        <v>367</v>
      </c>
      <c r="H1527" t="s">
        <v>367</v>
      </c>
      <c r="I1527" t="s">
        <v>74</v>
      </c>
      <c r="J1527" t="s">
        <v>36</v>
      </c>
      <c r="K1527" t="s">
        <v>75</v>
      </c>
      <c r="L1527" t="s">
        <v>9362</v>
      </c>
      <c r="M1527" t="s">
        <v>9363</v>
      </c>
      <c r="N1527" t="s">
        <v>9364</v>
      </c>
      <c r="O1527">
        <f>VLOOKUP(B1527,HIS退!B:F,5,FALSE)</f>
        <v>-7000</v>
      </c>
      <c r="P1527" t="str">
        <f t="shared" si="48"/>
        <v/>
      </c>
      <c r="Q1527" s="40">
        <f>VLOOKUP(L1527,银行退!C:D,2,FALSE)</f>
        <v>7000</v>
      </c>
      <c r="R1527" t="str">
        <f t="shared" si="49"/>
        <v/>
      </c>
      <c r="S1527" t="str">
        <f>VLOOKUP(L1527,银行退!C:Q,15,FALSE)</f>
        <v>S</v>
      </c>
      <c r="T1527" s="40" t="e">
        <f>VLOOKUP(L1527,银行退!C:W,21,FALSE)</f>
        <v>#N/A</v>
      </c>
      <c r="U1527" s="53">
        <v>42913.485312500001</v>
      </c>
      <c r="V1527" t="e">
        <f>VLOOKUP(B1527,HIS解!E:G,3,FALSE)</f>
        <v>#N/A</v>
      </c>
    </row>
    <row r="1528" spans="1:22" ht="14.25" hidden="1">
      <c r="A1528" s="53">
        <v>42913.494733796295</v>
      </c>
      <c r="B1528">
        <v>428193</v>
      </c>
      <c r="C1528" t="s">
        <v>4054</v>
      </c>
      <c r="D1528" t="s">
        <v>4055</v>
      </c>
      <c r="E1528" t="s">
        <v>4056</v>
      </c>
      <c r="F1528" s="15">
        <v>61</v>
      </c>
      <c r="G1528" t="s">
        <v>367</v>
      </c>
      <c r="H1528" t="s">
        <v>367</v>
      </c>
      <c r="I1528" t="s">
        <v>74</v>
      </c>
      <c r="J1528" t="s">
        <v>36</v>
      </c>
      <c r="K1528" t="s">
        <v>75</v>
      </c>
      <c r="L1528" t="s">
        <v>9365</v>
      </c>
      <c r="M1528" t="s">
        <v>9366</v>
      </c>
      <c r="N1528" t="s">
        <v>9367</v>
      </c>
      <c r="O1528">
        <f>VLOOKUP(B1528,HIS退!B:F,5,FALSE)</f>
        <v>-61</v>
      </c>
      <c r="P1528" t="str">
        <f t="shared" si="48"/>
        <v/>
      </c>
      <c r="Q1528" s="40">
        <f>VLOOKUP(L1528,银行退!C:D,2,FALSE)</f>
        <v>61</v>
      </c>
      <c r="R1528" t="str">
        <f t="shared" si="49"/>
        <v/>
      </c>
      <c r="S1528" t="str">
        <f>VLOOKUP(L1528,银行退!C:Q,15,FALSE)</f>
        <v>S</v>
      </c>
      <c r="T1528" s="40" t="e">
        <f>VLOOKUP(L1528,银行退!C:W,21,FALSE)</f>
        <v>#N/A</v>
      </c>
      <c r="U1528" s="53">
        <v>42913.494733796295</v>
      </c>
      <c r="V1528" t="e">
        <f>VLOOKUP(B1528,HIS解!E:G,3,FALSE)</f>
        <v>#N/A</v>
      </c>
    </row>
    <row r="1529" spans="1:22" ht="14.25" hidden="1">
      <c r="A1529" s="53">
        <v>42913.495208333334</v>
      </c>
      <c r="B1529">
        <v>428236</v>
      </c>
      <c r="C1529" t="s">
        <v>4057</v>
      </c>
      <c r="D1529" t="s">
        <v>4058</v>
      </c>
      <c r="E1529" t="s">
        <v>4059</v>
      </c>
      <c r="F1529" s="15">
        <v>140</v>
      </c>
      <c r="G1529" t="s">
        <v>42</v>
      </c>
      <c r="H1529" t="s">
        <v>367</v>
      </c>
      <c r="I1529" t="s">
        <v>74</v>
      </c>
      <c r="J1529" t="s">
        <v>36</v>
      </c>
      <c r="K1529" t="s">
        <v>75</v>
      </c>
      <c r="L1529" t="s">
        <v>9368</v>
      </c>
      <c r="M1529" t="s">
        <v>9369</v>
      </c>
      <c r="N1529" t="s">
        <v>9370</v>
      </c>
      <c r="O1529">
        <f>VLOOKUP(B1529,HIS退!B:F,5,FALSE)</f>
        <v>-140</v>
      </c>
      <c r="P1529" t="str">
        <f t="shared" si="48"/>
        <v/>
      </c>
      <c r="Q1529" s="40">
        <f>VLOOKUP(L1529,银行退!C:D,2,FALSE)</f>
        <v>140</v>
      </c>
      <c r="R1529" t="str">
        <f t="shared" si="49"/>
        <v/>
      </c>
      <c r="S1529" t="str">
        <f>VLOOKUP(L1529,银行退!C:Q,15,FALSE)</f>
        <v>S</v>
      </c>
      <c r="T1529" s="40" t="e">
        <f>VLOOKUP(L1529,银行退!C:W,21,FALSE)</f>
        <v>#N/A</v>
      </c>
      <c r="U1529" s="53">
        <v>42913.495208333334</v>
      </c>
      <c r="V1529" t="e">
        <f>VLOOKUP(B1529,HIS解!E:G,3,FALSE)</f>
        <v>#N/A</v>
      </c>
    </row>
    <row r="1530" spans="1:22" ht="14.25" hidden="1">
      <c r="A1530" s="53">
        <v>42913.495393518519</v>
      </c>
      <c r="B1530">
        <v>428245</v>
      </c>
      <c r="C1530" t="s">
        <v>4060</v>
      </c>
      <c r="D1530" t="s">
        <v>4061</v>
      </c>
      <c r="E1530" t="s">
        <v>4062</v>
      </c>
      <c r="F1530" s="15">
        <v>85</v>
      </c>
      <c r="G1530" t="s">
        <v>367</v>
      </c>
      <c r="H1530" t="s">
        <v>367</v>
      </c>
      <c r="I1530" t="s">
        <v>74</v>
      </c>
      <c r="J1530" t="s">
        <v>36</v>
      </c>
      <c r="K1530" t="s">
        <v>75</v>
      </c>
      <c r="L1530" t="s">
        <v>9371</v>
      </c>
      <c r="M1530" t="s">
        <v>9372</v>
      </c>
      <c r="N1530" t="s">
        <v>9373</v>
      </c>
      <c r="O1530">
        <f>VLOOKUP(B1530,HIS退!B:F,5,FALSE)</f>
        <v>-85</v>
      </c>
      <c r="P1530" t="str">
        <f t="shared" si="48"/>
        <v/>
      </c>
      <c r="Q1530" s="40">
        <f>VLOOKUP(L1530,银行退!C:D,2,FALSE)</f>
        <v>85</v>
      </c>
      <c r="R1530" t="str">
        <f t="shared" si="49"/>
        <v/>
      </c>
      <c r="S1530" t="str">
        <f>VLOOKUP(L1530,银行退!C:Q,15,FALSE)</f>
        <v>S</v>
      </c>
      <c r="T1530" s="40" t="e">
        <f>VLOOKUP(L1530,银行退!C:W,21,FALSE)</f>
        <v>#N/A</v>
      </c>
      <c r="U1530" s="53">
        <v>42913.495393518519</v>
      </c>
      <c r="V1530" t="e">
        <f>VLOOKUP(B1530,HIS解!E:G,3,FALSE)</f>
        <v>#N/A</v>
      </c>
    </row>
    <row r="1531" spans="1:22" ht="14.25" hidden="1">
      <c r="A1531" s="53">
        <v>42913.498090277775</v>
      </c>
      <c r="B1531">
        <v>428308</v>
      </c>
      <c r="C1531" t="s">
        <v>4063</v>
      </c>
      <c r="D1531" t="s">
        <v>4064</v>
      </c>
      <c r="E1531" t="s">
        <v>4065</v>
      </c>
      <c r="F1531" s="15">
        <v>5000</v>
      </c>
      <c r="G1531" t="s">
        <v>367</v>
      </c>
      <c r="H1531" t="s">
        <v>367</v>
      </c>
      <c r="I1531" t="s">
        <v>74</v>
      </c>
      <c r="J1531" t="s">
        <v>36</v>
      </c>
      <c r="K1531" t="s">
        <v>75</v>
      </c>
      <c r="L1531" t="s">
        <v>9374</v>
      </c>
      <c r="M1531" t="s">
        <v>9375</v>
      </c>
      <c r="N1531" t="s">
        <v>9376</v>
      </c>
      <c r="O1531">
        <f>VLOOKUP(B1531,HIS退!B:F,5,FALSE)</f>
        <v>-5000</v>
      </c>
      <c r="P1531" t="str">
        <f t="shared" si="48"/>
        <v/>
      </c>
      <c r="Q1531" s="40">
        <f>VLOOKUP(L1531,银行退!C:D,2,FALSE)</f>
        <v>5000</v>
      </c>
      <c r="R1531" t="str">
        <f t="shared" si="49"/>
        <v/>
      </c>
      <c r="S1531" t="str">
        <f>VLOOKUP(L1531,银行退!C:Q,15,FALSE)</f>
        <v>S</v>
      </c>
      <c r="T1531" s="40" t="e">
        <f>VLOOKUP(L1531,银行退!C:W,21,FALSE)</f>
        <v>#N/A</v>
      </c>
      <c r="U1531" s="53">
        <v>42913.498090277775</v>
      </c>
      <c r="V1531" t="e">
        <f>VLOOKUP(B1531,HIS解!E:G,3,FALSE)</f>
        <v>#N/A</v>
      </c>
    </row>
    <row r="1532" spans="1:22" ht="14.25" hidden="1">
      <c r="A1532" s="53">
        <v>42913.500590277778</v>
      </c>
      <c r="B1532">
        <v>428351</v>
      </c>
      <c r="C1532" t="s">
        <v>4066</v>
      </c>
      <c r="D1532" t="s">
        <v>4067</v>
      </c>
      <c r="E1532" t="s">
        <v>4068</v>
      </c>
      <c r="F1532" s="15">
        <v>1500</v>
      </c>
      <c r="G1532" t="s">
        <v>367</v>
      </c>
      <c r="H1532" t="s">
        <v>367</v>
      </c>
      <c r="I1532" t="s">
        <v>74</v>
      </c>
      <c r="J1532" t="s">
        <v>36</v>
      </c>
      <c r="K1532" t="s">
        <v>75</v>
      </c>
      <c r="L1532" t="s">
        <v>9377</v>
      </c>
      <c r="M1532" t="s">
        <v>9378</v>
      </c>
      <c r="N1532" t="s">
        <v>9379</v>
      </c>
      <c r="O1532">
        <f>VLOOKUP(B1532,HIS退!B:F,5,FALSE)</f>
        <v>-1500</v>
      </c>
      <c r="P1532" t="str">
        <f t="shared" si="48"/>
        <v/>
      </c>
      <c r="Q1532" s="40">
        <f>VLOOKUP(L1532,银行退!C:D,2,FALSE)</f>
        <v>1500</v>
      </c>
      <c r="R1532" t="str">
        <f t="shared" si="49"/>
        <v/>
      </c>
      <c r="S1532" t="str">
        <f>VLOOKUP(L1532,银行退!C:Q,15,FALSE)</f>
        <v>S</v>
      </c>
      <c r="T1532" s="40" t="e">
        <f>VLOOKUP(L1532,银行退!C:W,21,FALSE)</f>
        <v>#N/A</v>
      </c>
      <c r="U1532" s="53">
        <v>42913.500590277778</v>
      </c>
      <c r="V1532" t="e">
        <f>VLOOKUP(B1532,HIS解!E:G,3,FALSE)</f>
        <v>#N/A</v>
      </c>
    </row>
    <row r="1533" spans="1:22" ht="14.25" hidden="1">
      <c r="A1533" s="53">
        <v>42913.501886574071</v>
      </c>
      <c r="B1533">
        <v>428401</v>
      </c>
      <c r="C1533" t="s">
        <v>4069</v>
      </c>
      <c r="D1533" t="s">
        <v>4070</v>
      </c>
      <c r="E1533" t="s">
        <v>4071</v>
      </c>
      <c r="F1533" s="15">
        <v>182</v>
      </c>
      <c r="G1533" t="s">
        <v>367</v>
      </c>
      <c r="H1533" t="s">
        <v>367</v>
      </c>
      <c r="I1533" t="s">
        <v>74</v>
      </c>
      <c r="J1533" t="s">
        <v>36</v>
      </c>
      <c r="K1533" t="s">
        <v>75</v>
      </c>
      <c r="L1533" t="s">
        <v>9380</v>
      </c>
      <c r="M1533" t="s">
        <v>9381</v>
      </c>
      <c r="N1533" t="s">
        <v>9382</v>
      </c>
      <c r="O1533">
        <f>VLOOKUP(B1533,HIS退!B:F,5,FALSE)</f>
        <v>-182</v>
      </c>
      <c r="P1533" t="str">
        <f t="shared" si="48"/>
        <v/>
      </c>
      <c r="Q1533" s="40">
        <f>VLOOKUP(L1533,银行退!C:D,2,FALSE)</f>
        <v>182</v>
      </c>
      <c r="R1533" t="str">
        <f t="shared" si="49"/>
        <v/>
      </c>
      <c r="S1533" t="str">
        <f>VLOOKUP(L1533,银行退!C:Q,15,FALSE)</f>
        <v>S</v>
      </c>
      <c r="T1533" s="40" t="e">
        <f>VLOOKUP(L1533,银行退!C:W,21,FALSE)</f>
        <v>#N/A</v>
      </c>
      <c r="U1533" s="53">
        <v>42913.501886574071</v>
      </c>
      <c r="V1533" t="e">
        <f>VLOOKUP(B1533,HIS解!E:G,3,FALSE)</f>
        <v>#N/A</v>
      </c>
    </row>
    <row r="1534" spans="1:22" ht="14.25" hidden="1">
      <c r="A1534" s="53">
        <v>42913.505347222221</v>
      </c>
      <c r="B1534">
        <v>428465</v>
      </c>
      <c r="C1534" t="s">
        <v>4072</v>
      </c>
      <c r="D1534" t="s">
        <v>306</v>
      </c>
      <c r="E1534" t="s">
        <v>307</v>
      </c>
      <c r="F1534" s="15">
        <v>2600</v>
      </c>
      <c r="G1534" t="s">
        <v>367</v>
      </c>
      <c r="H1534" t="s">
        <v>367</v>
      </c>
      <c r="I1534" t="s">
        <v>74</v>
      </c>
      <c r="J1534" t="s">
        <v>36</v>
      </c>
      <c r="K1534" t="s">
        <v>75</v>
      </c>
      <c r="L1534" t="s">
        <v>9383</v>
      </c>
      <c r="M1534" t="s">
        <v>9384</v>
      </c>
      <c r="N1534" t="s">
        <v>5776</v>
      </c>
      <c r="O1534">
        <f>VLOOKUP(B1534,HIS退!B:F,5,FALSE)</f>
        <v>-2600</v>
      </c>
      <c r="P1534" t="str">
        <f t="shared" si="48"/>
        <v/>
      </c>
      <c r="Q1534" s="40">
        <f>VLOOKUP(L1534,银行退!C:D,2,FALSE)</f>
        <v>2600</v>
      </c>
      <c r="R1534" t="str">
        <f t="shared" si="49"/>
        <v/>
      </c>
      <c r="S1534" t="str">
        <f>VLOOKUP(L1534,银行退!C:Q,15,FALSE)</f>
        <v>S</v>
      </c>
      <c r="T1534" s="40" t="e">
        <f>VLOOKUP(L1534,银行退!C:W,21,FALSE)</f>
        <v>#N/A</v>
      </c>
      <c r="U1534" s="53">
        <v>42913.505347222221</v>
      </c>
      <c r="V1534" t="e">
        <f>VLOOKUP(B1534,HIS解!E:G,3,FALSE)</f>
        <v>#N/A</v>
      </c>
    </row>
    <row r="1535" spans="1:22" ht="14.25" hidden="1">
      <c r="A1535" s="53">
        <v>42913.519108796296</v>
      </c>
      <c r="B1535">
        <v>428677</v>
      </c>
      <c r="C1535" t="s">
        <v>9385</v>
      </c>
      <c r="D1535" t="s">
        <v>4073</v>
      </c>
      <c r="E1535" t="s">
        <v>4074</v>
      </c>
      <c r="F1535" s="15">
        <v>979</v>
      </c>
      <c r="G1535" t="s">
        <v>367</v>
      </c>
      <c r="H1535" t="s">
        <v>367</v>
      </c>
      <c r="I1535" t="s">
        <v>174</v>
      </c>
      <c r="J1535" t="s">
        <v>73</v>
      </c>
      <c r="K1535" t="s">
        <v>75</v>
      </c>
      <c r="L1535" t="s">
        <v>9386</v>
      </c>
      <c r="M1535" t="s">
        <v>9387</v>
      </c>
      <c r="N1535" t="s">
        <v>5105</v>
      </c>
      <c r="O1535">
        <f>VLOOKUP(B1535,HIS退!B:F,5,FALSE)</f>
        <v>-979</v>
      </c>
      <c r="P1535" t="str">
        <f t="shared" si="48"/>
        <v/>
      </c>
      <c r="Q1535" s="40">
        <f>VLOOKUP(L1535,银行退!C:D,2,FALSE)</f>
        <v>979</v>
      </c>
      <c r="R1535" t="str">
        <f t="shared" si="49"/>
        <v/>
      </c>
      <c r="S1535" t="str">
        <f>VLOOKUP(L1535,银行退!C:Q,15,FALSE)</f>
        <v>B</v>
      </c>
      <c r="T1535" s="40" t="str">
        <f>VLOOKUP(L1535,银行退!C:W,21,FALSE)</f>
        <v>20170627</v>
      </c>
      <c r="U1535" s="53">
        <v>42913.519108796296</v>
      </c>
      <c r="V1535">
        <f>VLOOKUP(B1535,HIS解!E:G,3,FALSE)</f>
        <v>979</v>
      </c>
    </row>
    <row r="1536" spans="1:22" ht="14.25" hidden="1">
      <c r="A1536" s="53">
        <v>42913.520162037035</v>
      </c>
      <c r="B1536">
        <v>428697</v>
      </c>
      <c r="C1536" t="s">
        <v>4075</v>
      </c>
      <c r="D1536" t="s">
        <v>4076</v>
      </c>
      <c r="E1536" t="s">
        <v>4077</v>
      </c>
      <c r="F1536" s="15">
        <v>1043</v>
      </c>
      <c r="G1536" t="s">
        <v>367</v>
      </c>
      <c r="H1536" t="s">
        <v>367</v>
      </c>
      <c r="I1536" t="s">
        <v>74</v>
      </c>
      <c r="J1536" t="s">
        <v>36</v>
      </c>
      <c r="K1536" t="s">
        <v>75</v>
      </c>
      <c r="L1536" t="s">
        <v>9388</v>
      </c>
      <c r="M1536" t="s">
        <v>9389</v>
      </c>
      <c r="N1536" t="s">
        <v>9390</v>
      </c>
      <c r="O1536">
        <f>VLOOKUP(B1536,HIS退!B:F,5,FALSE)</f>
        <v>-1043</v>
      </c>
      <c r="P1536" t="str">
        <f t="shared" si="48"/>
        <v/>
      </c>
      <c r="Q1536" s="40">
        <f>VLOOKUP(L1536,银行退!C:D,2,FALSE)</f>
        <v>1043</v>
      </c>
      <c r="R1536" t="str">
        <f t="shared" si="49"/>
        <v/>
      </c>
      <c r="S1536" t="str">
        <f>VLOOKUP(L1536,银行退!C:Q,15,FALSE)</f>
        <v>S</v>
      </c>
      <c r="T1536" s="40" t="e">
        <f>VLOOKUP(L1536,银行退!C:W,21,FALSE)</f>
        <v>#N/A</v>
      </c>
      <c r="U1536" s="53">
        <v>42913.520162037035</v>
      </c>
      <c r="V1536" t="e">
        <f>VLOOKUP(B1536,HIS解!E:G,3,FALSE)</f>
        <v>#N/A</v>
      </c>
    </row>
    <row r="1537" spans="1:22" ht="14.25" hidden="1">
      <c r="A1537" s="53">
        <v>42913.526400462964</v>
      </c>
      <c r="B1537">
        <v>428752</v>
      </c>
      <c r="C1537" t="s">
        <v>4078</v>
      </c>
      <c r="D1537" t="s">
        <v>4079</v>
      </c>
      <c r="E1537" t="s">
        <v>4080</v>
      </c>
      <c r="F1537" s="15">
        <v>686</v>
      </c>
      <c r="G1537" t="s">
        <v>367</v>
      </c>
      <c r="H1537" t="s">
        <v>367</v>
      </c>
      <c r="I1537" t="s">
        <v>74</v>
      </c>
      <c r="J1537" t="s">
        <v>36</v>
      </c>
      <c r="K1537" t="s">
        <v>75</v>
      </c>
      <c r="L1537" t="s">
        <v>9391</v>
      </c>
      <c r="M1537" t="s">
        <v>9392</v>
      </c>
      <c r="N1537" t="s">
        <v>5092</v>
      </c>
      <c r="O1537">
        <f>VLOOKUP(B1537,HIS退!B:F,5,FALSE)</f>
        <v>-686</v>
      </c>
      <c r="P1537" t="str">
        <f t="shared" si="48"/>
        <v/>
      </c>
      <c r="Q1537" s="40">
        <f>VLOOKUP(L1537,银行退!C:D,2,FALSE)</f>
        <v>686</v>
      </c>
      <c r="R1537" t="str">
        <f t="shared" si="49"/>
        <v/>
      </c>
      <c r="S1537" t="str">
        <f>VLOOKUP(L1537,银行退!C:Q,15,FALSE)</f>
        <v>S</v>
      </c>
      <c r="T1537" s="40" t="e">
        <f>VLOOKUP(L1537,银行退!C:W,21,FALSE)</f>
        <v>#N/A</v>
      </c>
      <c r="U1537" s="53">
        <v>42913.526400462964</v>
      </c>
      <c r="V1537" t="e">
        <f>VLOOKUP(B1537,HIS解!E:G,3,FALSE)</f>
        <v>#N/A</v>
      </c>
    </row>
    <row r="1538" spans="1:22" ht="14.25" hidden="1">
      <c r="A1538" s="53">
        <v>42913.531400462962</v>
      </c>
      <c r="B1538">
        <v>428795</v>
      </c>
      <c r="C1538" t="s">
        <v>9393</v>
      </c>
      <c r="D1538" t="s">
        <v>4081</v>
      </c>
      <c r="E1538" t="s">
        <v>4082</v>
      </c>
      <c r="F1538" s="15">
        <v>122</v>
      </c>
      <c r="G1538" t="s">
        <v>367</v>
      </c>
      <c r="H1538" t="s">
        <v>367</v>
      </c>
      <c r="I1538" t="s">
        <v>174</v>
      </c>
      <c r="J1538" t="s">
        <v>73</v>
      </c>
      <c r="K1538" t="s">
        <v>75</v>
      </c>
      <c r="L1538" t="s">
        <v>9394</v>
      </c>
      <c r="M1538" t="s">
        <v>9395</v>
      </c>
      <c r="N1538" t="s">
        <v>5106</v>
      </c>
      <c r="O1538">
        <f>VLOOKUP(B1538,HIS退!B:F,5,FALSE)</f>
        <v>-122</v>
      </c>
      <c r="P1538" t="str">
        <f t="shared" si="48"/>
        <v/>
      </c>
      <c r="Q1538" s="40">
        <f>VLOOKUP(L1538,银行退!C:D,2,FALSE)</f>
        <v>122</v>
      </c>
      <c r="R1538" t="str">
        <f t="shared" si="49"/>
        <v/>
      </c>
      <c r="S1538" t="str">
        <f>VLOOKUP(L1538,银行退!C:Q,15,FALSE)</f>
        <v>B</v>
      </c>
      <c r="T1538" s="40" t="str">
        <f>VLOOKUP(L1538,银行退!C:W,21,FALSE)</f>
        <v>20170627</v>
      </c>
      <c r="U1538" s="53">
        <v>42913.531400462962</v>
      </c>
      <c r="V1538">
        <f>VLOOKUP(B1538,HIS解!E:G,3,FALSE)</f>
        <v>122</v>
      </c>
    </row>
    <row r="1539" spans="1:22" ht="14.25" hidden="1">
      <c r="A1539" s="53">
        <v>42913.550775462965</v>
      </c>
      <c r="B1539">
        <v>428922</v>
      </c>
      <c r="C1539" t="s">
        <v>4083</v>
      </c>
      <c r="D1539" t="s">
        <v>4084</v>
      </c>
      <c r="E1539" t="s">
        <v>4085</v>
      </c>
      <c r="F1539" s="15">
        <v>2600</v>
      </c>
      <c r="G1539" t="s">
        <v>367</v>
      </c>
      <c r="H1539" t="s">
        <v>367</v>
      </c>
      <c r="I1539" t="s">
        <v>74</v>
      </c>
      <c r="J1539" t="s">
        <v>36</v>
      </c>
      <c r="K1539" t="s">
        <v>75</v>
      </c>
      <c r="L1539" t="s">
        <v>9396</v>
      </c>
      <c r="M1539" t="s">
        <v>9397</v>
      </c>
      <c r="N1539" t="s">
        <v>9398</v>
      </c>
      <c r="O1539">
        <f>VLOOKUP(B1539,HIS退!B:F,5,FALSE)</f>
        <v>-2600</v>
      </c>
      <c r="P1539" t="str">
        <f t="shared" si="48"/>
        <v/>
      </c>
      <c r="Q1539" s="40">
        <f>VLOOKUP(L1539,银行退!C:D,2,FALSE)</f>
        <v>2600</v>
      </c>
      <c r="R1539" t="str">
        <f t="shared" si="49"/>
        <v/>
      </c>
      <c r="S1539" t="str">
        <f>VLOOKUP(L1539,银行退!C:Q,15,FALSE)</f>
        <v>S</v>
      </c>
      <c r="T1539" s="40" t="e">
        <f>VLOOKUP(L1539,银行退!C:W,21,FALSE)</f>
        <v>#N/A</v>
      </c>
      <c r="U1539" s="53">
        <v>42913.550775462965</v>
      </c>
      <c r="V1539" t="e">
        <f>VLOOKUP(B1539,HIS解!E:G,3,FALSE)</f>
        <v>#N/A</v>
      </c>
    </row>
    <row r="1540" spans="1:22" ht="14.25" hidden="1">
      <c r="A1540" s="53">
        <v>42913.553888888891</v>
      </c>
      <c r="B1540">
        <v>428942</v>
      </c>
      <c r="C1540" t="s">
        <v>4086</v>
      </c>
      <c r="D1540" t="s">
        <v>4087</v>
      </c>
      <c r="E1540" t="s">
        <v>4088</v>
      </c>
      <c r="F1540" s="15">
        <v>192</v>
      </c>
      <c r="G1540" t="s">
        <v>367</v>
      </c>
      <c r="H1540" t="s">
        <v>367</v>
      </c>
      <c r="I1540" t="s">
        <v>74</v>
      </c>
      <c r="J1540" t="s">
        <v>36</v>
      </c>
      <c r="K1540" t="s">
        <v>75</v>
      </c>
      <c r="L1540" t="s">
        <v>9399</v>
      </c>
      <c r="M1540" t="s">
        <v>9400</v>
      </c>
      <c r="N1540" t="s">
        <v>9401</v>
      </c>
      <c r="O1540">
        <f>VLOOKUP(B1540,HIS退!B:F,5,FALSE)</f>
        <v>-192</v>
      </c>
      <c r="P1540" t="str">
        <f t="shared" si="48"/>
        <v/>
      </c>
      <c r="Q1540" s="40">
        <f>VLOOKUP(L1540,银行退!C:D,2,FALSE)</f>
        <v>192</v>
      </c>
      <c r="R1540" t="str">
        <f t="shared" si="49"/>
        <v/>
      </c>
      <c r="S1540" t="str">
        <f>VLOOKUP(L1540,银行退!C:Q,15,FALSE)</f>
        <v>S</v>
      </c>
      <c r="T1540" s="40" t="e">
        <f>VLOOKUP(L1540,银行退!C:W,21,FALSE)</f>
        <v>#N/A</v>
      </c>
      <c r="U1540" s="53">
        <v>42913.553888888891</v>
      </c>
      <c r="V1540" t="e">
        <f>VLOOKUP(B1540,HIS解!E:G,3,FALSE)</f>
        <v>#N/A</v>
      </c>
    </row>
    <row r="1541" spans="1:22" ht="14.25" hidden="1">
      <c r="A1541" s="53">
        <v>42913.566493055558</v>
      </c>
      <c r="B1541">
        <v>429045</v>
      </c>
      <c r="C1541" t="s">
        <v>9402</v>
      </c>
      <c r="D1541" t="s">
        <v>4089</v>
      </c>
      <c r="E1541" t="s">
        <v>4090</v>
      </c>
      <c r="F1541" s="15">
        <v>1500</v>
      </c>
      <c r="G1541" t="s">
        <v>367</v>
      </c>
      <c r="H1541" t="s">
        <v>367</v>
      </c>
      <c r="I1541" t="s">
        <v>174</v>
      </c>
      <c r="J1541" t="s">
        <v>73</v>
      </c>
      <c r="K1541" t="s">
        <v>75</v>
      </c>
      <c r="L1541" t="s">
        <v>9403</v>
      </c>
      <c r="M1541" t="s">
        <v>9404</v>
      </c>
      <c r="N1541" t="s">
        <v>5107</v>
      </c>
      <c r="O1541">
        <f>VLOOKUP(B1541,HIS退!B:F,5,FALSE)</f>
        <v>-1500</v>
      </c>
      <c r="P1541" t="str">
        <f t="shared" si="48"/>
        <v/>
      </c>
      <c r="Q1541" s="40">
        <f>VLOOKUP(L1541,银行退!C:D,2,FALSE)</f>
        <v>1500</v>
      </c>
      <c r="R1541" t="str">
        <f t="shared" si="49"/>
        <v/>
      </c>
      <c r="S1541" t="str">
        <f>VLOOKUP(L1541,银行退!C:Q,15,FALSE)</f>
        <v>B</v>
      </c>
      <c r="T1541" s="40" t="str">
        <f>VLOOKUP(L1541,银行退!C:W,21,FALSE)</f>
        <v>20170627</v>
      </c>
      <c r="U1541" s="53">
        <v>42913.566493055558</v>
      </c>
      <c r="V1541">
        <f>VLOOKUP(B1541,HIS解!E:G,3,FALSE)</f>
        <v>1500</v>
      </c>
    </row>
    <row r="1542" spans="1:22" ht="14.25" hidden="1">
      <c r="A1542" s="53">
        <v>42913.595486111109</v>
      </c>
      <c r="B1542">
        <v>429724</v>
      </c>
      <c r="C1542" t="s">
        <v>4091</v>
      </c>
      <c r="D1542" t="s">
        <v>4092</v>
      </c>
      <c r="E1542" t="s">
        <v>4093</v>
      </c>
      <c r="F1542" s="15">
        <v>500</v>
      </c>
      <c r="G1542" t="s">
        <v>367</v>
      </c>
      <c r="H1542" t="s">
        <v>367</v>
      </c>
      <c r="I1542" t="s">
        <v>74</v>
      </c>
      <c r="J1542" t="s">
        <v>36</v>
      </c>
      <c r="K1542" t="s">
        <v>75</v>
      </c>
      <c r="L1542" t="s">
        <v>9405</v>
      </c>
      <c r="M1542" t="s">
        <v>9406</v>
      </c>
      <c r="N1542" t="s">
        <v>9407</v>
      </c>
      <c r="O1542">
        <f>VLOOKUP(B1542,HIS退!B:F,5,FALSE)</f>
        <v>-500</v>
      </c>
      <c r="P1542" t="str">
        <f t="shared" si="48"/>
        <v/>
      </c>
      <c r="Q1542" s="40">
        <f>VLOOKUP(L1542,银行退!C:D,2,FALSE)</f>
        <v>500</v>
      </c>
      <c r="R1542" t="str">
        <f t="shared" si="49"/>
        <v/>
      </c>
      <c r="S1542" t="str">
        <f>VLOOKUP(L1542,银行退!C:Q,15,FALSE)</f>
        <v>S</v>
      </c>
      <c r="T1542" s="40" t="e">
        <f>VLOOKUP(L1542,银行退!C:W,21,FALSE)</f>
        <v>#N/A</v>
      </c>
      <c r="U1542" s="53">
        <v>42913.595486111109</v>
      </c>
      <c r="V1542" t="e">
        <f>VLOOKUP(B1542,HIS解!E:G,3,FALSE)</f>
        <v>#N/A</v>
      </c>
    </row>
    <row r="1543" spans="1:22" ht="14.25" hidden="1">
      <c r="A1543" s="53">
        <v>42913.597280092596</v>
      </c>
      <c r="B1543">
        <v>429837</v>
      </c>
      <c r="C1543" t="s">
        <v>4094</v>
      </c>
      <c r="D1543" t="s">
        <v>4095</v>
      </c>
      <c r="E1543" t="s">
        <v>4096</v>
      </c>
      <c r="F1543" s="15">
        <v>1994</v>
      </c>
      <c r="G1543" t="s">
        <v>367</v>
      </c>
      <c r="H1543" t="s">
        <v>367</v>
      </c>
      <c r="I1543" t="s">
        <v>74</v>
      </c>
      <c r="J1543" t="s">
        <v>36</v>
      </c>
      <c r="K1543" t="s">
        <v>75</v>
      </c>
      <c r="L1543" t="s">
        <v>9408</v>
      </c>
      <c r="M1543" t="s">
        <v>9409</v>
      </c>
      <c r="N1543" t="s">
        <v>9410</v>
      </c>
      <c r="O1543">
        <f>VLOOKUP(B1543,HIS退!B:F,5,FALSE)</f>
        <v>-1994</v>
      </c>
      <c r="P1543" t="str">
        <f t="shared" si="48"/>
        <v/>
      </c>
      <c r="Q1543" s="40">
        <f>VLOOKUP(L1543,银行退!C:D,2,FALSE)</f>
        <v>1994</v>
      </c>
      <c r="R1543" t="str">
        <f t="shared" si="49"/>
        <v/>
      </c>
      <c r="S1543" t="str">
        <f>VLOOKUP(L1543,银行退!C:Q,15,FALSE)</f>
        <v>S</v>
      </c>
      <c r="T1543" s="40" t="e">
        <f>VLOOKUP(L1543,银行退!C:W,21,FALSE)</f>
        <v>#N/A</v>
      </c>
      <c r="U1543" s="53">
        <v>42913.597280092596</v>
      </c>
      <c r="V1543" t="e">
        <f>VLOOKUP(B1543,HIS解!E:G,3,FALSE)</f>
        <v>#N/A</v>
      </c>
    </row>
    <row r="1544" spans="1:22" ht="14.25" hidden="1">
      <c r="A1544" s="53">
        <v>42913.59820601852</v>
      </c>
      <c r="B1544">
        <v>429887</v>
      </c>
      <c r="C1544" t="s">
        <v>4097</v>
      </c>
      <c r="D1544" t="s">
        <v>1646</v>
      </c>
      <c r="E1544" t="s">
        <v>1647</v>
      </c>
      <c r="F1544" s="15">
        <v>68</v>
      </c>
      <c r="G1544" t="s">
        <v>367</v>
      </c>
      <c r="H1544" t="s">
        <v>367</v>
      </c>
      <c r="I1544" t="s">
        <v>74</v>
      </c>
      <c r="J1544" t="s">
        <v>36</v>
      </c>
      <c r="K1544" t="s">
        <v>75</v>
      </c>
      <c r="L1544" t="s">
        <v>9411</v>
      </c>
      <c r="M1544" t="s">
        <v>9412</v>
      </c>
      <c r="N1544" t="s">
        <v>6570</v>
      </c>
      <c r="O1544">
        <f>VLOOKUP(B1544,HIS退!B:F,5,FALSE)</f>
        <v>-68</v>
      </c>
      <c r="P1544" t="str">
        <f t="shared" si="48"/>
        <v/>
      </c>
      <c r="Q1544" s="40">
        <f>VLOOKUP(L1544,银行退!C:D,2,FALSE)</f>
        <v>68</v>
      </c>
      <c r="R1544" t="str">
        <f t="shared" si="49"/>
        <v/>
      </c>
      <c r="S1544" t="str">
        <f>VLOOKUP(L1544,银行退!C:Q,15,FALSE)</f>
        <v>S</v>
      </c>
      <c r="T1544" s="40" t="e">
        <f>VLOOKUP(L1544,银行退!C:W,21,FALSE)</f>
        <v>#N/A</v>
      </c>
      <c r="U1544" s="53">
        <v>42913.59820601852</v>
      </c>
      <c r="V1544" t="e">
        <f>VLOOKUP(B1544,HIS解!E:G,3,FALSE)</f>
        <v>#N/A</v>
      </c>
    </row>
    <row r="1545" spans="1:22" ht="14.25" hidden="1">
      <c r="A1545" s="53">
        <v>42913.608541666668</v>
      </c>
      <c r="B1545">
        <v>430548</v>
      </c>
      <c r="C1545" t="s">
        <v>4098</v>
      </c>
      <c r="D1545" t="s">
        <v>4099</v>
      </c>
      <c r="E1545" t="s">
        <v>4100</v>
      </c>
      <c r="F1545" s="15">
        <v>1000</v>
      </c>
      <c r="G1545" t="s">
        <v>367</v>
      </c>
      <c r="H1545" t="s">
        <v>367</v>
      </c>
      <c r="I1545" t="s">
        <v>74</v>
      </c>
      <c r="J1545" t="s">
        <v>36</v>
      </c>
      <c r="K1545" t="s">
        <v>75</v>
      </c>
      <c r="L1545" t="s">
        <v>9413</v>
      </c>
      <c r="M1545" t="s">
        <v>9414</v>
      </c>
      <c r="N1545" t="s">
        <v>9415</v>
      </c>
      <c r="O1545">
        <f>VLOOKUP(B1545,HIS退!B:F,5,FALSE)</f>
        <v>-1000</v>
      </c>
      <c r="P1545" t="str">
        <f t="shared" si="48"/>
        <v/>
      </c>
      <c r="Q1545" s="40">
        <f>VLOOKUP(L1545,银行退!C:D,2,FALSE)</f>
        <v>1000</v>
      </c>
      <c r="R1545" t="str">
        <f t="shared" si="49"/>
        <v/>
      </c>
      <c r="S1545" t="str">
        <f>VLOOKUP(L1545,银行退!C:Q,15,FALSE)</f>
        <v>S</v>
      </c>
      <c r="T1545" s="40" t="e">
        <f>VLOOKUP(L1545,银行退!C:W,21,FALSE)</f>
        <v>#N/A</v>
      </c>
      <c r="U1545" s="53">
        <v>42913.608541666668</v>
      </c>
      <c r="V1545" t="e">
        <f>VLOOKUP(B1545,HIS解!E:G,3,FALSE)</f>
        <v>#N/A</v>
      </c>
    </row>
    <row r="1546" spans="1:22" ht="14.25" hidden="1">
      <c r="A1546" s="53">
        <v>42913.609675925924</v>
      </c>
      <c r="B1546">
        <v>430633</v>
      </c>
      <c r="C1546" t="s">
        <v>4101</v>
      </c>
      <c r="D1546" t="s">
        <v>4102</v>
      </c>
      <c r="E1546" t="s">
        <v>4103</v>
      </c>
      <c r="F1546" s="15">
        <v>5000</v>
      </c>
      <c r="G1546" t="s">
        <v>367</v>
      </c>
      <c r="H1546" t="s">
        <v>367</v>
      </c>
      <c r="I1546" t="s">
        <v>74</v>
      </c>
      <c r="J1546" t="s">
        <v>36</v>
      </c>
      <c r="K1546" t="s">
        <v>75</v>
      </c>
      <c r="L1546" t="s">
        <v>9416</v>
      </c>
      <c r="M1546" t="s">
        <v>9417</v>
      </c>
      <c r="N1546" t="s">
        <v>9418</v>
      </c>
      <c r="O1546">
        <f>VLOOKUP(B1546,HIS退!B:F,5,FALSE)</f>
        <v>-5000</v>
      </c>
      <c r="P1546" t="str">
        <f t="shared" si="48"/>
        <v/>
      </c>
      <c r="Q1546" s="40">
        <f>VLOOKUP(L1546,银行退!C:D,2,FALSE)</f>
        <v>5000</v>
      </c>
      <c r="R1546" t="str">
        <f t="shared" si="49"/>
        <v/>
      </c>
      <c r="S1546" t="str">
        <f>VLOOKUP(L1546,银行退!C:Q,15,FALSE)</f>
        <v>S</v>
      </c>
      <c r="T1546" s="40" t="e">
        <f>VLOOKUP(L1546,银行退!C:W,21,FALSE)</f>
        <v>#N/A</v>
      </c>
      <c r="U1546" s="53">
        <v>42913.609675925924</v>
      </c>
      <c r="V1546" t="e">
        <f>VLOOKUP(B1546,HIS解!E:G,3,FALSE)</f>
        <v>#N/A</v>
      </c>
    </row>
    <row r="1547" spans="1:22" ht="14.25" hidden="1">
      <c r="A1547" s="53">
        <v>42913.613796296297</v>
      </c>
      <c r="B1547">
        <v>430871</v>
      </c>
      <c r="C1547" t="s">
        <v>4104</v>
      </c>
      <c r="D1547" t="s">
        <v>4105</v>
      </c>
      <c r="E1547" t="s">
        <v>4106</v>
      </c>
      <c r="F1547" s="15">
        <v>44</v>
      </c>
      <c r="G1547" t="s">
        <v>367</v>
      </c>
      <c r="H1547" t="s">
        <v>367</v>
      </c>
      <c r="I1547" t="s">
        <v>74</v>
      </c>
      <c r="J1547" t="s">
        <v>36</v>
      </c>
      <c r="K1547" t="s">
        <v>75</v>
      </c>
      <c r="L1547" t="s">
        <v>9419</v>
      </c>
      <c r="M1547" t="s">
        <v>9420</v>
      </c>
      <c r="N1547" t="s">
        <v>9421</v>
      </c>
      <c r="O1547">
        <f>VLOOKUP(B1547,HIS退!B:F,5,FALSE)</f>
        <v>-44</v>
      </c>
      <c r="P1547" t="str">
        <f t="shared" si="48"/>
        <v/>
      </c>
      <c r="Q1547" s="40">
        <f>VLOOKUP(L1547,银行退!C:D,2,FALSE)</f>
        <v>44</v>
      </c>
      <c r="R1547" t="str">
        <f t="shared" si="49"/>
        <v/>
      </c>
      <c r="S1547" t="str">
        <f>VLOOKUP(L1547,银行退!C:Q,15,FALSE)</f>
        <v>S</v>
      </c>
      <c r="T1547" s="40" t="e">
        <f>VLOOKUP(L1547,银行退!C:W,21,FALSE)</f>
        <v>#N/A</v>
      </c>
      <c r="U1547" s="53">
        <v>42913.613796296297</v>
      </c>
      <c r="V1547" t="e">
        <f>VLOOKUP(B1547,HIS解!E:G,3,FALSE)</f>
        <v>#N/A</v>
      </c>
    </row>
    <row r="1548" spans="1:22" ht="14.25" hidden="1">
      <c r="A1548" s="53">
        <v>42913.615312499998</v>
      </c>
      <c r="B1548">
        <v>430980</v>
      </c>
      <c r="C1548" t="s">
        <v>4107</v>
      </c>
      <c r="D1548" t="s">
        <v>4108</v>
      </c>
      <c r="E1548" t="s">
        <v>4109</v>
      </c>
      <c r="F1548" s="15">
        <v>600</v>
      </c>
      <c r="G1548" t="s">
        <v>367</v>
      </c>
      <c r="H1548" t="s">
        <v>367</v>
      </c>
      <c r="I1548" t="s">
        <v>74</v>
      </c>
      <c r="J1548" t="s">
        <v>36</v>
      </c>
      <c r="K1548" t="s">
        <v>75</v>
      </c>
      <c r="L1548" t="s">
        <v>9422</v>
      </c>
      <c r="M1548" t="s">
        <v>9423</v>
      </c>
      <c r="N1548" t="s">
        <v>9424</v>
      </c>
      <c r="O1548">
        <f>VLOOKUP(B1548,HIS退!B:F,5,FALSE)</f>
        <v>-600</v>
      </c>
      <c r="P1548" t="str">
        <f t="shared" si="48"/>
        <v/>
      </c>
      <c r="Q1548" s="40">
        <f>VLOOKUP(L1548,银行退!C:D,2,FALSE)</f>
        <v>600</v>
      </c>
      <c r="R1548" t="str">
        <f t="shared" si="49"/>
        <v/>
      </c>
      <c r="S1548" t="str">
        <f>VLOOKUP(L1548,银行退!C:Q,15,FALSE)</f>
        <v>S</v>
      </c>
      <c r="T1548" s="40" t="e">
        <f>VLOOKUP(L1548,银行退!C:W,21,FALSE)</f>
        <v>#N/A</v>
      </c>
      <c r="U1548" s="53">
        <v>42913.615312499998</v>
      </c>
      <c r="V1548" t="e">
        <f>VLOOKUP(B1548,HIS解!E:G,3,FALSE)</f>
        <v>#N/A</v>
      </c>
    </row>
    <row r="1549" spans="1:22" ht="14.25" hidden="1">
      <c r="A1549" s="53">
        <v>42913.61550925926</v>
      </c>
      <c r="B1549">
        <v>431001</v>
      </c>
      <c r="C1549" t="s">
        <v>4110</v>
      </c>
      <c r="D1549" t="s">
        <v>4111</v>
      </c>
      <c r="E1549" t="s">
        <v>4112</v>
      </c>
      <c r="F1549" s="15">
        <v>100</v>
      </c>
      <c r="G1549" t="s">
        <v>42</v>
      </c>
      <c r="H1549" t="s">
        <v>367</v>
      </c>
      <c r="I1549" t="s">
        <v>74</v>
      </c>
      <c r="J1549" t="s">
        <v>36</v>
      </c>
      <c r="K1549" t="s">
        <v>75</v>
      </c>
      <c r="L1549" t="s">
        <v>9425</v>
      </c>
      <c r="M1549" t="s">
        <v>9426</v>
      </c>
      <c r="N1549" t="s">
        <v>9427</v>
      </c>
      <c r="O1549">
        <f>VLOOKUP(B1549,HIS退!B:F,5,FALSE)</f>
        <v>-100</v>
      </c>
      <c r="P1549" t="str">
        <f t="shared" si="48"/>
        <v/>
      </c>
      <c r="Q1549" s="40">
        <f>VLOOKUP(L1549,银行退!C:D,2,FALSE)</f>
        <v>100</v>
      </c>
      <c r="R1549" t="str">
        <f t="shared" si="49"/>
        <v/>
      </c>
      <c r="S1549" t="str">
        <f>VLOOKUP(L1549,银行退!C:Q,15,FALSE)</f>
        <v>S</v>
      </c>
      <c r="T1549" s="40" t="e">
        <f>VLOOKUP(L1549,银行退!C:W,21,FALSE)</f>
        <v>#N/A</v>
      </c>
      <c r="U1549" s="53">
        <v>42913.61550925926</v>
      </c>
      <c r="V1549" t="e">
        <f>VLOOKUP(B1549,HIS解!E:G,3,FALSE)</f>
        <v>#N/A</v>
      </c>
    </row>
    <row r="1550" spans="1:22" ht="14.25" hidden="1">
      <c r="A1550" s="53">
        <v>42913.615636574075</v>
      </c>
      <c r="B1550">
        <v>431003</v>
      </c>
      <c r="C1550" t="s">
        <v>4113</v>
      </c>
      <c r="D1550" t="s">
        <v>4114</v>
      </c>
      <c r="E1550" t="s">
        <v>4115</v>
      </c>
      <c r="F1550" s="15">
        <v>1700</v>
      </c>
      <c r="G1550" t="s">
        <v>367</v>
      </c>
      <c r="H1550" t="s">
        <v>367</v>
      </c>
      <c r="I1550" t="s">
        <v>74</v>
      </c>
      <c r="J1550" t="s">
        <v>36</v>
      </c>
      <c r="K1550" t="s">
        <v>75</v>
      </c>
      <c r="L1550" t="s">
        <v>9428</v>
      </c>
      <c r="M1550" t="s">
        <v>9429</v>
      </c>
      <c r="N1550" t="s">
        <v>9430</v>
      </c>
      <c r="O1550">
        <f>VLOOKUP(B1550,HIS退!B:F,5,FALSE)</f>
        <v>-1700</v>
      </c>
      <c r="P1550" t="str">
        <f t="shared" si="48"/>
        <v/>
      </c>
      <c r="Q1550" s="40">
        <f>VLOOKUP(L1550,银行退!C:D,2,FALSE)</f>
        <v>1700</v>
      </c>
      <c r="R1550" t="str">
        <f t="shared" si="49"/>
        <v/>
      </c>
      <c r="S1550" t="str">
        <f>VLOOKUP(L1550,银行退!C:Q,15,FALSE)</f>
        <v>S</v>
      </c>
      <c r="T1550" s="40" t="e">
        <f>VLOOKUP(L1550,银行退!C:W,21,FALSE)</f>
        <v>#N/A</v>
      </c>
      <c r="U1550" s="53">
        <v>42913.615636574075</v>
      </c>
      <c r="V1550" t="e">
        <f>VLOOKUP(B1550,HIS解!E:G,3,FALSE)</f>
        <v>#N/A</v>
      </c>
    </row>
    <row r="1551" spans="1:22" ht="14.25" hidden="1">
      <c r="A1551" s="53">
        <v>42913.6171412037</v>
      </c>
      <c r="B1551">
        <v>431035</v>
      </c>
      <c r="C1551" t="s">
        <v>4116</v>
      </c>
      <c r="D1551" t="s">
        <v>302</v>
      </c>
      <c r="E1551" t="s">
        <v>303</v>
      </c>
      <c r="F1551" s="15">
        <v>569</v>
      </c>
      <c r="G1551" t="s">
        <v>367</v>
      </c>
      <c r="H1551" t="s">
        <v>367</v>
      </c>
      <c r="I1551" t="s">
        <v>74</v>
      </c>
      <c r="J1551" t="s">
        <v>36</v>
      </c>
      <c r="K1551" t="s">
        <v>75</v>
      </c>
      <c r="L1551" t="s">
        <v>9431</v>
      </c>
      <c r="M1551" t="s">
        <v>9432</v>
      </c>
      <c r="N1551" t="s">
        <v>77</v>
      </c>
      <c r="O1551">
        <f>VLOOKUP(B1551,HIS退!B:F,5,FALSE)</f>
        <v>-569</v>
      </c>
      <c r="P1551" t="str">
        <f t="shared" si="48"/>
        <v/>
      </c>
      <c r="Q1551" s="40">
        <f>VLOOKUP(L1551,银行退!C:D,2,FALSE)</f>
        <v>569</v>
      </c>
      <c r="R1551" t="str">
        <f t="shared" si="49"/>
        <v/>
      </c>
      <c r="S1551" t="str">
        <f>VLOOKUP(L1551,银行退!C:Q,15,FALSE)</f>
        <v>S</v>
      </c>
      <c r="T1551" s="40" t="e">
        <f>VLOOKUP(L1551,银行退!C:W,21,FALSE)</f>
        <v>#N/A</v>
      </c>
      <c r="U1551" s="53">
        <v>42913.6171412037</v>
      </c>
      <c r="V1551" t="e">
        <f>VLOOKUP(B1551,HIS解!E:G,3,FALSE)</f>
        <v>#N/A</v>
      </c>
    </row>
    <row r="1552" spans="1:22" ht="14.25" hidden="1">
      <c r="A1552" s="53">
        <v>42913.618379629632</v>
      </c>
      <c r="B1552">
        <v>431207</v>
      </c>
      <c r="C1552" t="s">
        <v>4117</v>
      </c>
      <c r="D1552" t="s">
        <v>4118</v>
      </c>
      <c r="E1552" t="s">
        <v>4119</v>
      </c>
      <c r="F1552" s="15">
        <v>300</v>
      </c>
      <c r="G1552" t="s">
        <v>42</v>
      </c>
      <c r="H1552" t="s">
        <v>367</v>
      </c>
      <c r="I1552" t="s">
        <v>74</v>
      </c>
      <c r="J1552" t="s">
        <v>36</v>
      </c>
      <c r="K1552" t="s">
        <v>75</v>
      </c>
      <c r="L1552" t="s">
        <v>9433</v>
      </c>
      <c r="M1552" t="s">
        <v>9434</v>
      </c>
      <c r="N1552" t="s">
        <v>9435</v>
      </c>
      <c r="O1552">
        <f>VLOOKUP(B1552,HIS退!B:F,5,FALSE)</f>
        <v>-300</v>
      </c>
      <c r="P1552" t="str">
        <f t="shared" si="48"/>
        <v/>
      </c>
      <c r="Q1552" s="40">
        <f>VLOOKUP(L1552,银行退!C:D,2,FALSE)</f>
        <v>300</v>
      </c>
      <c r="R1552" t="str">
        <f t="shared" si="49"/>
        <v/>
      </c>
      <c r="S1552" t="str">
        <f>VLOOKUP(L1552,银行退!C:Q,15,FALSE)</f>
        <v>S</v>
      </c>
      <c r="T1552" s="40" t="e">
        <f>VLOOKUP(L1552,银行退!C:W,21,FALSE)</f>
        <v>#N/A</v>
      </c>
      <c r="U1552" s="53">
        <v>42913.618379629632</v>
      </c>
      <c r="V1552" t="e">
        <f>VLOOKUP(B1552,HIS解!E:G,3,FALSE)</f>
        <v>#N/A</v>
      </c>
    </row>
    <row r="1553" spans="1:22" ht="14.25" hidden="1">
      <c r="A1553" s="53">
        <v>42913.621608796297</v>
      </c>
      <c r="B1553">
        <v>431410</v>
      </c>
      <c r="C1553" t="s">
        <v>4120</v>
      </c>
      <c r="D1553" t="s">
        <v>1441</v>
      </c>
      <c r="E1553" t="s">
        <v>1442</v>
      </c>
      <c r="F1553" s="15">
        <v>2000</v>
      </c>
      <c r="G1553" t="s">
        <v>367</v>
      </c>
      <c r="H1553" t="s">
        <v>367</v>
      </c>
      <c r="I1553" t="s">
        <v>74</v>
      </c>
      <c r="J1553" t="s">
        <v>36</v>
      </c>
      <c r="K1553" t="s">
        <v>75</v>
      </c>
      <c r="L1553" t="s">
        <v>9436</v>
      </c>
      <c r="M1553" t="s">
        <v>9437</v>
      </c>
      <c r="N1553" t="s">
        <v>6347</v>
      </c>
      <c r="O1553">
        <f>VLOOKUP(B1553,HIS退!B:F,5,FALSE)</f>
        <v>-2000</v>
      </c>
      <c r="P1553" t="str">
        <f t="shared" si="48"/>
        <v/>
      </c>
      <c r="Q1553" s="40">
        <f>VLOOKUP(L1553,银行退!C:D,2,FALSE)</f>
        <v>2000</v>
      </c>
      <c r="R1553" t="str">
        <f t="shared" si="49"/>
        <v/>
      </c>
      <c r="S1553" t="str">
        <f>VLOOKUP(L1553,银行退!C:Q,15,FALSE)</f>
        <v>S</v>
      </c>
      <c r="T1553" s="40" t="e">
        <f>VLOOKUP(L1553,银行退!C:W,21,FALSE)</f>
        <v>#N/A</v>
      </c>
      <c r="U1553" s="53">
        <v>42913.621608796297</v>
      </c>
      <c r="V1553" t="e">
        <f>VLOOKUP(B1553,HIS解!E:G,3,FALSE)</f>
        <v>#N/A</v>
      </c>
    </row>
    <row r="1554" spans="1:22" ht="14.25" hidden="1">
      <c r="A1554" s="53">
        <v>42913.623101851852</v>
      </c>
      <c r="B1554">
        <v>431518</v>
      </c>
      <c r="C1554" t="s">
        <v>4121</v>
      </c>
      <c r="D1554" t="s">
        <v>4122</v>
      </c>
      <c r="E1554" t="s">
        <v>4123</v>
      </c>
      <c r="F1554" s="15">
        <v>2018</v>
      </c>
      <c r="G1554" t="s">
        <v>367</v>
      </c>
      <c r="H1554" t="s">
        <v>367</v>
      </c>
      <c r="I1554" t="s">
        <v>74</v>
      </c>
      <c r="J1554" t="s">
        <v>36</v>
      </c>
      <c r="K1554" t="s">
        <v>75</v>
      </c>
      <c r="L1554" t="s">
        <v>9438</v>
      </c>
      <c r="M1554" t="s">
        <v>9439</v>
      </c>
      <c r="N1554" t="s">
        <v>9407</v>
      </c>
      <c r="O1554">
        <f>VLOOKUP(B1554,HIS退!B:F,5,FALSE)</f>
        <v>-2018</v>
      </c>
      <c r="P1554" t="str">
        <f t="shared" si="48"/>
        <v/>
      </c>
      <c r="Q1554" s="40">
        <f>VLOOKUP(L1554,银行退!C:D,2,FALSE)</f>
        <v>2018</v>
      </c>
      <c r="R1554" t="str">
        <f t="shared" si="49"/>
        <v/>
      </c>
      <c r="S1554" t="str">
        <f>VLOOKUP(L1554,银行退!C:Q,15,FALSE)</f>
        <v>S</v>
      </c>
      <c r="T1554" s="40" t="e">
        <f>VLOOKUP(L1554,银行退!C:W,21,FALSE)</f>
        <v>#N/A</v>
      </c>
      <c r="U1554" s="53">
        <v>42913.623101851852</v>
      </c>
      <c r="V1554" t="e">
        <f>VLOOKUP(B1554,HIS解!E:G,3,FALSE)</f>
        <v>#N/A</v>
      </c>
    </row>
    <row r="1555" spans="1:22" ht="14.25" hidden="1">
      <c r="A1555" s="53">
        <v>42913.623935185184</v>
      </c>
      <c r="B1555">
        <v>431572</v>
      </c>
      <c r="C1555" t="s">
        <v>4124</v>
      </c>
      <c r="D1555" t="s">
        <v>4125</v>
      </c>
      <c r="E1555" t="s">
        <v>4126</v>
      </c>
      <c r="F1555" s="15">
        <v>500</v>
      </c>
      <c r="G1555" t="s">
        <v>367</v>
      </c>
      <c r="H1555" t="s">
        <v>367</v>
      </c>
      <c r="I1555" t="s">
        <v>74</v>
      </c>
      <c r="J1555" t="s">
        <v>36</v>
      </c>
      <c r="K1555" t="s">
        <v>75</v>
      </c>
      <c r="L1555" t="s">
        <v>9440</v>
      </c>
      <c r="M1555" t="s">
        <v>9441</v>
      </c>
      <c r="N1555" t="s">
        <v>9442</v>
      </c>
      <c r="O1555">
        <f>VLOOKUP(B1555,HIS退!B:F,5,FALSE)</f>
        <v>-500</v>
      </c>
      <c r="P1555" t="str">
        <f t="shared" si="48"/>
        <v/>
      </c>
      <c r="Q1555" s="40">
        <f>VLOOKUP(L1555,银行退!C:D,2,FALSE)</f>
        <v>500</v>
      </c>
      <c r="R1555" t="str">
        <f t="shared" si="49"/>
        <v/>
      </c>
      <c r="S1555" t="str">
        <f>VLOOKUP(L1555,银行退!C:Q,15,FALSE)</f>
        <v>S</v>
      </c>
      <c r="T1555" s="40" t="e">
        <f>VLOOKUP(L1555,银行退!C:W,21,FALSE)</f>
        <v>#N/A</v>
      </c>
      <c r="U1555" s="53">
        <v>42913.623935185184</v>
      </c>
      <c r="V1555" t="e">
        <f>VLOOKUP(B1555,HIS解!E:G,3,FALSE)</f>
        <v>#N/A</v>
      </c>
    </row>
    <row r="1556" spans="1:22" ht="14.25" hidden="1">
      <c r="A1556" s="53">
        <v>42913.625949074078</v>
      </c>
      <c r="B1556">
        <v>431707</v>
      </c>
      <c r="C1556" t="s">
        <v>4128</v>
      </c>
      <c r="D1556" t="s">
        <v>4129</v>
      </c>
      <c r="E1556" t="s">
        <v>4130</v>
      </c>
      <c r="F1556" s="15">
        <v>2000</v>
      </c>
      <c r="G1556" t="s">
        <v>367</v>
      </c>
      <c r="H1556" t="s">
        <v>367</v>
      </c>
      <c r="I1556" t="s">
        <v>74</v>
      </c>
      <c r="J1556" t="s">
        <v>36</v>
      </c>
      <c r="K1556" t="s">
        <v>75</v>
      </c>
      <c r="L1556" t="s">
        <v>9443</v>
      </c>
      <c r="M1556" t="s">
        <v>9444</v>
      </c>
      <c r="N1556" t="s">
        <v>9445</v>
      </c>
      <c r="O1556">
        <f>VLOOKUP(B1556,HIS退!B:F,5,FALSE)</f>
        <v>-2000</v>
      </c>
      <c r="P1556" t="str">
        <f t="shared" si="48"/>
        <v/>
      </c>
      <c r="Q1556" s="40">
        <f>VLOOKUP(L1556,银行退!C:D,2,FALSE)</f>
        <v>2000</v>
      </c>
      <c r="R1556" t="str">
        <f t="shared" si="49"/>
        <v/>
      </c>
      <c r="S1556" t="str">
        <f>VLOOKUP(L1556,银行退!C:Q,15,FALSE)</f>
        <v>S</v>
      </c>
      <c r="T1556" s="40" t="e">
        <f>VLOOKUP(L1556,银行退!C:W,21,FALSE)</f>
        <v>#N/A</v>
      </c>
      <c r="U1556" s="53">
        <v>42913.625949074078</v>
      </c>
      <c r="V1556" t="e">
        <f>VLOOKUP(B1556,HIS解!E:G,3,FALSE)</f>
        <v>#N/A</v>
      </c>
    </row>
    <row r="1557" spans="1:22" ht="14.25" hidden="1">
      <c r="A1557" s="53">
        <v>42913.626435185186</v>
      </c>
      <c r="B1557">
        <v>431732</v>
      </c>
      <c r="C1557" t="s">
        <v>4131</v>
      </c>
      <c r="D1557" t="s">
        <v>4132</v>
      </c>
      <c r="E1557" t="s">
        <v>4133</v>
      </c>
      <c r="F1557" s="15">
        <v>5000</v>
      </c>
      <c r="G1557" t="s">
        <v>367</v>
      </c>
      <c r="H1557" t="s">
        <v>367</v>
      </c>
      <c r="I1557" t="s">
        <v>74</v>
      </c>
      <c r="J1557" t="s">
        <v>36</v>
      </c>
      <c r="K1557" t="s">
        <v>75</v>
      </c>
      <c r="L1557" t="s">
        <v>9446</v>
      </c>
      <c r="M1557" t="s">
        <v>9447</v>
      </c>
      <c r="N1557" t="s">
        <v>9448</v>
      </c>
      <c r="O1557">
        <f>VLOOKUP(B1557,HIS退!B:F,5,FALSE)</f>
        <v>-5000</v>
      </c>
      <c r="P1557" t="str">
        <f t="shared" si="48"/>
        <v/>
      </c>
      <c r="Q1557" s="40">
        <f>VLOOKUP(L1557,银行退!C:D,2,FALSE)</f>
        <v>5000</v>
      </c>
      <c r="R1557" t="str">
        <f t="shared" si="49"/>
        <v/>
      </c>
      <c r="S1557" t="str">
        <f>VLOOKUP(L1557,银行退!C:Q,15,FALSE)</f>
        <v>S</v>
      </c>
      <c r="T1557" s="40" t="e">
        <f>VLOOKUP(L1557,银行退!C:W,21,FALSE)</f>
        <v>#N/A</v>
      </c>
      <c r="U1557" s="53">
        <v>42913.626435185186</v>
      </c>
      <c r="V1557" t="e">
        <f>VLOOKUP(B1557,HIS解!E:G,3,FALSE)</f>
        <v>#N/A</v>
      </c>
    </row>
    <row r="1558" spans="1:22" ht="14.25" hidden="1">
      <c r="A1558" s="53">
        <v>42913.626932870371</v>
      </c>
      <c r="B1558">
        <v>431704</v>
      </c>
      <c r="C1558" t="s">
        <v>4127</v>
      </c>
      <c r="D1558" t="s">
        <v>312</v>
      </c>
      <c r="E1558" t="s">
        <v>313</v>
      </c>
      <c r="F1558" s="15">
        <v>349</v>
      </c>
      <c r="G1558" t="s">
        <v>367</v>
      </c>
      <c r="H1558" t="s">
        <v>367</v>
      </c>
      <c r="I1558" t="s">
        <v>74</v>
      </c>
      <c r="J1558" t="s">
        <v>36</v>
      </c>
      <c r="K1558" t="s">
        <v>75</v>
      </c>
      <c r="L1558" t="s">
        <v>9449</v>
      </c>
      <c r="M1558" t="s">
        <v>9450</v>
      </c>
      <c r="N1558" t="s">
        <v>372</v>
      </c>
      <c r="O1558">
        <f>VLOOKUP(B1558,HIS退!B:F,5,FALSE)</f>
        <v>-349</v>
      </c>
      <c r="P1558" t="str">
        <f t="shared" si="48"/>
        <v/>
      </c>
      <c r="Q1558" s="40">
        <f>VLOOKUP(L1558,银行退!C:D,2,FALSE)</f>
        <v>349</v>
      </c>
      <c r="R1558" t="str">
        <f t="shared" si="49"/>
        <v/>
      </c>
      <c r="S1558" t="str">
        <f>VLOOKUP(L1558,银行退!C:Q,15,FALSE)</f>
        <v>S</v>
      </c>
      <c r="T1558" s="40" t="e">
        <f>VLOOKUP(L1558,银行退!C:W,21,FALSE)</f>
        <v>#N/A</v>
      </c>
      <c r="U1558" s="53">
        <v>42913.626932870371</v>
      </c>
      <c r="V1558" t="e">
        <f>VLOOKUP(B1558,HIS解!E:G,3,FALSE)</f>
        <v>#N/A</v>
      </c>
    </row>
    <row r="1559" spans="1:22" ht="14.25" hidden="1">
      <c r="A1559" s="53">
        <v>42913.628425925926</v>
      </c>
      <c r="B1559">
        <v>431857</v>
      </c>
      <c r="C1559" t="s">
        <v>4134</v>
      </c>
      <c r="D1559" t="s">
        <v>2937</v>
      </c>
      <c r="E1559" t="s">
        <v>2938</v>
      </c>
      <c r="F1559" s="15">
        <v>2000</v>
      </c>
      <c r="G1559" t="s">
        <v>367</v>
      </c>
      <c r="H1559" t="s">
        <v>367</v>
      </c>
      <c r="I1559" t="s">
        <v>74</v>
      </c>
      <c r="J1559" t="s">
        <v>36</v>
      </c>
      <c r="K1559" t="s">
        <v>75</v>
      </c>
      <c r="L1559" t="s">
        <v>9451</v>
      </c>
      <c r="M1559" t="s">
        <v>9452</v>
      </c>
      <c r="N1559" t="s">
        <v>9453</v>
      </c>
      <c r="O1559">
        <f>VLOOKUP(B1559,HIS退!B:F,5,FALSE)</f>
        <v>-2000</v>
      </c>
      <c r="P1559" t="str">
        <f t="shared" si="48"/>
        <v/>
      </c>
      <c r="Q1559" s="40">
        <f>VLOOKUP(L1559,银行退!C:D,2,FALSE)</f>
        <v>2000</v>
      </c>
      <c r="R1559" t="str">
        <f t="shared" si="49"/>
        <v/>
      </c>
      <c r="S1559" t="str">
        <f>VLOOKUP(L1559,银行退!C:Q,15,FALSE)</f>
        <v>S</v>
      </c>
      <c r="T1559" s="40" t="e">
        <f>VLOOKUP(L1559,银行退!C:W,21,FALSE)</f>
        <v>#N/A</v>
      </c>
      <c r="U1559" s="53">
        <v>42913.628425925926</v>
      </c>
      <c r="V1559" t="e">
        <f>VLOOKUP(B1559,HIS解!E:G,3,FALSE)</f>
        <v>#N/A</v>
      </c>
    </row>
    <row r="1560" spans="1:22" ht="14.25" hidden="1">
      <c r="A1560" s="53">
        <v>42913.62976851852</v>
      </c>
      <c r="B1560">
        <v>431945</v>
      </c>
      <c r="C1560" t="s">
        <v>4135</v>
      </c>
      <c r="D1560" t="s">
        <v>332</v>
      </c>
      <c r="E1560" t="s">
        <v>333</v>
      </c>
      <c r="F1560" s="15">
        <v>3213</v>
      </c>
      <c r="G1560" t="s">
        <v>367</v>
      </c>
      <c r="H1560" t="s">
        <v>367</v>
      </c>
      <c r="I1560" t="s">
        <v>74</v>
      </c>
      <c r="J1560" t="s">
        <v>36</v>
      </c>
      <c r="K1560" t="s">
        <v>75</v>
      </c>
      <c r="L1560" t="s">
        <v>9454</v>
      </c>
      <c r="M1560" t="s">
        <v>9455</v>
      </c>
      <c r="N1560" t="s">
        <v>381</v>
      </c>
      <c r="O1560">
        <f>VLOOKUP(B1560,HIS退!B:F,5,FALSE)</f>
        <v>-3213</v>
      </c>
      <c r="P1560" t="str">
        <f t="shared" si="48"/>
        <v/>
      </c>
      <c r="Q1560" s="40">
        <f>VLOOKUP(L1560,银行退!C:D,2,FALSE)</f>
        <v>3213</v>
      </c>
      <c r="R1560" t="str">
        <f t="shared" si="49"/>
        <v/>
      </c>
      <c r="S1560" t="str">
        <f>VLOOKUP(L1560,银行退!C:Q,15,FALSE)</f>
        <v>S</v>
      </c>
      <c r="T1560" s="40" t="e">
        <f>VLOOKUP(L1560,银行退!C:W,21,FALSE)</f>
        <v>#N/A</v>
      </c>
      <c r="U1560" s="53">
        <v>42913.62976851852</v>
      </c>
      <c r="V1560" t="e">
        <f>VLOOKUP(B1560,HIS解!E:G,3,FALSE)</f>
        <v>#N/A</v>
      </c>
    </row>
    <row r="1561" spans="1:22" ht="14.25" hidden="1">
      <c r="A1561" s="53">
        <v>42913.630185185182</v>
      </c>
      <c r="B1561">
        <v>431964</v>
      </c>
      <c r="C1561" t="s">
        <v>4136</v>
      </c>
      <c r="D1561" t="s">
        <v>4137</v>
      </c>
      <c r="E1561" t="s">
        <v>4138</v>
      </c>
      <c r="F1561" s="15">
        <v>500</v>
      </c>
      <c r="G1561" t="s">
        <v>367</v>
      </c>
      <c r="H1561" t="s">
        <v>367</v>
      </c>
      <c r="I1561" t="s">
        <v>74</v>
      </c>
      <c r="J1561" t="s">
        <v>36</v>
      </c>
      <c r="K1561" t="s">
        <v>75</v>
      </c>
      <c r="L1561" t="s">
        <v>9456</v>
      </c>
      <c r="M1561" t="s">
        <v>9457</v>
      </c>
      <c r="N1561" t="s">
        <v>381</v>
      </c>
      <c r="O1561">
        <f>VLOOKUP(B1561,HIS退!B:F,5,FALSE)</f>
        <v>-500</v>
      </c>
      <c r="P1561" t="str">
        <f t="shared" si="48"/>
        <v/>
      </c>
      <c r="Q1561" s="40">
        <f>VLOOKUP(L1561,银行退!C:D,2,FALSE)</f>
        <v>500</v>
      </c>
      <c r="R1561" t="str">
        <f t="shared" si="49"/>
        <v/>
      </c>
      <c r="S1561" t="str">
        <f>VLOOKUP(L1561,银行退!C:Q,15,FALSE)</f>
        <v>S</v>
      </c>
      <c r="T1561" s="40" t="e">
        <f>VLOOKUP(L1561,银行退!C:W,21,FALSE)</f>
        <v>#N/A</v>
      </c>
      <c r="U1561" s="53">
        <v>42913.630185185182</v>
      </c>
      <c r="V1561" t="e">
        <f>VLOOKUP(B1561,HIS解!E:G,3,FALSE)</f>
        <v>#N/A</v>
      </c>
    </row>
    <row r="1562" spans="1:22" ht="14.25" hidden="1">
      <c r="A1562" s="53">
        <v>42913.632650462961</v>
      </c>
      <c r="B1562">
        <v>432099</v>
      </c>
      <c r="C1562" t="s">
        <v>4139</v>
      </c>
      <c r="D1562" t="s">
        <v>4140</v>
      </c>
      <c r="E1562" t="s">
        <v>4141</v>
      </c>
      <c r="F1562" s="15">
        <v>1088</v>
      </c>
      <c r="G1562" t="s">
        <v>367</v>
      </c>
      <c r="H1562" t="s">
        <v>367</v>
      </c>
      <c r="I1562" t="s">
        <v>74</v>
      </c>
      <c r="J1562" t="s">
        <v>36</v>
      </c>
      <c r="K1562" t="s">
        <v>75</v>
      </c>
      <c r="L1562" t="s">
        <v>9458</v>
      </c>
      <c r="M1562" t="s">
        <v>9459</v>
      </c>
      <c r="N1562" t="s">
        <v>9460</v>
      </c>
      <c r="O1562">
        <f>VLOOKUP(B1562,HIS退!B:F,5,FALSE)</f>
        <v>-1088</v>
      </c>
      <c r="P1562" t="str">
        <f t="shared" si="48"/>
        <v/>
      </c>
      <c r="Q1562" s="40">
        <f>VLOOKUP(L1562,银行退!C:D,2,FALSE)</f>
        <v>1088</v>
      </c>
      <c r="R1562" t="str">
        <f t="shared" si="49"/>
        <v/>
      </c>
      <c r="S1562" t="str">
        <f>VLOOKUP(L1562,银行退!C:Q,15,FALSE)</f>
        <v>S</v>
      </c>
      <c r="T1562" s="40" t="e">
        <f>VLOOKUP(L1562,银行退!C:W,21,FALSE)</f>
        <v>#N/A</v>
      </c>
      <c r="U1562" s="53">
        <v>42913.632650462961</v>
      </c>
      <c r="V1562" t="e">
        <f>VLOOKUP(B1562,HIS解!E:G,3,FALSE)</f>
        <v>#N/A</v>
      </c>
    </row>
    <row r="1563" spans="1:22" ht="14.25" hidden="1">
      <c r="A1563" s="53">
        <v>42913.637418981481</v>
      </c>
      <c r="B1563">
        <v>432392</v>
      </c>
      <c r="C1563" t="s">
        <v>4142</v>
      </c>
      <c r="D1563" t="s">
        <v>4143</v>
      </c>
      <c r="E1563" t="s">
        <v>4144</v>
      </c>
      <c r="F1563" s="15">
        <v>400</v>
      </c>
      <c r="G1563" t="s">
        <v>367</v>
      </c>
      <c r="H1563" t="s">
        <v>367</v>
      </c>
      <c r="I1563" t="s">
        <v>74</v>
      </c>
      <c r="J1563" t="s">
        <v>36</v>
      </c>
      <c r="K1563" t="s">
        <v>75</v>
      </c>
      <c r="L1563" t="s">
        <v>9461</v>
      </c>
      <c r="M1563" t="s">
        <v>9462</v>
      </c>
      <c r="N1563" t="s">
        <v>9445</v>
      </c>
      <c r="O1563">
        <f>VLOOKUP(B1563,HIS退!B:F,5,FALSE)</f>
        <v>-400</v>
      </c>
      <c r="P1563" t="str">
        <f t="shared" si="48"/>
        <v/>
      </c>
      <c r="Q1563" s="40">
        <f>VLOOKUP(L1563,银行退!C:D,2,FALSE)</f>
        <v>400</v>
      </c>
      <c r="R1563" t="str">
        <f t="shared" si="49"/>
        <v/>
      </c>
      <c r="S1563" t="str">
        <f>VLOOKUP(L1563,银行退!C:Q,15,FALSE)</f>
        <v>S</v>
      </c>
      <c r="T1563" s="40" t="e">
        <f>VLOOKUP(L1563,银行退!C:W,21,FALSE)</f>
        <v>#N/A</v>
      </c>
      <c r="U1563" s="53">
        <v>42913.637418981481</v>
      </c>
      <c r="V1563" t="e">
        <f>VLOOKUP(B1563,HIS解!E:G,3,FALSE)</f>
        <v>#N/A</v>
      </c>
    </row>
    <row r="1564" spans="1:22" ht="14.25" hidden="1">
      <c r="A1564" s="53">
        <v>42913.638078703705</v>
      </c>
      <c r="B1564">
        <v>432429</v>
      </c>
      <c r="C1564" t="s">
        <v>9463</v>
      </c>
      <c r="D1564" t="s">
        <v>4145</v>
      </c>
      <c r="E1564" t="s">
        <v>1565</v>
      </c>
      <c r="F1564" s="15">
        <v>1500</v>
      </c>
      <c r="G1564" t="s">
        <v>367</v>
      </c>
      <c r="H1564" t="s">
        <v>367</v>
      </c>
      <c r="I1564" t="s">
        <v>174</v>
      </c>
      <c r="J1564" t="s">
        <v>73</v>
      </c>
      <c r="K1564" t="s">
        <v>75</v>
      </c>
      <c r="L1564" t="s">
        <v>9464</v>
      </c>
      <c r="M1564" t="s">
        <v>9465</v>
      </c>
      <c r="N1564" t="s">
        <v>5108</v>
      </c>
      <c r="O1564">
        <f>VLOOKUP(B1564,HIS退!B:F,5,FALSE)</f>
        <v>-1500</v>
      </c>
      <c r="P1564" t="str">
        <f t="shared" si="48"/>
        <v/>
      </c>
      <c r="Q1564" s="40">
        <f>VLOOKUP(L1564,银行退!C:D,2,FALSE)</f>
        <v>1500</v>
      </c>
      <c r="R1564" t="str">
        <f t="shared" si="49"/>
        <v/>
      </c>
      <c r="S1564" t="str">
        <f>VLOOKUP(L1564,银行退!C:Q,15,FALSE)</f>
        <v>B</v>
      </c>
      <c r="T1564" s="40" t="str">
        <f>VLOOKUP(L1564,银行退!C:W,21,FALSE)</f>
        <v>20170627</v>
      </c>
      <c r="U1564" s="53">
        <v>42913.638078703705</v>
      </c>
      <c r="V1564">
        <f>VLOOKUP(B1564,HIS解!E:G,3,FALSE)</f>
        <v>1500</v>
      </c>
    </row>
    <row r="1565" spans="1:22" ht="14.25" hidden="1">
      <c r="A1565" s="53">
        <v>42913.639247685183</v>
      </c>
      <c r="B1565">
        <v>432488</v>
      </c>
      <c r="C1565" t="s">
        <v>4146</v>
      </c>
      <c r="D1565" t="s">
        <v>4147</v>
      </c>
      <c r="E1565" t="s">
        <v>4148</v>
      </c>
      <c r="F1565" s="15">
        <v>173</v>
      </c>
      <c r="G1565" t="s">
        <v>367</v>
      </c>
      <c r="H1565" t="s">
        <v>367</v>
      </c>
      <c r="I1565" t="s">
        <v>74</v>
      </c>
      <c r="J1565" t="s">
        <v>36</v>
      </c>
      <c r="K1565" t="s">
        <v>75</v>
      </c>
      <c r="L1565" t="s">
        <v>9466</v>
      </c>
      <c r="M1565" t="s">
        <v>9467</v>
      </c>
      <c r="N1565" t="s">
        <v>9468</v>
      </c>
      <c r="O1565">
        <f>VLOOKUP(B1565,HIS退!B:F,5,FALSE)</f>
        <v>-173</v>
      </c>
      <c r="P1565" t="str">
        <f t="shared" si="48"/>
        <v/>
      </c>
      <c r="Q1565" s="40">
        <f>VLOOKUP(L1565,银行退!C:D,2,FALSE)</f>
        <v>173</v>
      </c>
      <c r="R1565" t="str">
        <f t="shared" si="49"/>
        <v/>
      </c>
      <c r="S1565" t="str">
        <f>VLOOKUP(L1565,银行退!C:Q,15,FALSE)</f>
        <v>S</v>
      </c>
      <c r="T1565" s="40" t="e">
        <f>VLOOKUP(L1565,银行退!C:W,21,FALSE)</f>
        <v>#N/A</v>
      </c>
      <c r="U1565" s="53">
        <v>42913.639247685183</v>
      </c>
      <c r="V1565" t="e">
        <f>VLOOKUP(B1565,HIS解!E:G,3,FALSE)</f>
        <v>#N/A</v>
      </c>
    </row>
    <row r="1566" spans="1:22" ht="14.25" hidden="1">
      <c r="A1566" s="53">
        <v>42913.641898148147</v>
      </c>
      <c r="B1566">
        <v>432626</v>
      </c>
      <c r="C1566" t="s">
        <v>4149</v>
      </c>
      <c r="D1566" t="s">
        <v>4150</v>
      </c>
      <c r="E1566" t="s">
        <v>4151</v>
      </c>
      <c r="F1566" s="15">
        <v>525</v>
      </c>
      <c r="G1566" t="s">
        <v>367</v>
      </c>
      <c r="H1566" t="s">
        <v>367</v>
      </c>
      <c r="I1566" t="s">
        <v>74</v>
      </c>
      <c r="J1566" t="s">
        <v>36</v>
      </c>
      <c r="K1566" t="s">
        <v>75</v>
      </c>
      <c r="L1566" t="s">
        <v>9469</v>
      </c>
      <c r="M1566" t="s">
        <v>9470</v>
      </c>
      <c r="N1566" t="s">
        <v>9471</v>
      </c>
      <c r="O1566">
        <f>VLOOKUP(B1566,HIS退!B:F,5,FALSE)</f>
        <v>-525</v>
      </c>
      <c r="P1566" t="str">
        <f t="shared" si="48"/>
        <v/>
      </c>
      <c r="Q1566" s="40">
        <f>VLOOKUP(L1566,银行退!C:D,2,FALSE)</f>
        <v>525</v>
      </c>
      <c r="R1566" t="str">
        <f t="shared" si="49"/>
        <v/>
      </c>
      <c r="S1566" t="str">
        <f>VLOOKUP(L1566,银行退!C:Q,15,FALSE)</f>
        <v>S</v>
      </c>
      <c r="T1566" s="40" t="e">
        <f>VLOOKUP(L1566,银行退!C:W,21,FALSE)</f>
        <v>#N/A</v>
      </c>
      <c r="U1566" s="53">
        <v>42913.641898148147</v>
      </c>
      <c r="V1566" t="e">
        <f>VLOOKUP(B1566,HIS解!E:G,3,FALSE)</f>
        <v>#N/A</v>
      </c>
    </row>
    <row r="1567" spans="1:22" ht="14.25" hidden="1">
      <c r="A1567" s="53">
        <v>42913.647731481484</v>
      </c>
      <c r="B1567">
        <v>432915</v>
      </c>
      <c r="C1567" t="s">
        <v>4152</v>
      </c>
      <c r="D1567" t="s">
        <v>4153</v>
      </c>
      <c r="E1567" t="s">
        <v>4154</v>
      </c>
      <c r="F1567" s="15">
        <v>200</v>
      </c>
      <c r="G1567" t="s">
        <v>367</v>
      </c>
      <c r="H1567" t="s">
        <v>367</v>
      </c>
      <c r="I1567" t="s">
        <v>74</v>
      </c>
      <c r="J1567" t="s">
        <v>36</v>
      </c>
      <c r="K1567" t="s">
        <v>75</v>
      </c>
      <c r="L1567" t="s">
        <v>9472</v>
      </c>
      <c r="M1567" t="s">
        <v>9473</v>
      </c>
      <c r="N1567" t="s">
        <v>9474</v>
      </c>
      <c r="O1567">
        <f>VLOOKUP(B1567,HIS退!B:F,5,FALSE)</f>
        <v>-200</v>
      </c>
      <c r="P1567" t="str">
        <f t="shared" si="48"/>
        <v/>
      </c>
      <c r="Q1567" s="40">
        <f>VLOOKUP(L1567,银行退!C:D,2,FALSE)</f>
        <v>200</v>
      </c>
      <c r="R1567" t="str">
        <f t="shared" si="49"/>
        <v/>
      </c>
      <c r="S1567" t="str">
        <f>VLOOKUP(L1567,银行退!C:Q,15,FALSE)</f>
        <v>S</v>
      </c>
      <c r="T1567" s="40" t="e">
        <f>VLOOKUP(L1567,银行退!C:W,21,FALSE)</f>
        <v>#N/A</v>
      </c>
      <c r="U1567" s="53">
        <v>42913.647731481484</v>
      </c>
      <c r="V1567" t="e">
        <f>VLOOKUP(B1567,HIS解!E:G,3,FALSE)</f>
        <v>#N/A</v>
      </c>
    </row>
    <row r="1568" spans="1:22" ht="14.25" hidden="1">
      <c r="A1568" s="53">
        <v>42913.648900462962</v>
      </c>
      <c r="B1568">
        <v>433017</v>
      </c>
      <c r="C1568" t="s">
        <v>4155</v>
      </c>
      <c r="D1568" t="s">
        <v>4156</v>
      </c>
      <c r="E1568" t="s">
        <v>4157</v>
      </c>
      <c r="F1568" s="15">
        <v>740</v>
      </c>
      <c r="G1568" t="s">
        <v>367</v>
      </c>
      <c r="H1568" t="s">
        <v>367</v>
      </c>
      <c r="I1568" t="s">
        <v>74</v>
      </c>
      <c r="J1568" t="s">
        <v>36</v>
      </c>
      <c r="K1568" t="s">
        <v>75</v>
      </c>
      <c r="L1568" t="s">
        <v>9475</v>
      </c>
      <c r="M1568" t="s">
        <v>9476</v>
      </c>
      <c r="N1568" t="s">
        <v>9477</v>
      </c>
      <c r="O1568">
        <f>VLOOKUP(B1568,HIS退!B:F,5,FALSE)</f>
        <v>-740</v>
      </c>
      <c r="P1568" t="str">
        <f t="shared" si="48"/>
        <v/>
      </c>
      <c r="Q1568" s="40">
        <f>VLOOKUP(L1568,银行退!C:D,2,FALSE)</f>
        <v>740</v>
      </c>
      <c r="R1568" t="str">
        <f t="shared" si="49"/>
        <v/>
      </c>
      <c r="S1568" t="str">
        <f>VLOOKUP(L1568,银行退!C:Q,15,FALSE)</f>
        <v>S</v>
      </c>
      <c r="T1568" s="40" t="e">
        <f>VLOOKUP(L1568,银行退!C:W,21,FALSE)</f>
        <v>#N/A</v>
      </c>
      <c r="U1568" s="53">
        <v>42913.648900462962</v>
      </c>
      <c r="V1568" t="e">
        <f>VLOOKUP(B1568,HIS解!E:G,3,FALSE)</f>
        <v>#N/A</v>
      </c>
    </row>
    <row r="1569" spans="1:22" ht="14.25" hidden="1">
      <c r="A1569" s="53">
        <v>42913.652824074074</v>
      </c>
      <c r="B1569">
        <v>433230</v>
      </c>
      <c r="C1569" t="s">
        <v>4158</v>
      </c>
      <c r="D1569" t="s">
        <v>4159</v>
      </c>
      <c r="E1569" t="s">
        <v>4160</v>
      </c>
      <c r="F1569" s="15">
        <v>199</v>
      </c>
      <c r="G1569" t="s">
        <v>367</v>
      </c>
      <c r="H1569" t="s">
        <v>367</v>
      </c>
      <c r="I1569" t="s">
        <v>74</v>
      </c>
      <c r="J1569" t="s">
        <v>36</v>
      </c>
      <c r="K1569" t="s">
        <v>75</v>
      </c>
      <c r="L1569" t="s">
        <v>9478</v>
      </c>
      <c r="M1569" t="s">
        <v>9479</v>
      </c>
      <c r="N1569" t="s">
        <v>9480</v>
      </c>
      <c r="O1569">
        <f>VLOOKUP(B1569,HIS退!B:F,5,FALSE)</f>
        <v>-199</v>
      </c>
      <c r="P1569" t="str">
        <f t="shared" si="48"/>
        <v/>
      </c>
      <c r="Q1569" s="40">
        <f>VLOOKUP(L1569,银行退!C:D,2,FALSE)</f>
        <v>199</v>
      </c>
      <c r="R1569" t="str">
        <f t="shared" si="49"/>
        <v/>
      </c>
      <c r="S1569" t="str">
        <f>VLOOKUP(L1569,银行退!C:Q,15,FALSE)</f>
        <v>S</v>
      </c>
      <c r="T1569" s="40" t="e">
        <f>VLOOKUP(L1569,银行退!C:W,21,FALSE)</f>
        <v>#N/A</v>
      </c>
      <c r="U1569" s="53">
        <v>42913.652824074074</v>
      </c>
      <c r="V1569" t="e">
        <f>VLOOKUP(B1569,HIS解!E:G,3,FALSE)</f>
        <v>#N/A</v>
      </c>
    </row>
    <row r="1570" spans="1:22" ht="14.25" hidden="1">
      <c r="A1570" s="53">
        <v>42913.658159722225</v>
      </c>
      <c r="B1570">
        <v>433494</v>
      </c>
      <c r="C1570" t="s">
        <v>4161</v>
      </c>
      <c r="D1570" t="s">
        <v>4162</v>
      </c>
      <c r="E1570" t="s">
        <v>4163</v>
      </c>
      <c r="F1570" s="15">
        <v>3000</v>
      </c>
      <c r="G1570" t="s">
        <v>367</v>
      </c>
      <c r="H1570" t="s">
        <v>367</v>
      </c>
      <c r="I1570" t="s">
        <v>74</v>
      </c>
      <c r="J1570" t="s">
        <v>36</v>
      </c>
      <c r="K1570" t="s">
        <v>75</v>
      </c>
      <c r="L1570" t="s">
        <v>9481</v>
      </c>
      <c r="M1570" t="s">
        <v>9482</v>
      </c>
      <c r="N1570" t="s">
        <v>9398</v>
      </c>
      <c r="O1570">
        <f>VLOOKUP(B1570,HIS退!B:F,5,FALSE)</f>
        <v>-3000</v>
      </c>
      <c r="P1570" t="str">
        <f t="shared" ref="P1570:P1633" si="50">IF(O1570=F1570*-1,"",1)</f>
        <v/>
      </c>
      <c r="Q1570" s="40">
        <f>VLOOKUP(L1570,银行退!C:D,2,FALSE)</f>
        <v>3000</v>
      </c>
      <c r="R1570" t="str">
        <f t="shared" ref="R1570:R1633" si="51">IF(Q1570=F1570,"",1)</f>
        <v/>
      </c>
      <c r="S1570" t="str">
        <f>VLOOKUP(L1570,银行退!C:Q,15,FALSE)</f>
        <v>S</v>
      </c>
      <c r="T1570" s="40" t="e">
        <f>VLOOKUP(L1570,银行退!C:W,21,FALSE)</f>
        <v>#N/A</v>
      </c>
      <c r="U1570" s="53">
        <v>42913.658159722225</v>
      </c>
      <c r="V1570" t="e">
        <f>VLOOKUP(B1570,HIS解!E:G,3,FALSE)</f>
        <v>#N/A</v>
      </c>
    </row>
    <row r="1571" spans="1:22" s="21" customFormat="1" ht="14.25" hidden="1">
      <c r="A1571" s="58">
        <v>42913.658726851849</v>
      </c>
      <c r="B1571" s="21">
        <v>433513</v>
      </c>
      <c r="C1571" s="21" t="s">
        <v>4164</v>
      </c>
      <c r="D1571" s="21" t="s">
        <v>4165</v>
      </c>
      <c r="E1571" s="21" t="s">
        <v>4166</v>
      </c>
      <c r="F1571" s="59">
        <v>3</v>
      </c>
      <c r="G1571" s="21" t="s">
        <v>367</v>
      </c>
      <c r="H1571" s="21" t="s">
        <v>367</v>
      </c>
      <c r="I1571" s="21" t="s">
        <v>74</v>
      </c>
      <c r="J1571" s="21" t="s">
        <v>36</v>
      </c>
      <c r="K1571" s="21" t="s">
        <v>75</v>
      </c>
      <c r="L1571" s="20" t="s">
        <v>13725</v>
      </c>
      <c r="M1571" s="21" t="s">
        <v>9484</v>
      </c>
      <c r="N1571" s="21" t="s">
        <v>9485</v>
      </c>
      <c r="O1571" s="21">
        <f>VLOOKUP(B1571,HIS退!B:F,5,FALSE)</f>
        <v>-3</v>
      </c>
      <c r="P1571" s="21" t="str">
        <f t="shared" si="50"/>
        <v/>
      </c>
      <c r="Q1571" s="60">
        <f>VLOOKUP(L1571,银行退!C:D,2,FALSE)</f>
        <v>3</v>
      </c>
      <c r="R1571" s="21" t="str">
        <f t="shared" si="51"/>
        <v/>
      </c>
      <c r="S1571" s="21" t="str">
        <f>VLOOKUP(L1571,银行退!C:Q,15,FALSE)</f>
        <v>S</v>
      </c>
      <c r="T1571" s="60" t="str">
        <f>VLOOKUP(L1571,银行退!C:W,21,FALSE)</f>
        <v>20170628</v>
      </c>
      <c r="U1571" s="58">
        <v>42913.658726851849</v>
      </c>
      <c r="V1571" s="21" t="e">
        <f>VLOOKUP(B1571,HIS解!E:G,3,FALSE)</f>
        <v>#N/A</v>
      </c>
    </row>
    <row r="1572" spans="1:22" ht="14.25" hidden="1">
      <c r="A1572" s="53">
        <v>42913.65896990741</v>
      </c>
      <c r="B1572">
        <v>433524</v>
      </c>
      <c r="C1572" t="s">
        <v>4167</v>
      </c>
      <c r="D1572" t="s">
        <v>4168</v>
      </c>
      <c r="E1572" t="s">
        <v>4169</v>
      </c>
      <c r="F1572" s="15">
        <v>752</v>
      </c>
      <c r="G1572" t="s">
        <v>367</v>
      </c>
      <c r="H1572" t="s">
        <v>367</v>
      </c>
      <c r="I1572" t="s">
        <v>74</v>
      </c>
      <c r="J1572" t="s">
        <v>36</v>
      </c>
      <c r="K1572" t="s">
        <v>75</v>
      </c>
      <c r="L1572" t="s">
        <v>9486</v>
      </c>
      <c r="M1572" t="s">
        <v>9487</v>
      </c>
      <c r="N1572" t="s">
        <v>9488</v>
      </c>
      <c r="O1572">
        <f>VLOOKUP(B1572,HIS退!B:F,5,FALSE)</f>
        <v>-752</v>
      </c>
      <c r="P1572" t="str">
        <f t="shared" si="50"/>
        <v/>
      </c>
      <c r="Q1572" s="40">
        <f>VLOOKUP(L1572,银行退!C:D,2,FALSE)</f>
        <v>752</v>
      </c>
      <c r="R1572" t="str">
        <f t="shared" si="51"/>
        <v/>
      </c>
      <c r="S1572" t="str">
        <f>VLOOKUP(L1572,银行退!C:Q,15,FALSE)</f>
        <v>S</v>
      </c>
      <c r="T1572" s="40" t="e">
        <f>VLOOKUP(L1572,银行退!C:W,21,FALSE)</f>
        <v>#N/A</v>
      </c>
      <c r="U1572" s="53">
        <v>42913.65896990741</v>
      </c>
      <c r="V1572" t="e">
        <f>VLOOKUP(B1572,HIS解!E:G,3,FALSE)</f>
        <v>#N/A</v>
      </c>
    </row>
    <row r="1573" spans="1:22" ht="14.25" hidden="1">
      <c r="A1573" s="53">
        <v>42913.662789351853</v>
      </c>
      <c r="B1573">
        <v>433739</v>
      </c>
      <c r="C1573" t="s">
        <v>4170</v>
      </c>
      <c r="D1573" t="s">
        <v>4171</v>
      </c>
      <c r="E1573" t="s">
        <v>4172</v>
      </c>
      <c r="F1573" s="15">
        <v>500</v>
      </c>
      <c r="G1573" t="s">
        <v>367</v>
      </c>
      <c r="H1573" t="s">
        <v>367</v>
      </c>
      <c r="I1573" t="s">
        <v>74</v>
      </c>
      <c r="J1573" t="s">
        <v>36</v>
      </c>
      <c r="K1573" t="s">
        <v>75</v>
      </c>
      <c r="L1573" t="s">
        <v>9489</v>
      </c>
      <c r="M1573" t="s">
        <v>9490</v>
      </c>
      <c r="N1573" t="s">
        <v>9491</v>
      </c>
      <c r="O1573">
        <f>VLOOKUP(B1573,HIS退!B:F,5,FALSE)</f>
        <v>-500</v>
      </c>
      <c r="P1573" t="str">
        <f t="shared" si="50"/>
        <v/>
      </c>
      <c r="Q1573" s="40">
        <f>VLOOKUP(L1573,银行退!C:D,2,FALSE)</f>
        <v>500</v>
      </c>
      <c r="R1573" t="str">
        <f t="shared" si="51"/>
        <v/>
      </c>
      <c r="S1573" t="str">
        <f>VLOOKUP(L1573,银行退!C:Q,15,FALSE)</f>
        <v>S</v>
      </c>
      <c r="T1573" s="40" t="e">
        <f>VLOOKUP(L1573,银行退!C:W,21,FALSE)</f>
        <v>#N/A</v>
      </c>
      <c r="U1573" s="53">
        <v>42913.662789351853</v>
      </c>
      <c r="V1573" t="e">
        <f>VLOOKUP(B1573,HIS解!E:G,3,FALSE)</f>
        <v>#N/A</v>
      </c>
    </row>
    <row r="1574" spans="1:22" ht="14.25" hidden="1">
      <c r="A1574" s="53">
        <v>42913.664976851855</v>
      </c>
      <c r="B1574">
        <v>433833</v>
      </c>
      <c r="C1574" t="s">
        <v>9492</v>
      </c>
      <c r="D1574" t="s">
        <v>4173</v>
      </c>
      <c r="E1574" t="s">
        <v>4174</v>
      </c>
      <c r="F1574" s="15">
        <v>1300</v>
      </c>
      <c r="G1574" t="s">
        <v>367</v>
      </c>
      <c r="H1574" t="s">
        <v>367</v>
      </c>
      <c r="I1574" t="s">
        <v>174</v>
      </c>
      <c r="J1574" t="s">
        <v>73</v>
      </c>
      <c r="K1574" t="s">
        <v>75</v>
      </c>
      <c r="L1574" t="s">
        <v>9493</v>
      </c>
      <c r="M1574" t="s">
        <v>9494</v>
      </c>
      <c r="N1574" t="s">
        <v>5109</v>
      </c>
      <c r="O1574">
        <f>VLOOKUP(B1574,HIS退!B:F,5,FALSE)</f>
        <v>-1300</v>
      </c>
      <c r="P1574" t="str">
        <f t="shared" si="50"/>
        <v/>
      </c>
      <c r="Q1574" s="40">
        <f>VLOOKUP(L1574,银行退!C:D,2,FALSE)</f>
        <v>1300</v>
      </c>
      <c r="R1574" t="str">
        <f t="shared" si="51"/>
        <v/>
      </c>
      <c r="S1574" t="str">
        <f>VLOOKUP(L1574,银行退!C:Q,15,FALSE)</f>
        <v>B</v>
      </c>
      <c r="T1574" s="40" t="str">
        <f>VLOOKUP(L1574,银行退!C:W,21,FALSE)</f>
        <v>20170627</v>
      </c>
      <c r="U1574" s="53">
        <v>42913.664976851855</v>
      </c>
      <c r="V1574">
        <f>VLOOKUP(B1574,HIS解!E:G,3,FALSE)</f>
        <v>1300</v>
      </c>
    </row>
    <row r="1575" spans="1:22" ht="14.25" hidden="1">
      <c r="A1575" s="53">
        <v>42913.673807870371</v>
      </c>
      <c r="B1575">
        <v>434318</v>
      </c>
      <c r="C1575" t="s">
        <v>4175</v>
      </c>
      <c r="D1575" t="s">
        <v>4176</v>
      </c>
      <c r="E1575" t="s">
        <v>4177</v>
      </c>
      <c r="F1575" s="15">
        <v>100</v>
      </c>
      <c r="G1575" t="s">
        <v>367</v>
      </c>
      <c r="H1575" t="s">
        <v>367</v>
      </c>
      <c r="I1575" t="s">
        <v>74</v>
      </c>
      <c r="J1575" t="s">
        <v>36</v>
      </c>
      <c r="K1575" t="s">
        <v>75</v>
      </c>
      <c r="L1575" t="s">
        <v>9495</v>
      </c>
      <c r="M1575" t="s">
        <v>9496</v>
      </c>
      <c r="N1575" t="s">
        <v>9497</v>
      </c>
      <c r="O1575">
        <f>VLOOKUP(B1575,HIS退!B:F,5,FALSE)</f>
        <v>-100</v>
      </c>
      <c r="P1575" t="str">
        <f t="shared" si="50"/>
        <v/>
      </c>
      <c r="Q1575" s="40">
        <f>VLOOKUP(L1575,银行退!C:D,2,FALSE)</f>
        <v>100</v>
      </c>
      <c r="R1575" t="str">
        <f t="shared" si="51"/>
        <v/>
      </c>
      <c r="S1575" t="str">
        <f>VLOOKUP(L1575,银行退!C:Q,15,FALSE)</f>
        <v>S</v>
      </c>
      <c r="T1575" s="40" t="e">
        <f>VLOOKUP(L1575,银行退!C:W,21,FALSE)</f>
        <v>#N/A</v>
      </c>
      <c r="U1575" s="53">
        <v>42913.673807870371</v>
      </c>
      <c r="V1575" t="e">
        <f>VLOOKUP(B1575,HIS解!E:G,3,FALSE)</f>
        <v>#N/A</v>
      </c>
    </row>
    <row r="1576" spans="1:22" ht="14.25" hidden="1">
      <c r="A1576" s="53">
        <v>42913.674398148149</v>
      </c>
      <c r="B1576">
        <v>434345</v>
      </c>
      <c r="C1576" t="s">
        <v>4178</v>
      </c>
      <c r="D1576" t="s">
        <v>4179</v>
      </c>
      <c r="E1576" t="s">
        <v>4180</v>
      </c>
      <c r="F1576" s="15">
        <v>310</v>
      </c>
      <c r="G1576" t="s">
        <v>367</v>
      </c>
      <c r="H1576" t="s">
        <v>367</v>
      </c>
      <c r="I1576" t="s">
        <v>74</v>
      </c>
      <c r="J1576" t="s">
        <v>36</v>
      </c>
      <c r="K1576" t="s">
        <v>75</v>
      </c>
      <c r="L1576" t="s">
        <v>9498</v>
      </c>
      <c r="M1576" t="s">
        <v>9499</v>
      </c>
      <c r="N1576" t="s">
        <v>9500</v>
      </c>
      <c r="O1576">
        <f>VLOOKUP(B1576,HIS退!B:F,5,FALSE)</f>
        <v>-310</v>
      </c>
      <c r="P1576" t="str">
        <f t="shared" si="50"/>
        <v/>
      </c>
      <c r="Q1576" s="40">
        <f>VLOOKUP(L1576,银行退!C:D,2,FALSE)</f>
        <v>310</v>
      </c>
      <c r="R1576" t="str">
        <f t="shared" si="51"/>
        <v/>
      </c>
      <c r="S1576" t="str">
        <f>VLOOKUP(L1576,银行退!C:Q,15,FALSE)</f>
        <v>S</v>
      </c>
      <c r="T1576" s="40" t="e">
        <f>VLOOKUP(L1576,银行退!C:W,21,FALSE)</f>
        <v>#N/A</v>
      </c>
      <c r="U1576" s="53">
        <v>42913.674398148149</v>
      </c>
      <c r="V1576" t="e">
        <f>VLOOKUP(B1576,HIS解!E:G,3,FALSE)</f>
        <v>#N/A</v>
      </c>
    </row>
    <row r="1577" spans="1:22" s="21" customFormat="1" ht="14.25" hidden="1">
      <c r="A1577" s="58">
        <v>42913.677233796298</v>
      </c>
      <c r="B1577" s="21">
        <v>434500</v>
      </c>
      <c r="C1577" s="21" t="s">
        <v>4181</v>
      </c>
      <c r="D1577" s="21" t="s">
        <v>4182</v>
      </c>
      <c r="E1577" s="21" t="s">
        <v>4183</v>
      </c>
      <c r="F1577" s="59">
        <v>1369</v>
      </c>
      <c r="G1577" s="21" t="s">
        <v>367</v>
      </c>
      <c r="H1577" s="21" t="s">
        <v>367</v>
      </c>
      <c r="I1577" s="21" t="s">
        <v>74</v>
      </c>
      <c r="J1577" s="21" t="s">
        <v>36</v>
      </c>
      <c r="K1577" s="21" t="s">
        <v>75</v>
      </c>
      <c r="L1577" s="20" t="s">
        <v>13726</v>
      </c>
      <c r="M1577" s="21" t="s">
        <v>9502</v>
      </c>
      <c r="N1577" s="21" t="s">
        <v>9503</v>
      </c>
      <c r="O1577" s="21">
        <f>VLOOKUP(B1577,HIS退!B:F,5,FALSE)</f>
        <v>-1369</v>
      </c>
      <c r="P1577" s="21" t="str">
        <f t="shared" si="50"/>
        <v/>
      </c>
      <c r="Q1577" s="60">
        <f>VLOOKUP(L1577,银行退!C:D,2,FALSE)</f>
        <v>1369</v>
      </c>
      <c r="R1577" s="21" t="str">
        <f t="shared" si="51"/>
        <v/>
      </c>
      <c r="S1577" s="21" t="str">
        <f>VLOOKUP(L1577,银行退!C:Q,15,FALSE)</f>
        <v>S</v>
      </c>
      <c r="T1577" s="60" t="str">
        <f>VLOOKUP(L1577,银行退!C:W,21,FALSE)</f>
        <v>20170628</v>
      </c>
      <c r="U1577" s="58">
        <v>42913.677233796298</v>
      </c>
      <c r="V1577" s="21" t="e">
        <f>VLOOKUP(B1577,HIS解!E:G,3,FALSE)</f>
        <v>#N/A</v>
      </c>
    </row>
    <row r="1578" spans="1:22" ht="14.25" hidden="1">
      <c r="A1578" s="53">
        <v>42913.681805555556</v>
      </c>
      <c r="B1578">
        <v>434693</v>
      </c>
      <c r="C1578" t="s">
        <v>4184</v>
      </c>
      <c r="D1578" t="s">
        <v>4185</v>
      </c>
      <c r="E1578" t="s">
        <v>4186</v>
      </c>
      <c r="F1578" s="15">
        <v>1944</v>
      </c>
      <c r="G1578" t="s">
        <v>42</v>
      </c>
      <c r="H1578" t="s">
        <v>367</v>
      </c>
      <c r="I1578" t="s">
        <v>74</v>
      </c>
      <c r="J1578" t="s">
        <v>36</v>
      </c>
      <c r="K1578" t="s">
        <v>75</v>
      </c>
      <c r="L1578" t="s">
        <v>9504</v>
      </c>
      <c r="M1578" t="s">
        <v>9505</v>
      </c>
      <c r="N1578" t="s">
        <v>9398</v>
      </c>
      <c r="O1578">
        <f>VLOOKUP(B1578,HIS退!B:F,5,FALSE)</f>
        <v>-1944</v>
      </c>
      <c r="P1578" t="str">
        <f t="shared" si="50"/>
        <v/>
      </c>
      <c r="Q1578" s="40">
        <f>VLOOKUP(L1578,银行退!C:D,2,FALSE)</f>
        <v>1944</v>
      </c>
      <c r="R1578" t="str">
        <f t="shared" si="51"/>
        <v/>
      </c>
      <c r="S1578" t="str">
        <f>VLOOKUP(L1578,银行退!C:Q,15,FALSE)</f>
        <v>S</v>
      </c>
      <c r="T1578" s="40" t="e">
        <f>VLOOKUP(L1578,银行退!C:W,21,FALSE)</f>
        <v>#N/A</v>
      </c>
      <c r="U1578" s="53">
        <v>42913.681805555556</v>
      </c>
      <c r="V1578" t="e">
        <f>VLOOKUP(B1578,HIS解!E:G,3,FALSE)</f>
        <v>#N/A</v>
      </c>
    </row>
    <row r="1579" spans="1:22" ht="14.25" hidden="1">
      <c r="A1579" s="53">
        <v>42913.693425925929</v>
      </c>
      <c r="B1579">
        <v>435194</v>
      </c>
      <c r="C1579" t="s">
        <v>4187</v>
      </c>
      <c r="D1579" t="s">
        <v>4188</v>
      </c>
      <c r="E1579" t="s">
        <v>4189</v>
      </c>
      <c r="F1579" s="15">
        <v>500</v>
      </c>
      <c r="G1579" t="s">
        <v>367</v>
      </c>
      <c r="H1579" t="s">
        <v>367</v>
      </c>
      <c r="I1579" t="s">
        <v>74</v>
      </c>
      <c r="J1579" t="s">
        <v>36</v>
      </c>
      <c r="K1579" t="s">
        <v>75</v>
      </c>
      <c r="L1579" t="s">
        <v>9506</v>
      </c>
      <c r="M1579" t="s">
        <v>9507</v>
      </c>
      <c r="N1579" t="s">
        <v>9508</v>
      </c>
      <c r="O1579">
        <f>VLOOKUP(B1579,HIS退!B:F,5,FALSE)</f>
        <v>-500</v>
      </c>
      <c r="P1579" t="str">
        <f t="shared" si="50"/>
        <v/>
      </c>
      <c r="Q1579" s="40">
        <f>VLOOKUP(L1579,银行退!C:D,2,FALSE)</f>
        <v>500</v>
      </c>
      <c r="R1579" t="str">
        <f t="shared" si="51"/>
        <v/>
      </c>
      <c r="S1579" t="str">
        <f>VLOOKUP(L1579,银行退!C:Q,15,FALSE)</f>
        <v>S</v>
      </c>
      <c r="T1579" s="40" t="e">
        <f>VLOOKUP(L1579,银行退!C:W,21,FALSE)</f>
        <v>#N/A</v>
      </c>
      <c r="U1579" s="53">
        <v>42913.693425925929</v>
      </c>
      <c r="V1579" t="e">
        <f>VLOOKUP(B1579,HIS解!E:G,3,FALSE)</f>
        <v>#N/A</v>
      </c>
    </row>
    <row r="1580" spans="1:22" ht="14.25" hidden="1">
      <c r="A1580" s="53">
        <v>42913.694351851853</v>
      </c>
      <c r="B1580">
        <v>435237</v>
      </c>
      <c r="C1580" t="s">
        <v>4190</v>
      </c>
      <c r="D1580" t="s">
        <v>4191</v>
      </c>
      <c r="E1580" t="s">
        <v>4192</v>
      </c>
      <c r="F1580" s="15">
        <v>349</v>
      </c>
      <c r="G1580" t="s">
        <v>367</v>
      </c>
      <c r="H1580" t="s">
        <v>367</v>
      </c>
      <c r="I1580" t="s">
        <v>74</v>
      </c>
      <c r="J1580" t="s">
        <v>36</v>
      </c>
      <c r="K1580" t="s">
        <v>75</v>
      </c>
      <c r="L1580" t="s">
        <v>9509</v>
      </c>
      <c r="M1580" t="s">
        <v>9510</v>
      </c>
      <c r="N1580" t="s">
        <v>9511</v>
      </c>
      <c r="O1580">
        <f>VLOOKUP(B1580,HIS退!B:F,5,FALSE)</f>
        <v>-349</v>
      </c>
      <c r="P1580" t="str">
        <f t="shared" si="50"/>
        <v/>
      </c>
      <c r="Q1580" s="40">
        <f>VLOOKUP(L1580,银行退!C:D,2,FALSE)</f>
        <v>349</v>
      </c>
      <c r="R1580" t="str">
        <f t="shared" si="51"/>
        <v/>
      </c>
      <c r="S1580" t="str">
        <f>VLOOKUP(L1580,银行退!C:Q,15,FALSE)</f>
        <v>S</v>
      </c>
      <c r="T1580" s="40" t="e">
        <f>VLOOKUP(L1580,银行退!C:W,21,FALSE)</f>
        <v>#N/A</v>
      </c>
      <c r="U1580" s="53">
        <v>42913.694351851853</v>
      </c>
      <c r="V1580" t="e">
        <f>VLOOKUP(B1580,HIS解!E:G,3,FALSE)</f>
        <v>#N/A</v>
      </c>
    </row>
    <row r="1581" spans="1:22" ht="14.25" hidden="1">
      <c r="A1581" s="53">
        <v>42913.69703703704</v>
      </c>
      <c r="B1581">
        <v>435387</v>
      </c>
      <c r="C1581" t="s">
        <v>4193</v>
      </c>
      <c r="D1581" t="s">
        <v>4194</v>
      </c>
      <c r="E1581" t="s">
        <v>4195</v>
      </c>
      <c r="F1581" s="15">
        <v>300</v>
      </c>
      <c r="G1581" t="s">
        <v>367</v>
      </c>
      <c r="H1581" t="s">
        <v>367</v>
      </c>
      <c r="I1581" t="s">
        <v>74</v>
      </c>
      <c r="J1581" t="s">
        <v>36</v>
      </c>
      <c r="K1581" t="s">
        <v>75</v>
      </c>
      <c r="L1581" t="s">
        <v>9512</v>
      </c>
      <c r="M1581" t="s">
        <v>9513</v>
      </c>
      <c r="N1581" t="s">
        <v>9514</v>
      </c>
      <c r="O1581">
        <f>VLOOKUP(B1581,HIS退!B:F,5,FALSE)</f>
        <v>-300</v>
      </c>
      <c r="P1581" t="str">
        <f t="shared" si="50"/>
        <v/>
      </c>
      <c r="Q1581" s="40">
        <f>VLOOKUP(L1581,银行退!C:D,2,FALSE)</f>
        <v>300</v>
      </c>
      <c r="R1581" t="str">
        <f t="shared" si="51"/>
        <v/>
      </c>
      <c r="S1581" t="str">
        <f>VLOOKUP(L1581,银行退!C:Q,15,FALSE)</f>
        <v>S</v>
      </c>
      <c r="T1581" s="40" t="e">
        <f>VLOOKUP(L1581,银行退!C:W,21,FALSE)</f>
        <v>#N/A</v>
      </c>
      <c r="U1581" s="53">
        <v>42913.69703703704</v>
      </c>
      <c r="V1581" t="e">
        <f>VLOOKUP(B1581,HIS解!E:G,3,FALSE)</f>
        <v>#N/A</v>
      </c>
    </row>
    <row r="1582" spans="1:22" ht="14.25" hidden="1">
      <c r="A1582" s="53">
        <v>42913.707245370373</v>
      </c>
      <c r="B1582">
        <v>435815</v>
      </c>
      <c r="C1582" t="s">
        <v>4196</v>
      </c>
      <c r="D1582" t="s">
        <v>4197</v>
      </c>
      <c r="E1582" t="s">
        <v>4198</v>
      </c>
      <c r="F1582" s="15">
        <v>100</v>
      </c>
      <c r="G1582" t="s">
        <v>367</v>
      </c>
      <c r="H1582" t="s">
        <v>367</v>
      </c>
      <c r="I1582" t="s">
        <v>74</v>
      </c>
      <c r="J1582" t="s">
        <v>36</v>
      </c>
      <c r="K1582" t="s">
        <v>75</v>
      </c>
      <c r="L1582" t="s">
        <v>9515</v>
      </c>
      <c r="M1582" t="s">
        <v>9516</v>
      </c>
      <c r="N1582" t="s">
        <v>9517</v>
      </c>
      <c r="O1582">
        <f>VLOOKUP(B1582,HIS退!B:F,5,FALSE)</f>
        <v>-100</v>
      </c>
      <c r="P1582" t="str">
        <f t="shared" si="50"/>
        <v/>
      </c>
      <c r="Q1582" s="40">
        <f>VLOOKUP(L1582,银行退!C:D,2,FALSE)</f>
        <v>100</v>
      </c>
      <c r="R1582" t="str">
        <f t="shared" si="51"/>
        <v/>
      </c>
      <c r="S1582" t="str">
        <f>VLOOKUP(L1582,银行退!C:Q,15,FALSE)</f>
        <v>S</v>
      </c>
      <c r="T1582" s="40" t="e">
        <f>VLOOKUP(L1582,银行退!C:W,21,FALSE)</f>
        <v>#N/A</v>
      </c>
      <c r="U1582" s="53">
        <v>42913.707245370373</v>
      </c>
      <c r="V1582" t="e">
        <f>VLOOKUP(B1582,HIS解!E:G,3,FALSE)</f>
        <v>#N/A</v>
      </c>
    </row>
    <row r="1583" spans="1:22" ht="14.25" hidden="1">
      <c r="A1583" s="53">
        <v>42913.707708333335</v>
      </c>
      <c r="B1583">
        <v>0</v>
      </c>
      <c r="C1583"/>
      <c r="D1583" t="s">
        <v>4200</v>
      </c>
      <c r="E1583" t="s">
        <v>4201</v>
      </c>
      <c r="F1583" s="15">
        <v>300</v>
      </c>
      <c r="G1583" t="s">
        <v>367</v>
      </c>
      <c r="H1583" t="s">
        <v>367</v>
      </c>
      <c r="I1583" t="s">
        <v>76</v>
      </c>
      <c r="J1583" t="s">
        <v>73</v>
      </c>
      <c r="K1583" t="s">
        <v>75</v>
      </c>
      <c r="L1583" t="s">
        <v>9518</v>
      </c>
      <c r="M1583" t="s">
        <v>9519</v>
      </c>
      <c r="N1583" t="s">
        <v>9520</v>
      </c>
      <c r="O1583" t="e">
        <f>VLOOKUP(B1583,HIS退!B:F,5,FALSE)</f>
        <v>#N/A</v>
      </c>
      <c r="P1583" t="e">
        <f t="shared" si="50"/>
        <v>#N/A</v>
      </c>
      <c r="Q1583" s="40" t="e">
        <f>VLOOKUP(L1583,银行退!C:D,2,FALSE)</f>
        <v>#N/A</v>
      </c>
      <c r="R1583" t="e">
        <f t="shared" si="51"/>
        <v>#N/A</v>
      </c>
      <c r="S1583" t="e">
        <f>VLOOKUP(L1583,银行退!C:Q,15,FALSE)</f>
        <v>#N/A</v>
      </c>
      <c r="T1583" s="40" t="e">
        <f>VLOOKUP(L1583,银行退!C:W,21,FALSE)</f>
        <v>#N/A</v>
      </c>
      <c r="U1583" s="53">
        <v>42913.707708333335</v>
      </c>
      <c r="V1583" t="e">
        <f>VLOOKUP(B1583,HIS解!E:G,3,FALSE)</f>
        <v>#N/A</v>
      </c>
    </row>
    <row r="1584" spans="1:22" ht="14.25" hidden="1">
      <c r="A1584" s="53">
        <v>42913.707708333335</v>
      </c>
      <c r="B1584">
        <v>435832</v>
      </c>
      <c r="C1584" t="s">
        <v>4199</v>
      </c>
      <c r="D1584" t="s">
        <v>4200</v>
      </c>
      <c r="E1584" t="s">
        <v>4201</v>
      </c>
      <c r="F1584" s="15">
        <v>300</v>
      </c>
      <c r="G1584" t="s">
        <v>367</v>
      </c>
      <c r="H1584" t="s">
        <v>367</v>
      </c>
      <c r="I1584" t="s">
        <v>74</v>
      </c>
      <c r="J1584" t="s">
        <v>36</v>
      </c>
      <c r="K1584" t="s">
        <v>75</v>
      </c>
      <c r="L1584" t="s">
        <v>9521</v>
      </c>
      <c r="M1584" t="s">
        <v>9522</v>
      </c>
      <c r="N1584" t="s">
        <v>9520</v>
      </c>
      <c r="O1584">
        <f>VLOOKUP(B1584,HIS退!B:F,5,FALSE)</f>
        <v>-300</v>
      </c>
      <c r="P1584" t="str">
        <f t="shared" si="50"/>
        <v/>
      </c>
      <c r="Q1584" s="40">
        <f>VLOOKUP(L1584,银行退!C:D,2,FALSE)</f>
        <v>300</v>
      </c>
      <c r="R1584" t="str">
        <f t="shared" si="51"/>
        <v/>
      </c>
      <c r="S1584" t="str">
        <f>VLOOKUP(L1584,银行退!C:Q,15,FALSE)</f>
        <v>S</v>
      </c>
      <c r="T1584" s="40" t="e">
        <f>VLOOKUP(L1584,银行退!C:W,21,FALSE)</f>
        <v>#N/A</v>
      </c>
      <c r="U1584" s="53">
        <v>42913.707708333335</v>
      </c>
      <c r="V1584" t="e">
        <f>VLOOKUP(B1584,HIS解!E:G,3,FALSE)</f>
        <v>#N/A</v>
      </c>
    </row>
    <row r="1585" spans="1:22" ht="14.25" hidden="1">
      <c r="A1585" s="53">
        <v>42913.707997685182</v>
      </c>
      <c r="B1585">
        <v>435841</v>
      </c>
      <c r="C1585" t="s">
        <v>4202</v>
      </c>
      <c r="D1585" t="s">
        <v>4203</v>
      </c>
      <c r="E1585" t="s">
        <v>4204</v>
      </c>
      <c r="F1585" s="15">
        <v>29</v>
      </c>
      <c r="G1585" t="s">
        <v>42</v>
      </c>
      <c r="H1585" t="s">
        <v>367</v>
      </c>
      <c r="I1585" t="s">
        <v>74</v>
      </c>
      <c r="J1585" t="s">
        <v>36</v>
      </c>
      <c r="K1585" t="s">
        <v>75</v>
      </c>
      <c r="L1585" t="s">
        <v>9523</v>
      </c>
      <c r="M1585" t="s">
        <v>9524</v>
      </c>
      <c r="N1585" t="s">
        <v>9525</v>
      </c>
      <c r="O1585">
        <f>VLOOKUP(B1585,HIS退!B:F,5,FALSE)</f>
        <v>-29</v>
      </c>
      <c r="P1585" t="str">
        <f t="shared" si="50"/>
        <v/>
      </c>
      <c r="Q1585" s="40">
        <f>VLOOKUP(L1585,银行退!C:D,2,FALSE)</f>
        <v>29</v>
      </c>
      <c r="R1585" t="str">
        <f t="shared" si="51"/>
        <v/>
      </c>
      <c r="S1585" t="str">
        <f>VLOOKUP(L1585,银行退!C:Q,15,FALSE)</f>
        <v>S</v>
      </c>
      <c r="T1585" s="40" t="e">
        <f>VLOOKUP(L1585,银行退!C:W,21,FALSE)</f>
        <v>#N/A</v>
      </c>
      <c r="U1585" s="53">
        <v>42913.707997685182</v>
      </c>
      <c r="V1585" t="e">
        <f>VLOOKUP(B1585,HIS解!E:G,3,FALSE)</f>
        <v>#N/A</v>
      </c>
    </row>
    <row r="1586" spans="1:22" ht="14.25" hidden="1">
      <c r="A1586" s="53">
        <v>42913.70821759259</v>
      </c>
      <c r="B1586">
        <v>435852</v>
      </c>
      <c r="C1586" t="s">
        <v>4205</v>
      </c>
      <c r="D1586" t="s">
        <v>4206</v>
      </c>
      <c r="E1586" t="s">
        <v>4207</v>
      </c>
      <c r="F1586" s="15">
        <v>100</v>
      </c>
      <c r="G1586" t="s">
        <v>367</v>
      </c>
      <c r="H1586" t="s">
        <v>367</v>
      </c>
      <c r="I1586" t="s">
        <v>74</v>
      </c>
      <c r="J1586" t="s">
        <v>36</v>
      </c>
      <c r="K1586" t="s">
        <v>75</v>
      </c>
      <c r="L1586" t="s">
        <v>9526</v>
      </c>
      <c r="M1586" t="s">
        <v>9527</v>
      </c>
      <c r="N1586" t="s">
        <v>9528</v>
      </c>
      <c r="O1586">
        <f>VLOOKUP(B1586,HIS退!B:F,5,FALSE)</f>
        <v>-100</v>
      </c>
      <c r="P1586" t="str">
        <f t="shared" si="50"/>
        <v/>
      </c>
      <c r="Q1586" s="40">
        <f>VLOOKUP(L1586,银行退!C:D,2,FALSE)</f>
        <v>100</v>
      </c>
      <c r="R1586" t="str">
        <f t="shared" si="51"/>
        <v/>
      </c>
      <c r="S1586" t="str">
        <f>VLOOKUP(L1586,银行退!C:Q,15,FALSE)</f>
        <v>S</v>
      </c>
      <c r="T1586" s="40" t="e">
        <f>VLOOKUP(L1586,银行退!C:W,21,FALSE)</f>
        <v>#N/A</v>
      </c>
      <c r="U1586" s="53">
        <v>42913.70821759259</v>
      </c>
      <c r="V1586" t="e">
        <f>VLOOKUP(B1586,HIS解!E:G,3,FALSE)</f>
        <v>#N/A</v>
      </c>
    </row>
    <row r="1587" spans="1:22" ht="14.25" hidden="1">
      <c r="A1587" s="53">
        <v>42913.709201388891</v>
      </c>
      <c r="B1587">
        <v>435883</v>
      </c>
      <c r="C1587" t="s">
        <v>4208</v>
      </c>
      <c r="D1587" t="s">
        <v>4209</v>
      </c>
      <c r="E1587" t="s">
        <v>4210</v>
      </c>
      <c r="F1587" s="15">
        <v>100</v>
      </c>
      <c r="G1587" t="s">
        <v>367</v>
      </c>
      <c r="H1587" t="s">
        <v>367</v>
      </c>
      <c r="I1587" t="s">
        <v>74</v>
      </c>
      <c r="J1587" t="s">
        <v>36</v>
      </c>
      <c r="K1587" t="s">
        <v>75</v>
      </c>
      <c r="L1587" t="s">
        <v>9529</v>
      </c>
      <c r="M1587" t="s">
        <v>9530</v>
      </c>
      <c r="N1587" t="s">
        <v>9531</v>
      </c>
      <c r="O1587">
        <f>VLOOKUP(B1587,HIS退!B:F,5,FALSE)</f>
        <v>-100</v>
      </c>
      <c r="P1587" t="str">
        <f t="shared" si="50"/>
        <v/>
      </c>
      <c r="Q1587" s="40">
        <f>VLOOKUP(L1587,银行退!C:D,2,FALSE)</f>
        <v>100</v>
      </c>
      <c r="R1587" t="str">
        <f t="shared" si="51"/>
        <v/>
      </c>
      <c r="S1587" t="str">
        <f>VLOOKUP(L1587,银行退!C:Q,15,FALSE)</f>
        <v>S</v>
      </c>
      <c r="T1587" s="40" t="e">
        <f>VLOOKUP(L1587,银行退!C:W,21,FALSE)</f>
        <v>#N/A</v>
      </c>
      <c r="U1587" s="53">
        <v>42913.709201388891</v>
      </c>
      <c r="V1587" t="e">
        <f>VLOOKUP(B1587,HIS解!E:G,3,FALSE)</f>
        <v>#N/A</v>
      </c>
    </row>
    <row r="1588" spans="1:22" ht="14.25" hidden="1">
      <c r="A1588" s="53">
        <v>42913.709560185183</v>
      </c>
      <c r="B1588">
        <v>435897</v>
      </c>
      <c r="C1588" t="s">
        <v>4211</v>
      </c>
      <c r="D1588" t="s">
        <v>4212</v>
      </c>
      <c r="E1588" t="s">
        <v>4177</v>
      </c>
      <c r="F1588" s="15">
        <v>400</v>
      </c>
      <c r="G1588" t="s">
        <v>367</v>
      </c>
      <c r="H1588" t="s">
        <v>367</v>
      </c>
      <c r="I1588" t="s">
        <v>74</v>
      </c>
      <c r="J1588" t="s">
        <v>36</v>
      </c>
      <c r="K1588" t="s">
        <v>75</v>
      </c>
      <c r="L1588" t="s">
        <v>9532</v>
      </c>
      <c r="M1588" t="s">
        <v>9533</v>
      </c>
      <c r="N1588" t="s">
        <v>9497</v>
      </c>
      <c r="O1588">
        <f>VLOOKUP(B1588,HIS退!B:F,5,FALSE)</f>
        <v>-400</v>
      </c>
      <c r="P1588" t="str">
        <f t="shared" si="50"/>
        <v/>
      </c>
      <c r="Q1588" s="40">
        <f>VLOOKUP(L1588,银行退!C:D,2,FALSE)</f>
        <v>400</v>
      </c>
      <c r="R1588" t="str">
        <f t="shared" si="51"/>
        <v/>
      </c>
      <c r="S1588" t="str">
        <f>VLOOKUP(L1588,银行退!C:Q,15,FALSE)</f>
        <v>S</v>
      </c>
      <c r="T1588" s="40" t="e">
        <f>VLOOKUP(L1588,银行退!C:W,21,FALSE)</f>
        <v>#N/A</v>
      </c>
      <c r="U1588" s="53">
        <v>42913.709560185183</v>
      </c>
      <c r="V1588" t="e">
        <f>VLOOKUP(B1588,HIS解!E:G,3,FALSE)</f>
        <v>#N/A</v>
      </c>
    </row>
    <row r="1589" spans="1:22" ht="14.25" hidden="1">
      <c r="A1589" s="53">
        <v>42913.715405092589</v>
      </c>
      <c r="B1589">
        <v>436103</v>
      </c>
      <c r="C1589" t="s">
        <v>4213</v>
      </c>
      <c r="D1589" t="s">
        <v>4214</v>
      </c>
      <c r="E1589" t="s">
        <v>4215</v>
      </c>
      <c r="F1589" s="15">
        <v>92</v>
      </c>
      <c r="G1589" t="s">
        <v>367</v>
      </c>
      <c r="H1589" t="s">
        <v>367</v>
      </c>
      <c r="I1589" t="s">
        <v>74</v>
      </c>
      <c r="J1589" t="s">
        <v>36</v>
      </c>
      <c r="K1589" t="s">
        <v>75</v>
      </c>
      <c r="L1589" t="s">
        <v>9534</v>
      </c>
      <c r="M1589" t="s">
        <v>9535</v>
      </c>
      <c r="N1589" t="s">
        <v>9536</v>
      </c>
      <c r="O1589">
        <f>VLOOKUP(B1589,HIS退!B:F,5,FALSE)</f>
        <v>-92</v>
      </c>
      <c r="P1589" t="str">
        <f t="shared" si="50"/>
        <v/>
      </c>
      <c r="Q1589" s="40">
        <f>VLOOKUP(L1589,银行退!C:D,2,FALSE)</f>
        <v>92</v>
      </c>
      <c r="R1589" t="str">
        <f t="shared" si="51"/>
        <v/>
      </c>
      <c r="S1589" t="str">
        <f>VLOOKUP(L1589,银行退!C:Q,15,FALSE)</f>
        <v>S</v>
      </c>
      <c r="T1589" s="40" t="e">
        <f>VLOOKUP(L1589,银行退!C:W,21,FALSE)</f>
        <v>#N/A</v>
      </c>
      <c r="U1589" s="53">
        <v>42913.715405092589</v>
      </c>
      <c r="V1589" t="e">
        <f>VLOOKUP(B1589,HIS解!E:G,3,FALSE)</f>
        <v>#N/A</v>
      </c>
    </row>
    <row r="1590" spans="1:22" ht="14.25" hidden="1">
      <c r="A1590" s="53">
        <v>42913.717685185184</v>
      </c>
      <c r="B1590">
        <v>436168</v>
      </c>
      <c r="C1590" t="s">
        <v>4216</v>
      </c>
      <c r="D1590" t="s">
        <v>4217</v>
      </c>
      <c r="E1590" t="s">
        <v>4218</v>
      </c>
      <c r="F1590" s="15">
        <v>53</v>
      </c>
      <c r="G1590" t="s">
        <v>367</v>
      </c>
      <c r="H1590" t="s">
        <v>367</v>
      </c>
      <c r="I1590" t="s">
        <v>74</v>
      </c>
      <c r="J1590" t="s">
        <v>36</v>
      </c>
      <c r="K1590" t="s">
        <v>75</v>
      </c>
      <c r="L1590" t="s">
        <v>9537</v>
      </c>
      <c r="M1590" t="s">
        <v>9538</v>
      </c>
      <c r="N1590" t="s">
        <v>9539</v>
      </c>
      <c r="O1590">
        <f>VLOOKUP(B1590,HIS退!B:F,5,FALSE)</f>
        <v>-53</v>
      </c>
      <c r="P1590" t="str">
        <f t="shared" si="50"/>
        <v/>
      </c>
      <c r="Q1590" s="40">
        <f>VLOOKUP(L1590,银行退!C:D,2,FALSE)</f>
        <v>53</v>
      </c>
      <c r="R1590" t="str">
        <f t="shared" si="51"/>
        <v/>
      </c>
      <c r="S1590" t="str">
        <f>VLOOKUP(L1590,银行退!C:Q,15,FALSE)</f>
        <v>S</v>
      </c>
      <c r="T1590" s="40" t="e">
        <f>VLOOKUP(L1590,银行退!C:W,21,FALSE)</f>
        <v>#N/A</v>
      </c>
      <c r="U1590" s="53">
        <v>42913.717685185184</v>
      </c>
      <c r="V1590" t="e">
        <f>VLOOKUP(B1590,HIS解!E:G,3,FALSE)</f>
        <v>#N/A</v>
      </c>
    </row>
    <row r="1591" spans="1:22" ht="14.25" hidden="1">
      <c r="A1591" s="53">
        <v>42913.718344907407</v>
      </c>
      <c r="B1591">
        <v>436199</v>
      </c>
      <c r="C1591" t="s">
        <v>4219</v>
      </c>
      <c r="D1591" t="s">
        <v>4220</v>
      </c>
      <c r="E1591" t="s">
        <v>4221</v>
      </c>
      <c r="F1591" s="15">
        <v>190</v>
      </c>
      <c r="G1591" t="s">
        <v>367</v>
      </c>
      <c r="H1591" t="s">
        <v>367</v>
      </c>
      <c r="I1591" t="s">
        <v>74</v>
      </c>
      <c r="J1591" t="s">
        <v>36</v>
      </c>
      <c r="K1591" t="s">
        <v>75</v>
      </c>
      <c r="L1591" t="s">
        <v>9540</v>
      </c>
      <c r="M1591" t="s">
        <v>9541</v>
      </c>
      <c r="N1591" t="s">
        <v>9539</v>
      </c>
      <c r="O1591">
        <f>VLOOKUP(B1591,HIS退!B:F,5,FALSE)</f>
        <v>-190</v>
      </c>
      <c r="P1591" t="str">
        <f t="shared" si="50"/>
        <v/>
      </c>
      <c r="Q1591" s="40">
        <f>VLOOKUP(L1591,银行退!C:D,2,FALSE)</f>
        <v>190</v>
      </c>
      <c r="R1591" t="str">
        <f t="shared" si="51"/>
        <v/>
      </c>
      <c r="S1591" t="str">
        <f>VLOOKUP(L1591,银行退!C:Q,15,FALSE)</f>
        <v>S</v>
      </c>
      <c r="T1591" s="40" t="e">
        <f>VLOOKUP(L1591,银行退!C:W,21,FALSE)</f>
        <v>#N/A</v>
      </c>
      <c r="U1591" s="53">
        <v>42913.718344907407</v>
      </c>
      <c r="V1591" t="e">
        <f>VLOOKUP(B1591,HIS解!E:G,3,FALSE)</f>
        <v>#N/A</v>
      </c>
    </row>
    <row r="1592" spans="1:22" ht="14.25" hidden="1">
      <c r="A1592" s="53">
        <v>42913.718842592592</v>
      </c>
      <c r="B1592">
        <v>436214</v>
      </c>
      <c r="C1592" t="s">
        <v>4222</v>
      </c>
      <c r="D1592" t="s">
        <v>4220</v>
      </c>
      <c r="E1592" t="s">
        <v>4221</v>
      </c>
      <c r="F1592" s="15">
        <v>8</v>
      </c>
      <c r="G1592" t="s">
        <v>367</v>
      </c>
      <c r="H1592" t="s">
        <v>367</v>
      </c>
      <c r="I1592" t="s">
        <v>74</v>
      </c>
      <c r="J1592" t="s">
        <v>36</v>
      </c>
      <c r="K1592" t="s">
        <v>75</v>
      </c>
      <c r="L1592" t="s">
        <v>9542</v>
      </c>
      <c r="M1592" t="s">
        <v>9543</v>
      </c>
      <c r="N1592" t="s">
        <v>9539</v>
      </c>
      <c r="O1592">
        <f>VLOOKUP(B1592,HIS退!B:F,5,FALSE)</f>
        <v>-8</v>
      </c>
      <c r="P1592" t="str">
        <f t="shared" si="50"/>
        <v/>
      </c>
      <c r="Q1592" s="40">
        <f>VLOOKUP(L1592,银行退!C:D,2,FALSE)</f>
        <v>8</v>
      </c>
      <c r="R1592" t="str">
        <f t="shared" si="51"/>
        <v/>
      </c>
      <c r="S1592" t="str">
        <f>VLOOKUP(L1592,银行退!C:Q,15,FALSE)</f>
        <v>S</v>
      </c>
      <c r="T1592" s="40" t="e">
        <f>VLOOKUP(L1592,银行退!C:W,21,FALSE)</f>
        <v>#N/A</v>
      </c>
      <c r="U1592" s="53">
        <v>42913.718842592592</v>
      </c>
      <c r="V1592" t="e">
        <f>VLOOKUP(B1592,HIS解!E:G,3,FALSE)</f>
        <v>#N/A</v>
      </c>
    </row>
    <row r="1593" spans="1:22" ht="14.25" hidden="1">
      <c r="A1593" s="53">
        <v>42913.726365740738</v>
      </c>
      <c r="B1593">
        <v>436377</v>
      </c>
      <c r="C1593" t="s">
        <v>4223</v>
      </c>
      <c r="D1593" t="s">
        <v>4224</v>
      </c>
      <c r="E1593" t="s">
        <v>4225</v>
      </c>
      <c r="F1593" s="15">
        <v>600</v>
      </c>
      <c r="G1593" t="s">
        <v>367</v>
      </c>
      <c r="H1593" t="s">
        <v>367</v>
      </c>
      <c r="I1593" t="s">
        <v>74</v>
      </c>
      <c r="J1593" t="s">
        <v>36</v>
      </c>
      <c r="K1593" t="s">
        <v>75</v>
      </c>
      <c r="L1593" t="s">
        <v>9544</v>
      </c>
      <c r="M1593" t="s">
        <v>9545</v>
      </c>
      <c r="N1593" t="s">
        <v>9546</v>
      </c>
      <c r="O1593">
        <f>VLOOKUP(B1593,HIS退!B:F,5,FALSE)</f>
        <v>-600</v>
      </c>
      <c r="P1593" t="str">
        <f t="shared" si="50"/>
        <v/>
      </c>
      <c r="Q1593" s="40">
        <f>VLOOKUP(L1593,银行退!C:D,2,FALSE)</f>
        <v>600</v>
      </c>
      <c r="R1593" t="str">
        <f t="shared" si="51"/>
        <v/>
      </c>
      <c r="S1593" t="str">
        <f>VLOOKUP(L1593,银行退!C:Q,15,FALSE)</f>
        <v>S</v>
      </c>
      <c r="T1593" s="40" t="e">
        <f>VLOOKUP(L1593,银行退!C:W,21,FALSE)</f>
        <v>#N/A</v>
      </c>
      <c r="U1593" s="53">
        <v>42913.726365740738</v>
      </c>
      <c r="V1593" t="e">
        <f>VLOOKUP(B1593,HIS解!E:G,3,FALSE)</f>
        <v>#N/A</v>
      </c>
    </row>
    <row r="1594" spans="1:22" ht="14.25" hidden="1">
      <c r="A1594" s="53">
        <v>42913.741805555554</v>
      </c>
      <c r="B1594">
        <v>436577</v>
      </c>
      <c r="C1594" t="s">
        <v>4226</v>
      </c>
      <c r="D1594" t="s">
        <v>4227</v>
      </c>
      <c r="E1594" t="s">
        <v>4228</v>
      </c>
      <c r="F1594" s="15">
        <v>1200</v>
      </c>
      <c r="G1594" t="s">
        <v>367</v>
      </c>
      <c r="H1594" t="s">
        <v>367</v>
      </c>
      <c r="I1594" t="s">
        <v>74</v>
      </c>
      <c r="J1594" t="s">
        <v>36</v>
      </c>
      <c r="K1594" t="s">
        <v>75</v>
      </c>
      <c r="L1594" t="s">
        <v>9547</v>
      </c>
      <c r="M1594" t="s">
        <v>9548</v>
      </c>
      <c r="N1594" t="s">
        <v>9549</v>
      </c>
      <c r="O1594">
        <f>VLOOKUP(B1594,HIS退!B:F,5,FALSE)</f>
        <v>-1200</v>
      </c>
      <c r="P1594" t="str">
        <f t="shared" si="50"/>
        <v/>
      </c>
      <c r="Q1594" s="40">
        <f>VLOOKUP(L1594,银行退!C:D,2,FALSE)</f>
        <v>1200</v>
      </c>
      <c r="R1594" t="str">
        <f t="shared" si="51"/>
        <v/>
      </c>
      <c r="S1594" t="str">
        <f>VLOOKUP(L1594,银行退!C:Q,15,FALSE)</f>
        <v>S</v>
      </c>
      <c r="T1594" s="40" t="e">
        <f>VLOOKUP(L1594,银行退!C:W,21,FALSE)</f>
        <v>#N/A</v>
      </c>
      <c r="U1594" s="53">
        <v>42913.741805555554</v>
      </c>
      <c r="V1594" t="e">
        <f>VLOOKUP(B1594,HIS解!E:G,3,FALSE)</f>
        <v>#N/A</v>
      </c>
    </row>
    <row r="1595" spans="1:22" ht="14.25" hidden="1">
      <c r="A1595" s="53">
        <v>42913.742685185185</v>
      </c>
      <c r="B1595">
        <v>436586</v>
      </c>
      <c r="C1595" t="s">
        <v>4229</v>
      </c>
      <c r="D1595" t="s">
        <v>4227</v>
      </c>
      <c r="E1595" t="s">
        <v>4228</v>
      </c>
      <c r="F1595" s="15">
        <v>32</v>
      </c>
      <c r="G1595" t="s">
        <v>367</v>
      </c>
      <c r="H1595" t="s">
        <v>367</v>
      </c>
      <c r="I1595" t="s">
        <v>74</v>
      </c>
      <c r="J1595" t="s">
        <v>36</v>
      </c>
      <c r="K1595" t="s">
        <v>75</v>
      </c>
      <c r="L1595" t="s">
        <v>9550</v>
      </c>
      <c r="M1595" t="s">
        <v>9551</v>
      </c>
      <c r="N1595" t="s">
        <v>9549</v>
      </c>
      <c r="O1595">
        <f>VLOOKUP(B1595,HIS退!B:F,5,FALSE)</f>
        <v>-32</v>
      </c>
      <c r="P1595" t="str">
        <f t="shared" si="50"/>
        <v/>
      </c>
      <c r="Q1595" s="40">
        <f>VLOOKUP(L1595,银行退!C:D,2,FALSE)</f>
        <v>32</v>
      </c>
      <c r="R1595" t="str">
        <f t="shared" si="51"/>
        <v/>
      </c>
      <c r="S1595" t="str">
        <f>VLOOKUP(L1595,银行退!C:Q,15,FALSE)</f>
        <v>S</v>
      </c>
      <c r="T1595" s="40" t="e">
        <f>VLOOKUP(L1595,银行退!C:W,21,FALSE)</f>
        <v>#N/A</v>
      </c>
      <c r="U1595" s="53">
        <v>42913.742685185185</v>
      </c>
      <c r="V1595" t="e">
        <f>VLOOKUP(B1595,HIS解!E:G,3,FALSE)</f>
        <v>#N/A</v>
      </c>
    </row>
    <row r="1596" spans="1:22" ht="14.25" hidden="1">
      <c r="A1596" s="53">
        <v>42913.743414351855</v>
      </c>
      <c r="B1596">
        <v>436592</v>
      </c>
      <c r="C1596" t="s">
        <v>4230</v>
      </c>
      <c r="D1596" t="s">
        <v>4231</v>
      </c>
      <c r="E1596" t="s">
        <v>4232</v>
      </c>
      <c r="F1596" s="15">
        <v>1900</v>
      </c>
      <c r="G1596" t="s">
        <v>367</v>
      </c>
      <c r="H1596" t="s">
        <v>367</v>
      </c>
      <c r="I1596" t="s">
        <v>74</v>
      </c>
      <c r="J1596" t="s">
        <v>36</v>
      </c>
      <c r="K1596" t="s">
        <v>75</v>
      </c>
      <c r="L1596" t="s">
        <v>9552</v>
      </c>
      <c r="M1596" t="s">
        <v>9553</v>
      </c>
      <c r="N1596" t="s">
        <v>9554</v>
      </c>
      <c r="O1596">
        <f>VLOOKUP(B1596,HIS退!B:F,5,FALSE)</f>
        <v>-1900</v>
      </c>
      <c r="P1596" t="str">
        <f t="shared" si="50"/>
        <v/>
      </c>
      <c r="Q1596" s="40">
        <f>VLOOKUP(L1596,银行退!C:D,2,FALSE)</f>
        <v>1900</v>
      </c>
      <c r="R1596" t="str">
        <f t="shared" si="51"/>
        <v/>
      </c>
      <c r="S1596" t="str">
        <f>VLOOKUP(L1596,银行退!C:Q,15,FALSE)</f>
        <v>S</v>
      </c>
      <c r="T1596" s="40" t="e">
        <f>VLOOKUP(L1596,银行退!C:W,21,FALSE)</f>
        <v>#N/A</v>
      </c>
      <c r="U1596" s="53">
        <v>42913.743414351855</v>
      </c>
      <c r="V1596" t="e">
        <f>VLOOKUP(B1596,HIS解!E:G,3,FALSE)</f>
        <v>#N/A</v>
      </c>
    </row>
    <row r="1597" spans="1:22" ht="14.25" hidden="1">
      <c r="A1597" s="53">
        <v>42913.747696759259</v>
      </c>
      <c r="B1597">
        <v>436614</v>
      </c>
      <c r="C1597" t="s">
        <v>9555</v>
      </c>
      <c r="D1597" t="s">
        <v>4233</v>
      </c>
      <c r="E1597" t="s">
        <v>4234</v>
      </c>
      <c r="F1597" s="15">
        <v>4</v>
      </c>
      <c r="G1597" t="s">
        <v>367</v>
      </c>
      <c r="H1597" t="s">
        <v>367</v>
      </c>
      <c r="I1597" t="s">
        <v>174</v>
      </c>
      <c r="J1597" t="s">
        <v>73</v>
      </c>
      <c r="K1597" t="s">
        <v>75</v>
      </c>
      <c r="L1597" t="s">
        <v>9556</v>
      </c>
      <c r="M1597" t="s">
        <v>9557</v>
      </c>
      <c r="N1597" t="s">
        <v>5110</v>
      </c>
      <c r="O1597">
        <f>VLOOKUP(B1597,HIS退!B:F,5,FALSE)</f>
        <v>-4</v>
      </c>
      <c r="P1597" t="str">
        <f t="shared" si="50"/>
        <v/>
      </c>
      <c r="Q1597" s="40">
        <f>VLOOKUP(L1597,银行退!C:D,2,FALSE)</f>
        <v>4</v>
      </c>
      <c r="R1597" t="str">
        <f t="shared" si="51"/>
        <v/>
      </c>
      <c r="S1597" t="str">
        <f>VLOOKUP(L1597,银行退!C:Q,15,FALSE)</f>
        <v>B</v>
      </c>
      <c r="T1597" s="40" t="str">
        <f>VLOOKUP(L1597,银行退!C:W,21,FALSE)</f>
        <v>20170627</v>
      </c>
      <c r="U1597" s="53">
        <v>42913.747696759259</v>
      </c>
      <c r="V1597">
        <f>VLOOKUP(B1597,HIS解!E:G,3,FALSE)</f>
        <v>4</v>
      </c>
    </row>
    <row r="1598" spans="1:22" ht="14.25" hidden="1">
      <c r="A1598" s="53">
        <v>42913.7578125</v>
      </c>
      <c r="B1598">
        <v>436664</v>
      </c>
      <c r="C1598" t="s">
        <v>4235</v>
      </c>
      <c r="D1598" t="s">
        <v>4236</v>
      </c>
      <c r="E1598" t="s">
        <v>4237</v>
      </c>
      <c r="F1598" s="15">
        <v>1095</v>
      </c>
      <c r="G1598" t="s">
        <v>367</v>
      </c>
      <c r="H1598" t="s">
        <v>367</v>
      </c>
      <c r="I1598" t="s">
        <v>74</v>
      </c>
      <c r="J1598" t="s">
        <v>36</v>
      </c>
      <c r="K1598" t="s">
        <v>75</v>
      </c>
      <c r="L1598" t="s">
        <v>9558</v>
      </c>
      <c r="M1598" t="s">
        <v>9559</v>
      </c>
      <c r="N1598" t="s">
        <v>9560</v>
      </c>
      <c r="O1598">
        <f>VLOOKUP(B1598,HIS退!B:F,5,FALSE)</f>
        <v>-1095</v>
      </c>
      <c r="P1598" t="str">
        <f t="shared" si="50"/>
        <v/>
      </c>
      <c r="Q1598" s="40">
        <f>VLOOKUP(L1598,银行退!C:D,2,FALSE)</f>
        <v>1095</v>
      </c>
      <c r="R1598" t="str">
        <f t="shared" si="51"/>
        <v/>
      </c>
      <c r="S1598" t="str">
        <f>VLOOKUP(L1598,银行退!C:Q,15,FALSE)</f>
        <v>S</v>
      </c>
      <c r="T1598" s="40" t="e">
        <f>VLOOKUP(L1598,银行退!C:W,21,FALSE)</f>
        <v>#N/A</v>
      </c>
      <c r="U1598" s="53">
        <v>42913.7578125</v>
      </c>
      <c r="V1598" t="e">
        <f>VLOOKUP(B1598,HIS解!E:G,3,FALSE)</f>
        <v>#N/A</v>
      </c>
    </row>
    <row r="1599" spans="1:22" ht="14.25" hidden="1">
      <c r="A1599" s="53">
        <v>42913.878993055558</v>
      </c>
      <c r="B1599">
        <v>436997</v>
      </c>
      <c r="C1599" t="s">
        <v>9561</v>
      </c>
      <c r="D1599" t="s">
        <v>4049</v>
      </c>
      <c r="E1599" t="s">
        <v>4050</v>
      </c>
      <c r="F1599" s="15">
        <v>1</v>
      </c>
      <c r="G1599" t="s">
        <v>367</v>
      </c>
      <c r="H1599" t="s">
        <v>367</v>
      </c>
      <c r="I1599" t="s">
        <v>174</v>
      </c>
      <c r="J1599" t="s">
        <v>98</v>
      </c>
      <c r="K1599" t="s">
        <v>75</v>
      </c>
      <c r="L1599" t="s">
        <v>9562</v>
      </c>
      <c r="M1599" t="s">
        <v>9563</v>
      </c>
      <c r="N1599" t="s">
        <v>5104</v>
      </c>
      <c r="O1599">
        <f>VLOOKUP(B1599,HIS退!B:F,5,FALSE)</f>
        <v>-1</v>
      </c>
      <c r="P1599" t="str">
        <f t="shared" si="50"/>
        <v/>
      </c>
      <c r="Q1599" s="40">
        <f>VLOOKUP(L1599,银行退!C:D,2,FALSE)</f>
        <v>1</v>
      </c>
      <c r="R1599" t="str">
        <f t="shared" si="51"/>
        <v/>
      </c>
      <c r="S1599" t="str">
        <f>VLOOKUP(L1599,银行退!C:Q,15,FALSE)</f>
        <v>B</v>
      </c>
      <c r="T1599" s="40" t="str">
        <f>VLOOKUP(L1599,银行退!C:W,21,FALSE)</f>
        <v>20170628</v>
      </c>
      <c r="U1599" s="53">
        <v>42913.878993055558</v>
      </c>
      <c r="V1599" t="e">
        <f>VLOOKUP(B1599,HIS解!E:G,3,FALSE)</f>
        <v>#N/A</v>
      </c>
    </row>
    <row r="1600" spans="1:22" ht="14.25" hidden="1">
      <c r="A1600" s="53">
        <v>42914.251932870371</v>
      </c>
      <c r="B1600">
        <v>437413</v>
      </c>
      <c r="C1600" t="s">
        <v>9564</v>
      </c>
      <c r="D1600" t="s">
        <v>4238</v>
      </c>
      <c r="E1600" t="s">
        <v>4239</v>
      </c>
      <c r="F1600" s="15">
        <v>127</v>
      </c>
      <c r="G1600" t="s">
        <v>367</v>
      </c>
      <c r="H1600" t="s">
        <v>367</v>
      </c>
      <c r="I1600" t="s">
        <v>174</v>
      </c>
      <c r="J1600" t="s">
        <v>73</v>
      </c>
      <c r="K1600" t="s">
        <v>75</v>
      </c>
      <c r="L1600" t="s">
        <v>9565</v>
      </c>
      <c r="M1600" t="s">
        <v>9566</v>
      </c>
      <c r="N1600" t="s">
        <v>5111</v>
      </c>
      <c r="O1600">
        <f>VLOOKUP(B1600,HIS退!B:F,5,FALSE)</f>
        <v>-127</v>
      </c>
      <c r="P1600" t="str">
        <f t="shared" si="50"/>
        <v/>
      </c>
      <c r="Q1600" s="40">
        <f>VLOOKUP(L1600,银行退!C:D,2,FALSE)</f>
        <v>127</v>
      </c>
      <c r="R1600" t="str">
        <f t="shared" si="51"/>
        <v/>
      </c>
      <c r="S1600" t="str">
        <f>VLOOKUP(L1600,银行退!C:Q,15,FALSE)</f>
        <v>B</v>
      </c>
      <c r="T1600" s="40" t="str">
        <f>VLOOKUP(L1600,银行退!C:W,21,FALSE)</f>
        <v>20170628</v>
      </c>
      <c r="U1600" s="53">
        <v>42914.251932870371</v>
      </c>
      <c r="V1600">
        <f>VLOOKUP(B1600,HIS解!E:G,3,FALSE)</f>
        <v>127</v>
      </c>
    </row>
    <row r="1601" spans="1:22" ht="14.25" hidden="1">
      <c r="A1601" s="53">
        <v>42914.346770833334</v>
      </c>
      <c r="B1601">
        <v>438586</v>
      </c>
      <c r="C1601" t="s">
        <v>4240</v>
      </c>
      <c r="D1601" t="s">
        <v>4241</v>
      </c>
      <c r="E1601" t="s">
        <v>4242</v>
      </c>
      <c r="F1601" s="15">
        <v>500</v>
      </c>
      <c r="G1601" t="s">
        <v>367</v>
      </c>
      <c r="H1601" t="s">
        <v>367</v>
      </c>
      <c r="I1601" t="s">
        <v>74</v>
      </c>
      <c r="J1601" t="s">
        <v>36</v>
      </c>
      <c r="K1601" t="s">
        <v>75</v>
      </c>
      <c r="L1601" t="s">
        <v>9567</v>
      </c>
      <c r="M1601" t="s">
        <v>9568</v>
      </c>
      <c r="N1601" t="s">
        <v>9569</v>
      </c>
      <c r="O1601">
        <f>VLOOKUP(B1601,HIS退!B:F,5,FALSE)</f>
        <v>-500</v>
      </c>
      <c r="P1601" t="str">
        <f t="shared" si="50"/>
        <v/>
      </c>
      <c r="Q1601" s="40">
        <f>VLOOKUP(L1601,银行退!C:D,2,FALSE)</f>
        <v>500</v>
      </c>
      <c r="R1601" t="str">
        <f t="shared" si="51"/>
        <v/>
      </c>
      <c r="S1601" t="str">
        <f>VLOOKUP(L1601,银行退!C:Q,15,FALSE)</f>
        <v>S</v>
      </c>
      <c r="T1601" s="40" t="e">
        <f>VLOOKUP(L1601,银行退!C:W,21,FALSE)</f>
        <v>#N/A</v>
      </c>
      <c r="U1601" s="53">
        <v>42914.346770833334</v>
      </c>
      <c r="V1601" t="e">
        <f>VLOOKUP(B1601,HIS解!E:G,3,FALSE)</f>
        <v>#N/A</v>
      </c>
    </row>
    <row r="1602" spans="1:22" ht="14.25" hidden="1">
      <c r="A1602" s="53">
        <v>42914.369351851848</v>
      </c>
      <c r="B1602">
        <v>440131</v>
      </c>
      <c r="C1602" t="s">
        <v>4243</v>
      </c>
      <c r="D1602" t="s">
        <v>4244</v>
      </c>
      <c r="E1602" t="s">
        <v>4245</v>
      </c>
      <c r="F1602" s="15">
        <v>294</v>
      </c>
      <c r="G1602" t="s">
        <v>367</v>
      </c>
      <c r="H1602" t="s">
        <v>367</v>
      </c>
      <c r="I1602" t="s">
        <v>74</v>
      </c>
      <c r="J1602" t="s">
        <v>36</v>
      </c>
      <c r="K1602" t="s">
        <v>75</v>
      </c>
      <c r="L1602" t="s">
        <v>9570</v>
      </c>
      <c r="M1602" t="s">
        <v>9571</v>
      </c>
      <c r="N1602" t="s">
        <v>9572</v>
      </c>
      <c r="O1602">
        <f>VLOOKUP(B1602,HIS退!B:F,5,FALSE)</f>
        <v>-294</v>
      </c>
      <c r="P1602" t="str">
        <f t="shared" si="50"/>
        <v/>
      </c>
      <c r="Q1602" s="40">
        <f>VLOOKUP(L1602,银行退!C:D,2,FALSE)</f>
        <v>294</v>
      </c>
      <c r="R1602" t="str">
        <f t="shared" si="51"/>
        <v/>
      </c>
      <c r="S1602" t="str">
        <f>VLOOKUP(L1602,银行退!C:Q,15,FALSE)</f>
        <v>S</v>
      </c>
      <c r="T1602" s="40" t="e">
        <f>VLOOKUP(L1602,银行退!C:W,21,FALSE)</f>
        <v>#N/A</v>
      </c>
      <c r="U1602" s="53">
        <v>42914.369351851848</v>
      </c>
      <c r="V1602" t="e">
        <f>VLOOKUP(B1602,HIS解!E:G,3,FALSE)</f>
        <v>#N/A</v>
      </c>
    </row>
    <row r="1603" spans="1:22" ht="14.25" hidden="1">
      <c r="A1603" s="53">
        <v>42914.378101851849</v>
      </c>
      <c r="B1603">
        <v>440810</v>
      </c>
      <c r="C1603" t="s">
        <v>4246</v>
      </c>
      <c r="D1603" t="s">
        <v>4247</v>
      </c>
      <c r="E1603" t="s">
        <v>4248</v>
      </c>
      <c r="F1603" s="15">
        <v>1000</v>
      </c>
      <c r="G1603" t="s">
        <v>367</v>
      </c>
      <c r="H1603" t="s">
        <v>367</v>
      </c>
      <c r="I1603" t="s">
        <v>74</v>
      </c>
      <c r="J1603" t="s">
        <v>36</v>
      </c>
      <c r="K1603" t="s">
        <v>75</v>
      </c>
      <c r="L1603" t="s">
        <v>9573</v>
      </c>
      <c r="M1603" t="s">
        <v>9574</v>
      </c>
      <c r="N1603" t="s">
        <v>9575</v>
      </c>
      <c r="O1603">
        <f>VLOOKUP(B1603,HIS退!B:F,5,FALSE)</f>
        <v>-1000</v>
      </c>
      <c r="P1603" t="str">
        <f t="shared" si="50"/>
        <v/>
      </c>
      <c r="Q1603" s="40">
        <f>VLOOKUP(L1603,银行退!C:D,2,FALSE)</f>
        <v>1000</v>
      </c>
      <c r="R1603" t="str">
        <f t="shared" si="51"/>
        <v/>
      </c>
      <c r="S1603" t="str">
        <f>VLOOKUP(L1603,银行退!C:Q,15,FALSE)</f>
        <v>S</v>
      </c>
      <c r="T1603" s="40" t="e">
        <f>VLOOKUP(L1603,银行退!C:W,21,FALSE)</f>
        <v>#N/A</v>
      </c>
      <c r="U1603" s="53">
        <v>42914.378101851849</v>
      </c>
      <c r="V1603" t="e">
        <f>VLOOKUP(B1603,HIS解!E:G,3,FALSE)</f>
        <v>#N/A</v>
      </c>
    </row>
    <row r="1604" spans="1:22" ht="14.25" hidden="1">
      <c r="A1604" s="53">
        <v>42914.385937500003</v>
      </c>
      <c r="B1604">
        <v>441429</v>
      </c>
      <c r="C1604" t="s">
        <v>4249</v>
      </c>
      <c r="D1604" t="s">
        <v>4250</v>
      </c>
      <c r="E1604" t="s">
        <v>4251</v>
      </c>
      <c r="F1604" s="15">
        <v>2059</v>
      </c>
      <c r="G1604" t="s">
        <v>367</v>
      </c>
      <c r="H1604" t="s">
        <v>367</v>
      </c>
      <c r="I1604" t="s">
        <v>74</v>
      </c>
      <c r="J1604" t="s">
        <v>36</v>
      </c>
      <c r="K1604" t="s">
        <v>75</v>
      </c>
      <c r="L1604" t="s">
        <v>9576</v>
      </c>
      <c r="M1604" t="s">
        <v>9577</v>
      </c>
      <c r="N1604" t="s">
        <v>9578</v>
      </c>
      <c r="O1604">
        <f>VLOOKUP(B1604,HIS退!B:F,5,FALSE)</f>
        <v>-2059</v>
      </c>
      <c r="P1604" t="str">
        <f t="shared" si="50"/>
        <v/>
      </c>
      <c r="Q1604" s="40">
        <f>VLOOKUP(L1604,银行退!C:D,2,FALSE)</f>
        <v>2059</v>
      </c>
      <c r="R1604" t="str">
        <f t="shared" si="51"/>
        <v/>
      </c>
      <c r="S1604" t="str">
        <f>VLOOKUP(L1604,银行退!C:Q,15,FALSE)</f>
        <v>S</v>
      </c>
      <c r="T1604" s="40" t="e">
        <f>VLOOKUP(L1604,银行退!C:W,21,FALSE)</f>
        <v>#N/A</v>
      </c>
      <c r="U1604" s="53">
        <v>42914.385937500003</v>
      </c>
      <c r="V1604" t="e">
        <f>VLOOKUP(B1604,HIS解!E:G,3,FALSE)</f>
        <v>#N/A</v>
      </c>
    </row>
    <row r="1605" spans="1:22" ht="14.25" hidden="1">
      <c r="A1605" s="53">
        <v>42914.410358796296</v>
      </c>
      <c r="B1605">
        <v>443327</v>
      </c>
      <c r="C1605" t="s">
        <v>4252</v>
      </c>
      <c r="D1605" t="s">
        <v>4253</v>
      </c>
      <c r="E1605" t="s">
        <v>4254</v>
      </c>
      <c r="F1605" s="15">
        <v>108</v>
      </c>
      <c r="G1605" t="s">
        <v>367</v>
      </c>
      <c r="H1605" t="s">
        <v>367</v>
      </c>
      <c r="I1605" t="s">
        <v>74</v>
      </c>
      <c r="J1605" t="s">
        <v>36</v>
      </c>
      <c r="K1605" t="s">
        <v>75</v>
      </c>
      <c r="L1605" t="s">
        <v>9579</v>
      </c>
      <c r="M1605" t="s">
        <v>9580</v>
      </c>
      <c r="N1605" t="s">
        <v>9581</v>
      </c>
      <c r="O1605">
        <f>VLOOKUP(B1605,HIS退!B:F,5,FALSE)</f>
        <v>-108</v>
      </c>
      <c r="P1605" t="str">
        <f t="shared" si="50"/>
        <v/>
      </c>
      <c r="Q1605" s="40">
        <f>VLOOKUP(L1605,银行退!C:D,2,FALSE)</f>
        <v>108</v>
      </c>
      <c r="R1605" t="str">
        <f t="shared" si="51"/>
        <v/>
      </c>
      <c r="S1605" t="str">
        <f>VLOOKUP(L1605,银行退!C:Q,15,FALSE)</f>
        <v>S</v>
      </c>
      <c r="T1605" s="40" t="e">
        <f>VLOOKUP(L1605,银行退!C:W,21,FALSE)</f>
        <v>#N/A</v>
      </c>
      <c r="U1605" s="53">
        <v>42914.410358796296</v>
      </c>
      <c r="V1605" t="e">
        <f>VLOOKUP(B1605,HIS解!E:G,3,FALSE)</f>
        <v>#N/A</v>
      </c>
    </row>
    <row r="1606" spans="1:22" ht="14.25" hidden="1">
      <c r="A1606" s="53">
        <v>42914.424293981479</v>
      </c>
      <c r="B1606">
        <v>444345</v>
      </c>
      <c r="C1606"/>
      <c r="D1606" t="s">
        <v>4255</v>
      </c>
      <c r="E1606" t="s">
        <v>4256</v>
      </c>
      <c r="F1606" s="15">
        <v>135</v>
      </c>
      <c r="G1606" t="s">
        <v>367</v>
      </c>
      <c r="H1606" t="s">
        <v>367</v>
      </c>
      <c r="I1606" t="s">
        <v>174</v>
      </c>
      <c r="J1606" t="s">
        <v>73</v>
      </c>
      <c r="K1606" t="s">
        <v>75</v>
      </c>
      <c r="L1606" t="s">
        <v>9582</v>
      </c>
      <c r="M1606" t="s">
        <v>9583</v>
      </c>
      <c r="N1606" t="s">
        <v>9584</v>
      </c>
      <c r="O1606">
        <f>VLOOKUP(B1606,HIS退!B:F,5,FALSE)</f>
        <v>-135</v>
      </c>
      <c r="P1606" t="str">
        <f t="shared" si="50"/>
        <v/>
      </c>
      <c r="Q1606" s="40" t="e">
        <f>VLOOKUP(L1606,银行退!C:D,2,FALSE)</f>
        <v>#N/A</v>
      </c>
      <c r="R1606" t="e">
        <f t="shared" si="51"/>
        <v>#N/A</v>
      </c>
      <c r="S1606" t="e">
        <f>VLOOKUP(L1606,银行退!C:Q,15,FALSE)</f>
        <v>#N/A</v>
      </c>
      <c r="T1606" s="40" t="e">
        <f>VLOOKUP(L1606,银行退!C:W,21,FALSE)</f>
        <v>#N/A</v>
      </c>
      <c r="U1606" s="53">
        <v>42914.424293981479</v>
      </c>
      <c r="V1606" t="e">
        <f>VLOOKUP(B1606,HIS解!E:G,3,FALSE)</f>
        <v>#N/A</v>
      </c>
    </row>
    <row r="1607" spans="1:22" ht="14.25" hidden="1">
      <c r="A1607" s="53">
        <v>42914.433761574073</v>
      </c>
      <c r="B1607">
        <v>445085</v>
      </c>
      <c r="C1607" t="s">
        <v>4257</v>
      </c>
      <c r="D1607" t="s">
        <v>4258</v>
      </c>
      <c r="E1607" t="s">
        <v>4259</v>
      </c>
      <c r="F1607" s="15">
        <v>5000</v>
      </c>
      <c r="G1607" t="s">
        <v>367</v>
      </c>
      <c r="H1607" t="s">
        <v>367</v>
      </c>
      <c r="I1607" t="s">
        <v>74</v>
      </c>
      <c r="J1607" t="s">
        <v>36</v>
      </c>
      <c r="K1607" t="s">
        <v>75</v>
      </c>
      <c r="L1607" t="s">
        <v>9585</v>
      </c>
      <c r="M1607" t="s">
        <v>9586</v>
      </c>
      <c r="N1607" t="s">
        <v>9587</v>
      </c>
      <c r="O1607">
        <f>VLOOKUP(B1607,HIS退!B:F,5,FALSE)</f>
        <v>-5000</v>
      </c>
      <c r="P1607" t="str">
        <f t="shared" si="50"/>
        <v/>
      </c>
      <c r="Q1607" s="40">
        <f>VLOOKUP(L1607,银行退!C:D,2,FALSE)</f>
        <v>5000</v>
      </c>
      <c r="R1607" t="str">
        <f t="shared" si="51"/>
        <v/>
      </c>
      <c r="S1607" t="str">
        <f>VLOOKUP(L1607,银行退!C:Q,15,FALSE)</f>
        <v>S</v>
      </c>
      <c r="T1607" s="40" t="e">
        <f>VLOOKUP(L1607,银行退!C:W,21,FALSE)</f>
        <v>#N/A</v>
      </c>
      <c r="U1607" s="53">
        <v>42914.433761574073</v>
      </c>
      <c r="V1607" t="e">
        <f>VLOOKUP(B1607,HIS解!E:G,3,FALSE)</f>
        <v>#N/A</v>
      </c>
    </row>
    <row r="1608" spans="1:22" ht="14.25" hidden="1">
      <c r="A1608" s="53">
        <v>42914.446574074071</v>
      </c>
      <c r="B1608">
        <v>446069</v>
      </c>
      <c r="C1608" t="s">
        <v>9588</v>
      </c>
      <c r="D1608" t="s">
        <v>4260</v>
      </c>
      <c r="E1608" t="s">
        <v>4261</v>
      </c>
      <c r="F1608" s="15">
        <v>2848</v>
      </c>
      <c r="G1608" t="s">
        <v>367</v>
      </c>
      <c r="H1608" t="s">
        <v>367</v>
      </c>
      <c r="I1608" t="s">
        <v>174</v>
      </c>
      <c r="J1608" t="s">
        <v>98</v>
      </c>
      <c r="K1608" t="s">
        <v>75</v>
      </c>
      <c r="L1608" t="s">
        <v>9589</v>
      </c>
      <c r="M1608" t="s">
        <v>9590</v>
      </c>
      <c r="N1608" t="s">
        <v>9591</v>
      </c>
      <c r="O1608">
        <f>VLOOKUP(B1608,HIS退!B:F,5,FALSE)</f>
        <v>-2848</v>
      </c>
      <c r="P1608" t="str">
        <f t="shared" si="50"/>
        <v/>
      </c>
      <c r="Q1608" s="40">
        <f>VLOOKUP(L1608,银行退!C:D,2,FALSE)</f>
        <v>2848</v>
      </c>
      <c r="R1608" t="str">
        <f t="shared" si="51"/>
        <v/>
      </c>
      <c r="S1608" t="str">
        <f>VLOOKUP(L1608,银行退!C:Q,15,FALSE)</f>
        <v>B</v>
      </c>
      <c r="T1608" s="40" t="str">
        <f>VLOOKUP(L1608,银行退!C:W,21,FALSE)</f>
        <v>20170629</v>
      </c>
      <c r="U1608" s="53">
        <v>42914.446574074071</v>
      </c>
      <c r="V1608" t="e">
        <f>VLOOKUP(B1608,HIS解!E:G,3,FALSE)</f>
        <v>#N/A</v>
      </c>
    </row>
    <row r="1609" spans="1:22" ht="14.25" hidden="1">
      <c r="A1609" s="53">
        <v>42914.446770833332</v>
      </c>
      <c r="B1609">
        <v>446086</v>
      </c>
      <c r="C1609" t="s">
        <v>9592</v>
      </c>
      <c r="D1609" t="s">
        <v>4262</v>
      </c>
      <c r="E1609" t="s">
        <v>4263</v>
      </c>
      <c r="F1609" s="15">
        <v>200</v>
      </c>
      <c r="G1609" t="s">
        <v>367</v>
      </c>
      <c r="H1609" t="s">
        <v>367</v>
      </c>
      <c r="I1609" t="s">
        <v>174</v>
      </c>
      <c r="J1609" t="s">
        <v>73</v>
      </c>
      <c r="K1609" t="s">
        <v>75</v>
      </c>
      <c r="L1609" t="s">
        <v>9593</v>
      </c>
      <c r="M1609" t="s">
        <v>9594</v>
      </c>
      <c r="N1609" t="s">
        <v>5112</v>
      </c>
      <c r="O1609">
        <f>VLOOKUP(B1609,HIS退!B:F,5,FALSE)</f>
        <v>-200</v>
      </c>
      <c r="P1609" t="str">
        <f t="shared" si="50"/>
        <v/>
      </c>
      <c r="Q1609" s="40">
        <f>VLOOKUP(L1609,银行退!C:D,2,FALSE)</f>
        <v>200</v>
      </c>
      <c r="R1609" t="str">
        <f t="shared" si="51"/>
        <v/>
      </c>
      <c r="S1609" t="str">
        <f>VLOOKUP(L1609,银行退!C:Q,15,FALSE)</f>
        <v>B</v>
      </c>
      <c r="T1609" s="40" t="str">
        <f>VLOOKUP(L1609,银行退!C:W,21,FALSE)</f>
        <v>20170628</v>
      </c>
      <c r="U1609" s="53">
        <v>42914.446770833332</v>
      </c>
      <c r="V1609">
        <f>VLOOKUP(B1609,HIS解!E:G,3,FALSE)</f>
        <v>200</v>
      </c>
    </row>
    <row r="1610" spans="1:22" ht="14.25" hidden="1">
      <c r="A1610" s="53">
        <v>42914.450659722221</v>
      </c>
      <c r="B1610">
        <v>446276</v>
      </c>
      <c r="C1610" t="s">
        <v>4264</v>
      </c>
      <c r="D1610" t="s">
        <v>4265</v>
      </c>
      <c r="E1610" t="s">
        <v>4266</v>
      </c>
      <c r="F1610" s="15">
        <v>8000</v>
      </c>
      <c r="G1610" t="s">
        <v>367</v>
      </c>
      <c r="H1610" t="s">
        <v>367</v>
      </c>
      <c r="I1610" t="s">
        <v>74</v>
      </c>
      <c r="J1610" t="s">
        <v>36</v>
      </c>
      <c r="K1610" t="s">
        <v>75</v>
      </c>
      <c r="L1610" t="s">
        <v>9595</v>
      </c>
      <c r="M1610" t="s">
        <v>9596</v>
      </c>
      <c r="N1610" t="s">
        <v>9597</v>
      </c>
      <c r="O1610">
        <f>VLOOKUP(B1610,HIS退!B:F,5,FALSE)</f>
        <v>-8000</v>
      </c>
      <c r="P1610" t="str">
        <f t="shared" si="50"/>
        <v/>
      </c>
      <c r="Q1610" s="40">
        <f>VLOOKUP(L1610,银行退!C:D,2,FALSE)</f>
        <v>8000</v>
      </c>
      <c r="R1610" t="str">
        <f t="shared" si="51"/>
        <v/>
      </c>
      <c r="S1610" t="str">
        <f>VLOOKUP(L1610,银行退!C:Q,15,FALSE)</f>
        <v>S</v>
      </c>
      <c r="T1610" s="40" t="e">
        <f>VLOOKUP(L1610,银行退!C:W,21,FALSE)</f>
        <v>#N/A</v>
      </c>
      <c r="U1610" s="53">
        <v>42914.450659722221</v>
      </c>
      <c r="V1610" t="e">
        <f>VLOOKUP(B1610,HIS解!E:G,3,FALSE)</f>
        <v>#N/A</v>
      </c>
    </row>
    <row r="1611" spans="1:22" ht="14.25" hidden="1">
      <c r="A1611" s="53">
        <v>42914.453252314815</v>
      </c>
      <c r="B1611">
        <v>446539</v>
      </c>
      <c r="C1611" t="s">
        <v>9598</v>
      </c>
      <c r="D1611" t="s">
        <v>4267</v>
      </c>
      <c r="E1611" t="s">
        <v>4268</v>
      </c>
      <c r="F1611" s="15">
        <v>346</v>
      </c>
      <c r="G1611" t="s">
        <v>367</v>
      </c>
      <c r="H1611" t="s">
        <v>367</v>
      </c>
      <c r="I1611" t="s">
        <v>174</v>
      </c>
      <c r="J1611" t="s">
        <v>73</v>
      </c>
      <c r="K1611" t="s">
        <v>75</v>
      </c>
      <c r="L1611" t="s">
        <v>9599</v>
      </c>
      <c r="M1611" t="s">
        <v>9600</v>
      </c>
      <c r="N1611" t="s">
        <v>5113</v>
      </c>
      <c r="O1611">
        <f>VLOOKUP(B1611,HIS退!B:F,5,FALSE)</f>
        <v>-346</v>
      </c>
      <c r="P1611" t="str">
        <f t="shared" si="50"/>
        <v/>
      </c>
      <c r="Q1611" s="40">
        <f>VLOOKUP(L1611,银行退!C:D,2,FALSE)</f>
        <v>346</v>
      </c>
      <c r="R1611" t="str">
        <f t="shared" si="51"/>
        <v/>
      </c>
      <c r="S1611" t="str">
        <f>VLOOKUP(L1611,银行退!C:Q,15,FALSE)</f>
        <v>B</v>
      </c>
      <c r="T1611" s="40" t="str">
        <f>VLOOKUP(L1611,银行退!C:W,21,FALSE)</f>
        <v>20170628</v>
      </c>
      <c r="U1611" s="53">
        <v>42914.453252314815</v>
      </c>
      <c r="V1611">
        <f>VLOOKUP(B1611,HIS解!E:G,3,FALSE)</f>
        <v>346</v>
      </c>
    </row>
    <row r="1612" spans="1:22" ht="14.25" hidden="1">
      <c r="A1612" s="53">
        <v>42914.454872685186</v>
      </c>
      <c r="B1612">
        <v>446664</v>
      </c>
      <c r="C1612" t="s">
        <v>4269</v>
      </c>
      <c r="D1612" t="s">
        <v>4270</v>
      </c>
      <c r="E1612" t="s">
        <v>4271</v>
      </c>
      <c r="F1612" s="15">
        <v>1000</v>
      </c>
      <c r="G1612" t="s">
        <v>367</v>
      </c>
      <c r="H1612" t="s">
        <v>367</v>
      </c>
      <c r="I1612" t="s">
        <v>74</v>
      </c>
      <c r="J1612" t="s">
        <v>36</v>
      </c>
      <c r="K1612" t="s">
        <v>75</v>
      </c>
      <c r="L1612" t="s">
        <v>9601</v>
      </c>
      <c r="M1612" t="s">
        <v>9602</v>
      </c>
      <c r="N1612" t="s">
        <v>9603</v>
      </c>
      <c r="O1612">
        <f>VLOOKUP(B1612,HIS退!B:F,5,FALSE)</f>
        <v>-1000</v>
      </c>
      <c r="P1612" t="str">
        <f t="shared" si="50"/>
        <v/>
      </c>
      <c r="Q1612" s="40">
        <f>VLOOKUP(L1612,银行退!C:D,2,FALSE)</f>
        <v>1000</v>
      </c>
      <c r="R1612" t="str">
        <f t="shared" si="51"/>
        <v/>
      </c>
      <c r="S1612" t="str">
        <f>VLOOKUP(L1612,银行退!C:Q,15,FALSE)</f>
        <v>S</v>
      </c>
      <c r="T1612" s="40" t="e">
        <f>VLOOKUP(L1612,银行退!C:W,21,FALSE)</f>
        <v>#N/A</v>
      </c>
      <c r="U1612" s="53">
        <v>42914.454872685186</v>
      </c>
      <c r="V1612" t="e">
        <f>VLOOKUP(B1612,HIS解!E:G,3,FALSE)</f>
        <v>#N/A</v>
      </c>
    </row>
    <row r="1613" spans="1:22" ht="14.25" hidden="1">
      <c r="A1613" s="53">
        <v>42914.46912037037</v>
      </c>
      <c r="B1613">
        <v>447557</v>
      </c>
      <c r="C1613" t="s">
        <v>4272</v>
      </c>
      <c r="D1613" t="s">
        <v>4273</v>
      </c>
      <c r="E1613" t="s">
        <v>4274</v>
      </c>
      <c r="F1613" s="15">
        <v>510</v>
      </c>
      <c r="G1613" t="s">
        <v>367</v>
      </c>
      <c r="H1613" t="s">
        <v>367</v>
      </c>
      <c r="I1613" t="s">
        <v>74</v>
      </c>
      <c r="J1613" t="s">
        <v>36</v>
      </c>
      <c r="K1613" t="s">
        <v>75</v>
      </c>
      <c r="L1613" t="s">
        <v>9604</v>
      </c>
      <c r="M1613" t="s">
        <v>9605</v>
      </c>
      <c r="N1613" t="s">
        <v>9606</v>
      </c>
      <c r="O1613">
        <f>VLOOKUP(B1613,HIS退!B:F,5,FALSE)</f>
        <v>-510</v>
      </c>
      <c r="P1613" t="str">
        <f t="shared" si="50"/>
        <v/>
      </c>
      <c r="Q1613" s="40">
        <f>VLOOKUP(L1613,银行退!C:D,2,FALSE)</f>
        <v>510</v>
      </c>
      <c r="R1613" t="str">
        <f t="shared" si="51"/>
        <v/>
      </c>
      <c r="S1613" t="str">
        <f>VLOOKUP(L1613,银行退!C:Q,15,FALSE)</f>
        <v>S</v>
      </c>
      <c r="T1613" s="40" t="e">
        <f>VLOOKUP(L1613,银行退!C:W,21,FALSE)</f>
        <v>#N/A</v>
      </c>
      <c r="U1613" s="53">
        <v>42914.46912037037</v>
      </c>
      <c r="V1613" t="e">
        <f>VLOOKUP(B1613,HIS解!E:G,3,FALSE)</f>
        <v>#N/A</v>
      </c>
    </row>
    <row r="1614" spans="1:22" ht="14.25" hidden="1">
      <c r="A1614" s="53">
        <v>42914.494745370372</v>
      </c>
      <c r="B1614">
        <v>448730</v>
      </c>
      <c r="C1614" t="s">
        <v>9607</v>
      </c>
      <c r="D1614" t="s">
        <v>4275</v>
      </c>
      <c r="E1614" t="s">
        <v>4276</v>
      </c>
      <c r="F1614" s="15">
        <v>100</v>
      </c>
      <c r="G1614" t="s">
        <v>367</v>
      </c>
      <c r="H1614" t="s">
        <v>367</v>
      </c>
      <c r="I1614" t="s">
        <v>174</v>
      </c>
      <c r="J1614" t="s">
        <v>73</v>
      </c>
      <c r="K1614" t="s">
        <v>75</v>
      </c>
      <c r="L1614" t="s">
        <v>9608</v>
      </c>
      <c r="M1614" t="s">
        <v>9609</v>
      </c>
      <c r="N1614" t="s">
        <v>5114</v>
      </c>
      <c r="O1614">
        <f>VLOOKUP(B1614,HIS退!B:F,5,FALSE)</f>
        <v>-100</v>
      </c>
      <c r="P1614" t="str">
        <f t="shared" si="50"/>
        <v/>
      </c>
      <c r="Q1614" s="40">
        <f>VLOOKUP(L1614,银行退!C:D,2,FALSE)</f>
        <v>100</v>
      </c>
      <c r="R1614" t="str">
        <f t="shared" si="51"/>
        <v/>
      </c>
      <c r="S1614" t="str">
        <f>VLOOKUP(L1614,银行退!C:Q,15,FALSE)</f>
        <v>B</v>
      </c>
      <c r="T1614" s="40" t="str">
        <f>VLOOKUP(L1614,银行退!C:W,21,FALSE)</f>
        <v>20170628</v>
      </c>
      <c r="U1614" s="53">
        <v>42914.494745370372</v>
      </c>
      <c r="V1614">
        <f>VLOOKUP(B1614,HIS解!E:G,3,FALSE)</f>
        <v>100</v>
      </c>
    </row>
    <row r="1615" spans="1:22" ht="14.25" hidden="1">
      <c r="A1615" s="53">
        <v>42914.50204861111</v>
      </c>
      <c r="B1615">
        <v>448925</v>
      </c>
      <c r="C1615" t="s">
        <v>4277</v>
      </c>
      <c r="D1615" t="s">
        <v>2812</v>
      </c>
      <c r="E1615" t="s">
        <v>2813</v>
      </c>
      <c r="F1615" s="15">
        <v>229</v>
      </c>
      <c r="G1615" t="s">
        <v>367</v>
      </c>
      <c r="H1615" t="s">
        <v>367</v>
      </c>
      <c r="I1615" t="s">
        <v>74</v>
      </c>
      <c r="J1615" t="s">
        <v>36</v>
      </c>
      <c r="K1615" t="s">
        <v>75</v>
      </c>
      <c r="L1615" t="s">
        <v>9610</v>
      </c>
      <c r="M1615" t="s">
        <v>9611</v>
      </c>
      <c r="N1615" t="s">
        <v>7938</v>
      </c>
      <c r="O1615">
        <f>VLOOKUP(B1615,HIS退!B:F,5,FALSE)</f>
        <v>-229</v>
      </c>
      <c r="P1615" t="str">
        <f t="shared" si="50"/>
        <v/>
      </c>
      <c r="Q1615" s="40">
        <f>VLOOKUP(L1615,银行退!C:D,2,FALSE)</f>
        <v>229</v>
      </c>
      <c r="R1615" t="str">
        <f t="shared" si="51"/>
        <v/>
      </c>
      <c r="S1615" t="str">
        <f>VLOOKUP(L1615,银行退!C:Q,15,FALSE)</f>
        <v>S</v>
      </c>
      <c r="T1615" s="40" t="e">
        <f>VLOOKUP(L1615,银行退!C:W,21,FALSE)</f>
        <v>#N/A</v>
      </c>
      <c r="U1615" s="53">
        <v>42914.50204861111</v>
      </c>
      <c r="V1615" t="e">
        <f>VLOOKUP(B1615,HIS解!E:G,3,FALSE)</f>
        <v>#N/A</v>
      </c>
    </row>
    <row r="1616" spans="1:22" s="21" customFormat="1" ht="14.25" hidden="1">
      <c r="A1616" s="58">
        <v>42914.502638888887</v>
      </c>
      <c r="B1616" s="21">
        <v>448930</v>
      </c>
      <c r="C1616" s="21" t="s">
        <v>4278</v>
      </c>
      <c r="D1616" s="21" t="s">
        <v>4279</v>
      </c>
      <c r="E1616" s="21" t="s">
        <v>4280</v>
      </c>
      <c r="F1616" s="59">
        <v>74</v>
      </c>
      <c r="G1616" s="21" t="s">
        <v>367</v>
      </c>
      <c r="H1616" s="21" t="s">
        <v>367</v>
      </c>
      <c r="I1616" s="21" t="s">
        <v>74</v>
      </c>
      <c r="J1616" s="21" t="s">
        <v>36</v>
      </c>
      <c r="K1616" s="21" t="s">
        <v>75</v>
      </c>
      <c r="L1616" s="20" t="s">
        <v>13727</v>
      </c>
      <c r="M1616" s="21" t="s">
        <v>9613</v>
      </c>
      <c r="N1616" s="21" t="s">
        <v>7938</v>
      </c>
      <c r="O1616" s="21">
        <f>VLOOKUP(B1616,HIS退!B:F,5,FALSE)</f>
        <v>-74</v>
      </c>
      <c r="P1616" s="21" t="str">
        <f t="shared" si="50"/>
        <v/>
      </c>
      <c r="Q1616" s="60">
        <f>VLOOKUP(L1616,银行退!C:D,2,FALSE)</f>
        <v>74</v>
      </c>
      <c r="R1616" s="21" t="str">
        <f t="shared" si="51"/>
        <v/>
      </c>
      <c r="S1616" s="21" t="str">
        <f>VLOOKUP(L1616,银行退!C:Q,15,FALSE)</f>
        <v>S</v>
      </c>
      <c r="T1616" s="60" t="str">
        <f>VLOOKUP(L1616,银行退!C:W,21,FALSE)</f>
        <v>20170629</v>
      </c>
      <c r="U1616" s="58">
        <v>42914.502638888887</v>
      </c>
      <c r="V1616" s="21" t="e">
        <f>VLOOKUP(B1616,HIS解!E:G,3,FALSE)</f>
        <v>#N/A</v>
      </c>
    </row>
    <row r="1617" spans="1:22" ht="14.25" hidden="1">
      <c r="A1617" s="53">
        <v>42914.523854166669</v>
      </c>
      <c r="B1617">
        <v>449193</v>
      </c>
      <c r="C1617" t="s">
        <v>4281</v>
      </c>
      <c r="D1617" t="s">
        <v>4282</v>
      </c>
      <c r="E1617" t="s">
        <v>4283</v>
      </c>
      <c r="F1617" s="15">
        <v>250</v>
      </c>
      <c r="G1617" t="s">
        <v>367</v>
      </c>
      <c r="H1617" t="s">
        <v>367</v>
      </c>
      <c r="I1617" t="s">
        <v>74</v>
      </c>
      <c r="J1617" t="s">
        <v>36</v>
      </c>
      <c r="K1617" t="s">
        <v>75</v>
      </c>
      <c r="L1617" t="s">
        <v>9614</v>
      </c>
      <c r="M1617" t="s">
        <v>9615</v>
      </c>
      <c r="N1617" t="s">
        <v>9616</v>
      </c>
      <c r="O1617">
        <f>VLOOKUP(B1617,HIS退!B:F,5,FALSE)</f>
        <v>-250</v>
      </c>
      <c r="P1617" t="str">
        <f t="shared" si="50"/>
        <v/>
      </c>
      <c r="Q1617" s="40">
        <f>VLOOKUP(L1617,银行退!C:D,2,FALSE)</f>
        <v>250</v>
      </c>
      <c r="R1617" t="str">
        <f t="shared" si="51"/>
        <v/>
      </c>
      <c r="S1617" t="str">
        <f>VLOOKUP(L1617,银行退!C:Q,15,FALSE)</f>
        <v>S</v>
      </c>
      <c r="T1617" s="40" t="e">
        <f>VLOOKUP(L1617,银行退!C:W,21,FALSE)</f>
        <v>#N/A</v>
      </c>
      <c r="U1617" s="53">
        <v>42914.523854166669</v>
      </c>
      <c r="V1617" t="e">
        <f>VLOOKUP(B1617,HIS解!E:G,3,FALSE)</f>
        <v>#N/A</v>
      </c>
    </row>
    <row r="1618" spans="1:22" ht="14.25" hidden="1">
      <c r="A1618" s="53">
        <v>42914.547569444447</v>
      </c>
      <c r="B1618">
        <v>449376</v>
      </c>
      <c r="C1618" t="s">
        <v>4284</v>
      </c>
      <c r="D1618" t="s">
        <v>4285</v>
      </c>
      <c r="E1618" t="s">
        <v>4286</v>
      </c>
      <c r="F1618" s="15">
        <v>400</v>
      </c>
      <c r="G1618" t="s">
        <v>367</v>
      </c>
      <c r="H1618" t="s">
        <v>367</v>
      </c>
      <c r="I1618" t="s">
        <v>74</v>
      </c>
      <c r="J1618" t="s">
        <v>36</v>
      </c>
      <c r="K1618" t="s">
        <v>75</v>
      </c>
      <c r="L1618" t="s">
        <v>9617</v>
      </c>
      <c r="M1618" t="s">
        <v>9618</v>
      </c>
      <c r="N1618" t="s">
        <v>9619</v>
      </c>
      <c r="O1618">
        <f>VLOOKUP(B1618,HIS退!B:F,5,FALSE)</f>
        <v>-400</v>
      </c>
      <c r="P1618" t="str">
        <f t="shared" si="50"/>
        <v/>
      </c>
      <c r="Q1618" s="40">
        <f>VLOOKUP(L1618,银行退!C:D,2,FALSE)</f>
        <v>400</v>
      </c>
      <c r="R1618" t="str">
        <f t="shared" si="51"/>
        <v/>
      </c>
      <c r="S1618" t="str">
        <f>VLOOKUP(L1618,银行退!C:Q,15,FALSE)</f>
        <v>S</v>
      </c>
      <c r="T1618" s="40" t="e">
        <f>VLOOKUP(L1618,银行退!C:W,21,FALSE)</f>
        <v>#N/A</v>
      </c>
      <c r="U1618" s="53">
        <v>42914.547569444447</v>
      </c>
      <c r="V1618" t="e">
        <f>VLOOKUP(B1618,HIS解!E:G,3,FALSE)</f>
        <v>#N/A</v>
      </c>
    </row>
    <row r="1619" spans="1:22" ht="14.25" hidden="1">
      <c r="A1619" s="53">
        <v>42914.548402777778</v>
      </c>
      <c r="B1619">
        <v>449384</v>
      </c>
      <c r="C1619" t="s">
        <v>4287</v>
      </c>
      <c r="D1619" t="s">
        <v>4288</v>
      </c>
      <c r="E1619" t="s">
        <v>4289</v>
      </c>
      <c r="F1619" s="15">
        <v>900</v>
      </c>
      <c r="G1619" t="s">
        <v>367</v>
      </c>
      <c r="H1619" t="s">
        <v>367</v>
      </c>
      <c r="I1619" t="s">
        <v>74</v>
      </c>
      <c r="J1619" t="s">
        <v>36</v>
      </c>
      <c r="K1619" t="s">
        <v>75</v>
      </c>
      <c r="L1619" t="s">
        <v>9620</v>
      </c>
      <c r="M1619" t="s">
        <v>9621</v>
      </c>
      <c r="N1619" t="s">
        <v>9622</v>
      </c>
      <c r="O1619">
        <f>VLOOKUP(B1619,HIS退!B:F,5,FALSE)</f>
        <v>-900</v>
      </c>
      <c r="P1619" t="str">
        <f t="shared" si="50"/>
        <v/>
      </c>
      <c r="Q1619" s="40">
        <f>VLOOKUP(L1619,银行退!C:D,2,FALSE)</f>
        <v>900</v>
      </c>
      <c r="R1619" t="str">
        <f t="shared" si="51"/>
        <v/>
      </c>
      <c r="S1619" t="str">
        <f>VLOOKUP(L1619,银行退!C:Q,15,FALSE)</f>
        <v>S</v>
      </c>
      <c r="T1619" s="40" t="e">
        <f>VLOOKUP(L1619,银行退!C:W,21,FALSE)</f>
        <v>#N/A</v>
      </c>
      <c r="U1619" s="53">
        <v>42914.548402777778</v>
      </c>
      <c r="V1619" t="e">
        <f>VLOOKUP(B1619,HIS解!E:G,3,FALSE)</f>
        <v>#N/A</v>
      </c>
    </row>
    <row r="1620" spans="1:22" ht="14.25" hidden="1">
      <c r="A1620" s="53">
        <v>42914.557893518519</v>
      </c>
      <c r="B1620">
        <v>449437</v>
      </c>
      <c r="C1620" t="s">
        <v>4290</v>
      </c>
      <c r="D1620" t="s">
        <v>4291</v>
      </c>
      <c r="E1620" t="s">
        <v>4292</v>
      </c>
      <c r="F1620" s="15">
        <v>380</v>
      </c>
      <c r="G1620" t="s">
        <v>367</v>
      </c>
      <c r="H1620" t="s">
        <v>367</v>
      </c>
      <c r="I1620" t="s">
        <v>74</v>
      </c>
      <c r="J1620" t="s">
        <v>36</v>
      </c>
      <c r="K1620" t="s">
        <v>75</v>
      </c>
      <c r="L1620" t="s">
        <v>9623</v>
      </c>
      <c r="M1620" t="s">
        <v>9624</v>
      </c>
      <c r="N1620" t="s">
        <v>9625</v>
      </c>
      <c r="O1620">
        <f>VLOOKUP(B1620,HIS退!B:F,5,FALSE)</f>
        <v>-380</v>
      </c>
      <c r="P1620" t="str">
        <f t="shared" si="50"/>
        <v/>
      </c>
      <c r="Q1620" s="40">
        <f>VLOOKUP(L1620,银行退!C:D,2,FALSE)</f>
        <v>380</v>
      </c>
      <c r="R1620" t="str">
        <f t="shared" si="51"/>
        <v/>
      </c>
      <c r="S1620" t="str">
        <f>VLOOKUP(L1620,银行退!C:Q,15,FALSE)</f>
        <v>S</v>
      </c>
      <c r="T1620" s="40" t="e">
        <f>VLOOKUP(L1620,银行退!C:W,21,FALSE)</f>
        <v>#N/A</v>
      </c>
      <c r="U1620" s="53">
        <v>42914.557893518519</v>
      </c>
      <c r="V1620" t="e">
        <f>VLOOKUP(B1620,HIS解!E:G,3,FALSE)</f>
        <v>#N/A</v>
      </c>
    </row>
    <row r="1621" spans="1:22" ht="14.25" hidden="1">
      <c r="A1621" s="53">
        <v>42914.558020833334</v>
      </c>
      <c r="B1621">
        <v>449438</v>
      </c>
      <c r="C1621" t="s">
        <v>4293</v>
      </c>
      <c r="D1621" t="s">
        <v>4294</v>
      </c>
      <c r="E1621" t="s">
        <v>4295</v>
      </c>
      <c r="F1621" s="15">
        <v>305</v>
      </c>
      <c r="G1621" t="s">
        <v>367</v>
      </c>
      <c r="H1621" t="s">
        <v>367</v>
      </c>
      <c r="I1621" t="s">
        <v>74</v>
      </c>
      <c r="J1621" t="s">
        <v>36</v>
      </c>
      <c r="K1621" t="s">
        <v>75</v>
      </c>
      <c r="L1621" t="s">
        <v>9626</v>
      </c>
      <c r="M1621" t="s">
        <v>9627</v>
      </c>
      <c r="N1621" t="s">
        <v>9628</v>
      </c>
      <c r="O1621">
        <f>VLOOKUP(B1621,HIS退!B:F,5,FALSE)</f>
        <v>-305</v>
      </c>
      <c r="P1621" t="str">
        <f t="shared" si="50"/>
        <v/>
      </c>
      <c r="Q1621" s="40">
        <f>VLOOKUP(L1621,银行退!C:D,2,FALSE)</f>
        <v>305</v>
      </c>
      <c r="R1621" t="str">
        <f t="shared" si="51"/>
        <v/>
      </c>
      <c r="S1621" t="str">
        <f>VLOOKUP(L1621,银行退!C:Q,15,FALSE)</f>
        <v>S</v>
      </c>
      <c r="T1621" s="40" t="e">
        <f>VLOOKUP(L1621,银行退!C:W,21,FALSE)</f>
        <v>#N/A</v>
      </c>
      <c r="U1621" s="53">
        <v>42914.558020833334</v>
      </c>
      <c r="V1621" t="e">
        <f>VLOOKUP(B1621,HIS解!E:G,3,FALSE)</f>
        <v>#N/A</v>
      </c>
    </row>
    <row r="1622" spans="1:22" ht="14.25" hidden="1">
      <c r="A1622" s="53">
        <v>42914.560682870368</v>
      </c>
      <c r="B1622">
        <v>449457</v>
      </c>
      <c r="C1622" t="s">
        <v>9629</v>
      </c>
      <c r="D1622" t="s">
        <v>4296</v>
      </c>
      <c r="E1622" t="s">
        <v>4297</v>
      </c>
      <c r="F1622" s="15">
        <v>992</v>
      </c>
      <c r="G1622" t="s">
        <v>367</v>
      </c>
      <c r="H1622" t="s">
        <v>367</v>
      </c>
      <c r="I1622" t="s">
        <v>174</v>
      </c>
      <c r="J1622" t="s">
        <v>73</v>
      </c>
      <c r="K1622" t="s">
        <v>75</v>
      </c>
      <c r="L1622" t="s">
        <v>9630</v>
      </c>
      <c r="M1622" t="s">
        <v>9631</v>
      </c>
      <c r="N1622" t="s">
        <v>5115</v>
      </c>
      <c r="O1622">
        <f>VLOOKUP(B1622,HIS退!B:F,5,FALSE)</f>
        <v>-992</v>
      </c>
      <c r="P1622" t="str">
        <f t="shared" si="50"/>
        <v/>
      </c>
      <c r="Q1622" s="40">
        <f>VLOOKUP(L1622,银行退!C:D,2,FALSE)</f>
        <v>992</v>
      </c>
      <c r="R1622" t="str">
        <f t="shared" si="51"/>
        <v/>
      </c>
      <c r="S1622" t="str">
        <f>VLOOKUP(L1622,银行退!C:Q,15,FALSE)</f>
        <v>B</v>
      </c>
      <c r="T1622" s="40" t="str">
        <f>VLOOKUP(L1622,银行退!C:W,21,FALSE)</f>
        <v>20170628</v>
      </c>
      <c r="U1622" s="53">
        <v>42914.560682870368</v>
      </c>
      <c r="V1622">
        <f>VLOOKUP(B1622,HIS解!E:G,3,FALSE)</f>
        <v>992</v>
      </c>
    </row>
    <row r="1623" spans="1:22" ht="14.25" hidden="1">
      <c r="A1623" s="53">
        <v>42914.570648148147</v>
      </c>
      <c r="B1623">
        <v>449581</v>
      </c>
      <c r="C1623" t="s">
        <v>4298</v>
      </c>
      <c r="D1623" t="s">
        <v>4299</v>
      </c>
      <c r="E1623" t="s">
        <v>4300</v>
      </c>
      <c r="F1623" s="15">
        <v>936</v>
      </c>
      <c r="G1623" t="s">
        <v>367</v>
      </c>
      <c r="H1623" t="s">
        <v>367</v>
      </c>
      <c r="I1623" t="s">
        <v>74</v>
      </c>
      <c r="J1623" t="s">
        <v>36</v>
      </c>
      <c r="K1623" t="s">
        <v>75</v>
      </c>
      <c r="L1623" t="s">
        <v>9632</v>
      </c>
      <c r="M1623" t="s">
        <v>9633</v>
      </c>
      <c r="N1623" t="s">
        <v>9634</v>
      </c>
      <c r="O1623">
        <f>VLOOKUP(B1623,HIS退!B:F,5,FALSE)</f>
        <v>-936</v>
      </c>
      <c r="P1623" t="str">
        <f t="shared" si="50"/>
        <v/>
      </c>
      <c r="Q1623" s="40">
        <f>VLOOKUP(L1623,银行退!C:D,2,FALSE)</f>
        <v>936</v>
      </c>
      <c r="R1623" t="str">
        <f t="shared" si="51"/>
        <v/>
      </c>
      <c r="S1623" t="str">
        <f>VLOOKUP(L1623,银行退!C:Q,15,FALSE)</f>
        <v>S</v>
      </c>
      <c r="T1623" s="40" t="e">
        <f>VLOOKUP(L1623,银行退!C:W,21,FALSE)</f>
        <v>#N/A</v>
      </c>
      <c r="U1623" s="53">
        <v>42914.570648148147</v>
      </c>
      <c r="V1623" t="e">
        <f>VLOOKUP(B1623,HIS解!E:G,3,FALSE)</f>
        <v>#N/A</v>
      </c>
    </row>
    <row r="1624" spans="1:22" ht="14.25" hidden="1">
      <c r="A1624" s="53">
        <v>42914.575474537036</v>
      </c>
      <c r="B1624">
        <v>449645</v>
      </c>
      <c r="C1624" t="s">
        <v>4301</v>
      </c>
      <c r="D1624" t="s">
        <v>4302</v>
      </c>
      <c r="E1624" t="s">
        <v>4303</v>
      </c>
      <c r="F1624" s="15">
        <v>500</v>
      </c>
      <c r="G1624" t="s">
        <v>367</v>
      </c>
      <c r="H1624" t="s">
        <v>367</v>
      </c>
      <c r="I1624" t="s">
        <v>74</v>
      </c>
      <c r="J1624" t="s">
        <v>36</v>
      </c>
      <c r="K1624" t="s">
        <v>75</v>
      </c>
      <c r="L1624" t="s">
        <v>9635</v>
      </c>
      <c r="M1624" t="s">
        <v>9636</v>
      </c>
      <c r="N1624" t="s">
        <v>9637</v>
      </c>
      <c r="O1624">
        <f>VLOOKUP(B1624,HIS退!B:F,5,FALSE)</f>
        <v>-500</v>
      </c>
      <c r="P1624" t="str">
        <f t="shared" si="50"/>
        <v/>
      </c>
      <c r="Q1624" s="40">
        <f>VLOOKUP(L1624,银行退!C:D,2,FALSE)</f>
        <v>500</v>
      </c>
      <c r="R1624" t="str">
        <f t="shared" si="51"/>
        <v/>
      </c>
      <c r="S1624" t="str">
        <f>VLOOKUP(L1624,银行退!C:Q,15,FALSE)</f>
        <v>S</v>
      </c>
      <c r="T1624" s="40" t="e">
        <f>VLOOKUP(L1624,银行退!C:W,21,FALSE)</f>
        <v>#N/A</v>
      </c>
      <c r="U1624" s="53">
        <v>42914.575474537036</v>
      </c>
      <c r="V1624" t="e">
        <f>VLOOKUP(B1624,HIS解!E:G,3,FALSE)</f>
        <v>#N/A</v>
      </c>
    </row>
    <row r="1625" spans="1:22" ht="14.25" hidden="1">
      <c r="A1625" s="53">
        <v>42914.596851851849</v>
      </c>
      <c r="B1625">
        <v>450373</v>
      </c>
      <c r="C1625" t="s">
        <v>4304</v>
      </c>
      <c r="D1625" t="s">
        <v>4305</v>
      </c>
      <c r="E1625" t="s">
        <v>4306</v>
      </c>
      <c r="F1625" s="15">
        <v>200</v>
      </c>
      <c r="G1625" t="s">
        <v>42</v>
      </c>
      <c r="H1625" t="s">
        <v>367</v>
      </c>
      <c r="I1625" t="s">
        <v>74</v>
      </c>
      <c r="J1625" t="s">
        <v>36</v>
      </c>
      <c r="K1625" t="s">
        <v>75</v>
      </c>
      <c r="L1625" t="s">
        <v>9638</v>
      </c>
      <c r="M1625" t="s">
        <v>9639</v>
      </c>
      <c r="N1625" t="s">
        <v>9640</v>
      </c>
      <c r="O1625">
        <f>VLOOKUP(B1625,HIS退!B:F,5,FALSE)</f>
        <v>-200</v>
      </c>
      <c r="P1625" t="str">
        <f t="shared" si="50"/>
        <v/>
      </c>
      <c r="Q1625" s="40">
        <f>VLOOKUP(L1625,银行退!C:D,2,FALSE)</f>
        <v>200</v>
      </c>
      <c r="R1625" t="str">
        <f t="shared" si="51"/>
        <v/>
      </c>
      <c r="S1625" t="str">
        <f>VLOOKUP(L1625,银行退!C:Q,15,FALSE)</f>
        <v>S</v>
      </c>
      <c r="T1625" s="40" t="e">
        <f>VLOOKUP(L1625,银行退!C:W,21,FALSE)</f>
        <v>#N/A</v>
      </c>
      <c r="U1625" s="53">
        <v>42914.596851851849</v>
      </c>
      <c r="V1625" t="e">
        <f>VLOOKUP(B1625,HIS解!E:G,3,FALSE)</f>
        <v>#N/A</v>
      </c>
    </row>
    <row r="1626" spans="1:22" ht="14.25" hidden="1">
      <c r="A1626" s="53">
        <v>42914.608206018522</v>
      </c>
      <c r="B1626">
        <v>451049</v>
      </c>
      <c r="C1626" t="s">
        <v>4307</v>
      </c>
      <c r="D1626" t="s">
        <v>4308</v>
      </c>
      <c r="E1626" t="s">
        <v>4309</v>
      </c>
      <c r="F1626" s="15">
        <v>931</v>
      </c>
      <c r="G1626" t="s">
        <v>367</v>
      </c>
      <c r="H1626" t="s">
        <v>367</v>
      </c>
      <c r="I1626" t="s">
        <v>74</v>
      </c>
      <c r="J1626" t="s">
        <v>36</v>
      </c>
      <c r="K1626" t="s">
        <v>75</v>
      </c>
      <c r="L1626" t="s">
        <v>9641</v>
      </c>
      <c r="M1626" t="s">
        <v>9642</v>
      </c>
      <c r="N1626" t="s">
        <v>9643</v>
      </c>
      <c r="O1626">
        <f>VLOOKUP(B1626,HIS退!B:F,5,FALSE)</f>
        <v>-931</v>
      </c>
      <c r="P1626" t="str">
        <f t="shared" si="50"/>
        <v/>
      </c>
      <c r="Q1626" s="40">
        <f>VLOOKUP(L1626,银行退!C:D,2,FALSE)</f>
        <v>931</v>
      </c>
      <c r="R1626" t="str">
        <f t="shared" si="51"/>
        <v/>
      </c>
      <c r="S1626" t="str">
        <f>VLOOKUP(L1626,银行退!C:Q,15,FALSE)</f>
        <v>S</v>
      </c>
      <c r="T1626" s="40" t="e">
        <f>VLOOKUP(L1626,银行退!C:W,21,FALSE)</f>
        <v>#N/A</v>
      </c>
      <c r="U1626" s="53">
        <v>42914.608206018522</v>
      </c>
      <c r="V1626" t="e">
        <f>VLOOKUP(B1626,HIS解!E:G,3,FALSE)</f>
        <v>#N/A</v>
      </c>
    </row>
    <row r="1627" spans="1:22" ht="14.25" hidden="1">
      <c r="A1627" s="53">
        <v>42914.616203703707</v>
      </c>
      <c r="B1627">
        <v>451544</v>
      </c>
      <c r="C1627" t="s">
        <v>4310</v>
      </c>
      <c r="D1627" t="s">
        <v>4311</v>
      </c>
      <c r="E1627" t="s">
        <v>4312</v>
      </c>
      <c r="F1627" s="15">
        <v>100</v>
      </c>
      <c r="G1627" t="s">
        <v>367</v>
      </c>
      <c r="H1627" t="s">
        <v>367</v>
      </c>
      <c r="I1627" t="s">
        <v>74</v>
      </c>
      <c r="J1627" t="s">
        <v>36</v>
      </c>
      <c r="K1627" t="s">
        <v>75</v>
      </c>
      <c r="L1627" t="s">
        <v>9644</v>
      </c>
      <c r="M1627" t="s">
        <v>9645</v>
      </c>
      <c r="N1627" t="s">
        <v>9646</v>
      </c>
      <c r="O1627">
        <f>VLOOKUP(B1627,HIS退!B:F,5,FALSE)</f>
        <v>-100</v>
      </c>
      <c r="P1627" t="str">
        <f t="shared" si="50"/>
        <v/>
      </c>
      <c r="Q1627" s="40">
        <f>VLOOKUP(L1627,银行退!C:D,2,FALSE)</f>
        <v>100</v>
      </c>
      <c r="R1627" t="str">
        <f t="shared" si="51"/>
        <v/>
      </c>
      <c r="S1627" t="str">
        <f>VLOOKUP(L1627,银行退!C:Q,15,FALSE)</f>
        <v>S</v>
      </c>
      <c r="T1627" s="40" t="e">
        <f>VLOOKUP(L1627,银行退!C:W,21,FALSE)</f>
        <v>#N/A</v>
      </c>
      <c r="U1627" s="53">
        <v>42914.616203703707</v>
      </c>
      <c r="V1627" t="e">
        <f>VLOOKUP(B1627,HIS解!E:G,3,FALSE)</f>
        <v>#N/A</v>
      </c>
    </row>
    <row r="1628" spans="1:22" ht="14.25" hidden="1">
      <c r="A1628" s="53">
        <v>42914.6171875</v>
      </c>
      <c r="B1628">
        <v>451625</v>
      </c>
      <c r="C1628" t="s">
        <v>4313</v>
      </c>
      <c r="D1628" t="s">
        <v>4314</v>
      </c>
      <c r="E1628" t="s">
        <v>4315</v>
      </c>
      <c r="F1628" s="15">
        <v>600</v>
      </c>
      <c r="G1628" t="s">
        <v>367</v>
      </c>
      <c r="H1628" t="s">
        <v>367</v>
      </c>
      <c r="I1628" t="s">
        <v>74</v>
      </c>
      <c r="J1628" t="s">
        <v>36</v>
      </c>
      <c r="K1628" t="s">
        <v>75</v>
      </c>
      <c r="L1628" t="s">
        <v>9647</v>
      </c>
      <c r="M1628" t="s">
        <v>9648</v>
      </c>
      <c r="N1628" t="s">
        <v>9649</v>
      </c>
      <c r="O1628">
        <f>VLOOKUP(B1628,HIS退!B:F,5,FALSE)</f>
        <v>-600</v>
      </c>
      <c r="P1628" t="str">
        <f t="shared" si="50"/>
        <v/>
      </c>
      <c r="Q1628" s="40">
        <f>VLOOKUP(L1628,银行退!C:D,2,FALSE)</f>
        <v>600</v>
      </c>
      <c r="R1628" t="str">
        <f t="shared" si="51"/>
        <v/>
      </c>
      <c r="S1628" t="str">
        <f>VLOOKUP(L1628,银行退!C:Q,15,FALSE)</f>
        <v>S</v>
      </c>
      <c r="T1628" s="40" t="e">
        <f>VLOOKUP(L1628,银行退!C:W,21,FALSE)</f>
        <v>#N/A</v>
      </c>
      <c r="U1628" s="53">
        <v>42914.6171875</v>
      </c>
      <c r="V1628" t="e">
        <f>VLOOKUP(B1628,HIS解!E:G,3,FALSE)</f>
        <v>#N/A</v>
      </c>
    </row>
    <row r="1629" spans="1:22" ht="14.25" hidden="1">
      <c r="A1629" s="53">
        <v>42914.618969907409</v>
      </c>
      <c r="B1629">
        <v>451735</v>
      </c>
      <c r="C1629" t="s">
        <v>4316</v>
      </c>
      <c r="D1629" t="s">
        <v>4317</v>
      </c>
      <c r="E1629" t="s">
        <v>4318</v>
      </c>
      <c r="F1629" s="15">
        <v>500</v>
      </c>
      <c r="G1629" t="s">
        <v>367</v>
      </c>
      <c r="H1629" t="s">
        <v>367</v>
      </c>
      <c r="I1629" t="s">
        <v>74</v>
      </c>
      <c r="J1629" t="s">
        <v>36</v>
      </c>
      <c r="K1629" t="s">
        <v>75</v>
      </c>
      <c r="L1629" t="s">
        <v>9650</v>
      </c>
      <c r="M1629" t="s">
        <v>9651</v>
      </c>
      <c r="N1629" t="s">
        <v>9652</v>
      </c>
      <c r="O1629">
        <f>VLOOKUP(B1629,HIS退!B:F,5,FALSE)</f>
        <v>-500</v>
      </c>
      <c r="P1629" t="str">
        <f t="shared" si="50"/>
        <v/>
      </c>
      <c r="Q1629" s="40">
        <f>VLOOKUP(L1629,银行退!C:D,2,FALSE)</f>
        <v>500</v>
      </c>
      <c r="R1629" t="str">
        <f t="shared" si="51"/>
        <v/>
      </c>
      <c r="S1629" t="str">
        <f>VLOOKUP(L1629,银行退!C:Q,15,FALSE)</f>
        <v>S</v>
      </c>
      <c r="T1629" s="40" t="e">
        <f>VLOOKUP(L1629,银行退!C:W,21,FALSE)</f>
        <v>#N/A</v>
      </c>
      <c r="U1629" s="53">
        <v>42914.618969907409</v>
      </c>
      <c r="V1629" t="e">
        <f>VLOOKUP(B1629,HIS解!E:G,3,FALSE)</f>
        <v>#N/A</v>
      </c>
    </row>
    <row r="1630" spans="1:22" ht="14.25" hidden="1">
      <c r="A1630" s="53">
        <v>42914.621180555558</v>
      </c>
      <c r="B1630">
        <v>451847</v>
      </c>
      <c r="C1630" t="s">
        <v>4319</v>
      </c>
      <c r="D1630" t="s">
        <v>4320</v>
      </c>
      <c r="E1630" t="s">
        <v>4321</v>
      </c>
      <c r="F1630" s="15">
        <v>7</v>
      </c>
      <c r="G1630" t="s">
        <v>367</v>
      </c>
      <c r="H1630" t="s">
        <v>367</v>
      </c>
      <c r="I1630" t="s">
        <v>74</v>
      </c>
      <c r="J1630" t="s">
        <v>36</v>
      </c>
      <c r="K1630" t="s">
        <v>75</v>
      </c>
      <c r="L1630" t="s">
        <v>9653</v>
      </c>
      <c r="M1630" t="s">
        <v>9654</v>
      </c>
      <c r="N1630" t="s">
        <v>9655</v>
      </c>
      <c r="O1630">
        <f>VLOOKUP(B1630,HIS退!B:F,5,FALSE)</f>
        <v>-7</v>
      </c>
      <c r="P1630" t="str">
        <f t="shared" si="50"/>
        <v/>
      </c>
      <c r="Q1630" s="40">
        <f>VLOOKUP(L1630,银行退!C:D,2,FALSE)</f>
        <v>7</v>
      </c>
      <c r="R1630" t="str">
        <f t="shared" si="51"/>
        <v/>
      </c>
      <c r="S1630" t="str">
        <f>VLOOKUP(L1630,银行退!C:Q,15,FALSE)</f>
        <v>S</v>
      </c>
      <c r="T1630" s="40" t="e">
        <f>VLOOKUP(L1630,银行退!C:W,21,FALSE)</f>
        <v>#N/A</v>
      </c>
      <c r="U1630" s="53">
        <v>42914.621180555558</v>
      </c>
      <c r="V1630" t="e">
        <f>VLOOKUP(B1630,HIS解!E:G,3,FALSE)</f>
        <v>#N/A</v>
      </c>
    </row>
    <row r="1631" spans="1:22" ht="14.25" hidden="1">
      <c r="A1631" s="53">
        <v>42914.621400462966</v>
      </c>
      <c r="B1631">
        <v>451856</v>
      </c>
      <c r="C1631" t="s">
        <v>4322</v>
      </c>
      <c r="D1631" t="s">
        <v>230</v>
      </c>
      <c r="E1631" t="s">
        <v>231</v>
      </c>
      <c r="F1631" s="15">
        <v>23</v>
      </c>
      <c r="G1631" t="s">
        <v>367</v>
      </c>
      <c r="H1631" t="s">
        <v>367</v>
      </c>
      <c r="I1631" t="s">
        <v>74</v>
      </c>
      <c r="J1631" t="s">
        <v>36</v>
      </c>
      <c r="K1631" t="s">
        <v>75</v>
      </c>
      <c r="L1631" t="s">
        <v>9656</v>
      </c>
      <c r="M1631" t="s">
        <v>9657</v>
      </c>
      <c r="N1631" t="s">
        <v>9658</v>
      </c>
      <c r="O1631">
        <f>VLOOKUP(B1631,HIS退!B:F,5,FALSE)</f>
        <v>-23</v>
      </c>
      <c r="P1631" t="str">
        <f t="shared" si="50"/>
        <v/>
      </c>
      <c r="Q1631" s="40">
        <f>VLOOKUP(L1631,银行退!C:D,2,FALSE)</f>
        <v>23</v>
      </c>
      <c r="R1631" t="str">
        <f t="shared" si="51"/>
        <v/>
      </c>
      <c r="S1631" t="str">
        <f>VLOOKUP(L1631,银行退!C:Q,15,FALSE)</f>
        <v>S</v>
      </c>
      <c r="T1631" s="40" t="e">
        <f>VLOOKUP(L1631,银行退!C:W,21,FALSE)</f>
        <v>#N/A</v>
      </c>
      <c r="U1631" s="53">
        <v>42914.621400462966</v>
      </c>
      <c r="V1631" t="e">
        <f>VLOOKUP(B1631,HIS解!E:G,3,FALSE)</f>
        <v>#N/A</v>
      </c>
    </row>
    <row r="1632" spans="1:22" ht="14.25" hidden="1">
      <c r="A1632" s="53">
        <v>42914.622395833336</v>
      </c>
      <c r="B1632">
        <v>451913</v>
      </c>
      <c r="C1632" t="s">
        <v>4323</v>
      </c>
      <c r="D1632" t="s">
        <v>4324</v>
      </c>
      <c r="E1632" t="s">
        <v>4325</v>
      </c>
      <c r="F1632" s="15">
        <v>12</v>
      </c>
      <c r="G1632" t="s">
        <v>367</v>
      </c>
      <c r="H1632" t="s">
        <v>367</v>
      </c>
      <c r="I1632" t="s">
        <v>74</v>
      </c>
      <c r="J1632" t="s">
        <v>36</v>
      </c>
      <c r="K1632" t="s">
        <v>75</v>
      </c>
      <c r="L1632" t="s">
        <v>9659</v>
      </c>
      <c r="M1632" t="s">
        <v>9660</v>
      </c>
      <c r="N1632" t="s">
        <v>9661</v>
      </c>
      <c r="O1632">
        <f>VLOOKUP(B1632,HIS退!B:F,5,FALSE)</f>
        <v>-12</v>
      </c>
      <c r="P1632" t="str">
        <f t="shared" si="50"/>
        <v/>
      </c>
      <c r="Q1632" s="40">
        <f>VLOOKUP(L1632,银行退!C:D,2,FALSE)</f>
        <v>12</v>
      </c>
      <c r="R1632" t="str">
        <f t="shared" si="51"/>
        <v/>
      </c>
      <c r="S1632" t="str">
        <f>VLOOKUP(L1632,银行退!C:Q,15,FALSE)</f>
        <v>S</v>
      </c>
      <c r="T1632" s="40" t="e">
        <f>VLOOKUP(L1632,银行退!C:W,21,FALSE)</f>
        <v>#N/A</v>
      </c>
      <c r="U1632" s="53">
        <v>42914.622395833336</v>
      </c>
      <c r="V1632" t="e">
        <f>VLOOKUP(B1632,HIS解!E:G,3,FALSE)</f>
        <v>#N/A</v>
      </c>
    </row>
    <row r="1633" spans="1:22" ht="14.25" hidden="1">
      <c r="A1633" s="53">
        <v>42914.623518518521</v>
      </c>
      <c r="B1633">
        <v>451983</v>
      </c>
      <c r="C1633" t="s">
        <v>4326</v>
      </c>
      <c r="D1633" t="s">
        <v>4327</v>
      </c>
      <c r="E1633" t="s">
        <v>4328</v>
      </c>
      <c r="F1633" s="15">
        <v>500</v>
      </c>
      <c r="G1633" t="s">
        <v>367</v>
      </c>
      <c r="H1633" t="s">
        <v>367</v>
      </c>
      <c r="I1633" t="s">
        <v>74</v>
      </c>
      <c r="J1633" t="s">
        <v>36</v>
      </c>
      <c r="K1633" t="s">
        <v>75</v>
      </c>
      <c r="L1633" t="s">
        <v>9662</v>
      </c>
      <c r="M1633" t="s">
        <v>9663</v>
      </c>
      <c r="N1633" t="s">
        <v>9664</v>
      </c>
      <c r="O1633">
        <f>VLOOKUP(B1633,HIS退!B:F,5,FALSE)</f>
        <v>-500</v>
      </c>
      <c r="P1633" t="str">
        <f t="shared" si="50"/>
        <v/>
      </c>
      <c r="Q1633" s="40">
        <f>VLOOKUP(L1633,银行退!C:D,2,FALSE)</f>
        <v>500</v>
      </c>
      <c r="R1633" t="str">
        <f t="shared" si="51"/>
        <v/>
      </c>
      <c r="S1633" t="str">
        <f>VLOOKUP(L1633,银行退!C:Q,15,FALSE)</f>
        <v>S</v>
      </c>
      <c r="T1633" s="40" t="e">
        <f>VLOOKUP(L1633,银行退!C:W,21,FALSE)</f>
        <v>#N/A</v>
      </c>
      <c r="U1633" s="53">
        <v>42914.623518518521</v>
      </c>
      <c r="V1633" t="e">
        <f>VLOOKUP(B1633,HIS解!E:G,3,FALSE)</f>
        <v>#N/A</v>
      </c>
    </row>
    <row r="1634" spans="1:22" ht="14.25" hidden="1">
      <c r="A1634" s="53">
        <v>42914.623900462961</v>
      </c>
      <c r="B1634">
        <v>452016</v>
      </c>
      <c r="C1634" t="s">
        <v>4329</v>
      </c>
      <c r="D1634" t="s">
        <v>2886</v>
      </c>
      <c r="E1634" t="s">
        <v>2887</v>
      </c>
      <c r="F1634" s="15">
        <v>405</v>
      </c>
      <c r="G1634" t="s">
        <v>367</v>
      </c>
      <c r="H1634" t="s">
        <v>367</v>
      </c>
      <c r="I1634" t="s">
        <v>74</v>
      </c>
      <c r="J1634" t="s">
        <v>36</v>
      </c>
      <c r="K1634" t="s">
        <v>75</v>
      </c>
      <c r="L1634" t="s">
        <v>9665</v>
      </c>
      <c r="M1634" t="s">
        <v>9666</v>
      </c>
      <c r="N1634" t="s">
        <v>5041</v>
      </c>
      <c r="O1634">
        <f>VLOOKUP(B1634,HIS退!B:F,5,FALSE)</f>
        <v>-405</v>
      </c>
      <c r="P1634" t="str">
        <f t="shared" ref="P1634:P1697" si="52">IF(O1634=F1634*-1,"",1)</f>
        <v/>
      </c>
      <c r="Q1634" s="40">
        <f>VLOOKUP(L1634,银行退!C:D,2,FALSE)</f>
        <v>405</v>
      </c>
      <c r="R1634" t="str">
        <f t="shared" ref="R1634:R1697" si="53">IF(Q1634=F1634,"",1)</f>
        <v/>
      </c>
      <c r="S1634" t="str">
        <f>VLOOKUP(L1634,银行退!C:Q,15,FALSE)</f>
        <v>S</v>
      </c>
      <c r="T1634" s="40">
        <f>VLOOKUP(L1634,银行退!C:W,21,FALSE)</f>
        <v>0</v>
      </c>
      <c r="U1634" s="53">
        <v>42914.623900462961</v>
      </c>
      <c r="V1634" t="e">
        <f>VLOOKUP(B1634,HIS解!E:G,3,FALSE)</f>
        <v>#N/A</v>
      </c>
    </row>
    <row r="1635" spans="1:22" ht="14.25" hidden="1">
      <c r="A1635" s="53">
        <v>42914.624525462961</v>
      </c>
      <c r="B1635">
        <v>452052</v>
      </c>
      <c r="C1635" t="s">
        <v>4330</v>
      </c>
      <c r="D1635" t="s">
        <v>2881</v>
      </c>
      <c r="E1635" t="s">
        <v>2882</v>
      </c>
      <c r="F1635" s="15">
        <v>292</v>
      </c>
      <c r="G1635" t="s">
        <v>367</v>
      </c>
      <c r="H1635" t="s">
        <v>367</v>
      </c>
      <c r="I1635" t="s">
        <v>74</v>
      </c>
      <c r="J1635" t="s">
        <v>36</v>
      </c>
      <c r="K1635" t="s">
        <v>75</v>
      </c>
      <c r="L1635" t="s">
        <v>9667</v>
      </c>
      <c r="M1635" t="s">
        <v>9668</v>
      </c>
      <c r="N1635" t="s">
        <v>5041</v>
      </c>
      <c r="O1635">
        <f>VLOOKUP(B1635,HIS退!B:F,5,FALSE)</f>
        <v>-292</v>
      </c>
      <c r="P1635" t="str">
        <f t="shared" si="52"/>
        <v/>
      </c>
      <c r="Q1635" s="40">
        <f>VLOOKUP(L1635,银行退!C:D,2,FALSE)</f>
        <v>292</v>
      </c>
      <c r="R1635" t="str">
        <f t="shared" si="53"/>
        <v/>
      </c>
      <c r="S1635" t="str">
        <f>VLOOKUP(L1635,银行退!C:Q,15,FALSE)</f>
        <v>S</v>
      </c>
      <c r="T1635" s="40">
        <f>VLOOKUP(L1635,银行退!C:W,21,FALSE)</f>
        <v>0</v>
      </c>
      <c r="U1635" s="53">
        <v>42914.624525462961</v>
      </c>
      <c r="V1635" t="e">
        <f>VLOOKUP(B1635,HIS解!E:G,3,FALSE)</f>
        <v>#N/A</v>
      </c>
    </row>
    <row r="1636" spans="1:22" ht="14.25" hidden="1">
      <c r="A1636" s="53">
        <v>42914.628634259258</v>
      </c>
      <c r="B1636">
        <v>452336</v>
      </c>
      <c r="C1636" t="s">
        <v>4331</v>
      </c>
      <c r="D1636" t="s">
        <v>4332</v>
      </c>
      <c r="E1636" t="s">
        <v>4333</v>
      </c>
      <c r="F1636" s="15">
        <v>1000</v>
      </c>
      <c r="G1636" t="s">
        <v>367</v>
      </c>
      <c r="H1636" t="s">
        <v>367</v>
      </c>
      <c r="I1636" t="s">
        <v>74</v>
      </c>
      <c r="J1636" t="s">
        <v>36</v>
      </c>
      <c r="K1636" t="s">
        <v>75</v>
      </c>
      <c r="L1636" t="s">
        <v>9669</v>
      </c>
      <c r="M1636" t="s">
        <v>9670</v>
      </c>
      <c r="N1636" t="s">
        <v>9671</v>
      </c>
      <c r="O1636">
        <f>VLOOKUP(B1636,HIS退!B:F,5,FALSE)</f>
        <v>-1000</v>
      </c>
      <c r="P1636" t="str">
        <f t="shared" si="52"/>
        <v/>
      </c>
      <c r="Q1636" s="40">
        <f>VLOOKUP(L1636,银行退!C:D,2,FALSE)</f>
        <v>1000</v>
      </c>
      <c r="R1636" t="str">
        <f t="shared" si="53"/>
        <v/>
      </c>
      <c r="S1636" t="str">
        <f>VLOOKUP(L1636,银行退!C:Q,15,FALSE)</f>
        <v>S</v>
      </c>
      <c r="T1636" s="40" t="e">
        <f>VLOOKUP(L1636,银行退!C:W,21,FALSE)</f>
        <v>#N/A</v>
      </c>
      <c r="U1636" s="53">
        <v>42914.628634259258</v>
      </c>
      <c r="V1636" t="e">
        <f>VLOOKUP(B1636,HIS解!E:G,3,FALSE)</f>
        <v>#N/A</v>
      </c>
    </row>
    <row r="1637" spans="1:22" ht="14.25" hidden="1">
      <c r="A1637" s="53">
        <v>42914.628969907404</v>
      </c>
      <c r="B1637">
        <v>452357</v>
      </c>
      <c r="C1637" t="s">
        <v>9672</v>
      </c>
      <c r="D1637" t="s">
        <v>4334</v>
      </c>
      <c r="E1637" t="s">
        <v>4335</v>
      </c>
      <c r="F1637" s="15">
        <v>320</v>
      </c>
      <c r="G1637" t="s">
        <v>367</v>
      </c>
      <c r="H1637" t="s">
        <v>367</v>
      </c>
      <c r="I1637" t="s">
        <v>174</v>
      </c>
      <c r="J1637" t="s">
        <v>73</v>
      </c>
      <c r="K1637" t="s">
        <v>75</v>
      </c>
      <c r="L1637" t="s">
        <v>9673</v>
      </c>
      <c r="M1637" t="s">
        <v>9674</v>
      </c>
      <c r="N1637" t="s">
        <v>5116</v>
      </c>
      <c r="O1637">
        <f>VLOOKUP(B1637,HIS退!B:F,5,FALSE)</f>
        <v>-320</v>
      </c>
      <c r="P1637" t="str">
        <f t="shared" si="52"/>
        <v/>
      </c>
      <c r="Q1637" s="40">
        <f>VLOOKUP(L1637,银行退!C:D,2,FALSE)</f>
        <v>320</v>
      </c>
      <c r="R1637" t="str">
        <f t="shared" si="53"/>
        <v/>
      </c>
      <c r="S1637" t="str">
        <f>VLOOKUP(L1637,银行退!C:Q,15,FALSE)</f>
        <v>B</v>
      </c>
      <c r="T1637" s="40" t="str">
        <f>VLOOKUP(L1637,银行退!C:W,21,FALSE)</f>
        <v>20170628</v>
      </c>
      <c r="U1637" s="53">
        <v>42914.628969907404</v>
      </c>
      <c r="V1637">
        <f>VLOOKUP(B1637,HIS解!E:G,3,FALSE)</f>
        <v>320</v>
      </c>
    </row>
    <row r="1638" spans="1:22" ht="14.25" hidden="1">
      <c r="A1638" s="53">
        <v>42914.62976851852</v>
      </c>
      <c r="B1638">
        <v>452419</v>
      </c>
      <c r="C1638" t="s">
        <v>4336</v>
      </c>
      <c r="D1638" t="s">
        <v>4305</v>
      </c>
      <c r="E1638" t="s">
        <v>4306</v>
      </c>
      <c r="F1638" s="15">
        <v>76</v>
      </c>
      <c r="G1638" t="s">
        <v>42</v>
      </c>
      <c r="H1638" t="s">
        <v>367</v>
      </c>
      <c r="I1638" t="s">
        <v>74</v>
      </c>
      <c r="J1638" t="s">
        <v>36</v>
      </c>
      <c r="K1638" t="s">
        <v>75</v>
      </c>
      <c r="L1638" t="s">
        <v>9675</v>
      </c>
      <c r="M1638" t="s">
        <v>9676</v>
      </c>
      <c r="N1638" t="s">
        <v>9640</v>
      </c>
      <c r="O1638">
        <f>VLOOKUP(B1638,HIS退!B:F,5,FALSE)</f>
        <v>-76</v>
      </c>
      <c r="P1638" t="str">
        <f t="shared" si="52"/>
        <v/>
      </c>
      <c r="Q1638" s="40">
        <f>VLOOKUP(L1638,银行退!C:D,2,FALSE)</f>
        <v>76</v>
      </c>
      <c r="R1638" t="str">
        <f t="shared" si="53"/>
        <v/>
      </c>
      <c r="S1638" t="str">
        <f>VLOOKUP(L1638,银行退!C:Q,15,FALSE)</f>
        <v>S</v>
      </c>
      <c r="T1638" s="40" t="e">
        <f>VLOOKUP(L1638,银行退!C:W,21,FALSE)</f>
        <v>#N/A</v>
      </c>
      <c r="U1638" s="53">
        <v>42914.62976851852</v>
      </c>
      <c r="V1638" t="e">
        <f>VLOOKUP(B1638,HIS解!E:G,3,FALSE)</f>
        <v>#N/A</v>
      </c>
    </row>
    <row r="1639" spans="1:22" ht="14.25" hidden="1">
      <c r="A1639" s="53">
        <v>42914.63003472222</v>
      </c>
      <c r="B1639">
        <v>452426</v>
      </c>
      <c r="C1639" t="s">
        <v>9677</v>
      </c>
      <c r="D1639" t="s">
        <v>4337</v>
      </c>
      <c r="E1639" t="s">
        <v>4338</v>
      </c>
      <c r="F1639" s="15">
        <v>119</v>
      </c>
      <c r="G1639" t="s">
        <v>367</v>
      </c>
      <c r="H1639" t="s">
        <v>367</v>
      </c>
      <c r="I1639" t="s">
        <v>174</v>
      </c>
      <c r="J1639" t="s">
        <v>73</v>
      </c>
      <c r="K1639" t="s">
        <v>75</v>
      </c>
      <c r="L1639" t="s">
        <v>9678</v>
      </c>
      <c r="M1639" t="s">
        <v>9679</v>
      </c>
      <c r="N1639" t="s">
        <v>9680</v>
      </c>
      <c r="O1639">
        <f>VLOOKUP(B1639,HIS退!B:F,5,FALSE)</f>
        <v>-119</v>
      </c>
      <c r="P1639" t="str">
        <f t="shared" si="52"/>
        <v/>
      </c>
      <c r="Q1639" s="40" t="e">
        <f>VLOOKUP(L1639,银行退!C:D,2,FALSE)</f>
        <v>#N/A</v>
      </c>
      <c r="R1639" t="e">
        <f t="shared" si="53"/>
        <v>#N/A</v>
      </c>
      <c r="S1639" t="e">
        <f>VLOOKUP(L1639,银行退!C:Q,15,FALSE)</f>
        <v>#N/A</v>
      </c>
      <c r="T1639" s="40" t="e">
        <f>VLOOKUP(L1639,银行退!C:W,21,FALSE)</f>
        <v>#N/A</v>
      </c>
      <c r="U1639" s="53">
        <v>42914.63003472222</v>
      </c>
      <c r="V1639" t="e">
        <f>VLOOKUP(B1639,HIS解!E:G,3,FALSE)</f>
        <v>#N/A</v>
      </c>
    </row>
    <row r="1640" spans="1:22" ht="14.25" hidden="1">
      <c r="A1640" s="53">
        <v>42914.632581018515</v>
      </c>
      <c r="B1640">
        <v>452576</v>
      </c>
      <c r="C1640" t="s">
        <v>4339</v>
      </c>
      <c r="D1640" t="s">
        <v>4340</v>
      </c>
      <c r="E1640" t="s">
        <v>4341</v>
      </c>
      <c r="F1640" s="15">
        <v>350</v>
      </c>
      <c r="G1640" t="s">
        <v>367</v>
      </c>
      <c r="H1640" t="s">
        <v>367</v>
      </c>
      <c r="I1640" t="s">
        <v>74</v>
      </c>
      <c r="J1640" t="s">
        <v>36</v>
      </c>
      <c r="K1640" t="s">
        <v>75</v>
      </c>
      <c r="L1640" t="s">
        <v>9681</v>
      </c>
      <c r="M1640" t="s">
        <v>9682</v>
      </c>
      <c r="N1640" t="s">
        <v>9683</v>
      </c>
      <c r="O1640">
        <f>VLOOKUP(B1640,HIS退!B:F,5,FALSE)</f>
        <v>-350</v>
      </c>
      <c r="P1640" t="str">
        <f t="shared" si="52"/>
        <v/>
      </c>
      <c r="Q1640" s="40">
        <f>VLOOKUP(L1640,银行退!C:D,2,FALSE)</f>
        <v>350</v>
      </c>
      <c r="R1640" t="str">
        <f t="shared" si="53"/>
        <v/>
      </c>
      <c r="S1640" t="str">
        <f>VLOOKUP(L1640,银行退!C:Q,15,FALSE)</f>
        <v>S</v>
      </c>
      <c r="T1640" s="40" t="e">
        <f>VLOOKUP(L1640,银行退!C:W,21,FALSE)</f>
        <v>#N/A</v>
      </c>
      <c r="U1640" s="53">
        <v>42914.632581018515</v>
      </c>
      <c r="V1640" t="e">
        <f>VLOOKUP(B1640,HIS解!E:G,3,FALSE)</f>
        <v>#N/A</v>
      </c>
    </row>
    <row r="1641" spans="1:22" ht="14.25" hidden="1">
      <c r="A1641" s="53">
        <v>42914.634814814817</v>
      </c>
      <c r="B1641">
        <v>452708</v>
      </c>
      <c r="C1641" t="s">
        <v>4342</v>
      </c>
      <c r="D1641" t="s">
        <v>216</v>
      </c>
      <c r="E1641" t="s">
        <v>217</v>
      </c>
      <c r="F1641" s="15">
        <v>100</v>
      </c>
      <c r="G1641" t="s">
        <v>367</v>
      </c>
      <c r="H1641" t="s">
        <v>367</v>
      </c>
      <c r="I1641" t="s">
        <v>74</v>
      </c>
      <c r="J1641" t="s">
        <v>36</v>
      </c>
      <c r="K1641" t="s">
        <v>75</v>
      </c>
      <c r="L1641" t="s">
        <v>9684</v>
      </c>
      <c r="M1641" t="s">
        <v>9685</v>
      </c>
      <c r="N1641" t="s">
        <v>264</v>
      </c>
      <c r="O1641">
        <f>VLOOKUP(B1641,HIS退!B:F,5,FALSE)</f>
        <v>-100</v>
      </c>
      <c r="P1641" t="str">
        <f t="shared" si="52"/>
        <v/>
      </c>
      <c r="Q1641" s="40">
        <f>VLOOKUP(L1641,银行退!C:D,2,FALSE)</f>
        <v>100</v>
      </c>
      <c r="R1641" t="str">
        <f t="shared" si="53"/>
        <v/>
      </c>
      <c r="S1641" t="str">
        <f>VLOOKUP(L1641,银行退!C:Q,15,FALSE)</f>
        <v>S</v>
      </c>
      <c r="T1641" s="40" t="e">
        <f>VLOOKUP(L1641,银行退!C:W,21,FALSE)</f>
        <v>#N/A</v>
      </c>
      <c r="U1641" s="53">
        <v>42914.634814814817</v>
      </c>
      <c r="V1641" t="e">
        <f>VLOOKUP(B1641,HIS解!E:G,3,FALSE)</f>
        <v>#N/A</v>
      </c>
    </row>
    <row r="1642" spans="1:22" ht="14.25" hidden="1">
      <c r="A1642" s="53">
        <v>42914.634872685187</v>
      </c>
      <c r="B1642">
        <v>452711</v>
      </c>
      <c r="C1642" t="s">
        <v>4343</v>
      </c>
      <c r="D1642" t="s">
        <v>4344</v>
      </c>
      <c r="E1642" t="s">
        <v>4345</v>
      </c>
      <c r="F1642" s="15">
        <v>995</v>
      </c>
      <c r="G1642" t="s">
        <v>367</v>
      </c>
      <c r="H1642" t="s">
        <v>367</v>
      </c>
      <c r="I1642" t="s">
        <v>74</v>
      </c>
      <c r="J1642" t="s">
        <v>36</v>
      </c>
      <c r="K1642" t="s">
        <v>75</v>
      </c>
      <c r="L1642" t="s">
        <v>9686</v>
      </c>
      <c r="M1642" t="s">
        <v>9687</v>
      </c>
      <c r="N1642" t="s">
        <v>9688</v>
      </c>
      <c r="O1642">
        <f>VLOOKUP(B1642,HIS退!B:F,5,FALSE)</f>
        <v>-995</v>
      </c>
      <c r="P1642" t="str">
        <f t="shared" si="52"/>
        <v/>
      </c>
      <c r="Q1642" s="40">
        <f>VLOOKUP(L1642,银行退!C:D,2,FALSE)</f>
        <v>995</v>
      </c>
      <c r="R1642" t="str">
        <f t="shared" si="53"/>
        <v/>
      </c>
      <c r="S1642" t="str">
        <f>VLOOKUP(L1642,银行退!C:Q,15,FALSE)</f>
        <v>S</v>
      </c>
      <c r="T1642" s="40" t="e">
        <f>VLOOKUP(L1642,银行退!C:W,21,FALSE)</f>
        <v>#N/A</v>
      </c>
      <c r="U1642" s="53">
        <v>42914.634872685187</v>
      </c>
      <c r="V1642" t="e">
        <f>VLOOKUP(B1642,HIS解!E:G,3,FALSE)</f>
        <v>#N/A</v>
      </c>
    </row>
    <row r="1643" spans="1:22" ht="14.25" hidden="1">
      <c r="A1643" s="53">
        <v>42914.635439814818</v>
      </c>
      <c r="B1643">
        <v>452738</v>
      </c>
      <c r="C1643" t="s">
        <v>4346</v>
      </c>
      <c r="D1643" t="s">
        <v>4347</v>
      </c>
      <c r="E1643" t="s">
        <v>4348</v>
      </c>
      <c r="F1643" s="15">
        <v>238</v>
      </c>
      <c r="G1643" t="s">
        <v>367</v>
      </c>
      <c r="H1643" t="s">
        <v>367</v>
      </c>
      <c r="I1643" t="s">
        <v>74</v>
      </c>
      <c r="J1643" t="s">
        <v>36</v>
      </c>
      <c r="K1643" t="s">
        <v>75</v>
      </c>
      <c r="L1643" t="s">
        <v>9689</v>
      </c>
      <c r="M1643" t="s">
        <v>9690</v>
      </c>
      <c r="N1643" t="s">
        <v>9691</v>
      </c>
      <c r="O1643">
        <f>VLOOKUP(B1643,HIS退!B:F,5,FALSE)</f>
        <v>-238</v>
      </c>
      <c r="P1643" t="str">
        <f t="shared" si="52"/>
        <v/>
      </c>
      <c r="Q1643" s="40">
        <f>VLOOKUP(L1643,银行退!C:D,2,FALSE)</f>
        <v>238</v>
      </c>
      <c r="R1643" t="str">
        <f t="shared" si="53"/>
        <v/>
      </c>
      <c r="S1643" t="str">
        <f>VLOOKUP(L1643,银行退!C:Q,15,FALSE)</f>
        <v>S</v>
      </c>
      <c r="T1643" s="40" t="e">
        <f>VLOOKUP(L1643,银行退!C:W,21,FALSE)</f>
        <v>#N/A</v>
      </c>
      <c r="U1643" s="53">
        <v>42914.635439814818</v>
      </c>
      <c r="V1643" t="e">
        <f>VLOOKUP(B1643,HIS解!E:G,3,FALSE)</f>
        <v>#N/A</v>
      </c>
    </row>
    <row r="1644" spans="1:22" ht="14.25" hidden="1">
      <c r="A1644" s="53">
        <v>42914.635613425926</v>
      </c>
      <c r="B1644">
        <v>452757</v>
      </c>
      <c r="C1644" t="s">
        <v>4349</v>
      </c>
      <c r="D1644" t="s">
        <v>4350</v>
      </c>
      <c r="E1644" t="s">
        <v>4351</v>
      </c>
      <c r="F1644" s="15">
        <v>672</v>
      </c>
      <c r="G1644" t="s">
        <v>367</v>
      </c>
      <c r="H1644" t="s">
        <v>367</v>
      </c>
      <c r="I1644" t="s">
        <v>74</v>
      </c>
      <c r="J1644" t="s">
        <v>36</v>
      </c>
      <c r="K1644" t="s">
        <v>75</v>
      </c>
      <c r="L1644" t="s">
        <v>9692</v>
      </c>
      <c r="M1644" t="s">
        <v>9693</v>
      </c>
      <c r="N1644" t="s">
        <v>9694</v>
      </c>
      <c r="O1644">
        <f>VLOOKUP(B1644,HIS退!B:F,5,FALSE)</f>
        <v>-672</v>
      </c>
      <c r="P1644" t="str">
        <f t="shared" si="52"/>
        <v/>
      </c>
      <c r="Q1644" s="40">
        <f>VLOOKUP(L1644,银行退!C:D,2,FALSE)</f>
        <v>672</v>
      </c>
      <c r="R1644" t="str">
        <f t="shared" si="53"/>
        <v/>
      </c>
      <c r="S1644" t="str">
        <f>VLOOKUP(L1644,银行退!C:Q,15,FALSE)</f>
        <v>S</v>
      </c>
      <c r="T1644" s="40" t="e">
        <f>VLOOKUP(L1644,银行退!C:W,21,FALSE)</f>
        <v>#N/A</v>
      </c>
      <c r="U1644" s="53">
        <v>42914.635613425926</v>
      </c>
      <c r="V1644" t="e">
        <f>VLOOKUP(B1644,HIS解!E:G,3,FALSE)</f>
        <v>#N/A</v>
      </c>
    </row>
    <row r="1645" spans="1:22" ht="14.25" hidden="1">
      <c r="A1645" s="53">
        <v>42914.636018518519</v>
      </c>
      <c r="B1645">
        <v>452784</v>
      </c>
      <c r="C1645" t="s">
        <v>4352</v>
      </c>
      <c r="D1645" t="s">
        <v>4353</v>
      </c>
      <c r="E1645" t="s">
        <v>4354</v>
      </c>
      <c r="F1645" s="15">
        <v>500</v>
      </c>
      <c r="G1645" t="s">
        <v>367</v>
      </c>
      <c r="H1645" t="s">
        <v>367</v>
      </c>
      <c r="I1645" t="s">
        <v>74</v>
      </c>
      <c r="J1645" t="s">
        <v>36</v>
      </c>
      <c r="K1645" t="s">
        <v>75</v>
      </c>
      <c r="L1645" t="s">
        <v>9695</v>
      </c>
      <c r="M1645" t="s">
        <v>9696</v>
      </c>
      <c r="N1645" t="s">
        <v>9691</v>
      </c>
      <c r="O1645">
        <f>VLOOKUP(B1645,HIS退!B:F,5,FALSE)</f>
        <v>-500</v>
      </c>
      <c r="P1645" t="str">
        <f t="shared" si="52"/>
        <v/>
      </c>
      <c r="Q1645" s="40">
        <f>VLOOKUP(L1645,银行退!C:D,2,FALSE)</f>
        <v>500</v>
      </c>
      <c r="R1645" t="str">
        <f t="shared" si="53"/>
        <v/>
      </c>
      <c r="S1645" t="str">
        <f>VLOOKUP(L1645,银行退!C:Q,15,FALSE)</f>
        <v>S</v>
      </c>
      <c r="T1645" s="40" t="e">
        <f>VLOOKUP(L1645,银行退!C:W,21,FALSE)</f>
        <v>#N/A</v>
      </c>
      <c r="U1645" s="53">
        <v>42914.636018518519</v>
      </c>
      <c r="V1645" t="e">
        <f>VLOOKUP(B1645,HIS解!E:G,3,FALSE)</f>
        <v>#N/A</v>
      </c>
    </row>
    <row r="1646" spans="1:22" ht="14.25" hidden="1">
      <c r="A1646" s="53">
        <v>42914.636979166666</v>
      </c>
      <c r="B1646">
        <v>452828</v>
      </c>
      <c r="C1646" t="s">
        <v>4355</v>
      </c>
      <c r="D1646" t="s">
        <v>4356</v>
      </c>
      <c r="E1646" t="s">
        <v>4357</v>
      </c>
      <c r="F1646" s="15">
        <v>376</v>
      </c>
      <c r="G1646" t="s">
        <v>367</v>
      </c>
      <c r="H1646" t="s">
        <v>367</v>
      </c>
      <c r="I1646" t="s">
        <v>74</v>
      </c>
      <c r="J1646" t="s">
        <v>36</v>
      </c>
      <c r="K1646" t="s">
        <v>75</v>
      </c>
      <c r="L1646" t="s">
        <v>9697</v>
      </c>
      <c r="M1646" t="s">
        <v>9698</v>
      </c>
      <c r="N1646" t="s">
        <v>9699</v>
      </c>
      <c r="O1646">
        <f>VLOOKUP(B1646,HIS退!B:F,5,FALSE)</f>
        <v>-376</v>
      </c>
      <c r="P1646" t="str">
        <f t="shared" si="52"/>
        <v/>
      </c>
      <c r="Q1646" s="40">
        <f>VLOOKUP(L1646,银行退!C:D,2,FALSE)</f>
        <v>376</v>
      </c>
      <c r="R1646" t="str">
        <f t="shared" si="53"/>
        <v/>
      </c>
      <c r="S1646" t="str">
        <f>VLOOKUP(L1646,银行退!C:Q,15,FALSE)</f>
        <v>S</v>
      </c>
      <c r="T1646" s="40" t="e">
        <f>VLOOKUP(L1646,银行退!C:W,21,FALSE)</f>
        <v>#N/A</v>
      </c>
      <c r="U1646" s="53">
        <v>42914.636979166666</v>
      </c>
      <c r="V1646" t="e">
        <f>VLOOKUP(B1646,HIS解!E:G,3,FALSE)</f>
        <v>#N/A</v>
      </c>
    </row>
    <row r="1647" spans="1:22" ht="14.25" hidden="1">
      <c r="A1647" s="53">
        <v>42914.638541666667</v>
      </c>
      <c r="B1647">
        <v>452945</v>
      </c>
      <c r="C1647" t="s">
        <v>4358</v>
      </c>
      <c r="D1647" t="s">
        <v>4359</v>
      </c>
      <c r="E1647" t="s">
        <v>709</v>
      </c>
      <c r="F1647" s="15">
        <v>61</v>
      </c>
      <c r="G1647" t="s">
        <v>42</v>
      </c>
      <c r="H1647" t="s">
        <v>367</v>
      </c>
      <c r="I1647" t="s">
        <v>74</v>
      </c>
      <c r="J1647" t="s">
        <v>36</v>
      </c>
      <c r="K1647" t="s">
        <v>75</v>
      </c>
      <c r="L1647" t="s">
        <v>9700</v>
      </c>
      <c r="M1647" t="s">
        <v>9701</v>
      </c>
      <c r="N1647" t="s">
        <v>9702</v>
      </c>
      <c r="O1647">
        <f>VLOOKUP(B1647,HIS退!B:F,5,FALSE)</f>
        <v>-61</v>
      </c>
      <c r="P1647" t="str">
        <f t="shared" si="52"/>
        <v/>
      </c>
      <c r="Q1647" s="40">
        <f>VLOOKUP(L1647,银行退!C:D,2,FALSE)</f>
        <v>61</v>
      </c>
      <c r="R1647" t="str">
        <f t="shared" si="53"/>
        <v/>
      </c>
      <c r="S1647" t="str">
        <f>VLOOKUP(L1647,银行退!C:Q,15,FALSE)</f>
        <v>S</v>
      </c>
      <c r="T1647" s="40" t="e">
        <f>VLOOKUP(L1647,银行退!C:W,21,FALSE)</f>
        <v>#N/A</v>
      </c>
      <c r="U1647" s="53">
        <v>42914.638541666667</v>
      </c>
      <c r="V1647" t="e">
        <f>VLOOKUP(B1647,HIS解!E:G,3,FALSE)</f>
        <v>#N/A</v>
      </c>
    </row>
    <row r="1648" spans="1:22" ht="14.25" hidden="1">
      <c r="A1648" s="53">
        <v>42914.639722222222</v>
      </c>
      <c r="B1648">
        <v>452995</v>
      </c>
      <c r="C1648" t="s">
        <v>4360</v>
      </c>
      <c r="D1648" t="s">
        <v>3925</v>
      </c>
      <c r="E1648" t="s">
        <v>3926</v>
      </c>
      <c r="F1648" s="15">
        <v>2826</v>
      </c>
      <c r="G1648" t="s">
        <v>367</v>
      </c>
      <c r="H1648" t="s">
        <v>367</v>
      </c>
      <c r="I1648" t="s">
        <v>74</v>
      </c>
      <c r="J1648" t="s">
        <v>36</v>
      </c>
      <c r="K1648" t="s">
        <v>75</v>
      </c>
      <c r="L1648" t="s">
        <v>9703</v>
      </c>
      <c r="M1648" t="s">
        <v>9704</v>
      </c>
      <c r="N1648" t="s">
        <v>9212</v>
      </c>
      <c r="O1648">
        <f>VLOOKUP(B1648,HIS退!B:F,5,FALSE)</f>
        <v>-2826</v>
      </c>
      <c r="P1648" t="str">
        <f t="shared" si="52"/>
        <v/>
      </c>
      <c r="Q1648" s="40">
        <f>VLOOKUP(L1648,银行退!C:D,2,FALSE)</f>
        <v>2826</v>
      </c>
      <c r="R1648" t="str">
        <f t="shared" si="53"/>
        <v/>
      </c>
      <c r="S1648" t="str">
        <f>VLOOKUP(L1648,银行退!C:Q,15,FALSE)</f>
        <v>S</v>
      </c>
      <c r="T1648" s="40" t="e">
        <f>VLOOKUP(L1648,银行退!C:W,21,FALSE)</f>
        <v>#N/A</v>
      </c>
      <c r="U1648" s="53">
        <v>42914.639722222222</v>
      </c>
      <c r="V1648" t="e">
        <f>VLOOKUP(B1648,HIS解!E:G,3,FALSE)</f>
        <v>#N/A</v>
      </c>
    </row>
    <row r="1649" spans="1:22" ht="14.25" hidden="1">
      <c r="A1649" s="53">
        <v>42914.640601851854</v>
      </c>
      <c r="B1649">
        <v>453052</v>
      </c>
      <c r="C1649" t="s">
        <v>4361</v>
      </c>
      <c r="D1649" t="s">
        <v>1640</v>
      </c>
      <c r="E1649" t="s">
        <v>1641</v>
      </c>
      <c r="F1649" s="15">
        <v>750</v>
      </c>
      <c r="G1649" t="s">
        <v>367</v>
      </c>
      <c r="H1649" t="s">
        <v>367</v>
      </c>
      <c r="I1649" t="s">
        <v>74</v>
      </c>
      <c r="J1649" t="s">
        <v>36</v>
      </c>
      <c r="K1649" t="s">
        <v>75</v>
      </c>
      <c r="L1649" t="s">
        <v>9705</v>
      </c>
      <c r="M1649" t="s">
        <v>9706</v>
      </c>
      <c r="N1649" t="s">
        <v>9707</v>
      </c>
      <c r="O1649">
        <f>VLOOKUP(B1649,HIS退!B:F,5,FALSE)</f>
        <v>-750</v>
      </c>
      <c r="P1649" t="str">
        <f t="shared" si="52"/>
        <v/>
      </c>
      <c r="Q1649" s="40">
        <f>VLOOKUP(L1649,银行退!C:D,2,FALSE)</f>
        <v>750</v>
      </c>
      <c r="R1649" t="str">
        <f t="shared" si="53"/>
        <v/>
      </c>
      <c r="S1649" t="str">
        <f>VLOOKUP(L1649,银行退!C:Q,15,FALSE)</f>
        <v>S</v>
      </c>
      <c r="T1649" s="40" t="e">
        <f>VLOOKUP(L1649,银行退!C:W,21,FALSE)</f>
        <v>#N/A</v>
      </c>
      <c r="U1649" s="53">
        <v>42914.640601851854</v>
      </c>
      <c r="V1649" t="e">
        <f>VLOOKUP(B1649,HIS解!E:G,3,FALSE)</f>
        <v>#N/A</v>
      </c>
    </row>
    <row r="1650" spans="1:22" ht="14.25" hidden="1">
      <c r="A1650" s="53">
        <v>42914.646134259259</v>
      </c>
      <c r="B1650">
        <v>453380</v>
      </c>
      <c r="C1650" t="s">
        <v>4362</v>
      </c>
      <c r="D1650" t="s">
        <v>4363</v>
      </c>
      <c r="E1650" t="s">
        <v>4364</v>
      </c>
      <c r="F1650" s="15">
        <v>12</v>
      </c>
      <c r="G1650" t="s">
        <v>367</v>
      </c>
      <c r="H1650" t="s">
        <v>367</v>
      </c>
      <c r="I1650" t="s">
        <v>74</v>
      </c>
      <c r="J1650" t="s">
        <v>36</v>
      </c>
      <c r="K1650" t="s">
        <v>75</v>
      </c>
      <c r="L1650" t="s">
        <v>9708</v>
      </c>
      <c r="M1650" t="s">
        <v>9709</v>
      </c>
      <c r="N1650" t="s">
        <v>9710</v>
      </c>
      <c r="O1650">
        <f>VLOOKUP(B1650,HIS退!B:F,5,FALSE)</f>
        <v>-12</v>
      </c>
      <c r="P1650" t="str">
        <f t="shared" si="52"/>
        <v/>
      </c>
      <c r="Q1650" s="40">
        <f>VLOOKUP(L1650,银行退!C:D,2,FALSE)</f>
        <v>12</v>
      </c>
      <c r="R1650" t="str">
        <f t="shared" si="53"/>
        <v/>
      </c>
      <c r="S1650" t="str">
        <f>VLOOKUP(L1650,银行退!C:Q,15,FALSE)</f>
        <v>S</v>
      </c>
      <c r="T1650" s="40" t="e">
        <f>VLOOKUP(L1650,银行退!C:W,21,FALSE)</f>
        <v>#N/A</v>
      </c>
      <c r="U1650" s="53">
        <v>42914.646134259259</v>
      </c>
      <c r="V1650" t="e">
        <f>VLOOKUP(B1650,HIS解!E:G,3,FALSE)</f>
        <v>#N/A</v>
      </c>
    </row>
    <row r="1651" spans="1:22" ht="14.25" hidden="1">
      <c r="A1651" s="53">
        <v>42914.651493055557</v>
      </c>
      <c r="B1651">
        <v>453683</v>
      </c>
      <c r="C1651" t="s">
        <v>4365</v>
      </c>
      <c r="D1651" t="s">
        <v>4366</v>
      </c>
      <c r="E1651" t="s">
        <v>4367</v>
      </c>
      <c r="F1651" s="15">
        <v>1491</v>
      </c>
      <c r="G1651" t="s">
        <v>367</v>
      </c>
      <c r="H1651" t="s">
        <v>367</v>
      </c>
      <c r="I1651" t="s">
        <v>74</v>
      </c>
      <c r="J1651" t="s">
        <v>36</v>
      </c>
      <c r="K1651" t="s">
        <v>75</v>
      </c>
      <c r="L1651" t="s">
        <v>9711</v>
      </c>
      <c r="M1651" t="s">
        <v>9712</v>
      </c>
      <c r="N1651" t="s">
        <v>9713</v>
      </c>
      <c r="O1651">
        <f>VLOOKUP(B1651,HIS退!B:F,5,FALSE)</f>
        <v>-1491</v>
      </c>
      <c r="P1651" t="str">
        <f t="shared" si="52"/>
        <v/>
      </c>
      <c r="Q1651" s="40">
        <f>VLOOKUP(L1651,银行退!C:D,2,FALSE)</f>
        <v>1491</v>
      </c>
      <c r="R1651" t="str">
        <f t="shared" si="53"/>
        <v/>
      </c>
      <c r="S1651" t="str">
        <f>VLOOKUP(L1651,银行退!C:Q,15,FALSE)</f>
        <v>S</v>
      </c>
      <c r="T1651" s="40" t="e">
        <f>VLOOKUP(L1651,银行退!C:W,21,FALSE)</f>
        <v>#N/A</v>
      </c>
      <c r="U1651" s="53">
        <v>42914.651493055557</v>
      </c>
      <c r="V1651" t="e">
        <f>VLOOKUP(B1651,HIS解!E:G,3,FALSE)</f>
        <v>#N/A</v>
      </c>
    </row>
    <row r="1652" spans="1:22" ht="14.25" hidden="1">
      <c r="A1652" s="53">
        <v>42914.651631944442</v>
      </c>
      <c r="B1652">
        <v>453691</v>
      </c>
      <c r="C1652" t="s">
        <v>4368</v>
      </c>
      <c r="D1652" t="s">
        <v>2584</v>
      </c>
      <c r="E1652" t="s">
        <v>2585</v>
      </c>
      <c r="F1652" s="15">
        <v>5000</v>
      </c>
      <c r="G1652" t="s">
        <v>367</v>
      </c>
      <c r="H1652" t="s">
        <v>367</v>
      </c>
      <c r="I1652" t="s">
        <v>74</v>
      </c>
      <c r="J1652" t="s">
        <v>36</v>
      </c>
      <c r="K1652" t="s">
        <v>75</v>
      </c>
      <c r="L1652" t="s">
        <v>9714</v>
      </c>
      <c r="M1652" t="s">
        <v>9715</v>
      </c>
      <c r="N1652" t="s">
        <v>4975</v>
      </c>
      <c r="O1652">
        <f>VLOOKUP(B1652,HIS退!B:F,5,FALSE)</f>
        <v>-5000</v>
      </c>
      <c r="P1652" t="str">
        <f t="shared" si="52"/>
        <v/>
      </c>
      <c r="Q1652" s="40">
        <f>VLOOKUP(L1652,银行退!C:D,2,FALSE)</f>
        <v>5000</v>
      </c>
      <c r="R1652" t="str">
        <f t="shared" si="53"/>
        <v/>
      </c>
      <c r="S1652" t="str">
        <f>VLOOKUP(L1652,银行退!C:Q,15,FALSE)</f>
        <v>S</v>
      </c>
      <c r="T1652" s="40" t="e">
        <f>VLOOKUP(L1652,银行退!C:W,21,FALSE)</f>
        <v>#N/A</v>
      </c>
      <c r="U1652" s="53">
        <v>42914.651631944442</v>
      </c>
      <c r="V1652" t="e">
        <f>VLOOKUP(B1652,HIS解!E:G,3,FALSE)</f>
        <v>#N/A</v>
      </c>
    </row>
    <row r="1653" spans="1:22" ht="14.25" hidden="1">
      <c r="A1653" s="53">
        <v>42914.653298611112</v>
      </c>
      <c r="B1653">
        <v>453772</v>
      </c>
      <c r="C1653" t="s">
        <v>4369</v>
      </c>
      <c r="D1653" t="s">
        <v>4370</v>
      </c>
      <c r="E1653" t="s">
        <v>4371</v>
      </c>
      <c r="F1653" s="15">
        <v>9000</v>
      </c>
      <c r="G1653" t="s">
        <v>367</v>
      </c>
      <c r="H1653" t="s">
        <v>367</v>
      </c>
      <c r="I1653" t="s">
        <v>74</v>
      </c>
      <c r="J1653" t="s">
        <v>36</v>
      </c>
      <c r="K1653" t="s">
        <v>75</v>
      </c>
      <c r="L1653" t="s">
        <v>9716</v>
      </c>
      <c r="M1653" t="s">
        <v>9717</v>
      </c>
      <c r="N1653" t="s">
        <v>9718</v>
      </c>
      <c r="O1653">
        <f>VLOOKUP(B1653,HIS退!B:F,5,FALSE)</f>
        <v>-9000</v>
      </c>
      <c r="P1653" t="str">
        <f t="shared" si="52"/>
        <v/>
      </c>
      <c r="Q1653" s="40">
        <f>VLOOKUP(L1653,银行退!C:D,2,FALSE)</f>
        <v>9000</v>
      </c>
      <c r="R1653" t="str">
        <f t="shared" si="53"/>
        <v/>
      </c>
      <c r="S1653" t="str">
        <f>VLOOKUP(L1653,银行退!C:Q,15,FALSE)</f>
        <v>S</v>
      </c>
      <c r="T1653" s="40" t="e">
        <f>VLOOKUP(L1653,银行退!C:W,21,FALSE)</f>
        <v>#N/A</v>
      </c>
      <c r="U1653" s="53">
        <v>42914.653298611112</v>
      </c>
      <c r="V1653" t="e">
        <f>VLOOKUP(B1653,HIS解!E:G,3,FALSE)</f>
        <v>#N/A</v>
      </c>
    </row>
    <row r="1654" spans="1:22" ht="14.25" hidden="1">
      <c r="A1654" s="53">
        <v>42914.653935185182</v>
      </c>
      <c r="B1654">
        <v>453819</v>
      </c>
      <c r="C1654" t="s">
        <v>4372</v>
      </c>
      <c r="D1654" t="s">
        <v>4370</v>
      </c>
      <c r="E1654" t="s">
        <v>4371</v>
      </c>
      <c r="F1654" s="15">
        <v>1000</v>
      </c>
      <c r="G1654" t="s">
        <v>367</v>
      </c>
      <c r="H1654" t="s">
        <v>367</v>
      </c>
      <c r="I1654" t="s">
        <v>74</v>
      </c>
      <c r="J1654" t="s">
        <v>36</v>
      </c>
      <c r="K1654" t="s">
        <v>75</v>
      </c>
      <c r="L1654" t="s">
        <v>9719</v>
      </c>
      <c r="M1654" t="s">
        <v>9720</v>
      </c>
      <c r="N1654" t="s">
        <v>9718</v>
      </c>
      <c r="O1654">
        <f>VLOOKUP(B1654,HIS退!B:F,5,FALSE)</f>
        <v>-1000</v>
      </c>
      <c r="P1654" t="str">
        <f t="shared" si="52"/>
        <v/>
      </c>
      <c r="Q1654" s="40">
        <f>VLOOKUP(L1654,银行退!C:D,2,FALSE)</f>
        <v>1000</v>
      </c>
      <c r="R1654" t="str">
        <f t="shared" si="53"/>
        <v/>
      </c>
      <c r="S1654" t="str">
        <f>VLOOKUP(L1654,银行退!C:Q,15,FALSE)</f>
        <v>S</v>
      </c>
      <c r="T1654" s="40" t="e">
        <f>VLOOKUP(L1654,银行退!C:W,21,FALSE)</f>
        <v>#N/A</v>
      </c>
      <c r="U1654" s="53">
        <v>42914.653935185182</v>
      </c>
      <c r="V1654" t="e">
        <f>VLOOKUP(B1654,HIS解!E:G,3,FALSE)</f>
        <v>#N/A</v>
      </c>
    </row>
    <row r="1655" spans="1:22" ht="14.25" hidden="1">
      <c r="A1655" s="53">
        <v>42914.660393518519</v>
      </c>
      <c r="B1655">
        <v>454139</v>
      </c>
      <c r="C1655" t="s">
        <v>4373</v>
      </c>
      <c r="D1655" t="s">
        <v>4374</v>
      </c>
      <c r="E1655" t="s">
        <v>4375</v>
      </c>
      <c r="F1655" s="15">
        <v>911</v>
      </c>
      <c r="G1655" t="s">
        <v>367</v>
      </c>
      <c r="H1655" t="s">
        <v>367</v>
      </c>
      <c r="I1655" t="s">
        <v>74</v>
      </c>
      <c r="J1655" t="s">
        <v>36</v>
      </c>
      <c r="K1655" t="s">
        <v>75</v>
      </c>
      <c r="L1655" t="s">
        <v>9721</v>
      </c>
      <c r="M1655" t="s">
        <v>9722</v>
      </c>
      <c r="N1655" t="s">
        <v>9723</v>
      </c>
      <c r="O1655">
        <f>VLOOKUP(B1655,HIS退!B:F,5,FALSE)</f>
        <v>-911</v>
      </c>
      <c r="P1655" t="str">
        <f t="shared" si="52"/>
        <v/>
      </c>
      <c r="Q1655" s="40">
        <f>VLOOKUP(L1655,银行退!C:D,2,FALSE)</f>
        <v>911</v>
      </c>
      <c r="R1655" t="str">
        <f t="shared" si="53"/>
        <v/>
      </c>
      <c r="S1655" t="str">
        <f>VLOOKUP(L1655,银行退!C:Q,15,FALSE)</f>
        <v>S</v>
      </c>
      <c r="T1655" s="40" t="e">
        <f>VLOOKUP(L1655,银行退!C:W,21,FALSE)</f>
        <v>#N/A</v>
      </c>
      <c r="U1655" s="53">
        <v>42914.660393518519</v>
      </c>
      <c r="V1655" t="e">
        <f>VLOOKUP(B1655,HIS解!E:G,3,FALSE)</f>
        <v>#N/A</v>
      </c>
    </row>
    <row r="1656" spans="1:22" ht="14.25" hidden="1">
      <c r="A1656" s="53">
        <v>42914.665810185186</v>
      </c>
      <c r="B1656">
        <v>454414</v>
      </c>
      <c r="C1656" t="s">
        <v>4376</v>
      </c>
      <c r="D1656" t="s">
        <v>4377</v>
      </c>
      <c r="E1656" t="s">
        <v>4378</v>
      </c>
      <c r="F1656" s="15">
        <v>500</v>
      </c>
      <c r="G1656" t="s">
        <v>367</v>
      </c>
      <c r="H1656" t="s">
        <v>367</v>
      </c>
      <c r="I1656" t="s">
        <v>74</v>
      </c>
      <c r="J1656" t="s">
        <v>36</v>
      </c>
      <c r="K1656" t="s">
        <v>75</v>
      </c>
      <c r="L1656" t="s">
        <v>9724</v>
      </c>
      <c r="M1656" t="s">
        <v>9725</v>
      </c>
      <c r="N1656" t="s">
        <v>9726</v>
      </c>
      <c r="O1656">
        <f>VLOOKUP(B1656,HIS退!B:F,5,FALSE)</f>
        <v>-500</v>
      </c>
      <c r="P1656" t="str">
        <f t="shared" si="52"/>
        <v/>
      </c>
      <c r="Q1656" s="40">
        <f>VLOOKUP(L1656,银行退!C:D,2,FALSE)</f>
        <v>500</v>
      </c>
      <c r="R1656" t="str">
        <f t="shared" si="53"/>
        <v/>
      </c>
      <c r="S1656" t="str">
        <f>VLOOKUP(L1656,银行退!C:Q,15,FALSE)</f>
        <v>S</v>
      </c>
      <c r="T1656" s="40" t="e">
        <f>VLOOKUP(L1656,银行退!C:W,21,FALSE)</f>
        <v>#N/A</v>
      </c>
      <c r="U1656" s="53">
        <v>42914.665810185186</v>
      </c>
      <c r="V1656" t="e">
        <f>VLOOKUP(B1656,HIS解!E:G,3,FALSE)</f>
        <v>#N/A</v>
      </c>
    </row>
    <row r="1657" spans="1:22" ht="14.25" hidden="1">
      <c r="A1657" s="53">
        <v>42914.666365740741</v>
      </c>
      <c r="B1657">
        <v>454452</v>
      </c>
      <c r="C1657" t="s">
        <v>4379</v>
      </c>
      <c r="D1657" t="s">
        <v>4377</v>
      </c>
      <c r="E1657" t="s">
        <v>4378</v>
      </c>
      <c r="F1657" s="15">
        <v>200</v>
      </c>
      <c r="G1657" t="s">
        <v>367</v>
      </c>
      <c r="H1657" t="s">
        <v>367</v>
      </c>
      <c r="I1657" t="s">
        <v>74</v>
      </c>
      <c r="J1657" t="s">
        <v>36</v>
      </c>
      <c r="K1657" t="s">
        <v>75</v>
      </c>
      <c r="L1657" t="s">
        <v>9727</v>
      </c>
      <c r="M1657" t="s">
        <v>9728</v>
      </c>
      <c r="N1657" t="s">
        <v>9726</v>
      </c>
      <c r="O1657">
        <f>VLOOKUP(B1657,HIS退!B:F,5,FALSE)</f>
        <v>-200</v>
      </c>
      <c r="P1657" t="str">
        <f t="shared" si="52"/>
        <v/>
      </c>
      <c r="Q1657" s="40">
        <f>VLOOKUP(L1657,银行退!C:D,2,FALSE)</f>
        <v>200</v>
      </c>
      <c r="R1657" t="str">
        <f t="shared" si="53"/>
        <v/>
      </c>
      <c r="S1657" t="str">
        <f>VLOOKUP(L1657,银行退!C:Q,15,FALSE)</f>
        <v>S</v>
      </c>
      <c r="T1657" s="40" t="e">
        <f>VLOOKUP(L1657,银行退!C:W,21,FALSE)</f>
        <v>#N/A</v>
      </c>
      <c r="U1657" s="53">
        <v>42914.666365740741</v>
      </c>
      <c r="V1657" t="e">
        <f>VLOOKUP(B1657,HIS解!E:G,3,FALSE)</f>
        <v>#N/A</v>
      </c>
    </row>
    <row r="1658" spans="1:22" ht="14.25" hidden="1">
      <c r="A1658" s="53">
        <v>42914.668761574074</v>
      </c>
      <c r="B1658">
        <v>454555</v>
      </c>
      <c r="C1658" t="s">
        <v>4380</v>
      </c>
      <c r="D1658" t="s">
        <v>4377</v>
      </c>
      <c r="E1658" t="s">
        <v>4378</v>
      </c>
      <c r="F1658" s="15">
        <v>50</v>
      </c>
      <c r="G1658" t="s">
        <v>367</v>
      </c>
      <c r="H1658" t="s">
        <v>367</v>
      </c>
      <c r="I1658" t="s">
        <v>74</v>
      </c>
      <c r="J1658" t="s">
        <v>36</v>
      </c>
      <c r="K1658" t="s">
        <v>75</v>
      </c>
      <c r="L1658" t="s">
        <v>9729</v>
      </c>
      <c r="M1658" t="s">
        <v>9730</v>
      </c>
      <c r="N1658" t="s">
        <v>9726</v>
      </c>
      <c r="O1658">
        <f>VLOOKUP(B1658,HIS退!B:F,5,FALSE)</f>
        <v>-50</v>
      </c>
      <c r="P1658" t="str">
        <f t="shared" si="52"/>
        <v/>
      </c>
      <c r="Q1658" s="40">
        <f>VLOOKUP(L1658,银行退!C:D,2,FALSE)</f>
        <v>50</v>
      </c>
      <c r="R1658" t="str">
        <f t="shared" si="53"/>
        <v/>
      </c>
      <c r="S1658" t="str">
        <f>VLOOKUP(L1658,银行退!C:Q,15,FALSE)</f>
        <v>S</v>
      </c>
      <c r="T1658" s="40" t="e">
        <f>VLOOKUP(L1658,银行退!C:W,21,FALSE)</f>
        <v>#N/A</v>
      </c>
      <c r="U1658" s="53">
        <v>42914.668761574074</v>
      </c>
      <c r="V1658" t="e">
        <f>VLOOKUP(B1658,HIS解!E:G,3,FALSE)</f>
        <v>#N/A</v>
      </c>
    </row>
    <row r="1659" spans="1:22" ht="14.25" hidden="1">
      <c r="A1659" s="53">
        <v>42914.673217592594</v>
      </c>
      <c r="B1659">
        <v>454752</v>
      </c>
      <c r="C1659" t="s">
        <v>4381</v>
      </c>
      <c r="D1659" t="s">
        <v>4382</v>
      </c>
      <c r="E1659" t="s">
        <v>4383</v>
      </c>
      <c r="F1659" s="15">
        <v>2000</v>
      </c>
      <c r="G1659" t="s">
        <v>367</v>
      </c>
      <c r="H1659" t="s">
        <v>367</v>
      </c>
      <c r="I1659" t="s">
        <v>74</v>
      </c>
      <c r="J1659" t="s">
        <v>36</v>
      </c>
      <c r="K1659" t="s">
        <v>75</v>
      </c>
      <c r="L1659" t="s">
        <v>9731</v>
      </c>
      <c r="M1659" t="s">
        <v>9732</v>
      </c>
      <c r="N1659" t="s">
        <v>9733</v>
      </c>
      <c r="O1659">
        <f>VLOOKUP(B1659,HIS退!B:F,5,FALSE)</f>
        <v>-2000</v>
      </c>
      <c r="P1659" t="str">
        <f t="shared" si="52"/>
        <v/>
      </c>
      <c r="Q1659" s="40">
        <f>VLOOKUP(L1659,银行退!C:D,2,FALSE)</f>
        <v>2000</v>
      </c>
      <c r="R1659" t="str">
        <f t="shared" si="53"/>
        <v/>
      </c>
      <c r="S1659" t="str">
        <f>VLOOKUP(L1659,银行退!C:Q,15,FALSE)</f>
        <v>S</v>
      </c>
      <c r="T1659" s="40" t="e">
        <f>VLOOKUP(L1659,银行退!C:W,21,FALSE)</f>
        <v>#N/A</v>
      </c>
      <c r="U1659" s="53">
        <v>42914.673217592594</v>
      </c>
      <c r="V1659" t="e">
        <f>VLOOKUP(B1659,HIS解!E:G,3,FALSE)</f>
        <v>#N/A</v>
      </c>
    </row>
    <row r="1660" spans="1:22" ht="14.25" hidden="1">
      <c r="A1660" s="53">
        <v>42914.674201388887</v>
      </c>
      <c r="B1660">
        <v>454800</v>
      </c>
      <c r="C1660"/>
      <c r="D1660" t="s">
        <v>4384</v>
      </c>
      <c r="E1660" t="s">
        <v>4385</v>
      </c>
      <c r="F1660" s="15">
        <v>800</v>
      </c>
      <c r="G1660" t="s">
        <v>367</v>
      </c>
      <c r="H1660" t="s">
        <v>367</v>
      </c>
      <c r="I1660" t="s">
        <v>174</v>
      </c>
      <c r="J1660" t="s">
        <v>73</v>
      </c>
      <c r="K1660" t="s">
        <v>75</v>
      </c>
      <c r="L1660" t="s">
        <v>9734</v>
      </c>
      <c r="M1660" t="s">
        <v>9735</v>
      </c>
      <c r="N1660" t="s">
        <v>9733</v>
      </c>
      <c r="O1660">
        <f>VLOOKUP(B1660,HIS退!B:F,5,FALSE)</f>
        <v>-800</v>
      </c>
      <c r="P1660" t="str">
        <f t="shared" si="52"/>
        <v/>
      </c>
      <c r="Q1660" s="40" t="e">
        <f>VLOOKUP(L1660,银行退!C:D,2,FALSE)</f>
        <v>#N/A</v>
      </c>
      <c r="R1660" t="e">
        <f t="shared" si="53"/>
        <v>#N/A</v>
      </c>
      <c r="S1660" t="e">
        <f>VLOOKUP(L1660,银行退!C:Q,15,FALSE)</f>
        <v>#N/A</v>
      </c>
      <c r="T1660" s="40" t="e">
        <f>VLOOKUP(L1660,银行退!C:W,21,FALSE)</f>
        <v>#N/A</v>
      </c>
      <c r="U1660" s="53">
        <v>42914.674201388887</v>
      </c>
      <c r="V1660" t="e">
        <f>VLOOKUP(B1660,HIS解!E:G,3,FALSE)</f>
        <v>#N/A</v>
      </c>
    </row>
    <row r="1661" spans="1:22" ht="14.25" hidden="1">
      <c r="A1661" s="53">
        <v>42914.676678240743</v>
      </c>
      <c r="B1661">
        <v>0</v>
      </c>
      <c r="C1661"/>
      <c r="D1661" t="s">
        <v>4384</v>
      </c>
      <c r="E1661" t="s">
        <v>4385</v>
      </c>
      <c r="F1661" s="15">
        <v>800</v>
      </c>
      <c r="G1661" t="s">
        <v>367</v>
      </c>
      <c r="H1661" t="s">
        <v>367</v>
      </c>
      <c r="I1661" t="s">
        <v>76</v>
      </c>
      <c r="J1661" t="s">
        <v>73</v>
      </c>
      <c r="K1661" t="s">
        <v>75</v>
      </c>
      <c r="L1661" t="s">
        <v>9736</v>
      </c>
      <c r="M1661" t="s">
        <v>9737</v>
      </c>
      <c r="N1661" t="s">
        <v>9733</v>
      </c>
      <c r="O1661" t="e">
        <f>VLOOKUP(B1661,HIS退!B:F,5,FALSE)</f>
        <v>#N/A</v>
      </c>
      <c r="P1661" t="e">
        <f t="shared" si="52"/>
        <v>#N/A</v>
      </c>
      <c r="Q1661" s="40" t="e">
        <f>VLOOKUP(L1661,银行退!C:D,2,FALSE)</f>
        <v>#N/A</v>
      </c>
      <c r="R1661" t="e">
        <f t="shared" si="53"/>
        <v>#N/A</v>
      </c>
      <c r="S1661" t="e">
        <f>VLOOKUP(L1661,银行退!C:Q,15,FALSE)</f>
        <v>#N/A</v>
      </c>
      <c r="T1661" s="40" t="e">
        <f>VLOOKUP(L1661,银行退!C:W,21,FALSE)</f>
        <v>#N/A</v>
      </c>
      <c r="U1661" s="53">
        <v>42914.676678240743</v>
      </c>
      <c r="V1661" t="e">
        <f>VLOOKUP(B1661,HIS解!E:G,3,FALSE)</f>
        <v>#N/A</v>
      </c>
    </row>
    <row r="1662" spans="1:22" ht="14.25" hidden="1">
      <c r="A1662" s="53">
        <v>42914.685497685183</v>
      </c>
      <c r="B1662">
        <v>455265</v>
      </c>
      <c r="C1662" t="s">
        <v>4386</v>
      </c>
      <c r="D1662" t="s">
        <v>4387</v>
      </c>
      <c r="E1662" t="s">
        <v>4388</v>
      </c>
      <c r="F1662" s="15">
        <v>192</v>
      </c>
      <c r="G1662" t="s">
        <v>367</v>
      </c>
      <c r="H1662" t="s">
        <v>367</v>
      </c>
      <c r="I1662" t="s">
        <v>74</v>
      </c>
      <c r="J1662" t="s">
        <v>36</v>
      </c>
      <c r="K1662" t="s">
        <v>75</v>
      </c>
      <c r="L1662" t="s">
        <v>9738</v>
      </c>
      <c r="M1662" t="s">
        <v>9739</v>
      </c>
      <c r="N1662" t="s">
        <v>9740</v>
      </c>
      <c r="O1662">
        <f>VLOOKUP(B1662,HIS退!B:F,5,FALSE)</f>
        <v>-192</v>
      </c>
      <c r="P1662" t="str">
        <f t="shared" si="52"/>
        <v/>
      </c>
      <c r="Q1662" s="40">
        <f>VLOOKUP(L1662,银行退!C:D,2,FALSE)</f>
        <v>192</v>
      </c>
      <c r="R1662" t="str">
        <f t="shared" si="53"/>
        <v/>
      </c>
      <c r="S1662" t="str">
        <f>VLOOKUP(L1662,银行退!C:Q,15,FALSE)</f>
        <v>S</v>
      </c>
      <c r="T1662" s="40" t="e">
        <f>VLOOKUP(L1662,银行退!C:W,21,FALSE)</f>
        <v>#N/A</v>
      </c>
      <c r="U1662" s="53">
        <v>42914.685497685183</v>
      </c>
      <c r="V1662" t="e">
        <f>VLOOKUP(B1662,HIS解!E:G,3,FALSE)</f>
        <v>#N/A</v>
      </c>
    </row>
    <row r="1663" spans="1:22" ht="14.25" hidden="1">
      <c r="A1663" s="53">
        <v>42914.687037037038</v>
      </c>
      <c r="B1663">
        <v>455332</v>
      </c>
      <c r="C1663" t="s">
        <v>4389</v>
      </c>
      <c r="D1663" t="s">
        <v>4390</v>
      </c>
      <c r="E1663" t="s">
        <v>4391</v>
      </c>
      <c r="F1663" s="15">
        <v>789</v>
      </c>
      <c r="G1663" t="s">
        <v>42</v>
      </c>
      <c r="H1663" t="s">
        <v>367</v>
      </c>
      <c r="I1663" t="s">
        <v>74</v>
      </c>
      <c r="J1663" t="s">
        <v>36</v>
      </c>
      <c r="K1663" t="s">
        <v>75</v>
      </c>
      <c r="L1663" t="s">
        <v>9741</v>
      </c>
      <c r="M1663" t="s">
        <v>9742</v>
      </c>
      <c r="N1663" t="s">
        <v>9743</v>
      </c>
      <c r="O1663">
        <f>VLOOKUP(B1663,HIS退!B:F,5,FALSE)</f>
        <v>-789</v>
      </c>
      <c r="P1663" t="str">
        <f t="shared" si="52"/>
        <v/>
      </c>
      <c r="Q1663" s="40">
        <f>VLOOKUP(L1663,银行退!C:D,2,FALSE)</f>
        <v>789</v>
      </c>
      <c r="R1663" t="str">
        <f t="shared" si="53"/>
        <v/>
      </c>
      <c r="S1663" t="str">
        <f>VLOOKUP(L1663,银行退!C:Q,15,FALSE)</f>
        <v>S</v>
      </c>
      <c r="T1663" s="40" t="e">
        <f>VLOOKUP(L1663,银行退!C:W,21,FALSE)</f>
        <v>#N/A</v>
      </c>
      <c r="U1663" s="53">
        <v>42914.687037037038</v>
      </c>
      <c r="V1663" t="e">
        <f>VLOOKUP(B1663,HIS解!E:G,3,FALSE)</f>
        <v>#N/A</v>
      </c>
    </row>
    <row r="1664" spans="1:22" ht="14.25" hidden="1">
      <c r="A1664" s="53">
        <v>42914.69425925926</v>
      </c>
      <c r="B1664">
        <v>455635</v>
      </c>
      <c r="C1664" t="s">
        <v>9744</v>
      </c>
      <c r="D1664" t="s">
        <v>4392</v>
      </c>
      <c r="E1664" t="s">
        <v>4393</v>
      </c>
      <c r="F1664" s="15">
        <v>836</v>
      </c>
      <c r="G1664" t="s">
        <v>367</v>
      </c>
      <c r="H1664" t="s">
        <v>367</v>
      </c>
      <c r="I1664" t="s">
        <v>174</v>
      </c>
      <c r="J1664" t="s">
        <v>98</v>
      </c>
      <c r="K1664" t="s">
        <v>75</v>
      </c>
      <c r="L1664" t="s">
        <v>9745</v>
      </c>
      <c r="M1664" t="s">
        <v>9746</v>
      </c>
      <c r="N1664" t="s">
        <v>5117</v>
      </c>
      <c r="O1664">
        <f>VLOOKUP(B1664,HIS退!B:F,5,FALSE)</f>
        <v>-836</v>
      </c>
      <c r="P1664" t="str">
        <f t="shared" si="52"/>
        <v/>
      </c>
      <c r="Q1664" s="40">
        <f>VLOOKUP(L1664,银行退!C:D,2,FALSE)</f>
        <v>836</v>
      </c>
      <c r="R1664" t="str">
        <f t="shared" si="53"/>
        <v/>
      </c>
      <c r="S1664" t="str">
        <f>VLOOKUP(L1664,银行退!C:Q,15,FALSE)</f>
        <v>B</v>
      </c>
      <c r="T1664" s="40" t="str">
        <f>VLOOKUP(L1664,银行退!C:W,21,FALSE)</f>
        <v>20170628</v>
      </c>
      <c r="U1664" s="53">
        <v>42914.69425925926</v>
      </c>
      <c r="V1664">
        <f>VLOOKUP(B1664,HIS解!E:G,3,FALSE)</f>
        <v>836</v>
      </c>
    </row>
    <row r="1665" spans="1:22" ht="14.25" hidden="1">
      <c r="A1665" s="53">
        <v>42914.697430555556</v>
      </c>
      <c r="B1665">
        <v>455778</v>
      </c>
      <c r="C1665" t="s">
        <v>4394</v>
      </c>
      <c r="D1665" t="s">
        <v>4395</v>
      </c>
      <c r="E1665" t="s">
        <v>4396</v>
      </c>
      <c r="F1665" s="15">
        <v>60</v>
      </c>
      <c r="G1665" t="s">
        <v>367</v>
      </c>
      <c r="H1665" t="s">
        <v>367</v>
      </c>
      <c r="I1665" t="s">
        <v>74</v>
      </c>
      <c r="J1665" t="s">
        <v>36</v>
      </c>
      <c r="K1665" t="s">
        <v>75</v>
      </c>
      <c r="L1665" t="s">
        <v>9747</v>
      </c>
      <c r="M1665" t="s">
        <v>9748</v>
      </c>
      <c r="N1665" t="s">
        <v>9749</v>
      </c>
      <c r="O1665">
        <f>VLOOKUP(B1665,HIS退!B:F,5,FALSE)</f>
        <v>-60</v>
      </c>
      <c r="P1665" t="str">
        <f t="shared" si="52"/>
        <v/>
      </c>
      <c r="Q1665" s="40">
        <f>VLOOKUP(L1665,银行退!C:D,2,FALSE)</f>
        <v>60</v>
      </c>
      <c r="R1665" t="str">
        <f t="shared" si="53"/>
        <v/>
      </c>
      <c r="S1665" t="str">
        <f>VLOOKUP(L1665,银行退!C:Q,15,FALSE)</f>
        <v>S</v>
      </c>
      <c r="T1665" s="40" t="e">
        <f>VLOOKUP(L1665,银行退!C:W,21,FALSE)</f>
        <v>#N/A</v>
      </c>
      <c r="U1665" s="53">
        <v>42914.697430555556</v>
      </c>
      <c r="V1665" t="e">
        <f>VLOOKUP(B1665,HIS解!E:G,3,FALSE)</f>
        <v>#N/A</v>
      </c>
    </row>
    <row r="1666" spans="1:22" ht="14.25" hidden="1">
      <c r="A1666" s="53">
        <v>42914.704375000001</v>
      </c>
      <c r="B1666">
        <v>456064</v>
      </c>
      <c r="C1666" t="s">
        <v>4397</v>
      </c>
      <c r="D1666" t="s">
        <v>4398</v>
      </c>
      <c r="E1666" t="s">
        <v>4399</v>
      </c>
      <c r="F1666" s="15">
        <v>1277</v>
      </c>
      <c r="G1666" t="s">
        <v>367</v>
      </c>
      <c r="H1666" t="s">
        <v>367</v>
      </c>
      <c r="I1666" t="s">
        <v>74</v>
      </c>
      <c r="J1666" t="s">
        <v>36</v>
      </c>
      <c r="K1666" t="s">
        <v>75</v>
      </c>
      <c r="L1666" t="s">
        <v>9750</v>
      </c>
      <c r="M1666" t="s">
        <v>9751</v>
      </c>
      <c r="N1666" t="s">
        <v>9752</v>
      </c>
      <c r="O1666">
        <f>VLOOKUP(B1666,HIS退!B:F,5,FALSE)</f>
        <v>-1277</v>
      </c>
      <c r="P1666" t="str">
        <f t="shared" si="52"/>
        <v/>
      </c>
      <c r="Q1666" s="40">
        <f>VLOOKUP(L1666,银行退!C:D,2,FALSE)</f>
        <v>1277</v>
      </c>
      <c r="R1666" t="str">
        <f t="shared" si="53"/>
        <v/>
      </c>
      <c r="S1666" t="str">
        <f>VLOOKUP(L1666,银行退!C:Q,15,FALSE)</f>
        <v>S</v>
      </c>
      <c r="T1666" s="40" t="e">
        <f>VLOOKUP(L1666,银行退!C:W,21,FALSE)</f>
        <v>#N/A</v>
      </c>
      <c r="U1666" s="53">
        <v>42914.704375000001</v>
      </c>
      <c r="V1666" t="e">
        <f>VLOOKUP(B1666,HIS解!E:G,3,FALSE)</f>
        <v>#N/A</v>
      </c>
    </row>
    <row r="1667" spans="1:22" ht="14.25" hidden="1">
      <c r="A1667" s="53">
        <v>42914.711678240739</v>
      </c>
      <c r="B1667">
        <v>456304</v>
      </c>
      <c r="C1667" t="s">
        <v>4400</v>
      </c>
      <c r="D1667" t="s">
        <v>4401</v>
      </c>
      <c r="E1667" t="s">
        <v>4402</v>
      </c>
      <c r="F1667" s="15">
        <v>492</v>
      </c>
      <c r="G1667" t="s">
        <v>367</v>
      </c>
      <c r="H1667" t="s">
        <v>367</v>
      </c>
      <c r="I1667" t="s">
        <v>74</v>
      </c>
      <c r="J1667" t="s">
        <v>36</v>
      </c>
      <c r="K1667" t="s">
        <v>75</v>
      </c>
      <c r="L1667" t="s">
        <v>9753</v>
      </c>
      <c r="M1667" t="s">
        <v>9754</v>
      </c>
      <c r="N1667" t="s">
        <v>9755</v>
      </c>
      <c r="O1667">
        <f>VLOOKUP(B1667,HIS退!B:F,5,FALSE)</f>
        <v>-492</v>
      </c>
      <c r="P1667" t="str">
        <f t="shared" si="52"/>
        <v/>
      </c>
      <c r="Q1667" s="40">
        <f>VLOOKUP(L1667,银行退!C:D,2,FALSE)</f>
        <v>492</v>
      </c>
      <c r="R1667" t="str">
        <f t="shared" si="53"/>
        <v/>
      </c>
      <c r="S1667" t="str">
        <f>VLOOKUP(L1667,银行退!C:Q,15,FALSE)</f>
        <v>S</v>
      </c>
      <c r="T1667" s="40" t="e">
        <f>VLOOKUP(L1667,银行退!C:W,21,FALSE)</f>
        <v>#N/A</v>
      </c>
      <c r="U1667" s="53">
        <v>42914.711678240739</v>
      </c>
      <c r="V1667" t="e">
        <f>VLOOKUP(B1667,HIS解!E:G,3,FALSE)</f>
        <v>#N/A</v>
      </c>
    </row>
    <row r="1668" spans="1:22" ht="14.25" hidden="1">
      <c r="A1668" s="53">
        <v>42914.719212962962</v>
      </c>
      <c r="B1668">
        <v>456550</v>
      </c>
      <c r="C1668" t="s">
        <v>4403</v>
      </c>
      <c r="D1668" t="s">
        <v>4404</v>
      </c>
      <c r="E1668" t="s">
        <v>4405</v>
      </c>
      <c r="F1668" s="15">
        <v>90</v>
      </c>
      <c r="G1668" t="s">
        <v>367</v>
      </c>
      <c r="H1668" t="s">
        <v>367</v>
      </c>
      <c r="I1668" t="s">
        <v>74</v>
      </c>
      <c r="J1668" t="s">
        <v>36</v>
      </c>
      <c r="K1668" t="s">
        <v>75</v>
      </c>
      <c r="L1668" t="s">
        <v>9756</v>
      </c>
      <c r="M1668" t="s">
        <v>9757</v>
      </c>
      <c r="N1668" t="s">
        <v>9758</v>
      </c>
      <c r="O1668">
        <f>VLOOKUP(B1668,HIS退!B:F,5,FALSE)</f>
        <v>-90</v>
      </c>
      <c r="P1668" t="str">
        <f t="shared" si="52"/>
        <v/>
      </c>
      <c r="Q1668" s="40">
        <f>VLOOKUP(L1668,银行退!C:D,2,FALSE)</f>
        <v>90</v>
      </c>
      <c r="R1668" t="str">
        <f t="shared" si="53"/>
        <v/>
      </c>
      <c r="S1668" t="str">
        <f>VLOOKUP(L1668,银行退!C:Q,15,FALSE)</f>
        <v>S</v>
      </c>
      <c r="T1668" s="40" t="e">
        <f>VLOOKUP(L1668,银行退!C:W,21,FALSE)</f>
        <v>#N/A</v>
      </c>
      <c r="U1668" s="53">
        <v>42914.719212962962</v>
      </c>
      <c r="V1668" t="e">
        <f>VLOOKUP(B1668,HIS解!E:G,3,FALSE)</f>
        <v>#N/A</v>
      </c>
    </row>
    <row r="1669" spans="1:22" ht="14.25" hidden="1">
      <c r="A1669" s="53">
        <v>42914.720370370371</v>
      </c>
      <c r="B1669">
        <v>456600</v>
      </c>
      <c r="C1669" t="s">
        <v>4406</v>
      </c>
      <c r="D1669" t="s">
        <v>4407</v>
      </c>
      <c r="E1669" t="s">
        <v>4408</v>
      </c>
      <c r="F1669" s="15">
        <v>85</v>
      </c>
      <c r="G1669" t="s">
        <v>42</v>
      </c>
      <c r="H1669" t="s">
        <v>367</v>
      </c>
      <c r="I1669" t="s">
        <v>74</v>
      </c>
      <c r="J1669" t="s">
        <v>36</v>
      </c>
      <c r="K1669" t="s">
        <v>75</v>
      </c>
      <c r="L1669" t="s">
        <v>9759</v>
      </c>
      <c r="M1669" t="s">
        <v>9760</v>
      </c>
      <c r="N1669" t="s">
        <v>9761</v>
      </c>
      <c r="O1669">
        <f>VLOOKUP(B1669,HIS退!B:F,5,FALSE)</f>
        <v>-85</v>
      </c>
      <c r="P1669" t="str">
        <f t="shared" si="52"/>
        <v/>
      </c>
      <c r="Q1669" s="40">
        <f>VLOOKUP(L1669,银行退!C:D,2,FALSE)</f>
        <v>85</v>
      </c>
      <c r="R1669" t="str">
        <f t="shared" si="53"/>
        <v/>
      </c>
      <c r="S1669" t="str">
        <f>VLOOKUP(L1669,银行退!C:Q,15,FALSE)</f>
        <v>S</v>
      </c>
      <c r="T1669" s="40" t="e">
        <f>VLOOKUP(L1669,银行退!C:W,21,FALSE)</f>
        <v>#N/A</v>
      </c>
      <c r="U1669" s="53">
        <v>42914.720370370371</v>
      </c>
      <c r="V1669" t="e">
        <f>VLOOKUP(B1669,HIS解!E:G,3,FALSE)</f>
        <v>#N/A</v>
      </c>
    </row>
    <row r="1670" spans="1:22" ht="14.25" hidden="1">
      <c r="A1670" s="53">
        <v>42914.731539351851</v>
      </c>
      <c r="B1670">
        <v>456861</v>
      </c>
      <c r="C1670" t="s">
        <v>4409</v>
      </c>
      <c r="D1670" t="s">
        <v>4410</v>
      </c>
      <c r="E1670" t="s">
        <v>4411</v>
      </c>
      <c r="F1670" s="15">
        <v>500</v>
      </c>
      <c r="G1670" t="s">
        <v>367</v>
      </c>
      <c r="H1670" t="s">
        <v>367</v>
      </c>
      <c r="I1670" t="s">
        <v>74</v>
      </c>
      <c r="J1670" t="s">
        <v>36</v>
      </c>
      <c r="K1670" t="s">
        <v>75</v>
      </c>
      <c r="L1670" t="s">
        <v>9762</v>
      </c>
      <c r="M1670" t="s">
        <v>9763</v>
      </c>
      <c r="N1670" t="s">
        <v>9764</v>
      </c>
      <c r="O1670">
        <f>VLOOKUP(B1670,HIS退!B:F,5,FALSE)</f>
        <v>-500</v>
      </c>
      <c r="P1670" t="str">
        <f t="shared" si="52"/>
        <v/>
      </c>
      <c r="Q1670" s="40">
        <f>VLOOKUP(L1670,银行退!C:D,2,FALSE)</f>
        <v>500</v>
      </c>
      <c r="R1670" t="str">
        <f t="shared" si="53"/>
        <v/>
      </c>
      <c r="S1670" t="str">
        <f>VLOOKUP(L1670,银行退!C:Q,15,FALSE)</f>
        <v>S</v>
      </c>
      <c r="T1670" s="40" t="e">
        <f>VLOOKUP(L1670,银行退!C:W,21,FALSE)</f>
        <v>#N/A</v>
      </c>
      <c r="U1670" s="53">
        <v>42914.731539351851</v>
      </c>
      <c r="V1670" t="e">
        <f>VLOOKUP(B1670,HIS解!E:G,3,FALSE)</f>
        <v>#N/A</v>
      </c>
    </row>
    <row r="1671" spans="1:22" ht="14.25" hidden="1">
      <c r="A1671" s="53">
        <v>42914.736817129633</v>
      </c>
      <c r="B1671">
        <v>456970</v>
      </c>
      <c r="C1671" t="s">
        <v>4412</v>
      </c>
      <c r="D1671" t="s">
        <v>4413</v>
      </c>
      <c r="E1671" t="s">
        <v>4414</v>
      </c>
      <c r="F1671" s="15">
        <v>42</v>
      </c>
      <c r="G1671" t="s">
        <v>367</v>
      </c>
      <c r="H1671" t="s">
        <v>367</v>
      </c>
      <c r="I1671" t="s">
        <v>74</v>
      </c>
      <c r="J1671" t="s">
        <v>36</v>
      </c>
      <c r="K1671" t="s">
        <v>75</v>
      </c>
      <c r="L1671" t="s">
        <v>9765</v>
      </c>
      <c r="M1671" t="s">
        <v>9766</v>
      </c>
      <c r="N1671" t="s">
        <v>9767</v>
      </c>
      <c r="O1671">
        <f>VLOOKUP(B1671,HIS退!B:F,5,FALSE)</f>
        <v>-42</v>
      </c>
      <c r="P1671" t="str">
        <f t="shared" si="52"/>
        <v/>
      </c>
      <c r="Q1671" s="40">
        <f>VLOOKUP(L1671,银行退!C:D,2,FALSE)</f>
        <v>42</v>
      </c>
      <c r="R1671" t="str">
        <f t="shared" si="53"/>
        <v/>
      </c>
      <c r="S1671" t="str">
        <f>VLOOKUP(L1671,银行退!C:Q,15,FALSE)</f>
        <v>S</v>
      </c>
      <c r="T1671" s="40" t="e">
        <f>VLOOKUP(L1671,银行退!C:W,21,FALSE)</f>
        <v>#N/A</v>
      </c>
      <c r="U1671" s="53">
        <v>42914.736817129633</v>
      </c>
      <c r="V1671" t="e">
        <f>VLOOKUP(B1671,HIS解!E:G,3,FALSE)</f>
        <v>#N/A</v>
      </c>
    </row>
    <row r="1672" spans="1:22" ht="14.25" hidden="1">
      <c r="A1672" s="53">
        <v>42914.73741898148</v>
      </c>
      <c r="B1672">
        <v>456977</v>
      </c>
      <c r="C1672" t="s">
        <v>4415</v>
      </c>
      <c r="D1672" t="s">
        <v>4416</v>
      </c>
      <c r="E1672" t="s">
        <v>4417</v>
      </c>
      <c r="F1672" s="15">
        <v>479</v>
      </c>
      <c r="G1672" t="s">
        <v>367</v>
      </c>
      <c r="H1672" t="s">
        <v>367</v>
      </c>
      <c r="I1672" t="s">
        <v>74</v>
      </c>
      <c r="J1672" t="s">
        <v>36</v>
      </c>
      <c r="K1672" t="s">
        <v>75</v>
      </c>
      <c r="L1672" t="s">
        <v>9768</v>
      </c>
      <c r="M1672" t="s">
        <v>9769</v>
      </c>
      <c r="N1672" t="s">
        <v>9770</v>
      </c>
      <c r="O1672">
        <f>VLOOKUP(B1672,HIS退!B:F,5,FALSE)</f>
        <v>-479</v>
      </c>
      <c r="P1672" t="str">
        <f t="shared" si="52"/>
        <v/>
      </c>
      <c r="Q1672" s="40">
        <f>VLOOKUP(L1672,银行退!C:D,2,FALSE)</f>
        <v>479</v>
      </c>
      <c r="R1672" t="str">
        <f t="shared" si="53"/>
        <v/>
      </c>
      <c r="S1672" t="str">
        <f>VLOOKUP(L1672,银行退!C:Q,15,FALSE)</f>
        <v>S</v>
      </c>
      <c r="T1672" s="40" t="e">
        <f>VLOOKUP(L1672,银行退!C:W,21,FALSE)</f>
        <v>#N/A</v>
      </c>
      <c r="U1672" s="53">
        <v>42914.73741898148</v>
      </c>
      <c r="V1672" t="e">
        <f>VLOOKUP(B1672,HIS解!E:G,3,FALSE)</f>
        <v>#N/A</v>
      </c>
    </row>
    <row r="1673" spans="1:22" ht="14.25" hidden="1">
      <c r="A1673" s="53">
        <v>42914.746493055558</v>
      </c>
      <c r="B1673">
        <v>457089</v>
      </c>
      <c r="C1673" t="s">
        <v>4418</v>
      </c>
      <c r="D1673" t="s">
        <v>4419</v>
      </c>
      <c r="E1673" t="s">
        <v>4420</v>
      </c>
      <c r="F1673" s="15">
        <v>371</v>
      </c>
      <c r="G1673" t="s">
        <v>367</v>
      </c>
      <c r="H1673" t="s">
        <v>367</v>
      </c>
      <c r="I1673" t="s">
        <v>74</v>
      </c>
      <c r="J1673" t="s">
        <v>36</v>
      </c>
      <c r="K1673" t="s">
        <v>75</v>
      </c>
      <c r="L1673" t="s">
        <v>9771</v>
      </c>
      <c r="M1673" t="s">
        <v>9772</v>
      </c>
      <c r="N1673" t="s">
        <v>9773</v>
      </c>
      <c r="O1673">
        <f>VLOOKUP(B1673,HIS退!B:F,5,FALSE)</f>
        <v>-371</v>
      </c>
      <c r="P1673" t="str">
        <f t="shared" si="52"/>
        <v/>
      </c>
      <c r="Q1673" s="40">
        <f>VLOOKUP(L1673,银行退!C:D,2,FALSE)</f>
        <v>371</v>
      </c>
      <c r="R1673" t="str">
        <f t="shared" si="53"/>
        <v/>
      </c>
      <c r="S1673" t="str">
        <f>VLOOKUP(L1673,银行退!C:Q,15,FALSE)</f>
        <v>S</v>
      </c>
      <c r="T1673" s="40" t="e">
        <f>VLOOKUP(L1673,银行退!C:W,21,FALSE)</f>
        <v>#N/A</v>
      </c>
      <c r="U1673" s="53">
        <v>42914.746493055558</v>
      </c>
      <c r="V1673" t="e">
        <f>VLOOKUP(B1673,HIS解!E:G,3,FALSE)</f>
        <v>#N/A</v>
      </c>
    </row>
    <row r="1674" spans="1:22" ht="14.25" hidden="1">
      <c r="A1674" s="53">
        <v>42914.756319444445</v>
      </c>
      <c r="B1674">
        <v>457195</v>
      </c>
      <c r="C1674" t="s">
        <v>4421</v>
      </c>
      <c r="D1674" t="s">
        <v>2014</v>
      </c>
      <c r="E1674" t="s">
        <v>2015</v>
      </c>
      <c r="F1674" s="15">
        <v>70</v>
      </c>
      <c r="G1674" t="s">
        <v>367</v>
      </c>
      <c r="H1674" t="s">
        <v>367</v>
      </c>
      <c r="I1674" t="s">
        <v>74</v>
      </c>
      <c r="J1674" t="s">
        <v>36</v>
      </c>
      <c r="K1674" t="s">
        <v>75</v>
      </c>
      <c r="L1674" t="s">
        <v>9774</v>
      </c>
      <c r="M1674" t="s">
        <v>9775</v>
      </c>
      <c r="N1674" t="s">
        <v>4955</v>
      </c>
      <c r="O1674">
        <f>VLOOKUP(B1674,HIS退!B:F,5,FALSE)</f>
        <v>-70</v>
      </c>
      <c r="P1674" t="str">
        <f t="shared" si="52"/>
        <v/>
      </c>
      <c r="Q1674" s="40">
        <f>VLOOKUP(L1674,银行退!C:D,2,FALSE)</f>
        <v>70</v>
      </c>
      <c r="R1674" t="str">
        <f t="shared" si="53"/>
        <v/>
      </c>
      <c r="S1674" t="str">
        <f>VLOOKUP(L1674,银行退!C:Q,15,FALSE)</f>
        <v>S</v>
      </c>
      <c r="T1674" s="40" t="e">
        <f>VLOOKUP(L1674,银行退!C:W,21,FALSE)</f>
        <v>#N/A</v>
      </c>
      <c r="U1674" s="53">
        <v>42914.756319444445</v>
      </c>
      <c r="V1674" t="e">
        <f>VLOOKUP(B1674,HIS解!E:G,3,FALSE)</f>
        <v>#N/A</v>
      </c>
    </row>
    <row r="1675" spans="1:22" ht="14.25" hidden="1">
      <c r="A1675" s="53">
        <v>42914.761030092595</v>
      </c>
      <c r="B1675">
        <v>457218</v>
      </c>
      <c r="C1675" t="s">
        <v>4422</v>
      </c>
      <c r="D1675" t="s">
        <v>4423</v>
      </c>
      <c r="E1675" t="s">
        <v>4424</v>
      </c>
      <c r="F1675" s="15">
        <v>380</v>
      </c>
      <c r="G1675" t="s">
        <v>367</v>
      </c>
      <c r="H1675" t="s">
        <v>367</v>
      </c>
      <c r="I1675" t="s">
        <v>74</v>
      </c>
      <c r="J1675" t="s">
        <v>36</v>
      </c>
      <c r="K1675" t="s">
        <v>75</v>
      </c>
      <c r="L1675" t="s">
        <v>9776</v>
      </c>
      <c r="M1675" t="s">
        <v>9777</v>
      </c>
      <c r="N1675" t="s">
        <v>4955</v>
      </c>
      <c r="O1675">
        <f>VLOOKUP(B1675,HIS退!B:F,5,FALSE)</f>
        <v>-380</v>
      </c>
      <c r="P1675" t="str">
        <f t="shared" si="52"/>
        <v/>
      </c>
      <c r="Q1675" s="40">
        <f>VLOOKUP(L1675,银行退!C:D,2,FALSE)</f>
        <v>380</v>
      </c>
      <c r="R1675" t="str">
        <f t="shared" si="53"/>
        <v/>
      </c>
      <c r="S1675" t="str">
        <f>VLOOKUP(L1675,银行退!C:Q,15,FALSE)</f>
        <v>S</v>
      </c>
      <c r="T1675" s="40" t="e">
        <f>VLOOKUP(L1675,银行退!C:W,21,FALSE)</f>
        <v>#N/A</v>
      </c>
      <c r="U1675" s="53">
        <v>42914.761030092595</v>
      </c>
      <c r="V1675" t="e">
        <f>VLOOKUP(B1675,HIS解!E:G,3,FALSE)</f>
        <v>#N/A</v>
      </c>
    </row>
    <row r="1676" spans="1:22" ht="14.25" hidden="1">
      <c r="A1676" s="53">
        <v>42914.837719907409</v>
      </c>
      <c r="B1676">
        <v>457400</v>
      </c>
      <c r="C1676" t="s">
        <v>4425</v>
      </c>
      <c r="D1676" t="s">
        <v>4426</v>
      </c>
      <c r="E1676" t="s">
        <v>4427</v>
      </c>
      <c r="F1676" s="15">
        <v>115</v>
      </c>
      <c r="G1676" t="s">
        <v>367</v>
      </c>
      <c r="H1676" t="s">
        <v>367</v>
      </c>
      <c r="I1676" t="s">
        <v>74</v>
      </c>
      <c r="J1676" t="s">
        <v>36</v>
      </c>
      <c r="K1676" t="s">
        <v>75</v>
      </c>
      <c r="L1676" t="s">
        <v>9778</v>
      </c>
      <c r="M1676" t="s">
        <v>9779</v>
      </c>
      <c r="N1676" t="s">
        <v>9780</v>
      </c>
      <c r="O1676">
        <f>VLOOKUP(B1676,HIS退!B:F,5,FALSE)</f>
        <v>-115</v>
      </c>
      <c r="P1676" t="str">
        <f t="shared" si="52"/>
        <v/>
      </c>
      <c r="Q1676" s="40">
        <f>VLOOKUP(L1676,银行退!C:D,2,FALSE)</f>
        <v>115</v>
      </c>
      <c r="R1676" t="str">
        <f t="shared" si="53"/>
        <v/>
      </c>
      <c r="S1676" t="str">
        <f>VLOOKUP(L1676,银行退!C:Q,15,FALSE)</f>
        <v>S</v>
      </c>
      <c r="T1676" s="40" t="e">
        <f>VLOOKUP(L1676,银行退!C:W,21,FALSE)</f>
        <v>#N/A</v>
      </c>
      <c r="U1676" s="53">
        <v>42914.837719907409</v>
      </c>
      <c r="V1676" t="e">
        <f>VLOOKUP(B1676,HIS解!E:G,3,FALSE)</f>
        <v>#N/A</v>
      </c>
    </row>
    <row r="1677" spans="1:22" ht="14.25" hidden="1">
      <c r="A1677" s="53">
        <v>42914.87427083333</v>
      </c>
      <c r="B1677">
        <v>457507</v>
      </c>
      <c r="C1677" t="s">
        <v>4428</v>
      </c>
      <c r="D1677" t="s">
        <v>4429</v>
      </c>
      <c r="E1677" t="s">
        <v>4430</v>
      </c>
      <c r="F1677" s="15">
        <v>500</v>
      </c>
      <c r="G1677" t="s">
        <v>367</v>
      </c>
      <c r="H1677" t="s">
        <v>367</v>
      </c>
      <c r="I1677" t="s">
        <v>74</v>
      </c>
      <c r="J1677" t="s">
        <v>36</v>
      </c>
      <c r="K1677" t="s">
        <v>75</v>
      </c>
      <c r="L1677" t="s">
        <v>9781</v>
      </c>
      <c r="M1677" t="s">
        <v>9782</v>
      </c>
      <c r="N1677" t="s">
        <v>9783</v>
      </c>
      <c r="O1677">
        <f>VLOOKUP(B1677,HIS退!B:F,5,FALSE)</f>
        <v>-500</v>
      </c>
      <c r="P1677" t="str">
        <f t="shared" si="52"/>
        <v/>
      </c>
      <c r="Q1677" s="40">
        <f>VLOOKUP(L1677,银行退!C:D,2,FALSE)</f>
        <v>500</v>
      </c>
      <c r="R1677" t="str">
        <f t="shared" si="53"/>
        <v/>
      </c>
      <c r="S1677" t="str">
        <f>VLOOKUP(L1677,银行退!C:Q,15,FALSE)</f>
        <v>S</v>
      </c>
      <c r="T1677" s="40" t="e">
        <f>VLOOKUP(L1677,银行退!C:W,21,FALSE)</f>
        <v>#N/A</v>
      </c>
      <c r="U1677" s="53">
        <v>42914.87427083333</v>
      </c>
      <c r="V1677" t="e">
        <f>VLOOKUP(B1677,HIS解!E:G,3,FALSE)</f>
        <v>#N/A</v>
      </c>
    </row>
    <row r="1678" spans="1:22" ht="14.25" hidden="1">
      <c r="A1678" s="53">
        <v>42914.874722222223</v>
      </c>
      <c r="B1678">
        <v>457509</v>
      </c>
      <c r="C1678" t="s">
        <v>4431</v>
      </c>
      <c r="D1678" t="s">
        <v>4429</v>
      </c>
      <c r="E1678" t="s">
        <v>4430</v>
      </c>
      <c r="F1678" s="15">
        <v>182</v>
      </c>
      <c r="G1678" t="s">
        <v>367</v>
      </c>
      <c r="H1678" t="s">
        <v>367</v>
      </c>
      <c r="I1678" t="s">
        <v>74</v>
      </c>
      <c r="J1678" t="s">
        <v>36</v>
      </c>
      <c r="K1678" t="s">
        <v>75</v>
      </c>
      <c r="L1678" t="s">
        <v>9784</v>
      </c>
      <c r="M1678" t="s">
        <v>9785</v>
      </c>
      <c r="N1678" t="s">
        <v>9783</v>
      </c>
      <c r="O1678">
        <f>VLOOKUP(B1678,HIS退!B:F,5,FALSE)</f>
        <v>-182</v>
      </c>
      <c r="P1678" t="str">
        <f t="shared" si="52"/>
        <v/>
      </c>
      <c r="Q1678" s="40">
        <f>VLOOKUP(L1678,银行退!C:D,2,FALSE)</f>
        <v>182</v>
      </c>
      <c r="R1678" t="str">
        <f t="shared" si="53"/>
        <v/>
      </c>
      <c r="S1678" t="str">
        <f>VLOOKUP(L1678,银行退!C:Q,15,FALSE)</f>
        <v>S</v>
      </c>
      <c r="T1678" s="40" t="e">
        <f>VLOOKUP(L1678,银行退!C:W,21,FALSE)</f>
        <v>#N/A</v>
      </c>
      <c r="U1678" s="53">
        <v>42914.874722222223</v>
      </c>
      <c r="V1678" t="e">
        <f>VLOOKUP(B1678,HIS解!E:G,3,FALSE)</f>
        <v>#N/A</v>
      </c>
    </row>
    <row r="1679" spans="1:22" ht="14.25" hidden="1">
      <c r="A1679" s="53">
        <v>42915.315682870372</v>
      </c>
      <c r="B1679">
        <v>458084</v>
      </c>
      <c r="C1679" t="s">
        <v>4432</v>
      </c>
      <c r="D1679" t="s">
        <v>4433</v>
      </c>
      <c r="E1679" t="s">
        <v>4434</v>
      </c>
      <c r="F1679" s="15">
        <v>2908</v>
      </c>
      <c r="G1679" t="s">
        <v>367</v>
      </c>
      <c r="H1679" t="s">
        <v>367</v>
      </c>
      <c r="I1679" t="s">
        <v>74</v>
      </c>
      <c r="J1679" t="s">
        <v>36</v>
      </c>
      <c r="K1679" t="s">
        <v>75</v>
      </c>
      <c r="L1679" t="s">
        <v>9786</v>
      </c>
      <c r="M1679" t="s">
        <v>9787</v>
      </c>
      <c r="N1679" t="s">
        <v>9788</v>
      </c>
      <c r="O1679">
        <f>VLOOKUP(B1679,HIS退!B:F,5,FALSE)</f>
        <v>-2908</v>
      </c>
      <c r="P1679" t="str">
        <f t="shared" si="52"/>
        <v/>
      </c>
      <c r="Q1679" s="40">
        <f>VLOOKUP(L1679,银行退!C:D,2,FALSE)</f>
        <v>2908</v>
      </c>
      <c r="R1679" t="str">
        <f t="shared" si="53"/>
        <v/>
      </c>
      <c r="S1679" t="str">
        <f>VLOOKUP(L1679,银行退!C:Q,15,FALSE)</f>
        <v>S</v>
      </c>
      <c r="T1679" s="40" t="e">
        <f>VLOOKUP(L1679,银行退!C:W,21,FALSE)</f>
        <v>#N/A</v>
      </c>
      <c r="U1679" s="53">
        <v>42915.315682870372</v>
      </c>
      <c r="V1679" t="e">
        <f>VLOOKUP(B1679,HIS解!E:G,3,FALSE)</f>
        <v>#N/A</v>
      </c>
    </row>
    <row r="1680" spans="1:22" ht="14.25" hidden="1">
      <c r="A1680" s="53">
        <v>42915.325266203705</v>
      </c>
      <c r="B1680">
        <v>458248</v>
      </c>
      <c r="C1680" t="s">
        <v>9789</v>
      </c>
      <c r="D1680" t="s">
        <v>4435</v>
      </c>
      <c r="E1680" t="s">
        <v>4436</v>
      </c>
      <c r="F1680" s="15">
        <v>1121</v>
      </c>
      <c r="G1680" t="s">
        <v>367</v>
      </c>
      <c r="H1680" t="s">
        <v>367</v>
      </c>
      <c r="I1680" t="s">
        <v>174</v>
      </c>
      <c r="J1680" t="s">
        <v>73</v>
      </c>
      <c r="K1680" t="s">
        <v>75</v>
      </c>
      <c r="L1680" t="s">
        <v>9790</v>
      </c>
      <c r="M1680" t="s">
        <v>9791</v>
      </c>
      <c r="N1680" t="s">
        <v>5120</v>
      </c>
      <c r="O1680">
        <f>VLOOKUP(B1680,HIS退!B:F,5,FALSE)</f>
        <v>-1121</v>
      </c>
      <c r="P1680" t="str">
        <f t="shared" si="52"/>
        <v/>
      </c>
      <c r="Q1680" s="40">
        <f>VLOOKUP(L1680,银行退!C:D,2,FALSE)</f>
        <v>1121</v>
      </c>
      <c r="R1680" t="str">
        <f t="shared" si="53"/>
        <v/>
      </c>
      <c r="S1680" t="str">
        <f>VLOOKUP(L1680,银行退!C:Q,15,FALSE)</f>
        <v>B</v>
      </c>
      <c r="T1680" s="40" t="str">
        <f>VLOOKUP(L1680,银行退!C:W,21,FALSE)</f>
        <v>20170629</v>
      </c>
      <c r="U1680" s="53">
        <v>42915.325266203705</v>
      </c>
      <c r="V1680">
        <f>VLOOKUP(B1680,HIS解!E:G,3,FALSE)</f>
        <v>1121</v>
      </c>
    </row>
    <row r="1681" spans="1:22" ht="14.25" hidden="1">
      <c r="A1681" s="53">
        <v>42915.351053240738</v>
      </c>
      <c r="B1681">
        <v>459352</v>
      </c>
      <c r="C1681" t="s">
        <v>9792</v>
      </c>
      <c r="D1681" t="s">
        <v>4437</v>
      </c>
      <c r="E1681" t="s">
        <v>4438</v>
      </c>
      <c r="F1681" s="15">
        <v>32</v>
      </c>
      <c r="G1681" t="s">
        <v>367</v>
      </c>
      <c r="H1681" t="s">
        <v>367</v>
      </c>
      <c r="I1681" t="s">
        <v>174</v>
      </c>
      <c r="J1681" t="s">
        <v>73</v>
      </c>
      <c r="K1681" t="s">
        <v>75</v>
      </c>
      <c r="L1681" t="s">
        <v>9793</v>
      </c>
      <c r="M1681" t="s">
        <v>9794</v>
      </c>
      <c r="N1681" t="s">
        <v>5079</v>
      </c>
      <c r="O1681">
        <f>VLOOKUP(B1681,HIS退!B:F,5,FALSE)</f>
        <v>-32</v>
      </c>
      <c r="P1681" t="str">
        <f t="shared" si="52"/>
        <v/>
      </c>
      <c r="Q1681" s="40">
        <f>VLOOKUP(L1681,银行退!C:D,2,FALSE)</f>
        <v>32</v>
      </c>
      <c r="R1681" t="str">
        <f t="shared" si="53"/>
        <v/>
      </c>
      <c r="S1681" t="str">
        <f>VLOOKUP(L1681,银行退!C:Q,15,FALSE)</f>
        <v>B</v>
      </c>
      <c r="T1681" s="40" t="str">
        <f>VLOOKUP(L1681,银行退!C:W,21,FALSE)</f>
        <v>20170629</v>
      </c>
      <c r="U1681" s="53">
        <v>42915.351053240738</v>
      </c>
      <c r="V1681">
        <f>VLOOKUP(B1681,HIS解!E:G,3,FALSE)</f>
        <v>32</v>
      </c>
    </row>
    <row r="1682" spans="1:22" ht="14.25" hidden="1">
      <c r="A1682" s="53">
        <v>42915.36277777778</v>
      </c>
      <c r="B1682">
        <v>460266</v>
      </c>
      <c r="C1682" t="s">
        <v>9795</v>
      </c>
      <c r="D1682" t="s">
        <v>4439</v>
      </c>
      <c r="E1682" t="s">
        <v>4440</v>
      </c>
      <c r="F1682" s="15">
        <v>150</v>
      </c>
      <c r="G1682" t="s">
        <v>367</v>
      </c>
      <c r="H1682" t="s">
        <v>367</v>
      </c>
      <c r="I1682" t="s">
        <v>174</v>
      </c>
      <c r="J1682" t="s">
        <v>73</v>
      </c>
      <c r="K1682" t="s">
        <v>75</v>
      </c>
      <c r="L1682" t="s">
        <v>9796</v>
      </c>
      <c r="M1682" t="s">
        <v>9797</v>
      </c>
      <c r="N1682" t="s">
        <v>5121</v>
      </c>
      <c r="O1682">
        <f>VLOOKUP(B1682,HIS退!B:F,5,FALSE)</f>
        <v>-150</v>
      </c>
      <c r="P1682" t="str">
        <f t="shared" si="52"/>
        <v/>
      </c>
      <c r="Q1682" s="40">
        <f>VLOOKUP(L1682,银行退!C:D,2,FALSE)</f>
        <v>150</v>
      </c>
      <c r="R1682" t="str">
        <f t="shared" si="53"/>
        <v/>
      </c>
      <c r="S1682" t="str">
        <f>VLOOKUP(L1682,银行退!C:Q,15,FALSE)</f>
        <v>B</v>
      </c>
      <c r="T1682" s="40" t="str">
        <f>VLOOKUP(L1682,银行退!C:W,21,FALSE)</f>
        <v>20170629</v>
      </c>
      <c r="U1682" s="53">
        <v>42915.36277777778</v>
      </c>
      <c r="V1682">
        <f>VLOOKUP(B1682,HIS解!E:G,3,FALSE)</f>
        <v>150</v>
      </c>
    </row>
    <row r="1683" spans="1:22" ht="14.25" hidden="1">
      <c r="A1683" s="53">
        <v>42915.365636574075</v>
      </c>
      <c r="B1683">
        <v>460507</v>
      </c>
      <c r="C1683" t="s">
        <v>4441</v>
      </c>
      <c r="D1683" t="s">
        <v>4442</v>
      </c>
      <c r="E1683" t="s">
        <v>4443</v>
      </c>
      <c r="F1683" s="15">
        <v>74</v>
      </c>
      <c r="G1683" t="s">
        <v>367</v>
      </c>
      <c r="H1683" t="s">
        <v>367</v>
      </c>
      <c r="I1683" t="s">
        <v>74</v>
      </c>
      <c r="J1683" t="s">
        <v>36</v>
      </c>
      <c r="K1683" t="s">
        <v>75</v>
      </c>
      <c r="L1683" t="s">
        <v>9798</v>
      </c>
      <c r="M1683" t="s">
        <v>9799</v>
      </c>
      <c r="N1683" t="s">
        <v>9800</v>
      </c>
      <c r="O1683">
        <f>VLOOKUP(B1683,HIS退!B:F,5,FALSE)</f>
        <v>-74</v>
      </c>
      <c r="P1683" t="str">
        <f t="shared" si="52"/>
        <v/>
      </c>
      <c r="Q1683" s="40">
        <f>VLOOKUP(L1683,银行退!C:D,2,FALSE)</f>
        <v>74</v>
      </c>
      <c r="R1683" t="str">
        <f t="shared" si="53"/>
        <v/>
      </c>
      <c r="S1683" t="str">
        <f>VLOOKUP(L1683,银行退!C:Q,15,FALSE)</f>
        <v>S</v>
      </c>
      <c r="T1683" s="40" t="e">
        <f>VLOOKUP(L1683,银行退!C:W,21,FALSE)</f>
        <v>#N/A</v>
      </c>
      <c r="U1683" s="53">
        <v>42915.365636574075</v>
      </c>
      <c r="V1683" t="e">
        <f>VLOOKUP(B1683,HIS解!E:G,3,FALSE)</f>
        <v>#N/A</v>
      </c>
    </row>
    <row r="1684" spans="1:22" ht="14.25" hidden="1">
      <c r="A1684" s="53">
        <v>42915.368113425924</v>
      </c>
      <c r="B1684">
        <v>460683</v>
      </c>
      <c r="C1684"/>
      <c r="D1684" t="s">
        <v>4444</v>
      </c>
      <c r="E1684" t="s">
        <v>4445</v>
      </c>
      <c r="F1684" s="15">
        <v>500</v>
      </c>
      <c r="G1684" t="s">
        <v>367</v>
      </c>
      <c r="H1684" t="s">
        <v>367</v>
      </c>
      <c r="I1684" t="s">
        <v>174</v>
      </c>
      <c r="J1684" t="s">
        <v>73</v>
      </c>
      <c r="K1684" t="s">
        <v>75</v>
      </c>
      <c r="L1684" t="s">
        <v>9801</v>
      </c>
      <c r="M1684" t="s">
        <v>9802</v>
      </c>
      <c r="N1684" t="s">
        <v>5118</v>
      </c>
      <c r="O1684">
        <f>VLOOKUP(B1684,HIS退!B:F,5,FALSE)</f>
        <v>-500</v>
      </c>
      <c r="P1684" t="str">
        <f t="shared" si="52"/>
        <v/>
      </c>
      <c r="Q1684" s="40" t="e">
        <f>VLOOKUP(L1684,银行退!C:D,2,FALSE)</f>
        <v>#N/A</v>
      </c>
      <c r="R1684" t="e">
        <f t="shared" si="53"/>
        <v>#N/A</v>
      </c>
      <c r="S1684" t="e">
        <f>VLOOKUP(L1684,银行退!C:Q,15,FALSE)</f>
        <v>#N/A</v>
      </c>
      <c r="T1684" s="40" t="e">
        <f>VLOOKUP(L1684,银行退!C:W,21,FALSE)</f>
        <v>#N/A</v>
      </c>
      <c r="U1684" s="53">
        <v>42915.368113425924</v>
      </c>
      <c r="V1684">
        <f>VLOOKUP(B1684,HIS解!E:G,3,FALSE)</f>
        <v>500</v>
      </c>
    </row>
    <row r="1685" spans="1:22" ht="14.25" hidden="1">
      <c r="A1685" s="53">
        <v>42915.368657407409</v>
      </c>
      <c r="B1685">
        <v>0</v>
      </c>
      <c r="C1685"/>
      <c r="D1685" t="s">
        <v>4444</v>
      </c>
      <c r="E1685" t="s">
        <v>4445</v>
      </c>
      <c r="F1685" s="15">
        <v>500</v>
      </c>
      <c r="G1685" t="s">
        <v>367</v>
      </c>
      <c r="H1685" t="s">
        <v>367</v>
      </c>
      <c r="I1685" t="s">
        <v>76</v>
      </c>
      <c r="J1685" t="s">
        <v>73</v>
      </c>
      <c r="K1685" t="s">
        <v>75</v>
      </c>
      <c r="L1685" t="s">
        <v>9803</v>
      </c>
      <c r="M1685" t="s">
        <v>9804</v>
      </c>
      <c r="N1685" t="s">
        <v>5118</v>
      </c>
      <c r="O1685" t="e">
        <f>VLOOKUP(B1685,HIS退!B:F,5,FALSE)</f>
        <v>#N/A</v>
      </c>
      <c r="P1685" t="e">
        <f t="shared" si="52"/>
        <v>#N/A</v>
      </c>
      <c r="Q1685" s="40" t="e">
        <f>VLOOKUP(L1685,银行退!C:D,2,FALSE)</f>
        <v>#N/A</v>
      </c>
      <c r="R1685" t="e">
        <f t="shared" si="53"/>
        <v>#N/A</v>
      </c>
      <c r="S1685" t="e">
        <f>VLOOKUP(L1685,银行退!C:Q,15,FALSE)</f>
        <v>#N/A</v>
      </c>
      <c r="T1685" s="40" t="e">
        <f>VLOOKUP(L1685,银行退!C:W,21,FALSE)</f>
        <v>#N/A</v>
      </c>
      <c r="U1685" s="53">
        <v>42915.368657407409</v>
      </c>
      <c r="V1685" t="e">
        <f>VLOOKUP(B1685,HIS解!E:G,3,FALSE)</f>
        <v>#N/A</v>
      </c>
    </row>
    <row r="1686" spans="1:22" ht="14.25" hidden="1">
      <c r="A1686" s="53">
        <v>42915.368877314817</v>
      </c>
      <c r="B1686">
        <v>0</v>
      </c>
      <c r="C1686"/>
      <c r="D1686" t="s">
        <v>4444</v>
      </c>
      <c r="E1686" t="s">
        <v>4445</v>
      </c>
      <c r="F1686" s="15">
        <v>500</v>
      </c>
      <c r="G1686" t="s">
        <v>367</v>
      </c>
      <c r="H1686" t="s">
        <v>367</v>
      </c>
      <c r="I1686" t="s">
        <v>174</v>
      </c>
      <c r="J1686" t="s">
        <v>73</v>
      </c>
      <c r="K1686" t="s">
        <v>75</v>
      </c>
      <c r="L1686" t="s">
        <v>9805</v>
      </c>
      <c r="M1686" t="s">
        <v>9806</v>
      </c>
      <c r="N1686" t="s">
        <v>5118</v>
      </c>
      <c r="O1686" t="e">
        <f>VLOOKUP(B1686,HIS退!B:F,5,FALSE)</f>
        <v>#N/A</v>
      </c>
      <c r="P1686" t="e">
        <f t="shared" si="52"/>
        <v>#N/A</v>
      </c>
      <c r="Q1686" s="40" t="e">
        <f>VLOOKUP(L1686,银行退!C:D,2,FALSE)</f>
        <v>#N/A</v>
      </c>
      <c r="R1686" t="e">
        <f t="shared" si="53"/>
        <v>#N/A</v>
      </c>
      <c r="S1686" t="e">
        <f>VLOOKUP(L1686,银行退!C:Q,15,FALSE)</f>
        <v>#N/A</v>
      </c>
      <c r="T1686" s="40" t="e">
        <f>VLOOKUP(L1686,银行退!C:W,21,FALSE)</f>
        <v>#N/A</v>
      </c>
      <c r="U1686" s="53">
        <v>42915.368877314817</v>
      </c>
      <c r="V1686" t="e">
        <f>VLOOKUP(B1686,HIS解!E:G,3,FALSE)</f>
        <v>#N/A</v>
      </c>
    </row>
    <row r="1687" spans="1:22" ht="14.25" hidden="1">
      <c r="A1687" s="53">
        <v>42915.370486111111</v>
      </c>
      <c r="B1687">
        <v>460891</v>
      </c>
      <c r="C1687" t="s">
        <v>4446</v>
      </c>
      <c r="D1687" t="s">
        <v>4447</v>
      </c>
      <c r="E1687" t="s">
        <v>4448</v>
      </c>
      <c r="F1687" s="15">
        <v>300</v>
      </c>
      <c r="G1687" t="s">
        <v>367</v>
      </c>
      <c r="H1687" t="s">
        <v>367</v>
      </c>
      <c r="I1687" t="s">
        <v>74</v>
      </c>
      <c r="J1687" t="s">
        <v>36</v>
      </c>
      <c r="K1687" t="s">
        <v>75</v>
      </c>
      <c r="L1687" t="s">
        <v>9807</v>
      </c>
      <c r="M1687" t="s">
        <v>9808</v>
      </c>
      <c r="N1687" t="s">
        <v>9809</v>
      </c>
      <c r="O1687">
        <f>VLOOKUP(B1687,HIS退!B:F,5,FALSE)</f>
        <v>-300</v>
      </c>
      <c r="P1687" t="str">
        <f t="shared" si="52"/>
        <v/>
      </c>
      <c r="Q1687" s="40">
        <f>VLOOKUP(L1687,银行退!C:D,2,FALSE)</f>
        <v>300</v>
      </c>
      <c r="R1687" t="str">
        <f t="shared" si="53"/>
        <v/>
      </c>
      <c r="S1687" t="str">
        <f>VLOOKUP(L1687,银行退!C:Q,15,FALSE)</f>
        <v>S</v>
      </c>
      <c r="T1687" s="40" t="e">
        <f>VLOOKUP(L1687,银行退!C:W,21,FALSE)</f>
        <v>#N/A</v>
      </c>
      <c r="U1687" s="53">
        <v>42915.370486111111</v>
      </c>
      <c r="V1687" t="e">
        <f>VLOOKUP(B1687,HIS解!E:G,3,FALSE)</f>
        <v>#N/A</v>
      </c>
    </row>
    <row r="1688" spans="1:22" ht="14.25" hidden="1">
      <c r="A1688" s="53">
        <v>42915.371620370373</v>
      </c>
      <c r="B1688">
        <v>460971</v>
      </c>
      <c r="C1688" t="s">
        <v>4449</v>
      </c>
      <c r="D1688" t="s">
        <v>4450</v>
      </c>
      <c r="E1688" t="s">
        <v>4451</v>
      </c>
      <c r="F1688" s="15">
        <v>20</v>
      </c>
      <c r="G1688" t="s">
        <v>367</v>
      </c>
      <c r="H1688" t="s">
        <v>367</v>
      </c>
      <c r="I1688" t="s">
        <v>74</v>
      </c>
      <c r="J1688" t="s">
        <v>36</v>
      </c>
      <c r="K1688" t="s">
        <v>75</v>
      </c>
      <c r="L1688" t="s">
        <v>9810</v>
      </c>
      <c r="M1688" t="s">
        <v>9811</v>
      </c>
      <c r="N1688" t="s">
        <v>9812</v>
      </c>
      <c r="O1688">
        <f>VLOOKUP(B1688,HIS退!B:F,5,FALSE)</f>
        <v>-20</v>
      </c>
      <c r="P1688" t="str">
        <f t="shared" si="52"/>
        <v/>
      </c>
      <c r="Q1688" s="40">
        <f>VLOOKUP(L1688,银行退!C:D,2,FALSE)</f>
        <v>20</v>
      </c>
      <c r="R1688" t="str">
        <f t="shared" si="53"/>
        <v/>
      </c>
      <c r="S1688" t="str">
        <f>VLOOKUP(L1688,银行退!C:Q,15,FALSE)</f>
        <v>S</v>
      </c>
      <c r="T1688" s="40" t="e">
        <f>VLOOKUP(L1688,银行退!C:W,21,FALSE)</f>
        <v>#N/A</v>
      </c>
      <c r="U1688" s="53">
        <v>42915.371620370373</v>
      </c>
      <c r="V1688" t="e">
        <f>VLOOKUP(B1688,HIS解!E:G,3,FALSE)</f>
        <v>#N/A</v>
      </c>
    </row>
    <row r="1689" spans="1:22" ht="14.25" hidden="1">
      <c r="A1689" s="53">
        <v>42915.381898148145</v>
      </c>
      <c r="B1689">
        <v>461751</v>
      </c>
      <c r="C1689" t="s">
        <v>4452</v>
      </c>
      <c r="D1689" t="s">
        <v>4453</v>
      </c>
      <c r="E1689" t="s">
        <v>4454</v>
      </c>
      <c r="F1689" s="15">
        <v>1477</v>
      </c>
      <c r="G1689" t="s">
        <v>367</v>
      </c>
      <c r="H1689" t="s">
        <v>367</v>
      </c>
      <c r="I1689" t="s">
        <v>74</v>
      </c>
      <c r="J1689" t="s">
        <v>36</v>
      </c>
      <c r="K1689" t="s">
        <v>75</v>
      </c>
      <c r="L1689" t="s">
        <v>9813</v>
      </c>
      <c r="M1689" t="s">
        <v>9814</v>
      </c>
      <c r="N1689" t="s">
        <v>9815</v>
      </c>
      <c r="O1689">
        <f>VLOOKUP(B1689,HIS退!B:F,5,FALSE)</f>
        <v>-1477</v>
      </c>
      <c r="P1689" t="str">
        <f t="shared" si="52"/>
        <v/>
      </c>
      <c r="Q1689" s="40">
        <f>VLOOKUP(L1689,银行退!C:D,2,FALSE)</f>
        <v>1477</v>
      </c>
      <c r="R1689" t="str">
        <f t="shared" si="53"/>
        <v/>
      </c>
      <c r="S1689" t="str">
        <f>VLOOKUP(L1689,银行退!C:Q,15,FALSE)</f>
        <v>S</v>
      </c>
      <c r="T1689" s="40" t="e">
        <f>VLOOKUP(L1689,银行退!C:W,21,FALSE)</f>
        <v>#N/A</v>
      </c>
      <c r="U1689" s="53">
        <v>42915.381898148145</v>
      </c>
      <c r="V1689" t="e">
        <f>VLOOKUP(B1689,HIS解!E:G,3,FALSE)</f>
        <v>#N/A</v>
      </c>
    </row>
    <row r="1690" spans="1:22" ht="14.25" hidden="1">
      <c r="A1690" s="53">
        <v>42915.38958333333</v>
      </c>
      <c r="B1690">
        <v>462366</v>
      </c>
      <c r="C1690" t="s">
        <v>4455</v>
      </c>
      <c r="D1690" t="s">
        <v>4456</v>
      </c>
      <c r="E1690" t="s">
        <v>4457</v>
      </c>
      <c r="F1690" s="15">
        <v>177</v>
      </c>
      <c r="G1690" t="s">
        <v>367</v>
      </c>
      <c r="H1690" t="s">
        <v>367</v>
      </c>
      <c r="I1690" t="s">
        <v>74</v>
      </c>
      <c r="J1690" t="s">
        <v>36</v>
      </c>
      <c r="K1690" t="s">
        <v>75</v>
      </c>
      <c r="L1690" t="s">
        <v>9816</v>
      </c>
      <c r="M1690" t="s">
        <v>9817</v>
      </c>
      <c r="N1690" t="s">
        <v>9818</v>
      </c>
      <c r="O1690">
        <f>VLOOKUP(B1690,HIS退!B:F,5,FALSE)</f>
        <v>-177</v>
      </c>
      <c r="P1690" t="str">
        <f t="shared" si="52"/>
        <v/>
      </c>
      <c r="Q1690" s="40">
        <f>VLOOKUP(L1690,银行退!C:D,2,FALSE)</f>
        <v>177</v>
      </c>
      <c r="R1690" t="str">
        <f t="shared" si="53"/>
        <v/>
      </c>
      <c r="S1690" t="str">
        <f>VLOOKUP(L1690,银行退!C:Q,15,FALSE)</f>
        <v>S</v>
      </c>
      <c r="T1690" s="40" t="e">
        <f>VLOOKUP(L1690,银行退!C:W,21,FALSE)</f>
        <v>#N/A</v>
      </c>
      <c r="U1690" s="53">
        <v>42915.38958333333</v>
      </c>
      <c r="V1690" t="e">
        <f>VLOOKUP(B1690,HIS解!E:G,3,FALSE)</f>
        <v>#N/A</v>
      </c>
    </row>
    <row r="1691" spans="1:22" ht="14.25" hidden="1">
      <c r="A1691" s="53">
        <v>42915.395787037036</v>
      </c>
      <c r="B1691">
        <v>462893</v>
      </c>
      <c r="C1691"/>
      <c r="D1691" t="s">
        <v>4458</v>
      </c>
      <c r="E1691" t="s">
        <v>4459</v>
      </c>
      <c r="F1691" s="15">
        <v>7054</v>
      </c>
      <c r="G1691" t="s">
        <v>367</v>
      </c>
      <c r="H1691" t="s">
        <v>367</v>
      </c>
      <c r="I1691" t="s">
        <v>174</v>
      </c>
      <c r="J1691" t="s">
        <v>73</v>
      </c>
      <c r="K1691" t="s">
        <v>75</v>
      </c>
      <c r="L1691" t="s">
        <v>9819</v>
      </c>
      <c r="M1691" t="s">
        <v>9820</v>
      </c>
      <c r="N1691" t="s">
        <v>5119</v>
      </c>
      <c r="O1691">
        <f>VLOOKUP(B1691,HIS退!B:F,5,FALSE)</f>
        <v>-7054</v>
      </c>
      <c r="P1691" t="str">
        <f t="shared" si="52"/>
        <v/>
      </c>
      <c r="Q1691" s="40" t="e">
        <f>VLOOKUP(L1691,银行退!C:D,2,FALSE)</f>
        <v>#N/A</v>
      </c>
      <c r="R1691" t="e">
        <f t="shared" si="53"/>
        <v>#N/A</v>
      </c>
      <c r="S1691" t="e">
        <f>VLOOKUP(L1691,银行退!C:Q,15,FALSE)</f>
        <v>#N/A</v>
      </c>
      <c r="T1691" s="40" t="e">
        <f>VLOOKUP(L1691,银行退!C:W,21,FALSE)</f>
        <v>#N/A</v>
      </c>
      <c r="U1691" s="53">
        <v>42915.395787037036</v>
      </c>
      <c r="V1691">
        <f>VLOOKUP(B1691,HIS解!E:G,3,FALSE)</f>
        <v>7054</v>
      </c>
    </row>
    <row r="1692" spans="1:22" ht="14.25" hidden="1">
      <c r="A1692" s="53">
        <v>42915.398877314816</v>
      </c>
      <c r="B1692">
        <v>463175</v>
      </c>
      <c r="C1692" t="s">
        <v>9821</v>
      </c>
      <c r="D1692" t="s">
        <v>4460</v>
      </c>
      <c r="E1692" t="s">
        <v>4461</v>
      </c>
      <c r="F1692" s="15">
        <v>695</v>
      </c>
      <c r="G1692" t="s">
        <v>367</v>
      </c>
      <c r="H1692" t="s">
        <v>367</v>
      </c>
      <c r="I1692" t="s">
        <v>174</v>
      </c>
      <c r="J1692" t="s">
        <v>73</v>
      </c>
      <c r="K1692" t="s">
        <v>75</v>
      </c>
      <c r="L1692" t="s">
        <v>9822</v>
      </c>
      <c r="M1692" t="s">
        <v>9823</v>
      </c>
      <c r="N1692" t="s">
        <v>5122</v>
      </c>
      <c r="O1692">
        <f>VLOOKUP(B1692,HIS退!B:F,5,FALSE)</f>
        <v>-695</v>
      </c>
      <c r="P1692" t="str">
        <f t="shared" si="52"/>
        <v/>
      </c>
      <c r="Q1692" s="40">
        <f>VLOOKUP(L1692,银行退!C:D,2,FALSE)</f>
        <v>695</v>
      </c>
      <c r="R1692" t="str">
        <f t="shared" si="53"/>
        <v/>
      </c>
      <c r="S1692" t="str">
        <f>VLOOKUP(L1692,银行退!C:Q,15,FALSE)</f>
        <v>B</v>
      </c>
      <c r="T1692" s="40" t="str">
        <f>VLOOKUP(L1692,银行退!C:W,21,FALSE)</f>
        <v>20170629</v>
      </c>
      <c r="U1692" s="53">
        <v>42915.398877314816</v>
      </c>
      <c r="V1692">
        <f>VLOOKUP(B1692,HIS解!E:G,3,FALSE)</f>
        <v>695</v>
      </c>
    </row>
    <row r="1693" spans="1:22" ht="14.25" hidden="1">
      <c r="A1693" s="53">
        <v>42915.40625</v>
      </c>
      <c r="B1693">
        <v>463730</v>
      </c>
      <c r="C1693" t="s">
        <v>9824</v>
      </c>
      <c r="D1693" t="s">
        <v>4462</v>
      </c>
      <c r="E1693" t="s">
        <v>4463</v>
      </c>
      <c r="F1693" s="15">
        <v>765</v>
      </c>
      <c r="G1693" t="s">
        <v>367</v>
      </c>
      <c r="H1693" t="s">
        <v>367</v>
      </c>
      <c r="I1693" t="s">
        <v>174</v>
      </c>
      <c r="J1693" t="s">
        <v>73</v>
      </c>
      <c r="K1693" t="s">
        <v>75</v>
      </c>
      <c r="L1693" t="s">
        <v>9825</v>
      </c>
      <c r="M1693" t="s">
        <v>9826</v>
      </c>
      <c r="N1693" t="s">
        <v>5123</v>
      </c>
      <c r="O1693">
        <f>VLOOKUP(B1693,HIS退!B:F,5,FALSE)</f>
        <v>-765</v>
      </c>
      <c r="P1693" t="str">
        <f t="shared" si="52"/>
        <v/>
      </c>
      <c r="Q1693" s="40">
        <f>VLOOKUP(L1693,银行退!C:D,2,FALSE)</f>
        <v>765</v>
      </c>
      <c r="R1693" t="str">
        <f t="shared" si="53"/>
        <v/>
      </c>
      <c r="S1693" t="str">
        <f>VLOOKUP(L1693,银行退!C:Q,15,FALSE)</f>
        <v>B</v>
      </c>
      <c r="T1693" s="40" t="str">
        <f>VLOOKUP(L1693,银行退!C:W,21,FALSE)</f>
        <v>20170629</v>
      </c>
      <c r="U1693" s="53">
        <v>42915.40625</v>
      </c>
      <c r="V1693">
        <f>VLOOKUP(B1693,HIS解!E:G,3,FALSE)</f>
        <v>765</v>
      </c>
    </row>
    <row r="1694" spans="1:22" ht="14.25" hidden="1">
      <c r="A1694" s="53">
        <v>42915.408333333333</v>
      </c>
      <c r="B1694">
        <v>463890</v>
      </c>
      <c r="C1694" t="s">
        <v>9827</v>
      </c>
      <c r="D1694" t="s">
        <v>4464</v>
      </c>
      <c r="E1694" t="s">
        <v>4465</v>
      </c>
      <c r="F1694" s="15">
        <v>1000</v>
      </c>
      <c r="G1694" t="s">
        <v>367</v>
      </c>
      <c r="H1694" t="s">
        <v>367</v>
      </c>
      <c r="I1694" t="s">
        <v>174</v>
      </c>
      <c r="J1694" t="s">
        <v>73</v>
      </c>
      <c r="K1694" t="s">
        <v>75</v>
      </c>
      <c r="L1694" t="s">
        <v>9828</v>
      </c>
      <c r="M1694" t="s">
        <v>9829</v>
      </c>
      <c r="N1694" t="s">
        <v>5123</v>
      </c>
      <c r="O1694">
        <f>VLOOKUP(B1694,HIS退!B:F,5,FALSE)</f>
        <v>-1000</v>
      </c>
      <c r="P1694" t="str">
        <f t="shared" si="52"/>
        <v/>
      </c>
      <c r="Q1694" s="40">
        <f>VLOOKUP(L1694,银行退!C:D,2,FALSE)</f>
        <v>1000</v>
      </c>
      <c r="R1694" t="str">
        <f t="shared" si="53"/>
        <v/>
      </c>
      <c r="S1694" t="str">
        <f>VLOOKUP(L1694,银行退!C:Q,15,FALSE)</f>
        <v>B</v>
      </c>
      <c r="T1694" s="40" t="str">
        <f>VLOOKUP(L1694,银行退!C:W,21,FALSE)</f>
        <v>20170629</v>
      </c>
      <c r="U1694" s="53">
        <v>42915.408333333333</v>
      </c>
      <c r="V1694">
        <f>VLOOKUP(B1694,HIS解!E:G,3,FALSE)</f>
        <v>1000</v>
      </c>
    </row>
    <row r="1695" spans="1:22" ht="14.25" hidden="1">
      <c r="A1695" s="53">
        <v>42915.415752314817</v>
      </c>
      <c r="B1695">
        <v>464450</v>
      </c>
      <c r="C1695" t="s">
        <v>4466</v>
      </c>
      <c r="D1695" t="s">
        <v>4467</v>
      </c>
      <c r="E1695" t="s">
        <v>4468</v>
      </c>
      <c r="F1695" s="15">
        <v>41</v>
      </c>
      <c r="G1695" t="s">
        <v>367</v>
      </c>
      <c r="H1695" t="s">
        <v>367</v>
      </c>
      <c r="I1695" t="s">
        <v>74</v>
      </c>
      <c r="J1695" t="s">
        <v>36</v>
      </c>
      <c r="K1695" t="s">
        <v>75</v>
      </c>
      <c r="L1695" t="s">
        <v>9830</v>
      </c>
      <c r="M1695" t="s">
        <v>9831</v>
      </c>
      <c r="N1695" t="s">
        <v>9832</v>
      </c>
      <c r="O1695">
        <f>VLOOKUP(B1695,HIS退!B:F,5,FALSE)</f>
        <v>-41</v>
      </c>
      <c r="P1695" t="str">
        <f t="shared" si="52"/>
        <v/>
      </c>
      <c r="Q1695" s="40">
        <f>VLOOKUP(L1695,银行退!C:D,2,FALSE)</f>
        <v>41</v>
      </c>
      <c r="R1695" t="str">
        <f t="shared" si="53"/>
        <v/>
      </c>
      <c r="S1695" t="str">
        <f>VLOOKUP(L1695,银行退!C:Q,15,FALSE)</f>
        <v>S</v>
      </c>
      <c r="T1695" s="40" t="e">
        <f>VLOOKUP(L1695,银行退!C:W,21,FALSE)</f>
        <v>#N/A</v>
      </c>
      <c r="U1695" s="53">
        <v>42915.415752314817</v>
      </c>
      <c r="V1695" t="e">
        <f>VLOOKUP(B1695,HIS解!E:G,3,FALSE)</f>
        <v>#N/A</v>
      </c>
    </row>
    <row r="1696" spans="1:22" ht="14.25" hidden="1">
      <c r="A1696" s="53">
        <v>42915.417187500003</v>
      </c>
      <c r="B1696">
        <v>464572</v>
      </c>
      <c r="C1696" t="s">
        <v>4469</v>
      </c>
      <c r="D1696" t="s">
        <v>4470</v>
      </c>
      <c r="E1696" t="s">
        <v>4471</v>
      </c>
      <c r="F1696" s="15">
        <v>1500</v>
      </c>
      <c r="G1696" t="s">
        <v>367</v>
      </c>
      <c r="H1696" t="s">
        <v>367</v>
      </c>
      <c r="I1696" t="s">
        <v>74</v>
      </c>
      <c r="J1696" t="s">
        <v>36</v>
      </c>
      <c r="K1696" t="s">
        <v>75</v>
      </c>
      <c r="L1696" t="s">
        <v>9833</v>
      </c>
      <c r="M1696" t="s">
        <v>9834</v>
      </c>
      <c r="N1696" t="s">
        <v>9835</v>
      </c>
      <c r="O1696">
        <f>VLOOKUP(B1696,HIS退!B:F,5,FALSE)</f>
        <v>-1500</v>
      </c>
      <c r="P1696" t="str">
        <f t="shared" si="52"/>
        <v/>
      </c>
      <c r="Q1696" s="40">
        <f>VLOOKUP(L1696,银行退!C:D,2,FALSE)</f>
        <v>1500</v>
      </c>
      <c r="R1696" t="str">
        <f t="shared" si="53"/>
        <v/>
      </c>
      <c r="S1696" t="str">
        <f>VLOOKUP(L1696,银行退!C:Q,15,FALSE)</f>
        <v>S</v>
      </c>
      <c r="T1696" s="40" t="e">
        <f>VLOOKUP(L1696,银行退!C:W,21,FALSE)</f>
        <v>#N/A</v>
      </c>
      <c r="U1696" s="53">
        <v>42915.417187500003</v>
      </c>
      <c r="V1696" t="e">
        <f>VLOOKUP(B1696,HIS解!E:G,3,FALSE)</f>
        <v>#N/A</v>
      </c>
    </row>
    <row r="1697" spans="1:22" ht="14.25" hidden="1">
      <c r="A1697" s="53">
        <v>42915.421412037038</v>
      </c>
      <c r="B1697">
        <v>464882</v>
      </c>
      <c r="C1697" t="s">
        <v>9836</v>
      </c>
      <c r="D1697" t="s">
        <v>135</v>
      </c>
      <c r="E1697" t="s">
        <v>136</v>
      </c>
      <c r="F1697" s="15">
        <v>63</v>
      </c>
      <c r="G1697" t="s">
        <v>367</v>
      </c>
      <c r="H1697" t="s">
        <v>367</v>
      </c>
      <c r="I1697" t="s">
        <v>174</v>
      </c>
      <c r="J1697" t="s">
        <v>73</v>
      </c>
      <c r="K1697" t="s">
        <v>75</v>
      </c>
      <c r="L1697" t="s">
        <v>9837</v>
      </c>
      <c r="M1697" t="s">
        <v>9838</v>
      </c>
      <c r="N1697" t="s">
        <v>164</v>
      </c>
      <c r="O1697">
        <f>VLOOKUP(B1697,HIS退!B:F,5,FALSE)</f>
        <v>-63</v>
      </c>
      <c r="P1697" t="str">
        <f t="shared" si="52"/>
        <v/>
      </c>
      <c r="Q1697" s="40">
        <f>VLOOKUP(L1697,银行退!C:D,2,FALSE)</f>
        <v>63</v>
      </c>
      <c r="R1697" t="str">
        <f t="shared" si="53"/>
        <v/>
      </c>
      <c r="S1697" t="str">
        <f>VLOOKUP(L1697,银行退!C:Q,15,FALSE)</f>
        <v>B</v>
      </c>
      <c r="T1697" s="40" t="str">
        <f>VLOOKUP(L1697,银行退!C:W,21,FALSE)</f>
        <v>20170629</v>
      </c>
      <c r="U1697" s="53">
        <v>42915.421412037038</v>
      </c>
      <c r="V1697">
        <f>VLOOKUP(B1697,HIS解!E:G,3,FALSE)</f>
        <v>63</v>
      </c>
    </row>
    <row r="1698" spans="1:22" ht="14.25" hidden="1">
      <c r="A1698" s="53">
        <v>42915.421666666669</v>
      </c>
      <c r="B1698">
        <v>464904</v>
      </c>
      <c r="C1698" t="s">
        <v>4472</v>
      </c>
      <c r="D1698" t="s">
        <v>4473</v>
      </c>
      <c r="E1698" t="s">
        <v>301</v>
      </c>
      <c r="F1698" s="15">
        <v>5000</v>
      </c>
      <c r="G1698" t="s">
        <v>367</v>
      </c>
      <c r="H1698" t="s">
        <v>367</v>
      </c>
      <c r="I1698" t="s">
        <v>74</v>
      </c>
      <c r="J1698" t="s">
        <v>36</v>
      </c>
      <c r="K1698" t="s">
        <v>75</v>
      </c>
      <c r="L1698" t="s">
        <v>9839</v>
      </c>
      <c r="M1698" t="s">
        <v>9840</v>
      </c>
      <c r="N1698" t="s">
        <v>9841</v>
      </c>
      <c r="O1698">
        <f>VLOOKUP(B1698,HIS退!B:F,5,FALSE)</f>
        <v>-5000</v>
      </c>
      <c r="P1698" t="str">
        <f t="shared" ref="P1698:P1761" si="54">IF(O1698=F1698*-1,"",1)</f>
        <v/>
      </c>
      <c r="Q1698" s="40">
        <f>VLOOKUP(L1698,银行退!C:D,2,FALSE)</f>
        <v>5000</v>
      </c>
      <c r="R1698" t="str">
        <f t="shared" ref="R1698:R1761" si="55">IF(Q1698=F1698,"",1)</f>
        <v/>
      </c>
      <c r="S1698" t="str">
        <f>VLOOKUP(L1698,银行退!C:Q,15,FALSE)</f>
        <v>S</v>
      </c>
      <c r="T1698" s="40" t="e">
        <f>VLOOKUP(L1698,银行退!C:W,21,FALSE)</f>
        <v>#N/A</v>
      </c>
      <c r="U1698" s="53">
        <v>42915.421666666669</v>
      </c>
      <c r="V1698" t="e">
        <f>VLOOKUP(B1698,HIS解!E:G,3,FALSE)</f>
        <v>#N/A</v>
      </c>
    </row>
    <row r="1699" spans="1:22" ht="14.25" hidden="1">
      <c r="A1699" s="53">
        <v>42915.422175925924</v>
      </c>
      <c r="B1699">
        <v>464943</v>
      </c>
      <c r="C1699" t="s">
        <v>4474</v>
      </c>
      <c r="D1699" t="s">
        <v>137</v>
      </c>
      <c r="E1699" t="s">
        <v>138</v>
      </c>
      <c r="F1699" s="15">
        <v>63</v>
      </c>
      <c r="G1699" t="s">
        <v>367</v>
      </c>
      <c r="H1699" t="s">
        <v>367</v>
      </c>
      <c r="I1699" t="s">
        <v>74</v>
      </c>
      <c r="J1699" t="s">
        <v>36</v>
      </c>
      <c r="K1699" t="s">
        <v>75</v>
      </c>
      <c r="L1699" t="s">
        <v>9842</v>
      </c>
      <c r="M1699" t="s">
        <v>9843</v>
      </c>
      <c r="N1699" t="s">
        <v>164</v>
      </c>
      <c r="O1699">
        <f>VLOOKUP(B1699,HIS退!B:F,5,FALSE)</f>
        <v>-63</v>
      </c>
      <c r="P1699" t="str">
        <f t="shared" si="54"/>
        <v/>
      </c>
      <c r="Q1699" s="40">
        <f>VLOOKUP(L1699,银行退!C:D,2,FALSE)</f>
        <v>63</v>
      </c>
      <c r="R1699" t="str">
        <f t="shared" si="55"/>
        <v/>
      </c>
      <c r="S1699" t="str">
        <f>VLOOKUP(L1699,银行退!C:Q,15,FALSE)</f>
        <v>S</v>
      </c>
      <c r="T1699" s="40">
        <f>VLOOKUP(L1699,银行退!C:W,21,FALSE)</f>
        <v>0</v>
      </c>
      <c r="U1699" s="53">
        <v>42915.422175925924</v>
      </c>
      <c r="V1699" t="e">
        <f>VLOOKUP(B1699,HIS解!E:G,3,FALSE)</f>
        <v>#N/A</v>
      </c>
    </row>
    <row r="1700" spans="1:22" ht="14.25" hidden="1">
      <c r="A1700" s="53">
        <v>42915.423009259262</v>
      </c>
      <c r="B1700">
        <v>465023</v>
      </c>
      <c r="C1700" t="s">
        <v>4475</v>
      </c>
      <c r="D1700" t="s">
        <v>4476</v>
      </c>
      <c r="E1700" t="s">
        <v>4477</v>
      </c>
      <c r="F1700" s="15">
        <v>1170</v>
      </c>
      <c r="G1700" t="s">
        <v>367</v>
      </c>
      <c r="H1700" t="s">
        <v>367</v>
      </c>
      <c r="I1700" t="s">
        <v>74</v>
      </c>
      <c r="J1700" t="s">
        <v>36</v>
      </c>
      <c r="K1700" t="s">
        <v>75</v>
      </c>
      <c r="L1700" t="s">
        <v>9844</v>
      </c>
      <c r="M1700" t="s">
        <v>9845</v>
      </c>
      <c r="N1700" t="s">
        <v>9846</v>
      </c>
      <c r="O1700">
        <f>VLOOKUP(B1700,HIS退!B:F,5,FALSE)</f>
        <v>-1170</v>
      </c>
      <c r="P1700" t="str">
        <f t="shared" si="54"/>
        <v/>
      </c>
      <c r="Q1700" s="40">
        <f>VLOOKUP(L1700,银行退!C:D,2,FALSE)</f>
        <v>1170</v>
      </c>
      <c r="R1700" t="str">
        <f t="shared" si="55"/>
        <v/>
      </c>
      <c r="S1700" t="str">
        <f>VLOOKUP(L1700,银行退!C:Q,15,FALSE)</f>
        <v>S</v>
      </c>
      <c r="T1700" s="40" t="e">
        <f>VLOOKUP(L1700,银行退!C:W,21,FALSE)</f>
        <v>#N/A</v>
      </c>
      <c r="U1700" s="53">
        <v>42915.423009259262</v>
      </c>
      <c r="V1700" t="e">
        <f>VLOOKUP(B1700,HIS解!E:G,3,FALSE)</f>
        <v>#N/A</v>
      </c>
    </row>
    <row r="1701" spans="1:22" ht="14.25" hidden="1">
      <c r="A1701" s="53">
        <v>42915.438020833331</v>
      </c>
      <c r="B1701">
        <v>466156</v>
      </c>
      <c r="C1701" t="s">
        <v>4478</v>
      </c>
      <c r="D1701" t="s">
        <v>4479</v>
      </c>
      <c r="E1701" t="s">
        <v>4480</v>
      </c>
      <c r="F1701" s="15">
        <v>42</v>
      </c>
      <c r="G1701" t="s">
        <v>367</v>
      </c>
      <c r="H1701" t="s">
        <v>367</v>
      </c>
      <c r="I1701" t="s">
        <v>74</v>
      </c>
      <c r="J1701" t="s">
        <v>36</v>
      </c>
      <c r="K1701" t="s">
        <v>75</v>
      </c>
      <c r="L1701" t="s">
        <v>9847</v>
      </c>
      <c r="M1701" t="s">
        <v>9848</v>
      </c>
      <c r="N1701" t="s">
        <v>9849</v>
      </c>
      <c r="O1701">
        <f>VLOOKUP(B1701,HIS退!B:F,5,FALSE)</f>
        <v>-42</v>
      </c>
      <c r="P1701" t="str">
        <f t="shared" si="54"/>
        <v/>
      </c>
      <c r="Q1701" s="40">
        <f>VLOOKUP(L1701,银行退!C:D,2,FALSE)</f>
        <v>42</v>
      </c>
      <c r="R1701" t="str">
        <f t="shared" si="55"/>
        <v/>
      </c>
      <c r="S1701" t="str">
        <f>VLOOKUP(L1701,银行退!C:Q,15,FALSE)</f>
        <v>S</v>
      </c>
      <c r="T1701" s="40" t="e">
        <f>VLOOKUP(L1701,银行退!C:W,21,FALSE)</f>
        <v>#N/A</v>
      </c>
      <c r="U1701" s="53">
        <v>42915.438020833331</v>
      </c>
      <c r="V1701" t="e">
        <f>VLOOKUP(B1701,HIS解!E:G,3,FALSE)</f>
        <v>#N/A</v>
      </c>
    </row>
    <row r="1702" spans="1:22" ht="14.25" hidden="1">
      <c r="A1702" s="53">
        <v>42915.442175925928</v>
      </c>
      <c r="B1702">
        <v>466427</v>
      </c>
      <c r="C1702" t="s">
        <v>4481</v>
      </c>
      <c r="D1702" t="s">
        <v>4482</v>
      </c>
      <c r="E1702" t="s">
        <v>4483</v>
      </c>
      <c r="F1702" s="15">
        <v>40</v>
      </c>
      <c r="G1702" t="s">
        <v>367</v>
      </c>
      <c r="H1702" t="s">
        <v>367</v>
      </c>
      <c r="I1702" t="s">
        <v>74</v>
      </c>
      <c r="J1702" t="s">
        <v>36</v>
      </c>
      <c r="K1702" t="s">
        <v>75</v>
      </c>
      <c r="L1702" t="s">
        <v>9850</v>
      </c>
      <c r="M1702" t="s">
        <v>9851</v>
      </c>
      <c r="N1702" t="s">
        <v>9852</v>
      </c>
      <c r="O1702">
        <f>VLOOKUP(B1702,HIS退!B:F,5,FALSE)</f>
        <v>-40</v>
      </c>
      <c r="P1702" t="str">
        <f t="shared" si="54"/>
        <v/>
      </c>
      <c r="Q1702" s="40">
        <f>VLOOKUP(L1702,银行退!C:D,2,FALSE)</f>
        <v>40</v>
      </c>
      <c r="R1702" t="str">
        <f t="shared" si="55"/>
        <v/>
      </c>
      <c r="S1702" t="str">
        <f>VLOOKUP(L1702,银行退!C:Q,15,FALSE)</f>
        <v>S</v>
      </c>
      <c r="T1702" s="40" t="e">
        <f>VLOOKUP(L1702,银行退!C:W,21,FALSE)</f>
        <v>#N/A</v>
      </c>
      <c r="U1702" s="53">
        <v>42915.442175925928</v>
      </c>
      <c r="V1702" t="e">
        <f>VLOOKUP(B1702,HIS解!E:G,3,FALSE)</f>
        <v>#N/A</v>
      </c>
    </row>
    <row r="1703" spans="1:22" ht="14.25" hidden="1">
      <c r="A1703" s="53">
        <v>42915.444074074076</v>
      </c>
      <c r="B1703">
        <v>466556</v>
      </c>
      <c r="C1703" t="s">
        <v>4484</v>
      </c>
      <c r="D1703" t="s">
        <v>4485</v>
      </c>
      <c r="E1703" t="s">
        <v>4486</v>
      </c>
      <c r="F1703" s="15">
        <v>100</v>
      </c>
      <c r="G1703" t="s">
        <v>367</v>
      </c>
      <c r="H1703" t="s">
        <v>367</v>
      </c>
      <c r="I1703" t="s">
        <v>74</v>
      </c>
      <c r="J1703" t="s">
        <v>36</v>
      </c>
      <c r="K1703" t="s">
        <v>75</v>
      </c>
      <c r="L1703" t="s">
        <v>9853</v>
      </c>
      <c r="M1703" t="s">
        <v>9854</v>
      </c>
      <c r="N1703" t="s">
        <v>9855</v>
      </c>
      <c r="O1703">
        <f>VLOOKUP(B1703,HIS退!B:F,5,FALSE)</f>
        <v>-100</v>
      </c>
      <c r="P1703" t="str">
        <f t="shared" si="54"/>
        <v/>
      </c>
      <c r="Q1703" s="40">
        <f>VLOOKUP(L1703,银行退!C:D,2,FALSE)</f>
        <v>100</v>
      </c>
      <c r="R1703" t="str">
        <f t="shared" si="55"/>
        <v/>
      </c>
      <c r="S1703" t="str">
        <f>VLOOKUP(L1703,银行退!C:Q,15,FALSE)</f>
        <v>S</v>
      </c>
      <c r="T1703" s="40" t="e">
        <f>VLOOKUP(L1703,银行退!C:W,21,FALSE)</f>
        <v>#N/A</v>
      </c>
      <c r="U1703" s="53">
        <v>42915.444074074076</v>
      </c>
      <c r="V1703" t="e">
        <f>VLOOKUP(B1703,HIS解!E:G,3,FALSE)</f>
        <v>#N/A</v>
      </c>
    </row>
    <row r="1704" spans="1:22" ht="14.25" hidden="1">
      <c r="A1704" s="53">
        <v>42915.446504629632</v>
      </c>
      <c r="B1704">
        <v>466697</v>
      </c>
      <c r="C1704" t="s">
        <v>4487</v>
      </c>
      <c r="D1704" t="s">
        <v>4488</v>
      </c>
      <c r="E1704" t="s">
        <v>4489</v>
      </c>
      <c r="F1704" s="15">
        <v>1000</v>
      </c>
      <c r="G1704" t="s">
        <v>367</v>
      </c>
      <c r="H1704" t="s">
        <v>367</v>
      </c>
      <c r="I1704" t="s">
        <v>74</v>
      </c>
      <c r="J1704" t="s">
        <v>36</v>
      </c>
      <c r="K1704" t="s">
        <v>75</v>
      </c>
      <c r="L1704" t="s">
        <v>9856</v>
      </c>
      <c r="M1704" t="s">
        <v>9857</v>
      </c>
      <c r="N1704" t="s">
        <v>9858</v>
      </c>
      <c r="O1704">
        <f>VLOOKUP(B1704,HIS退!B:F,5,FALSE)</f>
        <v>-1000</v>
      </c>
      <c r="P1704" t="str">
        <f t="shared" si="54"/>
        <v/>
      </c>
      <c r="Q1704" s="40">
        <f>VLOOKUP(L1704,银行退!C:D,2,FALSE)</f>
        <v>1000</v>
      </c>
      <c r="R1704" t="str">
        <f t="shared" si="55"/>
        <v/>
      </c>
      <c r="S1704" t="str">
        <f>VLOOKUP(L1704,银行退!C:Q,15,FALSE)</f>
        <v>S</v>
      </c>
      <c r="T1704" s="40" t="e">
        <f>VLOOKUP(L1704,银行退!C:W,21,FALSE)</f>
        <v>#N/A</v>
      </c>
      <c r="U1704" s="53">
        <v>42915.446504629632</v>
      </c>
      <c r="V1704" t="e">
        <f>VLOOKUP(B1704,HIS解!E:G,3,FALSE)</f>
        <v>#N/A</v>
      </c>
    </row>
    <row r="1705" spans="1:22" ht="14.25" hidden="1">
      <c r="A1705" s="53">
        <v>42915.448738425926</v>
      </c>
      <c r="B1705">
        <v>466838</v>
      </c>
      <c r="C1705" t="s">
        <v>4490</v>
      </c>
      <c r="D1705" t="s">
        <v>4491</v>
      </c>
      <c r="E1705" t="s">
        <v>4492</v>
      </c>
      <c r="F1705" s="15">
        <v>379</v>
      </c>
      <c r="G1705" t="s">
        <v>367</v>
      </c>
      <c r="H1705" t="s">
        <v>367</v>
      </c>
      <c r="I1705" t="s">
        <v>74</v>
      </c>
      <c r="J1705" t="s">
        <v>36</v>
      </c>
      <c r="K1705" t="s">
        <v>75</v>
      </c>
      <c r="L1705" t="s">
        <v>9859</v>
      </c>
      <c r="M1705" t="s">
        <v>9860</v>
      </c>
      <c r="N1705" t="s">
        <v>9861</v>
      </c>
      <c r="O1705">
        <f>VLOOKUP(B1705,HIS退!B:F,5,FALSE)</f>
        <v>-379</v>
      </c>
      <c r="P1705" t="str">
        <f t="shared" si="54"/>
        <v/>
      </c>
      <c r="Q1705" s="40">
        <f>VLOOKUP(L1705,银行退!C:D,2,FALSE)</f>
        <v>379</v>
      </c>
      <c r="R1705" t="str">
        <f t="shared" si="55"/>
        <v/>
      </c>
      <c r="S1705" t="str">
        <f>VLOOKUP(L1705,银行退!C:Q,15,FALSE)</f>
        <v>S</v>
      </c>
      <c r="T1705" s="40" t="e">
        <f>VLOOKUP(L1705,银行退!C:W,21,FALSE)</f>
        <v>#N/A</v>
      </c>
      <c r="U1705" s="53">
        <v>42915.448738425926</v>
      </c>
      <c r="V1705" t="e">
        <f>VLOOKUP(B1705,HIS解!E:G,3,FALSE)</f>
        <v>#N/A</v>
      </c>
    </row>
    <row r="1706" spans="1:22" ht="14.25" hidden="1">
      <c r="A1706" s="53">
        <v>42915.45385416667</v>
      </c>
      <c r="B1706">
        <v>467125</v>
      </c>
      <c r="C1706" t="s">
        <v>4493</v>
      </c>
      <c r="D1706" t="s">
        <v>4494</v>
      </c>
      <c r="E1706" t="s">
        <v>4495</v>
      </c>
      <c r="F1706" s="15">
        <v>98</v>
      </c>
      <c r="G1706" t="s">
        <v>367</v>
      </c>
      <c r="H1706" t="s">
        <v>367</v>
      </c>
      <c r="I1706" t="s">
        <v>74</v>
      </c>
      <c r="J1706" t="s">
        <v>36</v>
      </c>
      <c r="K1706" t="s">
        <v>75</v>
      </c>
      <c r="L1706" t="s">
        <v>9862</v>
      </c>
      <c r="M1706" t="s">
        <v>9863</v>
      </c>
      <c r="N1706" t="s">
        <v>9864</v>
      </c>
      <c r="O1706">
        <f>VLOOKUP(B1706,HIS退!B:F,5,FALSE)</f>
        <v>-98</v>
      </c>
      <c r="P1706" t="str">
        <f t="shared" si="54"/>
        <v/>
      </c>
      <c r="Q1706" s="40">
        <f>VLOOKUP(L1706,银行退!C:D,2,FALSE)</f>
        <v>98</v>
      </c>
      <c r="R1706" t="str">
        <f t="shared" si="55"/>
        <v/>
      </c>
      <c r="S1706" t="str">
        <f>VLOOKUP(L1706,银行退!C:Q,15,FALSE)</f>
        <v>S</v>
      </c>
      <c r="T1706" s="40" t="e">
        <f>VLOOKUP(L1706,银行退!C:W,21,FALSE)</f>
        <v>#N/A</v>
      </c>
      <c r="U1706" s="53">
        <v>42915.45385416667</v>
      </c>
      <c r="V1706" t="e">
        <f>VLOOKUP(B1706,HIS解!E:G,3,FALSE)</f>
        <v>#N/A</v>
      </c>
    </row>
    <row r="1707" spans="1:22" ht="14.25" hidden="1">
      <c r="A1707" s="53">
        <v>42915.458935185183</v>
      </c>
      <c r="B1707">
        <v>467491</v>
      </c>
      <c r="C1707" t="s">
        <v>4496</v>
      </c>
      <c r="D1707" t="s">
        <v>4497</v>
      </c>
      <c r="E1707" t="s">
        <v>789</v>
      </c>
      <c r="F1707" s="15">
        <v>534</v>
      </c>
      <c r="G1707" t="s">
        <v>367</v>
      </c>
      <c r="H1707" t="s">
        <v>367</v>
      </c>
      <c r="I1707" t="s">
        <v>74</v>
      </c>
      <c r="J1707" t="s">
        <v>36</v>
      </c>
      <c r="K1707" t="s">
        <v>75</v>
      </c>
      <c r="L1707" t="s">
        <v>9865</v>
      </c>
      <c r="M1707" t="s">
        <v>9866</v>
      </c>
      <c r="N1707" t="s">
        <v>9867</v>
      </c>
      <c r="O1707">
        <f>VLOOKUP(B1707,HIS退!B:F,5,FALSE)</f>
        <v>-534</v>
      </c>
      <c r="P1707" t="str">
        <f t="shared" si="54"/>
        <v/>
      </c>
      <c r="Q1707" s="40">
        <f>VLOOKUP(L1707,银行退!C:D,2,FALSE)</f>
        <v>534</v>
      </c>
      <c r="R1707" t="str">
        <f t="shared" si="55"/>
        <v/>
      </c>
      <c r="S1707" t="str">
        <f>VLOOKUP(L1707,银行退!C:Q,15,FALSE)</f>
        <v>S</v>
      </c>
      <c r="T1707" s="40" t="e">
        <f>VLOOKUP(L1707,银行退!C:W,21,FALSE)</f>
        <v>#N/A</v>
      </c>
      <c r="U1707" s="53">
        <v>42915.458935185183</v>
      </c>
      <c r="V1707" t="e">
        <f>VLOOKUP(B1707,HIS解!E:G,3,FALSE)</f>
        <v>#N/A</v>
      </c>
    </row>
    <row r="1708" spans="1:22" ht="14.25" hidden="1">
      <c r="A1708" s="53">
        <v>42915.464837962965</v>
      </c>
      <c r="B1708">
        <v>467851</v>
      </c>
      <c r="C1708" t="s">
        <v>4498</v>
      </c>
      <c r="D1708" t="s">
        <v>4499</v>
      </c>
      <c r="E1708" t="s">
        <v>4500</v>
      </c>
      <c r="F1708" s="15">
        <v>405</v>
      </c>
      <c r="G1708" t="s">
        <v>367</v>
      </c>
      <c r="H1708" t="s">
        <v>367</v>
      </c>
      <c r="I1708" t="s">
        <v>74</v>
      </c>
      <c r="J1708" t="s">
        <v>36</v>
      </c>
      <c r="K1708" t="s">
        <v>75</v>
      </c>
      <c r="L1708" t="s">
        <v>9868</v>
      </c>
      <c r="M1708" t="s">
        <v>9869</v>
      </c>
      <c r="N1708" t="s">
        <v>9870</v>
      </c>
      <c r="O1708">
        <f>VLOOKUP(B1708,HIS退!B:F,5,FALSE)</f>
        <v>-405</v>
      </c>
      <c r="P1708" t="str">
        <f t="shared" si="54"/>
        <v/>
      </c>
      <c r="Q1708" s="40">
        <f>VLOOKUP(L1708,银行退!C:D,2,FALSE)</f>
        <v>405</v>
      </c>
      <c r="R1708" t="str">
        <f t="shared" si="55"/>
        <v/>
      </c>
      <c r="S1708" t="str">
        <f>VLOOKUP(L1708,银行退!C:Q,15,FALSE)</f>
        <v>S</v>
      </c>
      <c r="T1708" s="40" t="e">
        <f>VLOOKUP(L1708,银行退!C:W,21,FALSE)</f>
        <v>#N/A</v>
      </c>
      <c r="U1708" s="53">
        <v>42915.464837962965</v>
      </c>
      <c r="V1708" t="e">
        <f>VLOOKUP(B1708,HIS解!E:G,3,FALSE)</f>
        <v>#N/A</v>
      </c>
    </row>
    <row r="1709" spans="1:22" ht="14.25" hidden="1">
      <c r="A1709" s="53">
        <v>42915.465775462966</v>
      </c>
      <c r="B1709">
        <v>467913</v>
      </c>
      <c r="C1709" t="s">
        <v>4501</v>
      </c>
      <c r="D1709" t="s">
        <v>4502</v>
      </c>
      <c r="E1709" t="s">
        <v>4503</v>
      </c>
      <c r="F1709" s="15">
        <v>892</v>
      </c>
      <c r="G1709" t="s">
        <v>367</v>
      </c>
      <c r="H1709" t="s">
        <v>367</v>
      </c>
      <c r="I1709" t="s">
        <v>74</v>
      </c>
      <c r="J1709" t="s">
        <v>36</v>
      </c>
      <c r="K1709" t="s">
        <v>75</v>
      </c>
      <c r="L1709" t="s">
        <v>9871</v>
      </c>
      <c r="M1709" t="s">
        <v>9872</v>
      </c>
      <c r="N1709" t="s">
        <v>9873</v>
      </c>
      <c r="O1709">
        <f>VLOOKUP(B1709,HIS退!B:F,5,FALSE)</f>
        <v>-892</v>
      </c>
      <c r="P1709" t="str">
        <f t="shared" si="54"/>
        <v/>
      </c>
      <c r="Q1709" s="40">
        <f>VLOOKUP(L1709,银行退!C:D,2,FALSE)</f>
        <v>892</v>
      </c>
      <c r="R1709" t="str">
        <f t="shared" si="55"/>
        <v/>
      </c>
      <c r="S1709" t="str">
        <f>VLOOKUP(L1709,银行退!C:Q,15,FALSE)</f>
        <v>S</v>
      </c>
      <c r="T1709" s="40" t="e">
        <f>VLOOKUP(L1709,银行退!C:W,21,FALSE)</f>
        <v>#N/A</v>
      </c>
      <c r="U1709" s="53">
        <v>42915.465775462966</v>
      </c>
      <c r="V1709" t="e">
        <f>VLOOKUP(B1709,HIS解!E:G,3,FALSE)</f>
        <v>#N/A</v>
      </c>
    </row>
    <row r="1710" spans="1:22" ht="14.25" hidden="1">
      <c r="A1710" s="53">
        <v>42915.466597222221</v>
      </c>
      <c r="B1710">
        <v>467959</v>
      </c>
      <c r="C1710" t="s">
        <v>4504</v>
      </c>
      <c r="D1710" t="s">
        <v>4505</v>
      </c>
      <c r="E1710" t="s">
        <v>4506</v>
      </c>
      <c r="F1710" s="15">
        <v>4500</v>
      </c>
      <c r="G1710" t="s">
        <v>367</v>
      </c>
      <c r="H1710" t="s">
        <v>367</v>
      </c>
      <c r="I1710" t="s">
        <v>74</v>
      </c>
      <c r="J1710" t="s">
        <v>36</v>
      </c>
      <c r="K1710" t="s">
        <v>75</v>
      </c>
      <c r="L1710" t="s">
        <v>9874</v>
      </c>
      <c r="M1710" t="s">
        <v>9875</v>
      </c>
      <c r="N1710" t="s">
        <v>9876</v>
      </c>
      <c r="O1710">
        <f>VLOOKUP(B1710,HIS退!B:F,5,FALSE)</f>
        <v>-4500</v>
      </c>
      <c r="P1710" t="str">
        <f t="shared" si="54"/>
        <v/>
      </c>
      <c r="Q1710" s="40">
        <f>VLOOKUP(L1710,银行退!C:D,2,FALSE)</f>
        <v>4500</v>
      </c>
      <c r="R1710" t="str">
        <f t="shared" si="55"/>
        <v/>
      </c>
      <c r="S1710" t="str">
        <f>VLOOKUP(L1710,银行退!C:Q,15,FALSE)</f>
        <v>S</v>
      </c>
      <c r="T1710" s="40" t="e">
        <f>VLOOKUP(L1710,银行退!C:W,21,FALSE)</f>
        <v>#N/A</v>
      </c>
      <c r="U1710" s="53">
        <v>42915.466597222221</v>
      </c>
      <c r="V1710" t="e">
        <f>VLOOKUP(B1710,HIS解!E:G,3,FALSE)</f>
        <v>#N/A</v>
      </c>
    </row>
    <row r="1711" spans="1:22" ht="14.25" hidden="1">
      <c r="A1711" s="53">
        <v>42915.469444444447</v>
      </c>
      <c r="B1711">
        <v>468130</v>
      </c>
      <c r="C1711" t="s">
        <v>4507</v>
      </c>
      <c r="D1711" t="s">
        <v>4508</v>
      </c>
      <c r="E1711" t="s">
        <v>4509</v>
      </c>
      <c r="F1711" s="15">
        <v>200</v>
      </c>
      <c r="G1711" t="s">
        <v>367</v>
      </c>
      <c r="H1711" t="s">
        <v>367</v>
      </c>
      <c r="I1711" t="s">
        <v>74</v>
      </c>
      <c r="J1711" t="s">
        <v>36</v>
      </c>
      <c r="K1711" t="s">
        <v>75</v>
      </c>
      <c r="L1711" t="s">
        <v>9877</v>
      </c>
      <c r="M1711" t="s">
        <v>9878</v>
      </c>
      <c r="N1711" t="s">
        <v>9879</v>
      </c>
      <c r="O1711">
        <f>VLOOKUP(B1711,HIS退!B:F,5,FALSE)</f>
        <v>-200</v>
      </c>
      <c r="P1711" t="str">
        <f t="shared" si="54"/>
        <v/>
      </c>
      <c r="Q1711" s="40">
        <f>VLOOKUP(L1711,银行退!C:D,2,FALSE)</f>
        <v>200</v>
      </c>
      <c r="R1711" t="str">
        <f t="shared" si="55"/>
        <v/>
      </c>
      <c r="S1711" t="str">
        <f>VLOOKUP(L1711,银行退!C:Q,15,FALSE)</f>
        <v>S</v>
      </c>
      <c r="T1711" s="40" t="e">
        <f>VLOOKUP(L1711,银行退!C:W,21,FALSE)</f>
        <v>#N/A</v>
      </c>
      <c r="U1711" s="53">
        <v>42915.469444444447</v>
      </c>
      <c r="V1711" t="e">
        <f>VLOOKUP(B1711,HIS解!E:G,3,FALSE)</f>
        <v>#N/A</v>
      </c>
    </row>
    <row r="1712" spans="1:22" ht="14.25" hidden="1">
      <c r="A1712" s="53">
        <v>42915.471099537041</v>
      </c>
      <c r="B1712">
        <v>468217</v>
      </c>
      <c r="C1712" t="s">
        <v>9880</v>
      </c>
      <c r="D1712" t="s">
        <v>4510</v>
      </c>
      <c r="E1712" t="s">
        <v>4511</v>
      </c>
      <c r="F1712" s="15">
        <v>400</v>
      </c>
      <c r="G1712" t="s">
        <v>367</v>
      </c>
      <c r="H1712" t="s">
        <v>367</v>
      </c>
      <c r="I1712" t="s">
        <v>174</v>
      </c>
      <c r="J1712" t="s">
        <v>73</v>
      </c>
      <c r="K1712" t="s">
        <v>75</v>
      </c>
      <c r="L1712" t="s">
        <v>9881</v>
      </c>
      <c r="M1712" t="s">
        <v>9882</v>
      </c>
      <c r="N1712" t="s">
        <v>5124</v>
      </c>
      <c r="O1712">
        <f>VLOOKUP(B1712,HIS退!B:F,5,FALSE)</f>
        <v>-400</v>
      </c>
      <c r="P1712" t="str">
        <f t="shared" si="54"/>
        <v/>
      </c>
      <c r="Q1712" s="40">
        <f>VLOOKUP(L1712,银行退!C:D,2,FALSE)</f>
        <v>400</v>
      </c>
      <c r="R1712" t="str">
        <f t="shared" si="55"/>
        <v/>
      </c>
      <c r="S1712" t="str">
        <f>VLOOKUP(L1712,银行退!C:Q,15,FALSE)</f>
        <v>B</v>
      </c>
      <c r="T1712" s="40" t="str">
        <f>VLOOKUP(L1712,银行退!C:W,21,FALSE)</f>
        <v>20170629</v>
      </c>
      <c r="U1712" s="53">
        <v>42915.471099537041</v>
      </c>
      <c r="V1712">
        <f>VLOOKUP(B1712,HIS解!E:G,3,FALSE)</f>
        <v>400</v>
      </c>
    </row>
    <row r="1713" spans="1:22" ht="14.25" hidden="1">
      <c r="A1713" s="53">
        <v>42915.473217592589</v>
      </c>
      <c r="B1713">
        <v>468321</v>
      </c>
      <c r="C1713" t="s">
        <v>4512</v>
      </c>
      <c r="D1713" t="s">
        <v>4513</v>
      </c>
      <c r="E1713" t="s">
        <v>4514</v>
      </c>
      <c r="F1713" s="15">
        <v>2577</v>
      </c>
      <c r="G1713" t="s">
        <v>367</v>
      </c>
      <c r="H1713" t="s">
        <v>367</v>
      </c>
      <c r="I1713" t="s">
        <v>74</v>
      </c>
      <c r="J1713" t="s">
        <v>36</v>
      </c>
      <c r="K1713" t="s">
        <v>75</v>
      </c>
      <c r="L1713" t="s">
        <v>9883</v>
      </c>
      <c r="M1713" t="s">
        <v>9884</v>
      </c>
      <c r="N1713" t="s">
        <v>9885</v>
      </c>
      <c r="O1713">
        <f>VLOOKUP(B1713,HIS退!B:F,5,FALSE)</f>
        <v>-2577</v>
      </c>
      <c r="P1713" t="str">
        <f t="shared" si="54"/>
        <v/>
      </c>
      <c r="Q1713" s="40">
        <f>VLOOKUP(L1713,银行退!C:D,2,FALSE)</f>
        <v>2577</v>
      </c>
      <c r="R1713" t="str">
        <f t="shared" si="55"/>
        <v/>
      </c>
      <c r="S1713" t="str">
        <f>VLOOKUP(L1713,银行退!C:Q,15,FALSE)</f>
        <v>S</v>
      </c>
      <c r="T1713" s="40" t="e">
        <f>VLOOKUP(L1713,银行退!C:W,21,FALSE)</f>
        <v>#N/A</v>
      </c>
      <c r="U1713" s="53">
        <v>42915.473217592589</v>
      </c>
      <c r="V1713" t="e">
        <f>VLOOKUP(B1713,HIS解!E:G,3,FALSE)</f>
        <v>#N/A</v>
      </c>
    </row>
    <row r="1714" spans="1:22" ht="14.25" hidden="1">
      <c r="A1714" s="53">
        <v>42915.479594907411</v>
      </c>
      <c r="B1714">
        <v>468663</v>
      </c>
      <c r="C1714" t="s">
        <v>4515</v>
      </c>
      <c r="D1714" t="s">
        <v>4516</v>
      </c>
      <c r="E1714" t="s">
        <v>4517</v>
      </c>
      <c r="F1714" s="15">
        <v>198</v>
      </c>
      <c r="G1714" t="s">
        <v>367</v>
      </c>
      <c r="H1714" t="s">
        <v>367</v>
      </c>
      <c r="I1714" t="s">
        <v>74</v>
      </c>
      <c r="J1714" t="s">
        <v>36</v>
      </c>
      <c r="K1714" t="s">
        <v>75</v>
      </c>
      <c r="L1714" t="s">
        <v>9886</v>
      </c>
      <c r="M1714" t="s">
        <v>9887</v>
      </c>
      <c r="N1714" t="s">
        <v>9888</v>
      </c>
      <c r="O1714">
        <f>VLOOKUP(B1714,HIS退!B:F,5,FALSE)</f>
        <v>-198</v>
      </c>
      <c r="P1714" t="str">
        <f t="shared" si="54"/>
        <v/>
      </c>
      <c r="Q1714" s="40">
        <f>VLOOKUP(L1714,银行退!C:D,2,FALSE)</f>
        <v>198</v>
      </c>
      <c r="R1714" t="str">
        <f t="shared" si="55"/>
        <v/>
      </c>
      <c r="S1714" t="str">
        <f>VLOOKUP(L1714,银行退!C:Q,15,FALSE)</f>
        <v>S</v>
      </c>
      <c r="T1714" s="40" t="e">
        <f>VLOOKUP(L1714,银行退!C:W,21,FALSE)</f>
        <v>#N/A</v>
      </c>
      <c r="U1714" s="53">
        <v>42915.479594907411</v>
      </c>
      <c r="V1714" t="e">
        <f>VLOOKUP(B1714,HIS解!E:G,3,FALSE)</f>
        <v>#N/A</v>
      </c>
    </row>
    <row r="1715" spans="1:22" ht="14.25" hidden="1">
      <c r="A1715" s="53">
        <v>42915.481238425928</v>
      </c>
      <c r="B1715">
        <v>468757</v>
      </c>
      <c r="C1715" t="s">
        <v>9889</v>
      </c>
      <c r="D1715" t="s">
        <v>4518</v>
      </c>
      <c r="E1715" t="s">
        <v>4519</v>
      </c>
      <c r="F1715" s="15">
        <v>417</v>
      </c>
      <c r="G1715" t="s">
        <v>367</v>
      </c>
      <c r="H1715" t="s">
        <v>367</v>
      </c>
      <c r="I1715" t="s">
        <v>174</v>
      </c>
      <c r="J1715" t="s">
        <v>73</v>
      </c>
      <c r="K1715" t="s">
        <v>75</v>
      </c>
      <c r="L1715" t="s">
        <v>9890</v>
      </c>
      <c r="M1715" t="s">
        <v>9891</v>
      </c>
      <c r="N1715" t="s">
        <v>5125</v>
      </c>
      <c r="O1715">
        <f>VLOOKUP(B1715,HIS退!B:F,5,FALSE)</f>
        <v>-417</v>
      </c>
      <c r="P1715" t="str">
        <f t="shared" si="54"/>
        <v/>
      </c>
      <c r="Q1715" s="40">
        <f>VLOOKUP(L1715,银行退!C:D,2,FALSE)</f>
        <v>417</v>
      </c>
      <c r="R1715" t="str">
        <f t="shared" si="55"/>
        <v/>
      </c>
      <c r="S1715" t="str">
        <f>VLOOKUP(L1715,银行退!C:Q,15,FALSE)</f>
        <v>B</v>
      </c>
      <c r="T1715" s="40" t="str">
        <f>VLOOKUP(L1715,银行退!C:W,21,FALSE)</f>
        <v>20170629</v>
      </c>
      <c r="U1715" s="53">
        <v>42915.481238425928</v>
      </c>
      <c r="V1715">
        <f>VLOOKUP(B1715,HIS解!E:G,3,FALSE)</f>
        <v>417</v>
      </c>
    </row>
    <row r="1716" spans="1:22" ht="14.25" hidden="1">
      <c r="A1716" s="53">
        <v>42915.485000000001</v>
      </c>
      <c r="B1716">
        <v>468903</v>
      </c>
      <c r="C1716" t="s">
        <v>9892</v>
      </c>
      <c r="D1716" t="s">
        <v>4520</v>
      </c>
      <c r="E1716" t="s">
        <v>4521</v>
      </c>
      <c r="F1716" s="15">
        <v>100</v>
      </c>
      <c r="G1716" t="s">
        <v>367</v>
      </c>
      <c r="H1716" t="s">
        <v>367</v>
      </c>
      <c r="I1716" t="s">
        <v>174</v>
      </c>
      <c r="J1716" t="s">
        <v>73</v>
      </c>
      <c r="K1716" t="s">
        <v>75</v>
      </c>
      <c r="L1716" t="s">
        <v>9893</v>
      </c>
      <c r="M1716" t="s">
        <v>9894</v>
      </c>
      <c r="N1716" t="s">
        <v>5126</v>
      </c>
      <c r="O1716">
        <f>VLOOKUP(B1716,HIS退!B:F,5,FALSE)</f>
        <v>-100</v>
      </c>
      <c r="P1716" t="str">
        <f t="shared" si="54"/>
        <v/>
      </c>
      <c r="Q1716" s="40">
        <f>VLOOKUP(L1716,银行退!C:D,2,FALSE)</f>
        <v>100</v>
      </c>
      <c r="R1716" t="str">
        <f t="shared" si="55"/>
        <v/>
      </c>
      <c r="S1716" t="str">
        <f>VLOOKUP(L1716,银行退!C:Q,15,FALSE)</f>
        <v>B</v>
      </c>
      <c r="T1716" s="40" t="str">
        <f>VLOOKUP(L1716,银行退!C:W,21,FALSE)</f>
        <v>20170629</v>
      </c>
      <c r="U1716" s="53">
        <v>42915.485000000001</v>
      </c>
      <c r="V1716">
        <f>VLOOKUP(B1716,HIS解!E:G,3,FALSE)</f>
        <v>100</v>
      </c>
    </row>
    <row r="1717" spans="1:22" ht="14.25" hidden="1">
      <c r="A1717" s="53">
        <v>42915.492442129631</v>
      </c>
      <c r="B1717">
        <v>469213</v>
      </c>
      <c r="C1717" t="s">
        <v>4522</v>
      </c>
      <c r="D1717" t="s">
        <v>218</v>
      </c>
      <c r="E1717" t="s">
        <v>219</v>
      </c>
      <c r="F1717" s="15">
        <v>3084</v>
      </c>
      <c r="G1717" t="s">
        <v>367</v>
      </c>
      <c r="H1717" t="s">
        <v>367</v>
      </c>
      <c r="I1717" t="s">
        <v>74</v>
      </c>
      <c r="J1717" t="s">
        <v>36</v>
      </c>
      <c r="K1717" t="s">
        <v>75</v>
      </c>
      <c r="L1717" t="s">
        <v>9895</v>
      </c>
      <c r="M1717" t="s">
        <v>9896</v>
      </c>
      <c r="N1717" t="s">
        <v>265</v>
      </c>
      <c r="O1717">
        <f>VLOOKUP(B1717,HIS退!B:F,5,FALSE)</f>
        <v>-3084</v>
      </c>
      <c r="P1717" t="str">
        <f t="shared" si="54"/>
        <v/>
      </c>
      <c r="Q1717" s="40">
        <f>VLOOKUP(L1717,银行退!C:D,2,FALSE)</f>
        <v>3084</v>
      </c>
      <c r="R1717" t="str">
        <f t="shared" si="55"/>
        <v/>
      </c>
      <c r="S1717" t="str">
        <f>VLOOKUP(L1717,银行退!C:Q,15,FALSE)</f>
        <v>S</v>
      </c>
      <c r="T1717" s="40" t="e">
        <f>VLOOKUP(L1717,银行退!C:W,21,FALSE)</f>
        <v>#N/A</v>
      </c>
      <c r="U1717" s="53">
        <v>42915.492442129631</v>
      </c>
      <c r="V1717" t="e">
        <f>VLOOKUP(B1717,HIS解!E:G,3,FALSE)</f>
        <v>#N/A</v>
      </c>
    </row>
    <row r="1718" spans="1:22" ht="14.25" hidden="1">
      <c r="A1718" s="53">
        <v>42915.495706018519</v>
      </c>
      <c r="B1718">
        <v>469331</v>
      </c>
      <c r="C1718" t="s">
        <v>4523</v>
      </c>
      <c r="D1718" t="s">
        <v>4444</v>
      </c>
      <c r="E1718" t="s">
        <v>4445</v>
      </c>
      <c r="F1718" s="15">
        <v>500</v>
      </c>
      <c r="G1718" t="s">
        <v>367</v>
      </c>
      <c r="H1718" t="s">
        <v>367</v>
      </c>
      <c r="I1718" t="s">
        <v>74</v>
      </c>
      <c r="J1718" t="s">
        <v>36</v>
      </c>
      <c r="K1718" t="s">
        <v>75</v>
      </c>
      <c r="L1718" t="s">
        <v>9897</v>
      </c>
      <c r="M1718" t="s">
        <v>9898</v>
      </c>
      <c r="N1718" t="s">
        <v>5118</v>
      </c>
      <c r="O1718">
        <f>VLOOKUP(B1718,HIS退!B:F,5,FALSE)</f>
        <v>-500</v>
      </c>
      <c r="P1718" t="str">
        <f t="shared" si="54"/>
        <v/>
      </c>
      <c r="Q1718" s="40">
        <f>VLOOKUP(L1718,银行退!C:D,2,FALSE)</f>
        <v>500</v>
      </c>
      <c r="R1718" t="str">
        <f t="shared" si="55"/>
        <v/>
      </c>
      <c r="S1718" t="str">
        <f>VLOOKUP(L1718,银行退!C:Q,15,FALSE)</f>
        <v>S</v>
      </c>
      <c r="T1718" s="40" t="e">
        <f>VLOOKUP(L1718,银行退!C:W,21,FALSE)</f>
        <v>#N/A</v>
      </c>
      <c r="U1718" s="53">
        <v>42915.495706018519</v>
      </c>
      <c r="V1718" t="e">
        <f>VLOOKUP(B1718,HIS解!E:G,3,FALSE)</f>
        <v>#N/A</v>
      </c>
    </row>
    <row r="1719" spans="1:22" ht="14.25" hidden="1">
      <c r="A1719" s="53">
        <v>42915.499872685185</v>
      </c>
      <c r="B1719">
        <v>469440</v>
      </c>
      <c r="C1719" t="s">
        <v>4524</v>
      </c>
      <c r="D1719" t="s">
        <v>4525</v>
      </c>
      <c r="E1719" t="s">
        <v>4526</v>
      </c>
      <c r="F1719" s="15">
        <v>9</v>
      </c>
      <c r="G1719" t="s">
        <v>367</v>
      </c>
      <c r="H1719" t="s">
        <v>367</v>
      </c>
      <c r="I1719" t="s">
        <v>74</v>
      </c>
      <c r="J1719" t="s">
        <v>36</v>
      </c>
      <c r="K1719" t="s">
        <v>75</v>
      </c>
      <c r="L1719" t="s">
        <v>9899</v>
      </c>
      <c r="M1719" t="s">
        <v>9900</v>
      </c>
      <c r="N1719" t="s">
        <v>9901</v>
      </c>
      <c r="O1719">
        <f>VLOOKUP(B1719,HIS退!B:F,5,FALSE)</f>
        <v>-9</v>
      </c>
      <c r="P1719" t="str">
        <f t="shared" si="54"/>
        <v/>
      </c>
      <c r="Q1719" s="40">
        <f>VLOOKUP(L1719,银行退!C:D,2,FALSE)</f>
        <v>9</v>
      </c>
      <c r="R1719" t="str">
        <f t="shared" si="55"/>
        <v/>
      </c>
      <c r="S1719" t="str">
        <f>VLOOKUP(L1719,银行退!C:Q,15,FALSE)</f>
        <v>S</v>
      </c>
      <c r="T1719" s="40" t="e">
        <f>VLOOKUP(L1719,银行退!C:W,21,FALSE)</f>
        <v>#N/A</v>
      </c>
      <c r="U1719" s="53">
        <v>42915.499872685185</v>
      </c>
      <c r="V1719" t="e">
        <f>VLOOKUP(B1719,HIS解!E:G,3,FALSE)</f>
        <v>#N/A</v>
      </c>
    </row>
    <row r="1720" spans="1:22" ht="14.25" hidden="1">
      <c r="A1720" s="53">
        <v>42915.502372685187</v>
      </c>
      <c r="B1720">
        <v>469491</v>
      </c>
      <c r="C1720" t="s">
        <v>9902</v>
      </c>
      <c r="D1720" t="s">
        <v>4527</v>
      </c>
      <c r="E1720" t="s">
        <v>4528</v>
      </c>
      <c r="F1720" s="15">
        <v>979</v>
      </c>
      <c r="G1720" t="s">
        <v>367</v>
      </c>
      <c r="H1720" t="s">
        <v>367</v>
      </c>
      <c r="I1720" t="s">
        <v>174</v>
      </c>
      <c r="J1720" t="s">
        <v>73</v>
      </c>
      <c r="K1720" t="s">
        <v>75</v>
      </c>
      <c r="L1720" t="s">
        <v>9903</v>
      </c>
      <c r="M1720" t="s">
        <v>9904</v>
      </c>
      <c r="N1720" t="s">
        <v>5127</v>
      </c>
      <c r="O1720">
        <f>VLOOKUP(B1720,HIS退!B:F,5,FALSE)</f>
        <v>-979</v>
      </c>
      <c r="P1720" t="str">
        <f t="shared" si="54"/>
        <v/>
      </c>
      <c r="Q1720" s="40">
        <f>VLOOKUP(L1720,银行退!C:D,2,FALSE)</f>
        <v>979</v>
      </c>
      <c r="R1720" t="str">
        <f t="shared" si="55"/>
        <v/>
      </c>
      <c r="S1720" t="str">
        <f>VLOOKUP(L1720,银行退!C:Q,15,FALSE)</f>
        <v>B</v>
      </c>
      <c r="T1720" s="40" t="str">
        <f>VLOOKUP(L1720,银行退!C:W,21,FALSE)</f>
        <v>20170629</v>
      </c>
      <c r="U1720" s="53">
        <v>42915.502372685187</v>
      </c>
      <c r="V1720">
        <f>VLOOKUP(B1720,HIS解!E:G,3,FALSE)</f>
        <v>979</v>
      </c>
    </row>
    <row r="1721" spans="1:22" ht="14.25" hidden="1">
      <c r="A1721" s="53">
        <v>42915.510127314818</v>
      </c>
      <c r="B1721">
        <v>469654</v>
      </c>
      <c r="C1721" t="s">
        <v>4529</v>
      </c>
      <c r="D1721" t="s">
        <v>3737</v>
      </c>
      <c r="E1721" t="s">
        <v>3738</v>
      </c>
      <c r="F1721" s="15">
        <v>1418</v>
      </c>
      <c r="G1721" t="s">
        <v>367</v>
      </c>
      <c r="H1721" t="s">
        <v>367</v>
      </c>
      <c r="I1721" t="s">
        <v>74</v>
      </c>
      <c r="J1721" t="s">
        <v>36</v>
      </c>
      <c r="K1721" t="s">
        <v>75</v>
      </c>
      <c r="L1721" t="s">
        <v>9905</v>
      </c>
      <c r="M1721" t="s">
        <v>9906</v>
      </c>
      <c r="N1721" t="s">
        <v>8996</v>
      </c>
      <c r="O1721">
        <f>VLOOKUP(B1721,HIS退!B:F,5,FALSE)</f>
        <v>-1418</v>
      </c>
      <c r="P1721" t="str">
        <f t="shared" si="54"/>
        <v/>
      </c>
      <c r="Q1721" s="40">
        <f>VLOOKUP(L1721,银行退!C:D,2,FALSE)</f>
        <v>1418</v>
      </c>
      <c r="R1721" t="str">
        <f t="shared" si="55"/>
        <v/>
      </c>
      <c r="S1721" t="str">
        <f>VLOOKUP(L1721,银行退!C:Q,15,FALSE)</f>
        <v>S</v>
      </c>
      <c r="T1721" s="40" t="e">
        <f>VLOOKUP(L1721,银行退!C:W,21,FALSE)</f>
        <v>#N/A</v>
      </c>
      <c r="U1721" s="53">
        <v>42915.510127314818</v>
      </c>
      <c r="V1721" t="e">
        <f>VLOOKUP(B1721,HIS解!E:G,3,FALSE)</f>
        <v>#N/A</v>
      </c>
    </row>
    <row r="1722" spans="1:22" ht="14.25" hidden="1">
      <c r="A1722" s="53">
        <v>42915.513703703706</v>
      </c>
      <c r="B1722">
        <v>469723</v>
      </c>
      <c r="C1722" t="s">
        <v>4530</v>
      </c>
      <c r="D1722" t="s">
        <v>4531</v>
      </c>
      <c r="E1722" t="s">
        <v>4532</v>
      </c>
      <c r="F1722" s="15">
        <v>382</v>
      </c>
      <c r="G1722" t="s">
        <v>367</v>
      </c>
      <c r="H1722" t="s">
        <v>367</v>
      </c>
      <c r="I1722" t="s">
        <v>74</v>
      </c>
      <c r="J1722" t="s">
        <v>36</v>
      </c>
      <c r="K1722" t="s">
        <v>75</v>
      </c>
      <c r="L1722" t="s">
        <v>9907</v>
      </c>
      <c r="M1722" t="s">
        <v>9908</v>
      </c>
      <c r="N1722" t="s">
        <v>9909</v>
      </c>
      <c r="O1722">
        <f>VLOOKUP(B1722,HIS退!B:F,5,FALSE)</f>
        <v>-382</v>
      </c>
      <c r="P1722" t="str">
        <f t="shared" si="54"/>
        <v/>
      </c>
      <c r="Q1722" s="40">
        <f>VLOOKUP(L1722,银行退!C:D,2,FALSE)</f>
        <v>382</v>
      </c>
      <c r="R1722" t="str">
        <f t="shared" si="55"/>
        <v/>
      </c>
      <c r="S1722" t="str">
        <f>VLOOKUP(L1722,银行退!C:Q,15,FALSE)</f>
        <v>S</v>
      </c>
      <c r="T1722" s="40" t="e">
        <f>VLOOKUP(L1722,银行退!C:W,21,FALSE)</f>
        <v>#N/A</v>
      </c>
      <c r="U1722" s="53">
        <v>42915.513703703706</v>
      </c>
      <c r="V1722" t="e">
        <f>VLOOKUP(B1722,HIS解!E:G,3,FALSE)</f>
        <v>#N/A</v>
      </c>
    </row>
    <row r="1723" spans="1:22" ht="14.25" hidden="1">
      <c r="A1723" s="53">
        <v>42915.525092592594</v>
      </c>
      <c r="B1723">
        <v>469879</v>
      </c>
      <c r="C1723" t="s">
        <v>4533</v>
      </c>
      <c r="D1723" t="s">
        <v>1992</v>
      </c>
      <c r="E1723" t="s">
        <v>1993</v>
      </c>
      <c r="F1723" s="15">
        <v>500</v>
      </c>
      <c r="G1723" t="s">
        <v>367</v>
      </c>
      <c r="H1723" t="s">
        <v>367</v>
      </c>
      <c r="I1723" t="s">
        <v>74</v>
      </c>
      <c r="J1723" t="s">
        <v>36</v>
      </c>
      <c r="K1723" t="s">
        <v>75</v>
      </c>
      <c r="L1723" t="s">
        <v>9910</v>
      </c>
      <c r="M1723" t="s">
        <v>9911</v>
      </c>
      <c r="N1723" t="s">
        <v>4954</v>
      </c>
      <c r="O1723">
        <f>VLOOKUP(B1723,HIS退!B:F,5,FALSE)</f>
        <v>-500</v>
      </c>
      <c r="P1723" t="str">
        <f t="shared" si="54"/>
        <v/>
      </c>
      <c r="Q1723" s="40">
        <f>VLOOKUP(L1723,银行退!C:D,2,FALSE)</f>
        <v>500</v>
      </c>
      <c r="R1723" t="str">
        <f t="shared" si="55"/>
        <v/>
      </c>
      <c r="S1723" t="str">
        <f>VLOOKUP(L1723,银行退!C:Q,15,FALSE)</f>
        <v>S</v>
      </c>
      <c r="T1723" s="40">
        <f>VLOOKUP(L1723,银行退!C:W,21,FALSE)</f>
        <v>0</v>
      </c>
      <c r="U1723" s="53">
        <v>42915.525092592594</v>
      </c>
      <c r="V1723" t="e">
        <f>VLOOKUP(B1723,HIS解!E:G,3,FALSE)</f>
        <v>#N/A</v>
      </c>
    </row>
    <row r="1724" spans="1:22" ht="14.25" hidden="1">
      <c r="A1724" s="53">
        <v>42915.548738425925</v>
      </c>
      <c r="B1724">
        <v>470021</v>
      </c>
      <c r="C1724" t="s">
        <v>4534</v>
      </c>
      <c r="D1724" t="s">
        <v>4535</v>
      </c>
      <c r="E1724" t="s">
        <v>199</v>
      </c>
      <c r="F1724" s="15">
        <v>150</v>
      </c>
      <c r="G1724" t="s">
        <v>367</v>
      </c>
      <c r="H1724" t="s">
        <v>367</v>
      </c>
      <c r="I1724" t="s">
        <v>74</v>
      </c>
      <c r="J1724" t="s">
        <v>36</v>
      </c>
      <c r="K1724" t="s">
        <v>75</v>
      </c>
      <c r="L1724" t="s">
        <v>9912</v>
      </c>
      <c r="M1724" t="s">
        <v>9913</v>
      </c>
      <c r="N1724" t="s">
        <v>9914</v>
      </c>
      <c r="O1724">
        <f>VLOOKUP(B1724,HIS退!B:F,5,FALSE)</f>
        <v>-150</v>
      </c>
      <c r="P1724" t="str">
        <f t="shared" si="54"/>
        <v/>
      </c>
      <c r="Q1724" s="40">
        <f>VLOOKUP(L1724,银行退!C:D,2,FALSE)</f>
        <v>150</v>
      </c>
      <c r="R1724" t="str">
        <f t="shared" si="55"/>
        <v/>
      </c>
      <c r="S1724" t="str">
        <f>VLOOKUP(L1724,银行退!C:Q,15,FALSE)</f>
        <v>S</v>
      </c>
      <c r="T1724" s="40" t="e">
        <f>VLOOKUP(L1724,银行退!C:W,21,FALSE)</f>
        <v>#N/A</v>
      </c>
      <c r="U1724" s="53">
        <v>42915.548738425925</v>
      </c>
      <c r="V1724" t="e">
        <f>VLOOKUP(B1724,HIS解!E:G,3,FALSE)</f>
        <v>#N/A</v>
      </c>
    </row>
    <row r="1725" spans="1:22" ht="14.25" hidden="1">
      <c r="A1725" s="53">
        <v>42915.570590277777</v>
      </c>
      <c r="B1725">
        <v>470184</v>
      </c>
      <c r="C1725" t="s">
        <v>4536</v>
      </c>
      <c r="D1725" t="s">
        <v>4537</v>
      </c>
      <c r="E1725" t="s">
        <v>4538</v>
      </c>
      <c r="F1725" s="15">
        <v>500</v>
      </c>
      <c r="G1725" t="s">
        <v>367</v>
      </c>
      <c r="H1725" t="s">
        <v>367</v>
      </c>
      <c r="I1725" t="s">
        <v>74</v>
      </c>
      <c r="J1725" t="s">
        <v>36</v>
      </c>
      <c r="K1725" t="s">
        <v>75</v>
      </c>
      <c r="L1725" t="s">
        <v>9915</v>
      </c>
      <c r="M1725" t="s">
        <v>9916</v>
      </c>
      <c r="N1725" t="s">
        <v>9917</v>
      </c>
      <c r="O1725">
        <f>VLOOKUP(B1725,HIS退!B:F,5,FALSE)</f>
        <v>-500</v>
      </c>
      <c r="P1725" t="str">
        <f t="shared" si="54"/>
        <v/>
      </c>
      <c r="Q1725" s="40">
        <f>VLOOKUP(L1725,银行退!C:D,2,FALSE)</f>
        <v>500</v>
      </c>
      <c r="R1725" t="str">
        <f t="shared" si="55"/>
        <v/>
      </c>
      <c r="S1725" t="str">
        <f>VLOOKUP(L1725,银行退!C:Q,15,FALSE)</f>
        <v>S</v>
      </c>
      <c r="T1725" s="40" t="e">
        <f>VLOOKUP(L1725,银行退!C:W,21,FALSE)</f>
        <v>#N/A</v>
      </c>
      <c r="U1725" s="53">
        <v>42915.570590277777</v>
      </c>
      <c r="V1725" t="e">
        <f>VLOOKUP(B1725,HIS解!E:G,3,FALSE)</f>
        <v>#N/A</v>
      </c>
    </row>
    <row r="1726" spans="1:22" ht="14.25" hidden="1">
      <c r="A1726" s="53">
        <v>42915.572442129633</v>
      </c>
      <c r="B1726">
        <v>470207</v>
      </c>
      <c r="C1726" t="s">
        <v>4539</v>
      </c>
      <c r="D1726" t="s">
        <v>4540</v>
      </c>
      <c r="E1726" t="s">
        <v>4541</v>
      </c>
      <c r="F1726" s="15">
        <v>1000</v>
      </c>
      <c r="G1726" t="s">
        <v>367</v>
      </c>
      <c r="H1726" t="s">
        <v>367</v>
      </c>
      <c r="I1726" t="s">
        <v>74</v>
      </c>
      <c r="J1726" t="s">
        <v>36</v>
      </c>
      <c r="K1726" t="s">
        <v>75</v>
      </c>
      <c r="L1726" t="s">
        <v>9918</v>
      </c>
      <c r="M1726" t="s">
        <v>9919</v>
      </c>
      <c r="N1726" t="s">
        <v>9920</v>
      </c>
      <c r="O1726">
        <f>VLOOKUP(B1726,HIS退!B:F,5,FALSE)</f>
        <v>-1000</v>
      </c>
      <c r="P1726" t="str">
        <f t="shared" si="54"/>
        <v/>
      </c>
      <c r="Q1726" s="40">
        <f>VLOOKUP(L1726,银行退!C:D,2,FALSE)</f>
        <v>1000</v>
      </c>
      <c r="R1726" t="str">
        <f t="shared" si="55"/>
        <v/>
      </c>
      <c r="S1726" t="str">
        <f>VLOOKUP(L1726,银行退!C:Q,15,FALSE)</f>
        <v>S</v>
      </c>
      <c r="T1726" s="40" t="e">
        <f>VLOOKUP(L1726,银行退!C:W,21,FALSE)</f>
        <v>#N/A</v>
      </c>
      <c r="U1726" s="53">
        <v>42915.572442129633</v>
      </c>
      <c r="V1726" t="e">
        <f>VLOOKUP(B1726,HIS解!E:G,3,FALSE)</f>
        <v>#N/A</v>
      </c>
    </row>
    <row r="1727" spans="1:22" ht="14.25" hidden="1">
      <c r="A1727" s="53">
        <v>42915.572939814818</v>
      </c>
      <c r="B1727">
        <v>470213</v>
      </c>
      <c r="C1727" t="s">
        <v>4542</v>
      </c>
      <c r="D1727" t="s">
        <v>4543</v>
      </c>
      <c r="E1727" t="s">
        <v>4544</v>
      </c>
      <c r="F1727" s="15">
        <v>166</v>
      </c>
      <c r="G1727" t="s">
        <v>367</v>
      </c>
      <c r="H1727" t="s">
        <v>367</v>
      </c>
      <c r="I1727" t="s">
        <v>74</v>
      </c>
      <c r="J1727" t="s">
        <v>36</v>
      </c>
      <c r="K1727" t="s">
        <v>75</v>
      </c>
      <c r="L1727" t="s">
        <v>9921</v>
      </c>
      <c r="M1727" t="s">
        <v>9922</v>
      </c>
      <c r="N1727" t="s">
        <v>5146</v>
      </c>
      <c r="O1727">
        <f>VLOOKUP(B1727,HIS退!B:F,5,FALSE)</f>
        <v>-166</v>
      </c>
      <c r="P1727" t="str">
        <f t="shared" si="54"/>
        <v/>
      </c>
      <c r="Q1727" s="40">
        <f>VLOOKUP(L1727,银行退!C:D,2,FALSE)</f>
        <v>166</v>
      </c>
      <c r="R1727" t="str">
        <f t="shared" si="55"/>
        <v/>
      </c>
      <c r="S1727" t="str">
        <f>VLOOKUP(L1727,银行退!C:Q,15,FALSE)</f>
        <v>S</v>
      </c>
      <c r="T1727" s="40" t="e">
        <f>VLOOKUP(L1727,银行退!C:W,21,FALSE)</f>
        <v>#N/A</v>
      </c>
      <c r="U1727" s="53">
        <v>42915.572939814818</v>
      </c>
      <c r="V1727" t="e">
        <f>VLOOKUP(B1727,HIS解!E:G,3,FALSE)</f>
        <v>#N/A</v>
      </c>
    </row>
    <row r="1728" spans="1:22" ht="14.25" hidden="1">
      <c r="A1728" s="53">
        <v>42915.578067129631</v>
      </c>
      <c r="B1728">
        <v>470279</v>
      </c>
      <c r="C1728" t="s">
        <v>4545</v>
      </c>
      <c r="D1728" t="s">
        <v>4546</v>
      </c>
      <c r="E1728" t="s">
        <v>4547</v>
      </c>
      <c r="F1728" s="15">
        <v>9999</v>
      </c>
      <c r="G1728" t="s">
        <v>367</v>
      </c>
      <c r="H1728" t="s">
        <v>367</v>
      </c>
      <c r="I1728" t="s">
        <v>74</v>
      </c>
      <c r="J1728" t="s">
        <v>36</v>
      </c>
      <c r="K1728" t="s">
        <v>75</v>
      </c>
      <c r="L1728" t="s">
        <v>9923</v>
      </c>
      <c r="M1728" t="s">
        <v>9924</v>
      </c>
      <c r="N1728" t="s">
        <v>9925</v>
      </c>
      <c r="O1728">
        <f>VLOOKUP(B1728,HIS退!B:F,5,FALSE)</f>
        <v>-9999</v>
      </c>
      <c r="P1728" t="str">
        <f t="shared" si="54"/>
        <v/>
      </c>
      <c r="Q1728" s="40">
        <f>VLOOKUP(L1728,银行退!C:D,2,FALSE)</f>
        <v>9999</v>
      </c>
      <c r="R1728" t="str">
        <f t="shared" si="55"/>
        <v/>
      </c>
      <c r="S1728" t="str">
        <f>VLOOKUP(L1728,银行退!C:Q,15,FALSE)</f>
        <v>S</v>
      </c>
      <c r="T1728" s="40" t="e">
        <f>VLOOKUP(L1728,银行退!C:W,21,FALSE)</f>
        <v>#N/A</v>
      </c>
      <c r="U1728" s="53">
        <v>42915.578067129631</v>
      </c>
      <c r="V1728" t="e">
        <f>VLOOKUP(B1728,HIS解!E:G,3,FALSE)</f>
        <v>#N/A</v>
      </c>
    </row>
    <row r="1729" spans="1:22" ht="14.25" hidden="1">
      <c r="A1729" s="53">
        <v>42915.579560185186</v>
      </c>
      <c r="B1729">
        <v>470303</v>
      </c>
      <c r="C1729" t="s">
        <v>4548</v>
      </c>
      <c r="D1729" t="s">
        <v>4549</v>
      </c>
      <c r="E1729" t="s">
        <v>4550</v>
      </c>
      <c r="F1729" s="15">
        <v>29</v>
      </c>
      <c r="G1729" t="s">
        <v>367</v>
      </c>
      <c r="H1729" t="s">
        <v>367</v>
      </c>
      <c r="I1729" t="s">
        <v>74</v>
      </c>
      <c r="J1729" t="s">
        <v>36</v>
      </c>
      <c r="K1729" t="s">
        <v>75</v>
      </c>
      <c r="L1729" t="s">
        <v>9926</v>
      </c>
      <c r="M1729" t="s">
        <v>9927</v>
      </c>
      <c r="N1729" t="s">
        <v>9928</v>
      </c>
      <c r="O1729">
        <f>VLOOKUP(B1729,HIS退!B:F,5,FALSE)</f>
        <v>-29</v>
      </c>
      <c r="P1729" t="str">
        <f t="shared" si="54"/>
        <v/>
      </c>
      <c r="Q1729" s="40">
        <f>VLOOKUP(L1729,银行退!C:D,2,FALSE)</f>
        <v>29</v>
      </c>
      <c r="R1729" t="str">
        <f t="shared" si="55"/>
        <v/>
      </c>
      <c r="S1729" t="str">
        <f>VLOOKUP(L1729,银行退!C:Q,15,FALSE)</f>
        <v>S</v>
      </c>
      <c r="T1729" s="40" t="e">
        <f>VLOOKUP(L1729,银行退!C:W,21,FALSE)</f>
        <v>#N/A</v>
      </c>
      <c r="U1729" s="53">
        <v>42915.579560185186</v>
      </c>
      <c r="V1729" t="e">
        <f>VLOOKUP(B1729,HIS解!E:G,3,FALSE)</f>
        <v>#N/A</v>
      </c>
    </row>
    <row r="1730" spans="1:22" ht="14.25" hidden="1">
      <c r="A1730" s="53">
        <v>42915.61346064815</v>
      </c>
      <c r="B1730">
        <v>471705</v>
      </c>
      <c r="C1730" t="s">
        <v>9929</v>
      </c>
      <c r="D1730" t="s">
        <v>334</v>
      </c>
      <c r="E1730" t="s">
        <v>335</v>
      </c>
      <c r="F1730" s="15">
        <v>1000</v>
      </c>
      <c r="G1730" t="s">
        <v>367</v>
      </c>
      <c r="H1730" t="s">
        <v>367</v>
      </c>
      <c r="I1730" t="s">
        <v>174</v>
      </c>
      <c r="J1730" t="s">
        <v>73</v>
      </c>
      <c r="K1730" t="s">
        <v>75</v>
      </c>
      <c r="L1730" t="s">
        <v>9930</v>
      </c>
      <c r="M1730" t="s">
        <v>9931</v>
      </c>
      <c r="N1730" t="s">
        <v>382</v>
      </c>
      <c r="O1730">
        <f>VLOOKUP(B1730,HIS退!B:F,5,FALSE)</f>
        <v>-1000</v>
      </c>
      <c r="P1730" t="str">
        <f t="shared" si="54"/>
        <v/>
      </c>
      <c r="Q1730" s="40">
        <f>VLOOKUP(L1730,银行退!C:D,2,FALSE)</f>
        <v>1000</v>
      </c>
      <c r="R1730" t="str">
        <f t="shared" si="55"/>
        <v/>
      </c>
      <c r="S1730" t="str">
        <f>VLOOKUP(L1730,银行退!C:Q,15,FALSE)</f>
        <v>B</v>
      </c>
      <c r="T1730" s="40" t="str">
        <f>VLOOKUP(L1730,银行退!C:W,21,FALSE)</f>
        <v>20170629</v>
      </c>
      <c r="U1730" s="53">
        <v>42915.61346064815</v>
      </c>
      <c r="V1730">
        <f>VLOOKUP(B1730,HIS解!E:G,3,FALSE)</f>
        <v>1000</v>
      </c>
    </row>
    <row r="1731" spans="1:22" ht="14.25" hidden="1">
      <c r="A1731" s="53">
        <v>42915.614317129628</v>
      </c>
      <c r="B1731">
        <v>471761</v>
      </c>
      <c r="C1731" t="s">
        <v>9932</v>
      </c>
      <c r="D1731" t="s">
        <v>4551</v>
      </c>
      <c r="E1731" t="s">
        <v>4552</v>
      </c>
      <c r="F1731" s="15">
        <v>867</v>
      </c>
      <c r="G1731" t="s">
        <v>367</v>
      </c>
      <c r="H1731" t="s">
        <v>367</v>
      </c>
      <c r="I1731" t="s">
        <v>174</v>
      </c>
      <c r="J1731" t="s">
        <v>73</v>
      </c>
      <c r="K1731" t="s">
        <v>75</v>
      </c>
      <c r="L1731" t="s">
        <v>9933</v>
      </c>
      <c r="M1731" t="s">
        <v>9934</v>
      </c>
      <c r="N1731" t="s">
        <v>5128</v>
      </c>
      <c r="O1731">
        <f>VLOOKUP(B1731,HIS退!B:F,5,FALSE)</f>
        <v>-867</v>
      </c>
      <c r="P1731" t="str">
        <f t="shared" si="54"/>
        <v/>
      </c>
      <c r="Q1731" s="40">
        <f>VLOOKUP(L1731,银行退!C:D,2,FALSE)</f>
        <v>867</v>
      </c>
      <c r="R1731" t="str">
        <f t="shared" si="55"/>
        <v/>
      </c>
      <c r="S1731" t="str">
        <f>VLOOKUP(L1731,银行退!C:Q,15,FALSE)</f>
        <v>B</v>
      </c>
      <c r="T1731" s="40" t="str">
        <f>VLOOKUP(L1731,银行退!C:W,21,FALSE)</f>
        <v>20170629</v>
      </c>
      <c r="U1731" s="53">
        <v>42915.614317129628</v>
      </c>
      <c r="V1731">
        <f>VLOOKUP(B1731,HIS解!E:G,3,FALSE)</f>
        <v>867</v>
      </c>
    </row>
    <row r="1732" spans="1:22" ht="14.25" hidden="1">
      <c r="A1732" s="53">
        <v>42915.620995370373</v>
      </c>
      <c r="B1732">
        <v>472135</v>
      </c>
      <c r="C1732" t="s">
        <v>4553</v>
      </c>
      <c r="D1732" t="s">
        <v>4554</v>
      </c>
      <c r="E1732" t="s">
        <v>4555</v>
      </c>
      <c r="F1732" s="15">
        <v>66</v>
      </c>
      <c r="G1732" t="s">
        <v>367</v>
      </c>
      <c r="H1732" t="s">
        <v>367</v>
      </c>
      <c r="I1732" t="s">
        <v>74</v>
      </c>
      <c r="J1732" t="s">
        <v>36</v>
      </c>
      <c r="K1732" t="s">
        <v>75</v>
      </c>
      <c r="L1732" t="s">
        <v>9935</v>
      </c>
      <c r="M1732" t="s">
        <v>9936</v>
      </c>
      <c r="N1732" t="s">
        <v>9937</v>
      </c>
      <c r="O1732">
        <f>VLOOKUP(B1732,HIS退!B:F,5,FALSE)</f>
        <v>-66</v>
      </c>
      <c r="P1732" t="str">
        <f t="shared" si="54"/>
        <v/>
      </c>
      <c r="Q1732" s="40">
        <f>VLOOKUP(L1732,银行退!C:D,2,FALSE)</f>
        <v>66</v>
      </c>
      <c r="R1732" t="str">
        <f t="shared" si="55"/>
        <v/>
      </c>
      <c r="S1732" t="str">
        <f>VLOOKUP(L1732,银行退!C:Q,15,FALSE)</f>
        <v>S</v>
      </c>
      <c r="T1732" s="40" t="e">
        <f>VLOOKUP(L1732,银行退!C:W,21,FALSE)</f>
        <v>#N/A</v>
      </c>
      <c r="U1732" s="53">
        <v>42915.620995370373</v>
      </c>
      <c r="V1732" t="e">
        <f>VLOOKUP(B1732,HIS解!E:G,3,FALSE)</f>
        <v>#N/A</v>
      </c>
    </row>
    <row r="1733" spans="1:22" ht="14.25" hidden="1">
      <c r="A1733" s="53">
        <v>42915.623182870368</v>
      </c>
      <c r="B1733">
        <v>472261</v>
      </c>
      <c r="C1733" t="s">
        <v>9938</v>
      </c>
      <c r="D1733" t="s">
        <v>4556</v>
      </c>
      <c r="E1733" t="s">
        <v>4557</v>
      </c>
      <c r="F1733" s="15">
        <v>144</v>
      </c>
      <c r="G1733" t="s">
        <v>367</v>
      </c>
      <c r="H1733" t="s">
        <v>367</v>
      </c>
      <c r="I1733" t="s">
        <v>174</v>
      </c>
      <c r="J1733" t="s">
        <v>73</v>
      </c>
      <c r="K1733" t="s">
        <v>75</v>
      </c>
      <c r="L1733" t="s">
        <v>9939</v>
      </c>
      <c r="M1733" t="s">
        <v>9940</v>
      </c>
      <c r="N1733" t="s">
        <v>5129</v>
      </c>
      <c r="O1733">
        <f>VLOOKUP(B1733,HIS退!B:F,5,FALSE)</f>
        <v>-144</v>
      </c>
      <c r="P1733" t="str">
        <f t="shared" si="54"/>
        <v/>
      </c>
      <c r="Q1733" s="40">
        <f>VLOOKUP(L1733,银行退!C:D,2,FALSE)</f>
        <v>144</v>
      </c>
      <c r="R1733" t="str">
        <f t="shared" si="55"/>
        <v/>
      </c>
      <c r="S1733" t="str">
        <f>VLOOKUP(L1733,银行退!C:Q,15,FALSE)</f>
        <v>B</v>
      </c>
      <c r="T1733" s="40" t="str">
        <f>VLOOKUP(L1733,银行退!C:W,21,FALSE)</f>
        <v>20170629</v>
      </c>
      <c r="U1733" s="53">
        <v>42915.623182870368</v>
      </c>
      <c r="V1733">
        <f>VLOOKUP(B1733,HIS解!E:G,3,FALSE)</f>
        <v>144</v>
      </c>
    </row>
    <row r="1734" spans="1:22" ht="14.25" hidden="1">
      <c r="A1734" s="53">
        <v>42915.649837962963</v>
      </c>
      <c r="B1734">
        <v>473673</v>
      </c>
      <c r="C1734" t="s">
        <v>9941</v>
      </c>
      <c r="D1734" t="s">
        <v>4558</v>
      </c>
      <c r="E1734" t="s">
        <v>4559</v>
      </c>
      <c r="F1734" s="15">
        <v>700</v>
      </c>
      <c r="G1734" t="s">
        <v>367</v>
      </c>
      <c r="H1734" t="s">
        <v>367</v>
      </c>
      <c r="I1734" t="s">
        <v>174</v>
      </c>
      <c r="J1734" t="s">
        <v>73</v>
      </c>
      <c r="K1734" t="s">
        <v>75</v>
      </c>
      <c r="L1734" t="s">
        <v>9942</v>
      </c>
      <c r="M1734" t="s">
        <v>9943</v>
      </c>
      <c r="N1734" t="s">
        <v>5130</v>
      </c>
      <c r="O1734">
        <f>VLOOKUP(B1734,HIS退!B:F,5,FALSE)</f>
        <v>-700</v>
      </c>
      <c r="P1734" t="str">
        <f t="shared" si="54"/>
        <v/>
      </c>
      <c r="Q1734" s="40">
        <f>VLOOKUP(L1734,银行退!C:D,2,FALSE)</f>
        <v>700</v>
      </c>
      <c r="R1734" t="str">
        <f t="shared" si="55"/>
        <v/>
      </c>
      <c r="S1734" t="str">
        <f>VLOOKUP(L1734,银行退!C:Q,15,FALSE)</f>
        <v>B</v>
      </c>
      <c r="T1734" s="40" t="str">
        <f>VLOOKUP(L1734,银行退!C:W,21,FALSE)</f>
        <v>20170629</v>
      </c>
      <c r="U1734" s="53">
        <v>42915.649837962963</v>
      </c>
      <c r="V1734">
        <f>VLOOKUP(B1734,HIS解!E:G,3,FALSE)</f>
        <v>700</v>
      </c>
    </row>
    <row r="1735" spans="1:22" ht="14.25" hidden="1">
      <c r="A1735" s="53">
        <v>42915.650937500002</v>
      </c>
      <c r="B1735">
        <v>473725</v>
      </c>
      <c r="C1735" t="s">
        <v>4560</v>
      </c>
      <c r="D1735" t="s">
        <v>4561</v>
      </c>
      <c r="E1735" t="s">
        <v>4562</v>
      </c>
      <c r="F1735" s="15">
        <v>90</v>
      </c>
      <c r="G1735" t="s">
        <v>367</v>
      </c>
      <c r="H1735" t="s">
        <v>367</v>
      </c>
      <c r="I1735" t="s">
        <v>74</v>
      </c>
      <c r="J1735" t="s">
        <v>36</v>
      </c>
      <c r="K1735" t="s">
        <v>75</v>
      </c>
      <c r="L1735" t="s">
        <v>9944</v>
      </c>
      <c r="M1735" t="s">
        <v>9945</v>
      </c>
      <c r="N1735" t="s">
        <v>5130</v>
      </c>
      <c r="O1735">
        <f>VLOOKUP(B1735,HIS退!B:F,5,FALSE)</f>
        <v>-90</v>
      </c>
      <c r="P1735" t="str">
        <f t="shared" si="54"/>
        <v/>
      </c>
      <c r="Q1735" s="40">
        <f>VLOOKUP(L1735,银行退!C:D,2,FALSE)</f>
        <v>90</v>
      </c>
      <c r="R1735" t="str">
        <f t="shared" si="55"/>
        <v/>
      </c>
      <c r="S1735" t="str">
        <f>VLOOKUP(L1735,银行退!C:Q,15,FALSE)</f>
        <v>S</v>
      </c>
      <c r="T1735" s="40" t="e">
        <f>VLOOKUP(L1735,银行退!C:W,21,FALSE)</f>
        <v>#N/A</v>
      </c>
      <c r="U1735" s="53">
        <v>42915.650937500002</v>
      </c>
      <c r="V1735" t="e">
        <f>VLOOKUP(B1735,HIS解!E:G,3,FALSE)</f>
        <v>#N/A</v>
      </c>
    </row>
    <row r="1736" spans="1:22" ht="14.25" hidden="1">
      <c r="A1736" s="53">
        <v>42915.655960648146</v>
      </c>
      <c r="B1736">
        <v>473987</v>
      </c>
      <c r="C1736" t="s">
        <v>9946</v>
      </c>
      <c r="D1736" t="s">
        <v>4563</v>
      </c>
      <c r="E1736" t="s">
        <v>4564</v>
      </c>
      <c r="F1736" s="15">
        <v>170</v>
      </c>
      <c r="G1736" t="s">
        <v>367</v>
      </c>
      <c r="H1736" t="s">
        <v>367</v>
      </c>
      <c r="I1736" t="s">
        <v>174</v>
      </c>
      <c r="J1736" t="s">
        <v>73</v>
      </c>
      <c r="K1736" t="s">
        <v>75</v>
      </c>
      <c r="L1736" t="s">
        <v>9947</v>
      </c>
      <c r="M1736" t="s">
        <v>9948</v>
      </c>
      <c r="N1736" t="s">
        <v>5131</v>
      </c>
      <c r="O1736">
        <f>VLOOKUP(B1736,HIS退!B:F,5,FALSE)</f>
        <v>-170</v>
      </c>
      <c r="P1736" t="str">
        <f t="shared" si="54"/>
        <v/>
      </c>
      <c r="Q1736" s="40">
        <f>VLOOKUP(L1736,银行退!C:D,2,FALSE)</f>
        <v>170</v>
      </c>
      <c r="R1736" t="str">
        <f t="shared" si="55"/>
        <v/>
      </c>
      <c r="S1736" t="str">
        <f>VLOOKUP(L1736,银行退!C:Q,15,FALSE)</f>
        <v>B</v>
      </c>
      <c r="T1736" s="40" t="str">
        <f>VLOOKUP(L1736,银行退!C:W,21,FALSE)</f>
        <v>20170629</v>
      </c>
      <c r="U1736" s="53">
        <v>42915.655960648146</v>
      </c>
      <c r="V1736">
        <f>VLOOKUP(B1736,HIS解!E:G,3,FALSE)</f>
        <v>170</v>
      </c>
    </row>
    <row r="1737" spans="1:22" ht="14.25" hidden="1">
      <c r="A1737" s="53">
        <v>42915.65966435185</v>
      </c>
      <c r="B1737">
        <v>474160</v>
      </c>
      <c r="C1737" t="s">
        <v>9949</v>
      </c>
      <c r="D1737" t="s">
        <v>4565</v>
      </c>
      <c r="E1737" t="s">
        <v>4566</v>
      </c>
      <c r="F1737" s="15">
        <v>4955</v>
      </c>
      <c r="G1737" t="s">
        <v>367</v>
      </c>
      <c r="H1737" t="s">
        <v>367</v>
      </c>
      <c r="I1737" t="s">
        <v>174</v>
      </c>
      <c r="J1737" t="s">
        <v>73</v>
      </c>
      <c r="K1737" t="s">
        <v>75</v>
      </c>
      <c r="L1737" t="s">
        <v>9950</v>
      </c>
      <c r="M1737" t="s">
        <v>9951</v>
      </c>
      <c r="N1737" t="s">
        <v>5132</v>
      </c>
      <c r="O1737">
        <f>VLOOKUP(B1737,HIS退!B:F,5,FALSE)</f>
        <v>-4955</v>
      </c>
      <c r="P1737" t="str">
        <f t="shared" si="54"/>
        <v/>
      </c>
      <c r="Q1737" s="40">
        <f>VLOOKUP(L1737,银行退!C:D,2,FALSE)</f>
        <v>4955</v>
      </c>
      <c r="R1737" t="str">
        <f t="shared" si="55"/>
        <v/>
      </c>
      <c r="S1737" t="str">
        <f>VLOOKUP(L1737,银行退!C:Q,15,FALSE)</f>
        <v>B</v>
      </c>
      <c r="T1737" s="40" t="str">
        <f>VLOOKUP(L1737,银行退!C:W,21,FALSE)</f>
        <v>20170629</v>
      </c>
      <c r="U1737" s="53">
        <v>42915.65966435185</v>
      </c>
      <c r="V1737">
        <f>VLOOKUP(B1737,HIS解!E:G,3,FALSE)</f>
        <v>4955</v>
      </c>
    </row>
    <row r="1738" spans="1:22" ht="14.25" hidden="1">
      <c r="A1738" s="53">
        <v>42915.659768518519</v>
      </c>
      <c r="B1738">
        <v>474170</v>
      </c>
      <c r="C1738" t="s">
        <v>4567</v>
      </c>
      <c r="D1738" t="s">
        <v>4568</v>
      </c>
      <c r="E1738" t="s">
        <v>4569</v>
      </c>
      <c r="F1738" s="15">
        <v>553</v>
      </c>
      <c r="G1738" t="s">
        <v>367</v>
      </c>
      <c r="H1738" t="s">
        <v>367</v>
      </c>
      <c r="I1738" t="s">
        <v>74</v>
      </c>
      <c r="J1738" t="s">
        <v>36</v>
      </c>
      <c r="K1738" t="s">
        <v>75</v>
      </c>
      <c r="L1738" t="s">
        <v>9952</v>
      </c>
      <c r="M1738" t="s">
        <v>9953</v>
      </c>
      <c r="N1738" t="s">
        <v>9954</v>
      </c>
      <c r="O1738">
        <f>VLOOKUP(B1738,HIS退!B:F,5,FALSE)</f>
        <v>-553</v>
      </c>
      <c r="P1738" t="str">
        <f t="shared" si="54"/>
        <v/>
      </c>
      <c r="Q1738" s="40">
        <f>VLOOKUP(L1738,银行退!C:D,2,FALSE)</f>
        <v>553</v>
      </c>
      <c r="R1738" t="str">
        <f t="shared" si="55"/>
        <v/>
      </c>
      <c r="S1738" t="str">
        <f>VLOOKUP(L1738,银行退!C:Q,15,FALSE)</f>
        <v>S</v>
      </c>
      <c r="T1738" s="40" t="e">
        <f>VLOOKUP(L1738,银行退!C:W,21,FALSE)</f>
        <v>#N/A</v>
      </c>
      <c r="U1738" s="53">
        <v>42915.659768518519</v>
      </c>
      <c r="V1738" t="e">
        <f>VLOOKUP(B1738,HIS解!E:G,3,FALSE)</f>
        <v>#N/A</v>
      </c>
    </row>
    <row r="1739" spans="1:22" ht="14.25" hidden="1">
      <c r="A1739" s="53">
        <v>42915.660497685189</v>
      </c>
      <c r="B1739">
        <v>474205</v>
      </c>
      <c r="C1739" t="s">
        <v>4570</v>
      </c>
      <c r="D1739" t="s">
        <v>4571</v>
      </c>
      <c r="E1739" t="s">
        <v>4572</v>
      </c>
      <c r="F1739" s="15">
        <v>980</v>
      </c>
      <c r="G1739" t="s">
        <v>367</v>
      </c>
      <c r="H1739" t="s">
        <v>367</v>
      </c>
      <c r="I1739" t="s">
        <v>74</v>
      </c>
      <c r="J1739" t="s">
        <v>36</v>
      </c>
      <c r="K1739" t="s">
        <v>75</v>
      </c>
      <c r="L1739" t="s">
        <v>9955</v>
      </c>
      <c r="M1739" t="s">
        <v>9956</v>
      </c>
      <c r="N1739" t="s">
        <v>9957</v>
      </c>
      <c r="O1739">
        <f>VLOOKUP(B1739,HIS退!B:F,5,FALSE)</f>
        <v>-980</v>
      </c>
      <c r="P1739" t="str">
        <f t="shared" si="54"/>
        <v/>
      </c>
      <c r="Q1739" s="40">
        <f>VLOOKUP(L1739,银行退!C:D,2,FALSE)</f>
        <v>980</v>
      </c>
      <c r="R1739" t="str">
        <f t="shared" si="55"/>
        <v/>
      </c>
      <c r="S1739" t="str">
        <f>VLOOKUP(L1739,银行退!C:Q,15,FALSE)</f>
        <v>S</v>
      </c>
      <c r="T1739" s="40" t="e">
        <f>VLOOKUP(L1739,银行退!C:W,21,FALSE)</f>
        <v>#N/A</v>
      </c>
      <c r="U1739" s="53">
        <v>42915.660497685189</v>
      </c>
      <c r="V1739" t="e">
        <f>VLOOKUP(B1739,HIS解!E:G,3,FALSE)</f>
        <v>#N/A</v>
      </c>
    </row>
    <row r="1740" spans="1:22" ht="14.25" hidden="1">
      <c r="A1740" s="53">
        <v>42915.664907407408</v>
      </c>
      <c r="B1740">
        <v>474428</v>
      </c>
      <c r="C1740" t="s">
        <v>4573</v>
      </c>
      <c r="D1740" t="s">
        <v>4574</v>
      </c>
      <c r="E1740" t="s">
        <v>4575</v>
      </c>
      <c r="F1740" s="15">
        <v>4218</v>
      </c>
      <c r="G1740" t="s">
        <v>367</v>
      </c>
      <c r="H1740" t="s">
        <v>367</v>
      </c>
      <c r="I1740" t="s">
        <v>74</v>
      </c>
      <c r="J1740" t="s">
        <v>36</v>
      </c>
      <c r="K1740" t="s">
        <v>75</v>
      </c>
      <c r="L1740" t="s">
        <v>9958</v>
      </c>
      <c r="M1740" t="s">
        <v>9959</v>
      </c>
      <c r="N1740" t="s">
        <v>9960</v>
      </c>
      <c r="O1740">
        <f>VLOOKUP(B1740,HIS退!B:F,5,FALSE)</f>
        <v>-4218</v>
      </c>
      <c r="P1740" t="str">
        <f t="shared" si="54"/>
        <v/>
      </c>
      <c r="Q1740" s="40">
        <f>VLOOKUP(L1740,银行退!C:D,2,FALSE)</f>
        <v>4218</v>
      </c>
      <c r="R1740" t="str">
        <f t="shared" si="55"/>
        <v/>
      </c>
      <c r="S1740" t="str">
        <f>VLOOKUP(L1740,银行退!C:Q,15,FALSE)</f>
        <v>S</v>
      </c>
      <c r="T1740" s="40" t="e">
        <f>VLOOKUP(L1740,银行退!C:W,21,FALSE)</f>
        <v>#N/A</v>
      </c>
      <c r="U1740" s="53">
        <v>42915.664907407408</v>
      </c>
      <c r="V1740" t="e">
        <f>VLOOKUP(B1740,HIS解!E:G,3,FALSE)</f>
        <v>#N/A</v>
      </c>
    </row>
    <row r="1741" spans="1:22" ht="14.25" hidden="1">
      <c r="A1741" s="53">
        <v>42915.668344907404</v>
      </c>
      <c r="B1741">
        <v>474559</v>
      </c>
      <c r="C1741" t="s">
        <v>4576</v>
      </c>
      <c r="D1741" t="s">
        <v>4577</v>
      </c>
      <c r="E1741" t="s">
        <v>2591</v>
      </c>
      <c r="F1741" s="15">
        <v>1575</v>
      </c>
      <c r="G1741" t="s">
        <v>367</v>
      </c>
      <c r="H1741" t="s">
        <v>367</v>
      </c>
      <c r="I1741" t="s">
        <v>74</v>
      </c>
      <c r="J1741" t="s">
        <v>36</v>
      </c>
      <c r="K1741" t="s">
        <v>75</v>
      </c>
      <c r="L1741" t="s">
        <v>9961</v>
      </c>
      <c r="M1741" t="s">
        <v>9962</v>
      </c>
      <c r="N1741" t="s">
        <v>9963</v>
      </c>
      <c r="O1741">
        <f>VLOOKUP(B1741,HIS退!B:F,5,FALSE)</f>
        <v>-1575</v>
      </c>
      <c r="P1741" t="str">
        <f t="shared" si="54"/>
        <v/>
      </c>
      <c r="Q1741" s="40">
        <f>VLOOKUP(L1741,银行退!C:D,2,FALSE)</f>
        <v>1575</v>
      </c>
      <c r="R1741" t="str">
        <f t="shared" si="55"/>
        <v/>
      </c>
      <c r="S1741" t="str">
        <f>VLOOKUP(L1741,银行退!C:Q,15,FALSE)</f>
        <v>S</v>
      </c>
      <c r="T1741" s="40" t="e">
        <f>VLOOKUP(L1741,银行退!C:W,21,FALSE)</f>
        <v>#N/A</v>
      </c>
      <c r="U1741" s="53">
        <v>42915.668344907404</v>
      </c>
      <c r="V1741" t="e">
        <f>VLOOKUP(B1741,HIS解!E:G,3,FALSE)</f>
        <v>#N/A</v>
      </c>
    </row>
    <row r="1742" spans="1:22" ht="14.25" hidden="1">
      <c r="A1742" s="53">
        <v>42915.670902777776</v>
      </c>
      <c r="B1742">
        <v>474662</v>
      </c>
      <c r="C1742" t="s">
        <v>4578</v>
      </c>
      <c r="D1742" t="s">
        <v>4579</v>
      </c>
      <c r="E1742" t="s">
        <v>4580</v>
      </c>
      <c r="F1742" s="15">
        <v>1165</v>
      </c>
      <c r="G1742" t="s">
        <v>367</v>
      </c>
      <c r="H1742" t="s">
        <v>367</v>
      </c>
      <c r="I1742" t="s">
        <v>74</v>
      </c>
      <c r="J1742" t="s">
        <v>36</v>
      </c>
      <c r="K1742" t="s">
        <v>75</v>
      </c>
      <c r="L1742" t="s">
        <v>9964</v>
      </c>
      <c r="M1742" t="s">
        <v>9965</v>
      </c>
      <c r="N1742" t="s">
        <v>9966</v>
      </c>
      <c r="O1742">
        <f>VLOOKUP(B1742,HIS退!B:F,5,FALSE)</f>
        <v>-1165</v>
      </c>
      <c r="P1742" t="str">
        <f t="shared" si="54"/>
        <v/>
      </c>
      <c r="Q1742" s="40">
        <f>VLOOKUP(L1742,银行退!C:D,2,FALSE)</f>
        <v>1165</v>
      </c>
      <c r="R1742" t="str">
        <f t="shared" si="55"/>
        <v/>
      </c>
      <c r="S1742" t="str">
        <f>VLOOKUP(L1742,银行退!C:Q,15,FALSE)</f>
        <v>S</v>
      </c>
      <c r="T1742" s="40" t="e">
        <f>VLOOKUP(L1742,银行退!C:W,21,FALSE)</f>
        <v>#N/A</v>
      </c>
      <c r="U1742" s="53">
        <v>42915.670902777776</v>
      </c>
      <c r="V1742" t="e">
        <f>VLOOKUP(B1742,HIS解!E:G,3,FALSE)</f>
        <v>#N/A</v>
      </c>
    </row>
    <row r="1743" spans="1:22" ht="14.25" hidden="1">
      <c r="A1743" s="53">
        <v>42915.672037037039</v>
      </c>
      <c r="B1743">
        <v>474705</v>
      </c>
      <c r="C1743" t="s">
        <v>9967</v>
      </c>
      <c r="D1743" t="s">
        <v>4581</v>
      </c>
      <c r="E1743" t="s">
        <v>4582</v>
      </c>
      <c r="F1743" s="15">
        <v>200</v>
      </c>
      <c r="G1743" t="s">
        <v>367</v>
      </c>
      <c r="H1743" t="s">
        <v>367</v>
      </c>
      <c r="I1743" t="s">
        <v>174</v>
      </c>
      <c r="J1743" t="s">
        <v>73</v>
      </c>
      <c r="K1743" t="s">
        <v>75</v>
      </c>
      <c r="L1743" t="s">
        <v>9968</v>
      </c>
      <c r="M1743" t="s">
        <v>9969</v>
      </c>
      <c r="N1743" t="s">
        <v>5133</v>
      </c>
      <c r="O1743">
        <f>VLOOKUP(B1743,HIS退!B:F,5,FALSE)</f>
        <v>-200</v>
      </c>
      <c r="P1743" t="str">
        <f t="shared" si="54"/>
        <v/>
      </c>
      <c r="Q1743" s="40">
        <f>VLOOKUP(L1743,银行退!C:D,2,FALSE)</f>
        <v>200</v>
      </c>
      <c r="R1743" t="str">
        <f t="shared" si="55"/>
        <v/>
      </c>
      <c r="S1743" t="str">
        <f>VLOOKUP(L1743,银行退!C:Q,15,FALSE)</f>
        <v>B</v>
      </c>
      <c r="T1743" s="40" t="str">
        <f>VLOOKUP(L1743,银行退!C:W,21,FALSE)</f>
        <v>20170629</v>
      </c>
      <c r="U1743" s="53">
        <v>42915.672037037039</v>
      </c>
      <c r="V1743">
        <f>VLOOKUP(B1743,HIS解!E:G,3,FALSE)</f>
        <v>200</v>
      </c>
    </row>
    <row r="1744" spans="1:22" ht="14.25" hidden="1">
      <c r="A1744" s="53">
        <v>42915.683495370373</v>
      </c>
      <c r="B1744">
        <v>475202</v>
      </c>
      <c r="C1744" t="s">
        <v>4583</v>
      </c>
      <c r="D1744" t="s">
        <v>4584</v>
      </c>
      <c r="E1744" t="s">
        <v>4585</v>
      </c>
      <c r="F1744" s="15">
        <v>38</v>
      </c>
      <c r="G1744" t="s">
        <v>367</v>
      </c>
      <c r="H1744" t="s">
        <v>367</v>
      </c>
      <c r="I1744" t="s">
        <v>74</v>
      </c>
      <c r="J1744" t="s">
        <v>36</v>
      </c>
      <c r="K1744" t="s">
        <v>75</v>
      </c>
      <c r="L1744" t="s">
        <v>9970</v>
      </c>
      <c r="M1744" t="s">
        <v>9971</v>
      </c>
      <c r="N1744" t="s">
        <v>9972</v>
      </c>
      <c r="O1744">
        <f>VLOOKUP(B1744,HIS退!B:F,5,FALSE)</f>
        <v>-38</v>
      </c>
      <c r="P1744" t="str">
        <f t="shared" si="54"/>
        <v/>
      </c>
      <c r="Q1744" s="40">
        <f>VLOOKUP(L1744,银行退!C:D,2,FALSE)</f>
        <v>38</v>
      </c>
      <c r="R1744" t="str">
        <f t="shared" si="55"/>
        <v/>
      </c>
      <c r="S1744" t="str">
        <f>VLOOKUP(L1744,银行退!C:Q,15,FALSE)</f>
        <v>S</v>
      </c>
      <c r="T1744" s="40" t="e">
        <f>VLOOKUP(L1744,银行退!C:W,21,FALSE)</f>
        <v>#N/A</v>
      </c>
      <c r="U1744" s="53">
        <v>42915.683495370373</v>
      </c>
      <c r="V1744" t="e">
        <f>VLOOKUP(B1744,HIS解!E:G,3,FALSE)</f>
        <v>#N/A</v>
      </c>
    </row>
    <row r="1745" spans="1:22" ht="14.25" hidden="1">
      <c r="A1745" s="53">
        <v>42915.686423611114</v>
      </c>
      <c r="B1745">
        <v>475341</v>
      </c>
      <c r="C1745" t="s">
        <v>4586</v>
      </c>
      <c r="D1745" t="s">
        <v>4587</v>
      </c>
      <c r="E1745" t="s">
        <v>4588</v>
      </c>
      <c r="F1745" s="15">
        <v>32</v>
      </c>
      <c r="G1745" t="s">
        <v>42</v>
      </c>
      <c r="H1745" t="s">
        <v>367</v>
      </c>
      <c r="I1745" t="s">
        <v>74</v>
      </c>
      <c r="J1745" t="s">
        <v>36</v>
      </c>
      <c r="K1745" t="s">
        <v>75</v>
      </c>
      <c r="L1745" t="s">
        <v>9973</v>
      </c>
      <c r="M1745" t="s">
        <v>9974</v>
      </c>
      <c r="N1745" t="s">
        <v>9975</v>
      </c>
      <c r="O1745">
        <f>VLOOKUP(B1745,HIS退!B:F,5,FALSE)</f>
        <v>-32</v>
      </c>
      <c r="P1745" t="str">
        <f t="shared" si="54"/>
        <v/>
      </c>
      <c r="Q1745" s="40">
        <f>VLOOKUP(L1745,银行退!C:D,2,FALSE)</f>
        <v>32</v>
      </c>
      <c r="R1745" t="str">
        <f t="shared" si="55"/>
        <v/>
      </c>
      <c r="S1745" t="str">
        <f>VLOOKUP(L1745,银行退!C:Q,15,FALSE)</f>
        <v>S</v>
      </c>
      <c r="T1745" s="40" t="e">
        <f>VLOOKUP(L1745,银行退!C:W,21,FALSE)</f>
        <v>#N/A</v>
      </c>
      <c r="U1745" s="53">
        <v>42915.686423611114</v>
      </c>
      <c r="V1745" t="e">
        <f>VLOOKUP(B1745,HIS解!E:G,3,FALSE)</f>
        <v>#N/A</v>
      </c>
    </row>
    <row r="1746" spans="1:22" ht="14.25" hidden="1">
      <c r="A1746" s="53">
        <v>42915.692418981482</v>
      </c>
      <c r="B1746">
        <v>475595</v>
      </c>
      <c r="C1746" t="s">
        <v>4589</v>
      </c>
      <c r="D1746" t="s">
        <v>4590</v>
      </c>
      <c r="E1746" t="s">
        <v>331</v>
      </c>
      <c r="F1746" s="15">
        <v>996</v>
      </c>
      <c r="G1746" t="s">
        <v>367</v>
      </c>
      <c r="H1746" t="s">
        <v>367</v>
      </c>
      <c r="I1746" t="s">
        <v>74</v>
      </c>
      <c r="J1746" t="s">
        <v>36</v>
      </c>
      <c r="K1746" t="s">
        <v>75</v>
      </c>
      <c r="L1746" t="s">
        <v>9976</v>
      </c>
      <c r="M1746" t="s">
        <v>9977</v>
      </c>
      <c r="N1746" t="s">
        <v>9978</v>
      </c>
      <c r="O1746">
        <f>VLOOKUP(B1746,HIS退!B:F,5,FALSE)</f>
        <v>-996</v>
      </c>
      <c r="P1746" t="str">
        <f t="shared" si="54"/>
        <v/>
      </c>
      <c r="Q1746" s="40">
        <f>VLOOKUP(L1746,银行退!C:D,2,FALSE)</f>
        <v>996</v>
      </c>
      <c r="R1746" t="str">
        <f t="shared" si="55"/>
        <v/>
      </c>
      <c r="S1746" t="str">
        <f>VLOOKUP(L1746,银行退!C:Q,15,FALSE)</f>
        <v>S</v>
      </c>
      <c r="T1746" s="40" t="e">
        <f>VLOOKUP(L1746,银行退!C:W,21,FALSE)</f>
        <v>#N/A</v>
      </c>
      <c r="U1746" s="53">
        <v>42915.692418981482</v>
      </c>
      <c r="V1746" t="e">
        <f>VLOOKUP(B1746,HIS解!E:G,3,FALSE)</f>
        <v>#N/A</v>
      </c>
    </row>
    <row r="1747" spans="1:22" ht="14.25" hidden="1">
      <c r="A1747" s="53">
        <v>42915.693553240744</v>
      </c>
      <c r="B1747">
        <v>475636</v>
      </c>
      <c r="C1747" t="s">
        <v>4591</v>
      </c>
      <c r="D1747" t="s">
        <v>4592</v>
      </c>
      <c r="E1747" t="s">
        <v>4593</v>
      </c>
      <c r="F1747" s="15">
        <v>789</v>
      </c>
      <c r="G1747" t="s">
        <v>367</v>
      </c>
      <c r="H1747" t="s">
        <v>367</v>
      </c>
      <c r="I1747" t="s">
        <v>74</v>
      </c>
      <c r="J1747" t="s">
        <v>36</v>
      </c>
      <c r="K1747" t="s">
        <v>75</v>
      </c>
      <c r="L1747" t="s">
        <v>9979</v>
      </c>
      <c r="M1747" t="s">
        <v>9980</v>
      </c>
      <c r="N1747" t="s">
        <v>9981</v>
      </c>
      <c r="O1747">
        <f>VLOOKUP(B1747,HIS退!B:F,5,FALSE)</f>
        <v>-789</v>
      </c>
      <c r="P1747" t="str">
        <f t="shared" si="54"/>
        <v/>
      </c>
      <c r="Q1747" s="40">
        <f>VLOOKUP(L1747,银行退!C:D,2,FALSE)</f>
        <v>789</v>
      </c>
      <c r="R1747" t="str">
        <f t="shared" si="55"/>
        <v/>
      </c>
      <c r="S1747" t="str">
        <f>VLOOKUP(L1747,银行退!C:Q,15,FALSE)</f>
        <v>S</v>
      </c>
      <c r="T1747" s="40" t="e">
        <f>VLOOKUP(L1747,银行退!C:W,21,FALSE)</f>
        <v>#N/A</v>
      </c>
      <c r="U1747" s="53">
        <v>42915.693553240744</v>
      </c>
      <c r="V1747" t="e">
        <f>VLOOKUP(B1747,HIS解!E:G,3,FALSE)</f>
        <v>#N/A</v>
      </c>
    </row>
    <row r="1748" spans="1:22" ht="14.25" hidden="1">
      <c r="A1748" s="53">
        <v>42915.694606481484</v>
      </c>
      <c r="B1748">
        <v>475688</v>
      </c>
      <c r="C1748" t="s">
        <v>4594</v>
      </c>
      <c r="D1748" t="s">
        <v>4595</v>
      </c>
      <c r="E1748" t="s">
        <v>4596</v>
      </c>
      <c r="F1748" s="15">
        <v>600</v>
      </c>
      <c r="G1748" t="s">
        <v>367</v>
      </c>
      <c r="H1748" t="s">
        <v>367</v>
      </c>
      <c r="I1748" t="s">
        <v>74</v>
      </c>
      <c r="J1748" t="s">
        <v>36</v>
      </c>
      <c r="K1748" t="s">
        <v>75</v>
      </c>
      <c r="L1748" t="s">
        <v>9982</v>
      </c>
      <c r="M1748" t="s">
        <v>9983</v>
      </c>
      <c r="N1748" t="s">
        <v>9963</v>
      </c>
      <c r="O1748">
        <f>VLOOKUP(B1748,HIS退!B:F,5,FALSE)</f>
        <v>-600</v>
      </c>
      <c r="P1748" t="str">
        <f t="shared" si="54"/>
        <v/>
      </c>
      <c r="Q1748" s="40">
        <f>VLOOKUP(L1748,银行退!C:D,2,FALSE)</f>
        <v>600</v>
      </c>
      <c r="R1748" t="str">
        <f t="shared" si="55"/>
        <v/>
      </c>
      <c r="S1748" t="str">
        <f>VLOOKUP(L1748,银行退!C:Q,15,FALSE)</f>
        <v>S</v>
      </c>
      <c r="T1748" s="40" t="e">
        <f>VLOOKUP(L1748,银行退!C:W,21,FALSE)</f>
        <v>#N/A</v>
      </c>
      <c r="U1748" s="53">
        <v>42915.694606481484</v>
      </c>
      <c r="V1748" t="e">
        <f>VLOOKUP(B1748,HIS解!E:G,3,FALSE)</f>
        <v>#N/A</v>
      </c>
    </row>
    <row r="1749" spans="1:22" ht="14.25" hidden="1">
      <c r="A1749" s="53">
        <v>42915.694872685184</v>
      </c>
      <c r="B1749">
        <v>475703</v>
      </c>
      <c r="C1749" t="s">
        <v>4597</v>
      </c>
      <c r="D1749" t="s">
        <v>4598</v>
      </c>
      <c r="E1749" t="s">
        <v>4599</v>
      </c>
      <c r="F1749" s="15">
        <v>3358</v>
      </c>
      <c r="G1749" t="s">
        <v>367</v>
      </c>
      <c r="H1749" t="s">
        <v>367</v>
      </c>
      <c r="I1749" t="s">
        <v>74</v>
      </c>
      <c r="J1749" t="s">
        <v>36</v>
      </c>
      <c r="K1749" t="s">
        <v>75</v>
      </c>
      <c r="L1749" t="s">
        <v>9984</v>
      </c>
      <c r="M1749" t="s">
        <v>9985</v>
      </c>
      <c r="N1749" t="s">
        <v>9986</v>
      </c>
      <c r="O1749">
        <f>VLOOKUP(B1749,HIS退!B:F,5,FALSE)</f>
        <v>-3358</v>
      </c>
      <c r="P1749" t="str">
        <f t="shared" si="54"/>
        <v/>
      </c>
      <c r="Q1749" s="40">
        <f>VLOOKUP(L1749,银行退!C:D,2,FALSE)</f>
        <v>3358</v>
      </c>
      <c r="R1749" t="str">
        <f t="shared" si="55"/>
        <v/>
      </c>
      <c r="S1749" t="str">
        <f>VLOOKUP(L1749,银行退!C:Q,15,FALSE)</f>
        <v>S</v>
      </c>
      <c r="T1749" s="40" t="e">
        <f>VLOOKUP(L1749,银行退!C:W,21,FALSE)</f>
        <v>#N/A</v>
      </c>
      <c r="U1749" s="53">
        <v>42915.694872685184</v>
      </c>
      <c r="V1749" t="e">
        <f>VLOOKUP(B1749,HIS解!E:G,3,FALSE)</f>
        <v>#N/A</v>
      </c>
    </row>
    <row r="1750" spans="1:22" ht="14.25" hidden="1">
      <c r="A1750" s="53">
        <v>42915.697384259256</v>
      </c>
      <c r="B1750">
        <v>475802</v>
      </c>
      <c r="C1750" t="s">
        <v>4600</v>
      </c>
      <c r="D1750" t="s">
        <v>4601</v>
      </c>
      <c r="E1750" t="s">
        <v>4602</v>
      </c>
      <c r="F1750" s="15">
        <v>362</v>
      </c>
      <c r="G1750" t="s">
        <v>367</v>
      </c>
      <c r="H1750" t="s">
        <v>367</v>
      </c>
      <c r="I1750" t="s">
        <v>74</v>
      </c>
      <c r="J1750" t="s">
        <v>36</v>
      </c>
      <c r="K1750" t="s">
        <v>75</v>
      </c>
      <c r="L1750" t="s">
        <v>9987</v>
      </c>
      <c r="M1750" t="s">
        <v>9988</v>
      </c>
      <c r="N1750" t="s">
        <v>9989</v>
      </c>
      <c r="O1750">
        <f>VLOOKUP(B1750,HIS退!B:F,5,FALSE)</f>
        <v>-362</v>
      </c>
      <c r="P1750" t="str">
        <f t="shared" si="54"/>
        <v/>
      </c>
      <c r="Q1750" s="40">
        <f>VLOOKUP(L1750,银行退!C:D,2,FALSE)</f>
        <v>362</v>
      </c>
      <c r="R1750" t="str">
        <f t="shared" si="55"/>
        <v/>
      </c>
      <c r="S1750" t="str">
        <f>VLOOKUP(L1750,银行退!C:Q,15,FALSE)</f>
        <v>S</v>
      </c>
      <c r="T1750" s="40" t="e">
        <f>VLOOKUP(L1750,银行退!C:W,21,FALSE)</f>
        <v>#N/A</v>
      </c>
      <c r="U1750" s="53">
        <v>42915.697384259256</v>
      </c>
      <c r="V1750" t="e">
        <f>VLOOKUP(B1750,HIS解!E:G,3,FALSE)</f>
        <v>#N/A</v>
      </c>
    </row>
    <row r="1751" spans="1:22" ht="14.25" hidden="1">
      <c r="A1751" s="53">
        <v>42915.698611111111</v>
      </c>
      <c r="B1751">
        <v>475858</v>
      </c>
      <c r="C1751" t="s">
        <v>9990</v>
      </c>
      <c r="D1751" t="s">
        <v>4603</v>
      </c>
      <c r="E1751" t="s">
        <v>4604</v>
      </c>
      <c r="F1751" s="15">
        <v>100</v>
      </c>
      <c r="G1751" t="s">
        <v>367</v>
      </c>
      <c r="H1751" t="s">
        <v>367</v>
      </c>
      <c r="I1751" t="s">
        <v>174</v>
      </c>
      <c r="J1751" t="s">
        <v>73</v>
      </c>
      <c r="K1751" t="s">
        <v>75</v>
      </c>
      <c r="L1751" t="s">
        <v>9991</v>
      </c>
      <c r="M1751" t="s">
        <v>9992</v>
      </c>
      <c r="N1751" t="s">
        <v>5134</v>
      </c>
      <c r="O1751">
        <f>VLOOKUP(B1751,HIS退!B:F,5,FALSE)</f>
        <v>-100</v>
      </c>
      <c r="P1751" t="str">
        <f t="shared" si="54"/>
        <v/>
      </c>
      <c r="Q1751" s="40">
        <f>VLOOKUP(L1751,银行退!C:D,2,FALSE)</f>
        <v>100</v>
      </c>
      <c r="R1751" t="str">
        <f t="shared" si="55"/>
        <v/>
      </c>
      <c r="S1751" t="str">
        <f>VLOOKUP(L1751,银行退!C:Q,15,FALSE)</f>
        <v>B</v>
      </c>
      <c r="T1751" s="40" t="str">
        <f>VLOOKUP(L1751,银行退!C:W,21,FALSE)</f>
        <v>20170629</v>
      </c>
      <c r="U1751" s="53">
        <v>42915.698611111111</v>
      </c>
      <c r="V1751">
        <f>VLOOKUP(B1751,HIS解!E:G,3,FALSE)</f>
        <v>100</v>
      </c>
    </row>
    <row r="1752" spans="1:22" ht="14.25" hidden="1">
      <c r="A1752" s="53">
        <v>42915.701898148145</v>
      </c>
      <c r="B1752">
        <v>475999</v>
      </c>
      <c r="C1752" t="s">
        <v>9993</v>
      </c>
      <c r="D1752" t="s">
        <v>4605</v>
      </c>
      <c r="E1752" t="s">
        <v>4606</v>
      </c>
      <c r="F1752" s="15">
        <v>200</v>
      </c>
      <c r="G1752" t="s">
        <v>367</v>
      </c>
      <c r="H1752" t="s">
        <v>367</v>
      </c>
      <c r="I1752" t="s">
        <v>174</v>
      </c>
      <c r="J1752" t="s">
        <v>73</v>
      </c>
      <c r="K1752" t="s">
        <v>75</v>
      </c>
      <c r="L1752" t="s">
        <v>9994</v>
      </c>
      <c r="M1752" t="s">
        <v>9995</v>
      </c>
      <c r="N1752" t="s">
        <v>5135</v>
      </c>
      <c r="O1752">
        <f>VLOOKUP(B1752,HIS退!B:F,5,FALSE)</f>
        <v>-200</v>
      </c>
      <c r="P1752" t="str">
        <f t="shared" si="54"/>
        <v/>
      </c>
      <c r="Q1752" s="40">
        <f>VLOOKUP(L1752,银行退!C:D,2,FALSE)</f>
        <v>200</v>
      </c>
      <c r="R1752" t="str">
        <f t="shared" si="55"/>
        <v/>
      </c>
      <c r="S1752" t="str">
        <f>VLOOKUP(L1752,银行退!C:Q,15,FALSE)</f>
        <v>B</v>
      </c>
      <c r="T1752" s="40" t="str">
        <f>VLOOKUP(L1752,银行退!C:W,21,FALSE)</f>
        <v>20170629</v>
      </c>
      <c r="U1752" s="53">
        <v>42915.701898148145</v>
      </c>
      <c r="V1752">
        <f>VLOOKUP(B1752,HIS解!E:G,3,FALSE)</f>
        <v>200</v>
      </c>
    </row>
    <row r="1753" spans="1:22" ht="14.25" hidden="1">
      <c r="A1753" s="53">
        <v>42915.70989583333</v>
      </c>
      <c r="B1753">
        <v>476247</v>
      </c>
      <c r="C1753" t="s">
        <v>9996</v>
      </c>
      <c r="D1753" t="s">
        <v>4607</v>
      </c>
      <c r="E1753" t="s">
        <v>4608</v>
      </c>
      <c r="F1753" s="15">
        <v>88</v>
      </c>
      <c r="G1753" t="s">
        <v>367</v>
      </c>
      <c r="H1753" t="s">
        <v>367</v>
      </c>
      <c r="I1753" t="s">
        <v>174</v>
      </c>
      <c r="J1753" t="s">
        <v>73</v>
      </c>
      <c r="K1753" t="s">
        <v>75</v>
      </c>
      <c r="L1753" t="s">
        <v>9997</v>
      </c>
      <c r="M1753" t="s">
        <v>9998</v>
      </c>
      <c r="N1753" t="s">
        <v>5137</v>
      </c>
      <c r="O1753">
        <f>VLOOKUP(B1753,HIS退!B:F,5,FALSE)</f>
        <v>-88</v>
      </c>
      <c r="P1753" t="str">
        <f t="shared" si="54"/>
        <v/>
      </c>
      <c r="Q1753" s="40">
        <f>VLOOKUP(L1753,银行退!C:D,2,FALSE)</f>
        <v>88</v>
      </c>
      <c r="R1753" t="str">
        <f t="shared" si="55"/>
        <v/>
      </c>
      <c r="S1753" t="str">
        <f>VLOOKUP(L1753,银行退!C:Q,15,FALSE)</f>
        <v>B</v>
      </c>
      <c r="T1753" s="40" t="str">
        <f>VLOOKUP(L1753,银行退!C:W,21,FALSE)</f>
        <v>20170629</v>
      </c>
      <c r="U1753" s="53">
        <v>42915.70989583333</v>
      </c>
      <c r="V1753">
        <f>VLOOKUP(B1753,HIS解!E:G,3,FALSE)</f>
        <v>88</v>
      </c>
    </row>
    <row r="1754" spans="1:22" ht="14.25" hidden="1">
      <c r="A1754" s="53">
        <v>42915.710729166669</v>
      </c>
      <c r="B1754">
        <v>476267</v>
      </c>
      <c r="C1754" t="s">
        <v>4609</v>
      </c>
      <c r="D1754" t="s">
        <v>4610</v>
      </c>
      <c r="E1754" t="s">
        <v>4611</v>
      </c>
      <c r="F1754" s="15">
        <v>200</v>
      </c>
      <c r="G1754" t="s">
        <v>367</v>
      </c>
      <c r="H1754" t="s">
        <v>367</v>
      </c>
      <c r="I1754" t="s">
        <v>74</v>
      </c>
      <c r="J1754" t="s">
        <v>36</v>
      </c>
      <c r="K1754" t="s">
        <v>75</v>
      </c>
      <c r="L1754" t="s">
        <v>9999</v>
      </c>
      <c r="M1754" t="s">
        <v>10000</v>
      </c>
      <c r="N1754" t="s">
        <v>10001</v>
      </c>
      <c r="O1754">
        <f>VLOOKUP(B1754,HIS退!B:F,5,FALSE)</f>
        <v>-200</v>
      </c>
      <c r="P1754" t="str">
        <f t="shared" si="54"/>
        <v/>
      </c>
      <c r="Q1754" s="40">
        <f>VLOOKUP(L1754,银行退!C:D,2,FALSE)</f>
        <v>200</v>
      </c>
      <c r="R1754" t="str">
        <f t="shared" si="55"/>
        <v/>
      </c>
      <c r="S1754" t="str">
        <f>VLOOKUP(L1754,银行退!C:Q,15,FALSE)</f>
        <v>S</v>
      </c>
      <c r="T1754" s="40" t="e">
        <f>VLOOKUP(L1754,银行退!C:W,21,FALSE)</f>
        <v>#N/A</v>
      </c>
      <c r="U1754" s="53">
        <v>42915.710729166669</v>
      </c>
      <c r="V1754" t="e">
        <f>VLOOKUP(B1754,HIS解!E:G,3,FALSE)</f>
        <v>#N/A</v>
      </c>
    </row>
    <row r="1755" spans="1:22" ht="14.25" hidden="1">
      <c r="A1755" s="53">
        <v>42915.712939814817</v>
      </c>
      <c r="B1755">
        <v>476304</v>
      </c>
      <c r="C1755" t="s">
        <v>4612</v>
      </c>
      <c r="D1755" t="s">
        <v>4613</v>
      </c>
      <c r="E1755" t="s">
        <v>4614</v>
      </c>
      <c r="F1755" s="15">
        <v>900</v>
      </c>
      <c r="G1755" t="s">
        <v>42</v>
      </c>
      <c r="H1755" t="s">
        <v>367</v>
      </c>
      <c r="I1755" t="s">
        <v>74</v>
      </c>
      <c r="J1755" t="s">
        <v>36</v>
      </c>
      <c r="K1755" t="s">
        <v>75</v>
      </c>
      <c r="L1755" t="s">
        <v>10002</v>
      </c>
      <c r="M1755" t="s">
        <v>10003</v>
      </c>
      <c r="N1755" t="s">
        <v>10004</v>
      </c>
      <c r="O1755">
        <f>VLOOKUP(B1755,HIS退!B:F,5,FALSE)</f>
        <v>-900</v>
      </c>
      <c r="P1755" t="str">
        <f t="shared" si="54"/>
        <v/>
      </c>
      <c r="Q1755" s="40">
        <f>VLOOKUP(L1755,银行退!C:D,2,FALSE)</f>
        <v>900</v>
      </c>
      <c r="R1755" t="str">
        <f t="shared" si="55"/>
        <v/>
      </c>
      <c r="S1755" t="str">
        <f>VLOOKUP(L1755,银行退!C:Q,15,FALSE)</f>
        <v>S</v>
      </c>
      <c r="T1755" s="40" t="e">
        <f>VLOOKUP(L1755,银行退!C:W,21,FALSE)</f>
        <v>#N/A</v>
      </c>
      <c r="U1755" s="53">
        <v>42915.712939814817</v>
      </c>
      <c r="V1755" t="e">
        <f>VLOOKUP(B1755,HIS解!E:G,3,FALSE)</f>
        <v>#N/A</v>
      </c>
    </row>
    <row r="1756" spans="1:22" ht="14.25" hidden="1">
      <c r="A1756" s="53">
        <v>42915.713726851849</v>
      </c>
      <c r="B1756">
        <v>476348</v>
      </c>
      <c r="C1756" t="s">
        <v>4615</v>
      </c>
      <c r="D1756" t="s">
        <v>4616</v>
      </c>
      <c r="E1756" t="s">
        <v>4617</v>
      </c>
      <c r="F1756" s="15">
        <v>695</v>
      </c>
      <c r="G1756" t="s">
        <v>367</v>
      </c>
      <c r="H1756" t="s">
        <v>367</v>
      </c>
      <c r="I1756" t="s">
        <v>74</v>
      </c>
      <c r="J1756" t="s">
        <v>36</v>
      </c>
      <c r="K1756" t="s">
        <v>75</v>
      </c>
      <c r="L1756" t="s">
        <v>10005</v>
      </c>
      <c r="M1756" t="s">
        <v>10006</v>
      </c>
      <c r="N1756" t="s">
        <v>10007</v>
      </c>
      <c r="O1756">
        <f>VLOOKUP(B1756,HIS退!B:F,5,FALSE)</f>
        <v>-695</v>
      </c>
      <c r="P1756" t="str">
        <f t="shared" si="54"/>
        <v/>
      </c>
      <c r="Q1756" s="40">
        <f>VLOOKUP(L1756,银行退!C:D,2,FALSE)</f>
        <v>695</v>
      </c>
      <c r="R1756" t="str">
        <f t="shared" si="55"/>
        <v/>
      </c>
      <c r="S1756" t="str">
        <f>VLOOKUP(L1756,银行退!C:Q,15,FALSE)</f>
        <v>S</v>
      </c>
      <c r="T1756" s="40" t="e">
        <f>VLOOKUP(L1756,银行退!C:W,21,FALSE)</f>
        <v>#N/A</v>
      </c>
      <c r="U1756" s="53">
        <v>42915.713726851849</v>
      </c>
      <c r="V1756" t="e">
        <f>VLOOKUP(B1756,HIS解!E:G,3,FALSE)</f>
        <v>#N/A</v>
      </c>
    </row>
    <row r="1757" spans="1:22" ht="14.25" hidden="1">
      <c r="A1757" s="53">
        <v>42915.724502314813</v>
      </c>
      <c r="B1757">
        <v>476592</v>
      </c>
      <c r="C1757" t="s">
        <v>4618</v>
      </c>
      <c r="D1757" t="s">
        <v>4619</v>
      </c>
      <c r="E1757" t="s">
        <v>4620</v>
      </c>
      <c r="F1757" s="15">
        <v>44</v>
      </c>
      <c r="G1757" t="s">
        <v>367</v>
      </c>
      <c r="H1757" t="s">
        <v>367</v>
      </c>
      <c r="I1757" t="s">
        <v>74</v>
      </c>
      <c r="J1757" t="s">
        <v>36</v>
      </c>
      <c r="K1757" t="s">
        <v>75</v>
      </c>
      <c r="L1757" t="s">
        <v>10008</v>
      </c>
      <c r="M1757" t="s">
        <v>10009</v>
      </c>
      <c r="N1757" t="s">
        <v>10010</v>
      </c>
      <c r="O1757">
        <f>VLOOKUP(B1757,HIS退!B:F,5,FALSE)</f>
        <v>-44</v>
      </c>
      <c r="P1757" t="str">
        <f t="shared" si="54"/>
        <v/>
      </c>
      <c r="Q1757" s="40">
        <f>VLOOKUP(L1757,银行退!C:D,2,FALSE)</f>
        <v>44</v>
      </c>
      <c r="R1757" t="str">
        <f t="shared" si="55"/>
        <v/>
      </c>
      <c r="S1757" t="str">
        <f>VLOOKUP(L1757,银行退!C:Q,15,FALSE)</f>
        <v>S</v>
      </c>
      <c r="T1757" s="40" t="e">
        <f>VLOOKUP(L1757,银行退!C:W,21,FALSE)</f>
        <v>#N/A</v>
      </c>
      <c r="U1757" s="53">
        <v>42915.724502314813</v>
      </c>
      <c r="V1757" t="e">
        <f>VLOOKUP(B1757,HIS解!E:G,3,FALSE)</f>
        <v>#N/A</v>
      </c>
    </row>
    <row r="1758" spans="1:22" ht="14.25" hidden="1">
      <c r="A1758" s="53">
        <v>42915.72452546296</v>
      </c>
      <c r="B1758">
        <v>476593</v>
      </c>
      <c r="C1758" t="s">
        <v>10011</v>
      </c>
      <c r="D1758" t="s">
        <v>4621</v>
      </c>
      <c r="E1758" t="s">
        <v>4622</v>
      </c>
      <c r="F1758" s="15">
        <v>144</v>
      </c>
      <c r="G1758" t="s">
        <v>367</v>
      </c>
      <c r="H1758" t="s">
        <v>367</v>
      </c>
      <c r="I1758" t="s">
        <v>174</v>
      </c>
      <c r="J1758" t="s">
        <v>73</v>
      </c>
      <c r="K1758" t="s">
        <v>75</v>
      </c>
      <c r="L1758" t="s">
        <v>10012</v>
      </c>
      <c r="M1758" t="s">
        <v>10013</v>
      </c>
      <c r="N1758" t="s">
        <v>5136</v>
      </c>
      <c r="O1758">
        <f>VLOOKUP(B1758,HIS退!B:F,5,FALSE)</f>
        <v>-144</v>
      </c>
      <c r="P1758" t="str">
        <f t="shared" si="54"/>
        <v/>
      </c>
      <c r="Q1758" s="40">
        <f>VLOOKUP(L1758,银行退!C:D,2,FALSE)</f>
        <v>144</v>
      </c>
      <c r="R1758" t="str">
        <f t="shared" si="55"/>
        <v/>
      </c>
      <c r="S1758" t="str">
        <f>VLOOKUP(L1758,银行退!C:Q,15,FALSE)</f>
        <v>B</v>
      </c>
      <c r="T1758" s="40" t="str">
        <f>VLOOKUP(L1758,银行退!C:W,21,FALSE)</f>
        <v>20170629</v>
      </c>
      <c r="U1758" s="53">
        <v>42915.72452546296</v>
      </c>
      <c r="V1758">
        <f>VLOOKUP(B1758,HIS解!E:G,3,FALSE)</f>
        <v>144</v>
      </c>
    </row>
    <row r="1759" spans="1:22" ht="14.25" hidden="1">
      <c r="A1759" s="53">
        <v>42915.727187500001</v>
      </c>
      <c r="B1759">
        <v>476649</v>
      </c>
      <c r="C1759" t="s">
        <v>4623</v>
      </c>
      <c r="D1759" t="s">
        <v>4624</v>
      </c>
      <c r="E1759" t="s">
        <v>4625</v>
      </c>
      <c r="F1759" s="15">
        <v>357</v>
      </c>
      <c r="G1759" t="s">
        <v>367</v>
      </c>
      <c r="H1759" t="s">
        <v>367</v>
      </c>
      <c r="I1759" t="s">
        <v>74</v>
      </c>
      <c r="J1759" t="s">
        <v>36</v>
      </c>
      <c r="K1759" t="s">
        <v>75</v>
      </c>
      <c r="L1759" t="s">
        <v>10014</v>
      </c>
      <c r="M1759" t="s">
        <v>10015</v>
      </c>
      <c r="N1759" t="s">
        <v>10016</v>
      </c>
      <c r="O1759">
        <f>VLOOKUP(B1759,HIS退!B:F,5,FALSE)</f>
        <v>-357</v>
      </c>
      <c r="P1759" t="str">
        <f t="shared" si="54"/>
        <v/>
      </c>
      <c r="Q1759" s="40">
        <f>VLOOKUP(L1759,银行退!C:D,2,FALSE)</f>
        <v>357</v>
      </c>
      <c r="R1759" t="str">
        <f t="shared" si="55"/>
        <v/>
      </c>
      <c r="S1759" t="str">
        <f>VLOOKUP(L1759,银行退!C:Q,15,FALSE)</f>
        <v>S</v>
      </c>
      <c r="T1759" s="40" t="e">
        <f>VLOOKUP(L1759,银行退!C:W,21,FALSE)</f>
        <v>#N/A</v>
      </c>
      <c r="U1759" s="53">
        <v>42915.727187500001</v>
      </c>
      <c r="V1759" t="e">
        <f>VLOOKUP(B1759,HIS解!E:G,3,FALSE)</f>
        <v>#N/A</v>
      </c>
    </row>
    <row r="1760" spans="1:22" ht="14.25" hidden="1">
      <c r="A1760" s="53">
        <v>42915.739618055559</v>
      </c>
      <c r="B1760">
        <v>476811</v>
      </c>
      <c r="C1760" t="s">
        <v>4626</v>
      </c>
      <c r="D1760" t="s">
        <v>4627</v>
      </c>
      <c r="E1760" t="s">
        <v>4628</v>
      </c>
      <c r="F1760" s="15">
        <v>400</v>
      </c>
      <c r="G1760" t="s">
        <v>367</v>
      </c>
      <c r="H1760" t="s">
        <v>367</v>
      </c>
      <c r="I1760" t="s">
        <v>74</v>
      </c>
      <c r="J1760" t="s">
        <v>36</v>
      </c>
      <c r="K1760" t="s">
        <v>75</v>
      </c>
      <c r="L1760" t="s">
        <v>10017</v>
      </c>
      <c r="M1760" t="s">
        <v>10018</v>
      </c>
      <c r="N1760" t="s">
        <v>10019</v>
      </c>
      <c r="O1760">
        <f>VLOOKUP(B1760,HIS退!B:F,5,FALSE)</f>
        <v>-400</v>
      </c>
      <c r="P1760" t="str">
        <f t="shared" si="54"/>
        <v/>
      </c>
      <c r="Q1760" s="40">
        <f>VLOOKUP(L1760,银行退!C:D,2,FALSE)</f>
        <v>400</v>
      </c>
      <c r="R1760" t="str">
        <f t="shared" si="55"/>
        <v/>
      </c>
      <c r="S1760" t="str">
        <f>VLOOKUP(L1760,银行退!C:Q,15,FALSE)</f>
        <v>S</v>
      </c>
      <c r="T1760" s="40" t="e">
        <f>VLOOKUP(L1760,银行退!C:W,21,FALSE)</f>
        <v>#N/A</v>
      </c>
      <c r="U1760" s="53">
        <v>42915.739618055559</v>
      </c>
      <c r="V1760" t="e">
        <f>VLOOKUP(B1760,HIS解!E:G,3,FALSE)</f>
        <v>#N/A</v>
      </c>
    </row>
    <row r="1761" spans="1:22" ht="14.25" hidden="1">
      <c r="A1761" s="53">
        <v>42915.740451388891</v>
      </c>
      <c r="B1761">
        <v>476821</v>
      </c>
      <c r="C1761" t="s">
        <v>4629</v>
      </c>
      <c r="D1761" t="s">
        <v>4630</v>
      </c>
      <c r="E1761" t="s">
        <v>4631</v>
      </c>
      <c r="F1761" s="15">
        <v>300</v>
      </c>
      <c r="G1761" t="s">
        <v>367</v>
      </c>
      <c r="H1761" t="s">
        <v>367</v>
      </c>
      <c r="I1761" t="s">
        <v>74</v>
      </c>
      <c r="J1761" t="s">
        <v>36</v>
      </c>
      <c r="K1761" t="s">
        <v>75</v>
      </c>
      <c r="L1761" t="s">
        <v>10020</v>
      </c>
      <c r="M1761" t="s">
        <v>10021</v>
      </c>
      <c r="N1761" t="s">
        <v>10022</v>
      </c>
      <c r="O1761">
        <f>VLOOKUP(B1761,HIS退!B:F,5,FALSE)</f>
        <v>-300</v>
      </c>
      <c r="P1761" t="str">
        <f t="shared" si="54"/>
        <v/>
      </c>
      <c r="Q1761" s="40">
        <f>VLOOKUP(L1761,银行退!C:D,2,FALSE)</f>
        <v>300</v>
      </c>
      <c r="R1761" t="str">
        <f t="shared" si="55"/>
        <v/>
      </c>
      <c r="S1761" t="str">
        <f>VLOOKUP(L1761,银行退!C:Q,15,FALSE)</f>
        <v>S</v>
      </c>
      <c r="T1761" s="40" t="e">
        <f>VLOOKUP(L1761,银行退!C:W,21,FALSE)</f>
        <v>#N/A</v>
      </c>
      <c r="U1761" s="53">
        <v>42915.740451388891</v>
      </c>
      <c r="V1761" t="e">
        <f>VLOOKUP(B1761,HIS解!E:G,3,FALSE)</f>
        <v>#N/A</v>
      </c>
    </row>
    <row r="1762" spans="1:22" ht="14.25" hidden="1">
      <c r="A1762" s="53">
        <v>42915.760914351849</v>
      </c>
      <c r="B1762">
        <v>476931</v>
      </c>
      <c r="C1762" t="s">
        <v>4632</v>
      </c>
      <c r="D1762" t="s">
        <v>234</v>
      </c>
      <c r="E1762" t="s">
        <v>235</v>
      </c>
      <c r="F1762" s="15">
        <v>6</v>
      </c>
      <c r="G1762" t="s">
        <v>367</v>
      </c>
      <c r="H1762" t="s">
        <v>367</v>
      </c>
      <c r="I1762" t="s">
        <v>74</v>
      </c>
      <c r="J1762" t="s">
        <v>36</v>
      </c>
      <c r="K1762" t="s">
        <v>75</v>
      </c>
      <c r="L1762" t="s">
        <v>10023</v>
      </c>
      <c r="M1762" t="s">
        <v>10024</v>
      </c>
      <c r="N1762" t="s">
        <v>269</v>
      </c>
      <c r="O1762">
        <f>VLOOKUP(B1762,HIS退!B:F,5,FALSE)</f>
        <v>-6</v>
      </c>
      <c r="P1762" t="str">
        <f t="shared" ref="P1762:P1825" si="56">IF(O1762=F1762*-1,"",1)</f>
        <v/>
      </c>
      <c r="Q1762" s="40">
        <f>VLOOKUP(L1762,银行退!C:D,2,FALSE)</f>
        <v>6</v>
      </c>
      <c r="R1762" t="str">
        <f t="shared" ref="R1762:R1825" si="57">IF(Q1762=F1762,"",1)</f>
        <v/>
      </c>
      <c r="S1762" t="str">
        <f>VLOOKUP(L1762,银行退!C:Q,15,FALSE)</f>
        <v>S</v>
      </c>
      <c r="T1762" s="40" t="e">
        <f>VLOOKUP(L1762,银行退!C:W,21,FALSE)</f>
        <v>#N/A</v>
      </c>
      <c r="U1762" s="53">
        <v>42915.760914351849</v>
      </c>
      <c r="V1762" t="e">
        <f>VLOOKUP(B1762,HIS解!E:G,3,FALSE)</f>
        <v>#N/A</v>
      </c>
    </row>
    <row r="1763" spans="1:22" ht="14.25" hidden="1">
      <c r="A1763" s="53">
        <v>42915.804965277777</v>
      </c>
      <c r="B1763">
        <v>477031</v>
      </c>
      <c r="C1763" t="s">
        <v>10025</v>
      </c>
      <c r="D1763" t="s">
        <v>4633</v>
      </c>
      <c r="E1763" t="s">
        <v>4634</v>
      </c>
      <c r="F1763" s="15">
        <v>1516</v>
      </c>
      <c r="G1763" t="s">
        <v>367</v>
      </c>
      <c r="H1763" t="s">
        <v>367</v>
      </c>
      <c r="I1763" t="s">
        <v>174</v>
      </c>
      <c r="J1763" t="s">
        <v>98</v>
      </c>
      <c r="K1763" t="s">
        <v>75</v>
      </c>
      <c r="L1763" t="s">
        <v>10026</v>
      </c>
      <c r="M1763" t="s">
        <v>10027</v>
      </c>
      <c r="N1763" t="s">
        <v>10028</v>
      </c>
      <c r="O1763">
        <f>VLOOKUP(B1763,HIS退!B:F,5,FALSE)</f>
        <v>-1516</v>
      </c>
      <c r="P1763" t="str">
        <f t="shared" si="56"/>
        <v/>
      </c>
      <c r="Q1763" s="40">
        <f>VLOOKUP(L1763,银行退!C:D,2,FALSE)</f>
        <v>1516</v>
      </c>
      <c r="R1763" t="str">
        <f t="shared" si="57"/>
        <v/>
      </c>
      <c r="S1763" t="str">
        <f>VLOOKUP(L1763,银行退!C:Q,15,FALSE)</f>
        <v>B</v>
      </c>
      <c r="T1763" s="40" t="str">
        <f>VLOOKUP(L1763,银行退!C:W,21,FALSE)</f>
        <v>20170630</v>
      </c>
      <c r="U1763" s="53">
        <v>42915.804965277777</v>
      </c>
      <c r="V1763" t="e">
        <f>VLOOKUP(B1763,HIS解!E:G,3,FALSE)</f>
        <v>#N/A</v>
      </c>
    </row>
    <row r="1764" spans="1:22" ht="14.25" hidden="1">
      <c r="A1764" s="53">
        <v>42915.81927083333</v>
      </c>
      <c r="B1764">
        <v>477057</v>
      </c>
      <c r="C1764" t="s">
        <v>10029</v>
      </c>
      <c r="D1764" t="s">
        <v>4635</v>
      </c>
      <c r="E1764" t="s">
        <v>4636</v>
      </c>
      <c r="F1764" s="15">
        <v>5000</v>
      </c>
      <c r="G1764" t="s">
        <v>367</v>
      </c>
      <c r="H1764" t="s">
        <v>367</v>
      </c>
      <c r="I1764" t="s">
        <v>174</v>
      </c>
      <c r="J1764" t="s">
        <v>73</v>
      </c>
      <c r="K1764" t="s">
        <v>75</v>
      </c>
      <c r="L1764" t="s">
        <v>10030</v>
      </c>
      <c r="M1764" t="s">
        <v>10031</v>
      </c>
      <c r="N1764" t="s">
        <v>5138</v>
      </c>
      <c r="O1764">
        <f>VLOOKUP(B1764,HIS退!B:F,5,FALSE)</f>
        <v>-5000</v>
      </c>
      <c r="P1764" t="str">
        <f t="shared" si="56"/>
        <v/>
      </c>
      <c r="Q1764" s="40">
        <f>VLOOKUP(L1764,银行退!C:D,2,FALSE)</f>
        <v>5000</v>
      </c>
      <c r="R1764" t="str">
        <f t="shared" si="57"/>
        <v/>
      </c>
      <c r="S1764" t="str">
        <f>VLOOKUP(L1764,银行退!C:Q,15,FALSE)</f>
        <v>B</v>
      </c>
      <c r="T1764" s="40" t="str">
        <f>VLOOKUP(L1764,银行退!C:W,21,FALSE)</f>
        <v>20170629</v>
      </c>
      <c r="U1764" s="53">
        <v>42915.81927083333</v>
      </c>
      <c r="V1764">
        <f>VLOOKUP(B1764,HIS解!E:G,3,FALSE)</f>
        <v>5000</v>
      </c>
    </row>
    <row r="1765" spans="1:22" ht="14.25" hidden="1">
      <c r="A1765" s="53">
        <v>42915.861851851849</v>
      </c>
      <c r="B1765">
        <v>477183</v>
      </c>
      <c r="C1765" t="s">
        <v>4637</v>
      </c>
      <c r="D1765" t="s">
        <v>4638</v>
      </c>
      <c r="E1765" t="s">
        <v>4639</v>
      </c>
      <c r="F1765" s="15">
        <v>11</v>
      </c>
      <c r="G1765" t="s">
        <v>367</v>
      </c>
      <c r="H1765" t="s">
        <v>367</v>
      </c>
      <c r="I1765" t="s">
        <v>74</v>
      </c>
      <c r="J1765" t="s">
        <v>36</v>
      </c>
      <c r="K1765" t="s">
        <v>75</v>
      </c>
      <c r="L1765" t="s">
        <v>10032</v>
      </c>
      <c r="M1765" t="s">
        <v>10033</v>
      </c>
      <c r="N1765" t="s">
        <v>10034</v>
      </c>
      <c r="O1765">
        <f>VLOOKUP(B1765,HIS退!B:F,5,FALSE)</f>
        <v>-11</v>
      </c>
      <c r="P1765" t="str">
        <f t="shared" si="56"/>
        <v/>
      </c>
      <c r="Q1765" s="40">
        <f>VLOOKUP(L1765,银行退!C:D,2,FALSE)</f>
        <v>11</v>
      </c>
      <c r="R1765" t="str">
        <f t="shared" si="57"/>
        <v/>
      </c>
      <c r="S1765" t="str">
        <f>VLOOKUP(L1765,银行退!C:Q,15,FALSE)</f>
        <v>S</v>
      </c>
      <c r="T1765" s="40" t="e">
        <f>VLOOKUP(L1765,银行退!C:W,21,FALSE)</f>
        <v>#N/A</v>
      </c>
      <c r="U1765" s="53">
        <v>42915.861851851849</v>
      </c>
      <c r="V1765" t="e">
        <f>VLOOKUP(B1765,HIS解!E:G,3,FALSE)</f>
        <v>#N/A</v>
      </c>
    </row>
    <row r="1766" spans="1:22" ht="14.25" hidden="1">
      <c r="A1766" s="53">
        <v>42916.322835648149</v>
      </c>
      <c r="B1766">
        <v>477910</v>
      </c>
      <c r="C1766" t="s">
        <v>4640</v>
      </c>
      <c r="D1766" t="s">
        <v>4641</v>
      </c>
      <c r="E1766" t="s">
        <v>4642</v>
      </c>
      <c r="F1766" s="15">
        <v>873</v>
      </c>
      <c r="G1766" t="s">
        <v>367</v>
      </c>
      <c r="H1766" t="s">
        <v>367</v>
      </c>
      <c r="I1766" t="s">
        <v>74</v>
      </c>
      <c r="J1766" t="s">
        <v>36</v>
      </c>
      <c r="K1766" t="s">
        <v>75</v>
      </c>
      <c r="L1766" t="s">
        <v>10035</v>
      </c>
      <c r="M1766" t="s">
        <v>10036</v>
      </c>
      <c r="N1766" t="s">
        <v>10037</v>
      </c>
      <c r="O1766">
        <f>VLOOKUP(B1766,HIS退!B:F,5,FALSE)</f>
        <v>-873</v>
      </c>
      <c r="P1766" t="str">
        <f t="shared" si="56"/>
        <v/>
      </c>
      <c r="Q1766" s="40">
        <f>VLOOKUP(L1766,银行退!C:D,2,FALSE)</f>
        <v>873</v>
      </c>
      <c r="R1766" t="str">
        <f t="shared" si="57"/>
        <v/>
      </c>
      <c r="S1766" t="str">
        <f>VLOOKUP(L1766,银行退!C:Q,15,FALSE)</f>
        <v>S</v>
      </c>
      <c r="T1766" s="40" t="e">
        <f>VLOOKUP(L1766,银行退!C:W,21,FALSE)</f>
        <v>#N/A</v>
      </c>
      <c r="U1766" s="53">
        <v>42916.322835648149</v>
      </c>
      <c r="V1766" t="e">
        <f>VLOOKUP(B1766,HIS解!E:G,3,FALSE)</f>
        <v>#N/A</v>
      </c>
    </row>
    <row r="1767" spans="1:22" ht="14.25" hidden="1">
      <c r="A1767" s="53">
        <v>42916.36042824074</v>
      </c>
      <c r="B1767">
        <v>479697</v>
      </c>
      <c r="C1767" t="s">
        <v>4643</v>
      </c>
      <c r="D1767" t="s">
        <v>4644</v>
      </c>
      <c r="E1767" t="s">
        <v>4645</v>
      </c>
      <c r="F1767" s="15">
        <v>7000</v>
      </c>
      <c r="G1767" t="s">
        <v>367</v>
      </c>
      <c r="H1767" t="s">
        <v>367</v>
      </c>
      <c r="I1767" t="s">
        <v>74</v>
      </c>
      <c r="J1767" t="s">
        <v>36</v>
      </c>
      <c r="K1767" t="s">
        <v>75</v>
      </c>
      <c r="L1767" t="s">
        <v>10038</v>
      </c>
      <c r="M1767" t="s">
        <v>10039</v>
      </c>
      <c r="N1767" t="s">
        <v>10040</v>
      </c>
      <c r="O1767">
        <f>VLOOKUP(B1767,HIS退!B:F,5,FALSE)</f>
        <v>-7000</v>
      </c>
      <c r="P1767" t="str">
        <f t="shared" si="56"/>
        <v/>
      </c>
      <c r="Q1767" s="40">
        <f>VLOOKUP(L1767,银行退!C:D,2,FALSE)</f>
        <v>7000</v>
      </c>
      <c r="R1767" t="str">
        <f t="shared" si="57"/>
        <v/>
      </c>
      <c r="S1767" t="str">
        <f>VLOOKUP(L1767,银行退!C:Q,15,FALSE)</f>
        <v>S</v>
      </c>
      <c r="T1767" s="40" t="e">
        <f>VLOOKUP(L1767,银行退!C:W,21,FALSE)</f>
        <v>#N/A</v>
      </c>
      <c r="U1767" s="53">
        <v>42916.36042824074</v>
      </c>
      <c r="V1767" t="e">
        <f>VLOOKUP(B1767,HIS解!E:G,3,FALSE)</f>
        <v>#N/A</v>
      </c>
    </row>
    <row r="1768" spans="1:22" ht="14.25" hidden="1">
      <c r="A1768" s="53">
        <v>42916.364942129629</v>
      </c>
      <c r="B1768">
        <v>480003</v>
      </c>
      <c r="C1768" t="s">
        <v>4646</v>
      </c>
      <c r="D1768" t="s">
        <v>4647</v>
      </c>
      <c r="E1768" t="s">
        <v>4648</v>
      </c>
      <c r="F1768" s="15">
        <v>492</v>
      </c>
      <c r="G1768" t="s">
        <v>367</v>
      </c>
      <c r="H1768" t="s">
        <v>367</v>
      </c>
      <c r="I1768" t="s">
        <v>74</v>
      </c>
      <c r="J1768" t="s">
        <v>36</v>
      </c>
      <c r="K1768" t="s">
        <v>75</v>
      </c>
      <c r="L1768" t="s">
        <v>10041</v>
      </c>
      <c r="M1768" t="s">
        <v>10042</v>
      </c>
      <c r="N1768" t="s">
        <v>10043</v>
      </c>
      <c r="O1768">
        <f>VLOOKUP(B1768,HIS退!B:F,5,FALSE)</f>
        <v>-492</v>
      </c>
      <c r="P1768" t="str">
        <f t="shared" si="56"/>
        <v/>
      </c>
      <c r="Q1768" s="40">
        <f>VLOOKUP(L1768,银行退!C:D,2,FALSE)</f>
        <v>492</v>
      </c>
      <c r="R1768" t="str">
        <f t="shared" si="57"/>
        <v/>
      </c>
      <c r="S1768" t="str">
        <f>VLOOKUP(L1768,银行退!C:Q,15,FALSE)</f>
        <v>S</v>
      </c>
      <c r="T1768" s="40" t="e">
        <f>VLOOKUP(L1768,银行退!C:W,21,FALSE)</f>
        <v>#N/A</v>
      </c>
      <c r="U1768" s="53">
        <v>42916.364942129629</v>
      </c>
      <c r="V1768" t="e">
        <f>VLOOKUP(B1768,HIS解!E:G,3,FALSE)</f>
        <v>#N/A</v>
      </c>
    </row>
    <row r="1769" spans="1:22" ht="14.25" hidden="1">
      <c r="A1769" s="53">
        <v>42916.367523148147</v>
      </c>
      <c r="B1769">
        <v>480159</v>
      </c>
      <c r="C1769" t="s">
        <v>4649</v>
      </c>
      <c r="D1769" t="s">
        <v>4650</v>
      </c>
      <c r="E1769" t="s">
        <v>4651</v>
      </c>
      <c r="F1769" s="15">
        <v>165</v>
      </c>
      <c r="G1769" t="s">
        <v>367</v>
      </c>
      <c r="H1769" t="s">
        <v>367</v>
      </c>
      <c r="I1769" t="s">
        <v>74</v>
      </c>
      <c r="J1769" t="s">
        <v>36</v>
      </c>
      <c r="K1769" t="s">
        <v>75</v>
      </c>
      <c r="L1769" t="s">
        <v>10044</v>
      </c>
      <c r="M1769" t="s">
        <v>10045</v>
      </c>
      <c r="N1769" t="s">
        <v>10046</v>
      </c>
      <c r="O1769">
        <f>VLOOKUP(B1769,HIS退!B:F,5,FALSE)</f>
        <v>-165</v>
      </c>
      <c r="P1769" t="str">
        <f t="shared" si="56"/>
        <v/>
      </c>
      <c r="Q1769" s="40">
        <f>VLOOKUP(L1769,银行退!C:D,2,FALSE)</f>
        <v>165</v>
      </c>
      <c r="R1769" t="str">
        <f t="shared" si="57"/>
        <v/>
      </c>
      <c r="S1769" t="str">
        <f>VLOOKUP(L1769,银行退!C:Q,15,FALSE)</f>
        <v>S</v>
      </c>
      <c r="T1769" s="40" t="e">
        <f>VLOOKUP(L1769,银行退!C:W,21,FALSE)</f>
        <v>#N/A</v>
      </c>
      <c r="U1769" s="53">
        <v>42916.367523148147</v>
      </c>
      <c r="V1769" t="e">
        <f>VLOOKUP(B1769,HIS解!E:G,3,FALSE)</f>
        <v>#N/A</v>
      </c>
    </row>
    <row r="1770" spans="1:22" ht="14.25" hidden="1">
      <c r="A1770" s="53">
        <v>42916.383206018516</v>
      </c>
      <c r="B1770">
        <v>481351</v>
      </c>
      <c r="C1770" t="s">
        <v>4652</v>
      </c>
      <c r="D1770" t="s">
        <v>4653</v>
      </c>
      <c r="E1770" t="s">
        <v>4654</v>
      </c>
      <c r="F1770" s="15">
        <v>260</v>
      </c>
      <c r="G1770" t="s">
        <v>367</v>
      </c>
      <c r="H1770" t="s">
        <v>367</v>
      </c>
      <c r="I1770" t="s">
        <v>74</v>
      </c>
      <c r="J1770" t="s">
        <v>36</v>
      </c>
      <c r="K1770" t="s">
        <v>75</v>
      </c>
      <c r="L1770" t="s">
        <v>10047</v>
      </c>
      <c r="M1770" t="s">
        <v>10048</v>
      </c>
      <c r="N1770" t="s">
        <v>10049</v>
      </c>
      <c r="O1770">
        <f>VLOOKUP(B1770,HIS退!B:F,5,FALSE)</f>
        <v>-260</v>
      </c>
      <c r="P1770" t="str">
        <f t="shared" si="56"/>
        <v/>
      </c>
      <c r="Q1770" s="40">
        <f>VLOOKUP(L1770,银行退!C:D,2,FALSE)</f>
        <v>260</v>
      </c>
      <c r="R1770" t="str">
        <f t="shared" si="57"/>
        <v/>
      </c>
      <c r="S1770" t="str">
        <f>VLOOKUP(L1770,银行退!C:Q,15,FALSE)</f>
        <v>S</v>
      </c>
      <c r="T1770" s="40" t="e">
        <f>VLOOKUP(L1770,银行退!C:W,21,FALSE)</f>
        <v>#N/A</v>
      </c>
      <c r="U1770" s="53">
        <v>42916.383206018516</v>
      </c>
      <c r="V1770" t="e">
        <f>VLOOKUP(B1770,HIS解!E:G,3,FALSE)</f>
        <v>#N/A</v>
      </c>
    </row>
    <row r="1771" spans="1:22" ht="14.25" hidden="1">
      <c r="A1771" s="53">
        <v>42916.38559027778</v>
      </c>
      <c r="B1771">
        <v>481540</v>
      </c>
      <c r="C1771" t="s">
        <v>4655</v>
      </c>
      <c r="D1771" t="s">
        <v>4656</v>
      </c>
      <c r="E1771" t="s">
        <v>4657</v>
      </c>
      <c r="F1771" s="15">
        <v>5000</v>
      </c>
      <c r="G1771" t="s">
        <v>367</v>
      </c>
      <c r="H1771" t="s">
        <v>367</v>
      </c>
      <c r="I1771" t="s">
        <v>74</v>
      </c>
      <c r="J1771" t="s">
        <v>36</v>
      </c>
      <c r="K1771" t="s">
        <v>75</v>
      </c>
      <c r="L1771" t="s">
        <v>10050</v>
      </c>
      <c r="M1771" t="s">
        <v>10051</v>
      </c>
      <c r="N1771" t="s">
        <v>10052</v>
      </c>
      <c r="O1771">
        <f>VLOOKUP(B1771,HIS退!B:F,5,FALSE)</f>
        <v>-5000</v>
      </c>
      <c r="P1771" t="str">
        <f t="shared" si="56"/>
        <v/>
      </c>
      <c r="Q1771" s="40">
        <f>VLOOKUP(L1771,银行退!C:D,2,FALSE)</f>
        <v>5000</v>
      </c>
      <c r="R1771" t="str">
        <f t="shared" si="57"/>
        <v/>
      </c>
      <c r="S1771" t="str">
        <f>VLOOKUP(L1771,银行退!C:Q,15,FALSE)</f>
        <v>S</v>
      </c>
      <c r="T1771" s="40" t="e">
        <f>VLOOKUP(L1771,银行退!C:W,21,FALSE)</f>
        <v>#N/A</v>
      </c>
      <c r="U1771" s="53">
        <v>42916.38559027778</v>
      </c>
      <c r="V1771" t="e">
        <f>VLOOKUP(B1771,HIS解!E:G,3,FALSE)</f>
        <v>#N/A</v>
      </c>
    </row>
    <row r="1772" spans="1:22" ht="14.25" hidden="1">
      <c r="A1772" s="53">
        <v>42916.398310185185</v>
      </c>
      <c r="B1772">
        <v>482497</v>
      </c>
      <c r="C1772" t="s">
        <v>10053</v>
      </c>
      <c r="D1772" t="s">
        <v>4658</v>
      </c>
      <c r="E1772" t="s">
        <v>4659</v>
      </c>
      <c r="F1772" s="15">
        <v>850</v>
      </c>
      <c r="G1772" t="s">
        <v>367</v>
      </c>
      <c r="H1772" t="s">
        <v>367</v>
      </c>
      <c r="I1772" t="s">
        <v>174</v>
      </c>
      <c r="J1772" t="s">
        <v>73</v>
      </c>
      <c r="K1772" t="s">
        <v>75</v>
      </c>
      <c r="L1772" t="s">
        <v>10054</v>
      </c>
      <c r="M1772" t="s">
        <v>10055</v>
      </c>
      <c r="N1772" t="s">
        <v>5139</v>
      </c>
      <c r="O1772">
        <f>VLOOKUP(B1772,HIS退!B:F,5,FALSE)</f>
        <v>-850</v>
      </c>
      <c r="P1772" t="str">
        <f t="shared" si="56"/>
        <v/>
      </c>
      <c r="Q1772" s="40">
        <f>VLOOKUP(L1772,银行退!C:D,2,FALSE)</f>
        <v>850</v>
      </c>
      <c r="R1772" t="str">
        <f t="shared" si="57"/>
        <v/>
      </c>
      <c r="S1772" t="str">
        <f>VLOOKUP(L1772,银行退!C:Q,15,FALSE)</f>
        <v>B</v>
      </c>
      <c r="T1772" s="40" t="str">
        <f>VLOOKUP(L1772,银行退!C:W,21,FALSE)</f>
        <v>20170630</v>
      </c>
      <c r="U1772" s="53">
        <v>42916.398310185185</v>
      </c>
      <c r="V1772">
        <f>VLOOKUP(B1772,HIS解!E:G,3,FALSE)</f>
        <v>850</v>
      </c>
    </row>
    <row r="1773" spans="1:22" ht="14.25" hidden="1">
      <c r="A1773" s="53">
        <v>42916.408668981479</v>
      </c>
      <c r="B1773">
        <v>483185</v>
      </c>
      <c r="C1773" t="s">
        <v>4660</v>
      </c>
      <c r="D1773" t="s">
        <v>4661</v>
      </c>
      <c r="E1773" t="s">
        <v>4662</v>
      </c>
      <c r="F1773" s="15">
        <v>1492</v>
      </c>
      <c r="G1773" t="s">
        <v>367</v>
      </c>
      <c r="H1773" t="s">
        <v>367</v>
      </c>
      <c r="I1773" t="s">
        <v>74</v>
      </c>
      <c r="J1773" t="s">
        <v>36</v>
      </c>
      <c r="K1773" t="s">
        <v>75</v>
      </c>
      <c r="L1773" t="s">
        <v>10056</v>
      </c>
      <c r="M1773" t="s">
        <v>10057</v>
      </c>
      <c r="N1773" t="s">
        <v>10058</v>
      </c>
      <c r="O1773">
        <f>VLOOKUP(B1773,HIS退!B:F,5,FALSE)</f>
        <v>-1492</v>
      </c>
      <c r="P1773" t="str">
        <f t="shared" si="56"/>
        <v/>
      </c>
      <c r="Q1773" s="40">
        <f>VLOOKUP(L1773,银行退!C:D,2,FALSE)</f>
        <v>1492</v>
      </c>
      <c r="R1773" t="str">
        <f t="shared" si="57"/>
        <v/>
      </c>
      <c r="S1773" t="str">
        <f>VLOOKUP(L1773,银行退!C:Q,15,FALSE)</f>
        <v>S</v>
      </c>
      <c r="T1773" s="40" t="e">
        <f>VLOOKUP(L1773,银行退!C:W,21,FALSE)</f>
        <v>#N/A</v>
      </c>
      <c r="U1773" s="53">
        <v>42916.408668981479</v>
      </c>
      <c r="V1773" t="e">
        <f>VLOOKUP(B1773,HIS解!E:G,3,FALSE)</f>
        <v>#N/A</v>
      </c>
    </row>
    <row r="1774" spans="1:22" ht="14.25" hidden="1">
      <c r="A1774" s="53">
        <v>42916.41097222222</v>
      </c>
      <c r="B1774">
        <v>483331</v>
      </c>
      <c r="C1774" t="s">
        <v>4663</v>
      </c>
      <c r="D1774" t="s">
        <v>4664</v>
      </c>
      <c r="E1774" t="s">
        <v>4665</v>
      </c>
      <c r="F1774" s="15">
        <v>1136</v>
      </c>
      <c r="G1774" t="s">
        <v>367</v>
      </c>
      <c r="H1774" t="s">
        <v>367</v>
      </c>
      <c r="I1774" t="s">
        <v>74</v>
      </c>
      <c r="J1774" t="s">
        <v>36</v>
      </c>
      <c r="K1774" t="s">
        <v>75</v>
      </c>
      <c r="L1774" t="s">
        <v>10059</v>
      </c>
      <c r="M1774" t="s">
        <v>10060</v>
      </c>
      <c r="N1774" t="s">
        <v>10061</v>
      </c>
      <c r="O1774">
        <f>VLOOKUP(B1774,HIS退!B:F,5,FALSE)</f>
        <v>-1136</v>
      </c>
      <c r="P1774" t="str">
        <f t="shared" si="56"/>
        <v/>
      </c>
      <c r="Q1774" s="40">
        <f>VLOOKUP(L1774,银行退!C:D,2,FALSE)</f>
        <v>1136</v>
      </c>
      <c r="R1774" t="str">
        <f t="shared" si="57"/>
        <v/>
      </c>
      <c r="S1774" t="str">
        <f>VLOOKUP(L1774,银行退!C:Q,15,FALSE)</f>
        <v>S</v>
      </c>
      <c r="T1774" s="40" t="e">
        <f>VLOOKUP(L1774,银行退!C:W,21,FALSE)</f>
        <v>#N/A</v>
      </c>
      <c r="U1774" s="53">
        <v>42916.41097222222</v>
      </c>
      <c r="V1774" t="e">
        <f>VLOOKUP(B1774,HIS解!E:G,3,FALSE)</f>
        <v>#N/A</v>
      </c>
    </row>
    <row r="1775" spans="1:22" ht="14.25" hidden="1">
      <c r="A1775" s="53">
        <v>42916.414421296293</v>
      </c>
      <c r="B1775">
        <v>483559</v>
      </c>
      <c r="C1775" t="s">
        <v>4666</v>
      </c>
      <c r="D1775" t="s">
        <v>4667</v>
      </c>
      <c r="E1775" t="s">
        <v>4668</v>
      </c>
      <c r="F1775" s="15">
        <v>1992</v>
      </c>
      <c r="G1775" t="s">
        <v>367</v>
      </c>
      <c r="H1775" t="s">
        <v>367</v>
      </c>
      <c r="I1775" t="s">
        <v>74</v>
      </c>
      <c r="J1775" t="s">
        <v>36</v>
      </c>
      <c r="K1775" t="s">
        <v>75</v>
      </c>
      <c r="L1775" t="s">
        <v>10062</v>
      </c>
      <c r="M1775" t="s">
        <v>10063</v>
      </c>
      <c r="N1775" t="s">
        <v>10064</v>
      </c>
      <c r="O1775">
        <f>VLOOKUP(B1775,HIS退!B:F,5,FALSE)</f>
        <v>-1992</v>
      </c>
      <c r="P1775" t="str">
        <f t="shared" si="56"/>
        <v/>
      </c>
      <c r="Q1775" s="40">
        <f>VLOOKUP(L1775,银行退!C:D,2,FALSE)</f>
        <v>1992</v>
      </c>
      <c r="R1775" t="str">
        <f t="shared" si="57"/>
        <v/>
      </c>
      <c r="S1775" t="str">
        <f>VLOOKUP(L1775,银行退!C:Q,15,FALSE)</f>
        <v>S</v>
      </c>
      <c r="T1775" s="40" t="e">
        <f>VLOOKUP(L1775,银行退!C:W,21,FALSE)</f>
        <v>#N/A</v>
      </c>
      <c r="U1775" s="53">
        <v>42916.414421296293</v>
      </c>
      <c r="V1775" t="e">
        <f>VLOOKUP(B1775,HIS解!E:G,3,FALSE)</f>
        <v>#N/A</v>
      </c>
    </row>
    <row r="1776" spans="1:22" ht="14.25" hidden="1">
      <c r="A1776" s="53">
        <v>42916.415775462963</v>
      </c>
      <c r="B1776">
        <v>483647</v>
      </c>
      <c r="C1776" t="s">
        <v>10065</v>
      </c>
      <c r="D1776" t="s">
        <v>4669</v>
      </c>
      <c r="E1776" t="s">
        <v>4670</v>
      </c>
      <c r="F1776" s="15">
        <v>400</v>
      </c>
      <c r="G1776" t="s">
        <v>367</v>
      </c>
      <c r="H1776" t="s">
        <v>367</v>
      </c>
      <c r="I1776" t="s">
        <v>174</v>
      </c>
      <c r="J1776" t="s">
        <v>73</v>
      </c>
      <c r="K1776" t="s">
        <v>75</v>
      </c>
      <c r="L1776" t="s">
        <v>10066</v>
      </c>
      <c r="M1776" t="s">
        <v>10067</v>
      </c>
      <c r="N1776" t="s">
        <v>5140</v>
      </c>
      <c r="O1776">
        <f>VLOOKUP(B1776,HIS退!B:F,5,FALSE)</f>
        <v>-400</v>
      </c>
      <c r="P1776" t="str">
        <f t="shared" si="56"/>
        <v/>
      </c>
      <c r="Q1776" s="40">
        <f>VLOOKUP(L1776,银行退!C:D,2,FALSE)</f>
        <v>400</v>
      </c>
      <c r="R1776" t="str">
        <f t="shared" si="57"/>
        <v/>
      </c>
      <c r="S1776" t="str">
        <f>VLOOKUP(L1776,银行退!C:Q,15,FALSE)</f>
        <v>B</v>
      </c>
      <c r="T1776" s="40" t="str">
        <f>VLOOKUP(L1776,银行退!C:W,21,FALSE)</f>
        <v>20170630</v>
      </c>
      <c r="U1776" s="53">
        <v>42916.415775462963</v>
      </c>
      <c r="V1776">
        <f>VLOOKUP(B1776,HIS解!E:G,3,FALSE)</f>
        <v>400</v>
      </c>
    </row>
    <row r="1777" spans="1:22" ht="14.25" hidden="1">
      <c r="A1777" s="53">
        <v>42916.417916666665</v>
      </c>
      <c r="B1777">
        <v>483768</v>
      </c>
      <c r="C1777" t="s">
        <v>4671</v>
      </c>
      <c r="D1777" t="s">
        <v>4672</v>
      </c>
      <c r="E1777" t="s">
        <v>4673</v>
      </c>
      <c r="F1777" s="15">
        <v>1870</v>
      </c>
      <c r="G1777" t="s">
        <v>367</v>
      </c>
      <c r="H1777" t="s">
        <v>367</v>
      </c>
      <c r="I1777" t="s">
        <v>74</v>
      </c>
      <c r="J1777" t="s">
        <v>36</v>
      </c>
      <c r="K1777" t="s">
        <v>75</v>
      </c>
      <c r="L1777" t="s">
        <v>10068</v>
      </c>
      <c r="M1777" t="s">
        <v>10069</v>
      </c>
      <c r="N1777" t="s">
        <v>10070</v>
      </c>
      <c r="O1777">
        <f>VLOOKUP(B1777,HIS退!B:F,5,FALSE)</f>
        <v>-1870</v>
      </c>
      <c r="P1777" t="str">
        <f t="shared" si="56"/>
        <v/>
      </c>
      <c r="Q1777" s="40">
        <f>VLOOKUP(L1777,银行退!C:D,2,FALSE)</f>
        <v>1870</v>
      </c>
      <c r="R1777" t="str">
        <f t="shared" si="57"/>
        <v/>
      </c>
      <c r="S1777" t="str">
        <f>VLOOKUP(L1777,银行退!C:Q,15,FALSE)</f>
        <v>S</v>
      </c>
      <c r="T1777" s="40" t="e">
        <f>VLOOKUP(L1777,银行退!C:W,21,FALSE)</f>
        <v>#N/A</v>
      </c>
      <c r="U1777" s="53">
        <v>42916.417916666665</v>
      </c>
      <c r="V1777" t="e">
        <f>VLOOKUP(B1777,HIS解!E:G,3,FALSE)</f>
        <v>#N/A</v>
      </c>
    </row>
    <row r="1778" spans="1:22" ht="14.25" hidden="1">
      <c r="A1778" s="53">
        <v>42916.418657407405</v>
      </c>
      <c r="B1778">
        <v>483831</v>
      </c>
      <c r="C1778" t="s">
        <v>4674</v>
      </c>
      <c r="D1778" t="s">
        <v>4675</v>
      </c>
      <c r="E1778" t="s">
        <v>4676</v>
      </c>
      <c r="F1778" s="15">
        <v>2000</v>
      </c>
      <c r="G1778" t="s">
        <v>367</v>
      </c>
      <c r="H1778" t="s">
        <v>367</v>
      </c>
      <c r="I1778" t="s">
        <v>74</v>
      </c>
      <c r="J1778" t="s">
        <v>36</v>
      </c>
      <c r="K1778" t="s">
        <v>75</v>
      </c>
      <c r="L1778" t="s">
        <v>10071</v>
      </c>
      <c r="M1778" t="s">
        <v>10072</v>
      </c>
      <c r="N1778" t="s">
        <v>10070</v>
      </c>
      <c r="O1778">
        <f>VLOOKUP(B1778,HIS退!B:F,5,FALSE)</f>
        <v>-2000</v>
      </c>
      <c r="P1778" t="str">
        <f t="shared" si="56"/>
        <v/>
      </c>
      <c r="Q1778" s="40">
        <f>VLOOKUP(L1778,银行退!C:D,2,FALSE)</f>
        <v>2000</v>
      </c>
      <c r="R1778" t="str">
        <f t="shared" si="57"/>
        <v/>
      </c>
      <c r="S1778" t="str">
        <f>VLOOKUP(L1778,银行退!C:Q,15,FALSE)</f>
        <v>S</v>
      </c>
      <c r="T1778" s="40" t="e">
        <f>VLOOKUP(L1778,银行退!C:W,21,FALSE)</f>
        <v>#N/A</v>
      </c>
      <c r="U1778" s="53">
        <v>42916.418657407405</v>
      </c>
      <c r="V1778" t="e">
        <f>VLOOKUP(B1778,HIS解!E:G,3,FALSE)</f>
        <v>#N/A</v>
      </c>
    </row>
    <row r="1779" spans="1:22" ht="14.25" hidden="1">
      <c r="A1779" s="53">
        <v>42916.418969907405</v>
      </c>
      <c r="B1779">
        <v>483854</v>
      </c>
      <c r="C1779" t="s">
        <v>4677</v>
      </c>
      <c r="D1779" t="s">
        <v>4675</v>
      </c>
      <c r="E1779" t="s">
        <v>4676</v>
      </c>
      <c r="F1779" s="15">
        <v>1198</v>
      </c>
      <c r="G1779" t="s">
        <v>367</v>
      </c>
      <c r="H1779" t="s">
        <v>367</v>
      </c>
      <c r="I1779" t="s">
        <v>74</v>
      </c>
      <c r="J1779" t="s">
        <v>36</v>
      </c>
      <c r="K1779" t="s">
        <v>75</v>
      </c>
      <c r="L1779" t="s">
        <v>10073</v>
      </c>
      <c r="M1779" t="s">
        <v>10074</v>
      </c>
      <c r="N1779" t="s">
        <v>10070</v>
      </c>
      <c r="O1779">
        <f>VLOOKUP(B1779,HIS退!B:F,5,FALSE)</f>
        <v>-1198</v>
      </c>
      <c r="P1779" t="str">
        <f t="shared" si="56"/>
        <v/>
      </c>
      <c r="Q1779" s="40">
        <f>VLOOKUP(L1779,银行退!C:D,2,FALSE)</f>
        <v>1198</v>
      </c>
      <c r="R1779" t="str">
        <f t="shared" si="57"/>
        <v/>
      </c>
      <c r="S1779" t="str">
        <f>VLOOKUP(L1779,银行退!C:Q,15,FALSE)</f>
        <v>S</v>
      </c>
      <c r="T1779" s="40" t="e">
        <f>VLOOKUP(L1779,银行退!C:W,21,FALSE)</f>
        <v>#N/A</v>
      </c>
      <c r="U1779" s="53">
        <v>42916.418969907405</v>
      </c>
      <c r="V1779" t="e">
        <f>VLOOKUP(B1779,HIS解!E:G,3,FALSE)</f>
        <v>#N/A</v>
      </c>
    </row>
    <row r="1780" spans="1:22" ht="14.25" hidden="1">
      <c r="A1780" s="53">
        <v>42916.423009259262</v>
      </c>
      <c r="B1780">
        <v>484137</v>
      </c>
      <c r="C1780" t="s">
        <v>4678</v>
      </c>
      <c r="D1780" t="s">
        <v>4679</v>
      </c>
      <c r="E1780" t="s">
        <v>4680</v>
      </c>
      <c r="F1780" s="15">
        <v>115</v>
      </c>
      <c r="G1780" t="s">
        <v>42</v>
      </c>
      <c r="H1780" t="s">
        <v>367</v>
      </c>
      <c r="I1780" t="s">
        <v>74</v>
      </c>
      <c r="J1780" t="s">
        <v>36</v>
      </c>
      <c r="K1780" t="s">
        <v>75</v>
      </c>
      <c r="L1780" t="s">
        <v>10075</v>
      </c>
      <c r="M1780" t="s">
        <v>10076</v>
      </c>
      <c r="N1780" t="s">
        <v>10077</v>
      </c>
      <c r="O1780">
        <f>VLOOKUP(B1780,HIS退!B:F,5,FALSE)</f>
        <v>-115</v>
      </c>
      <c r="P1780" t="str">
        <f t="shared" si="56"/>
        <v/>
      </c>
      <c r="Q1780" s="40">
        <f>VLOOKUP(L1780,银行退!C:D,2,FALSE)</f>
        <v>115</v>
      </c>
      <c r="R1780" t="str">
        <f t="shared" si="57"/>
        <v/>
      </c>
      <c r="S1780" t="str">
        <f>VLOOKUP(L1780,银行退!C:Q,15,FALSE)</f>
        <v>S</v>
      </c>
      <c r="T1780" s="40" t="e">
        <f>VLOOKUP(L1780,银行退!C:W,21,FALSE)</f>
        <v>#N/A</v>
      </c>
      <c r="U1780" s="53">
        <v>42916.423009259262</v>
      </c>
      <c r="V1780" t="e">
        <f>VLOOKUP(B1780,HIS解!E:G,3,FALSE)</f>
        <v>#N/A</v>
      </c>
    </row>
    <row r="1781" spans="1:22" ht="14.25" hidden="1">
      <c r="A1781" s="53">
        <v>42916.424386574072</v>
      </c>
      <c r="B1781">
        <v>484236</v>
      </c>
      <c r="C1781" t="s">
        <v>4681</v>
      </c>
      <c r="D1781" t="s">
        <v>4682</v>
      </c>
      <c r="E1781" t="s">
        <v>4683</v>
      </c>
      <c r="F1781" s="15">
        <v>4079</v>
      </c>
      <c r="G1781" t="s">
        <v>367</v>
      </c>
      <c r="H1781" t="s">
        <v>367</v>
      </c>
      <c r="I1781" t="s">
        <v>74</v>
      </c>
      <c r="J1781" t="s">
        <v>36</v>
      </c>
      <c r="K1781" t="s">
        <v>75</v>
      </c>
      <c r="L1781" t="s">
        <v>10078</v>
      </c>
      <c r="M1781" t="s">
        <v>10079</v>
      </c>
      <c r="N1781" t="s">
        <v>10080</v>
      </c>
      <c r="O1781">
        <f>VLOOKUP(B1781,HIS退!B:F,5,FALSE)</f>
        <v>-4079</v>
      </c>
      <c r="P1781" t="str">
        <f t="shared" si="56"/>
        <v/>
      </c>
      <c r="Q1781" s="40">
        <f>VLOOKUP(L1781,银行退!C:D,2,FALSE)</f>
        <v>4079</v>
      </c>
      <c r="R1781" t="str">
        <f t="shared" si="57"/>
        <v/>
      </c>
      <c r="S1781" t="str">
        <f>VLOOKUP(L1781,银行退!C:Q,15,FALSE)</f>
        <v>S</v>
      </c>
      <c r="T1781" s="40" t="e">
        <f>VLOOKUP(L1781,银行退!C:W,21,FALSE)</f>
        <v>#N/A</v>
      </c>
      <c r="U1781" s="53">
        <v>42916.424386574072</v>
      </c>
      <c r="V1781" t="e">
        <f>VLOOKUP(B1781,HIS解!E:G,3,FALSE)</f>
        <v>#N/A</v>
      </c>
    </row>
    <row r="1782" spans="1:22" ht="14.25" hidden="1">
      <c r="A1782" s="53">
        <v>42916.440729166665</v>
      </c>
      <c r="B1782">
        <v>485288</v>
      </c>
      <c r="C1782" t="s">
        <v>4684</v>
      </c>
      <c r="D1782" t="s">
        <v>4605</v>
      </c>
      <c r="E1782" t="s">
        <v>4606</v>
      </c>
      <c r="F1782" s="15">
        <v>200</v>
      </c>
      <c r="G1782" t="s">
        <v>367</v>
      </c>
      <c r="H1782" t="s">
        <v>367</v>
      </c>
      <c r="I1782" t="s">
        <v>74</v>
      </c>
      <c r="J1782" t="s">
        <v>36</v>
      </c>
      <c r="K1782" t="s">
        <v>75</v>
      </c>
      <c r="L1782" t="s">
        <v>10081</v>
      </c>
      <c r="M1782" t="s">
        <v>10082</v>
      </c>
      <c r="N1782" t="s">
        <v>5135</v>
      </c>
      <c r="O1782">
        <f>VLOOKUP(B1782,HIS退!B:F,5,FALSE)</f>
        <v>-200</v>
      </c>
      <c r="P1782" t="str">
        <f t="shared" si="56"/>
        <v/>
      </c>
      <c r="Q1782" s="40">
        <f>VLOOKUP(L1782,银行退!C:D,2,FALSE)</f>
        <v>200</v>
      </c>
      <c r="R1782" t="str">
        <f t="shared" si="57"/>
        <v/>
      </c>
      <c r="S1782" t="str">
        <f>VLOOKUP(L1782,银行退!C:Q,15,FALSE)</f>
        <v>S</v>
      </c>
      <c r="T1782" s="40">
        <f>VLOOKUP(L1782,银行退!C:W,21,FALSE)</f>
        <v>0</v>
      </c>
      <c r="U1782" s="53">
        <v>42916.440729166665</v>
      </c>
      <c r="V1782" t="e">
        <f>VLOOKUP(B1782,HIS解!E:G,3,FALSE)</f>
        <v>#N/A</v>
      </c>
    </row>
    <row r="1783" spans="1:22" ht="14.25" hidden="1">
      <c r="A1783" s="53">
        <v>42916.445891203701</v>
      </c>
      <c r="B1783">
        <v>485553</v>
      </c>
      <c r="C1783" t="s">
        <v>4685</v>
      </c>
      <c r="D1783" t="s">
        <v>4686</v>
      </c>
      <c r="E1783" t="s">
        <v>4687</v>
      </c>
      <c r="F1783" s="15">
        <v>992</v>
      </c>
      <c r="G1783" t="s">
        <v>367</v>
      </c>
      <c r="H1783" t="s">
        <v>367</v>
      </c>
      <c r="I1783" t="s">
        <v>74</v>
      </c>
      <c r="J1783" t="s">
        <v>36</v>
      </c>
      <c r="K1783" t="s">
        <v>75</v>
      </c>
      <c r="L1783" t="s">
        <v>10083</v>
      </c>
      <c r="M1783" t="s">
        <v>10084</v>
      </c>
      <c r="N1783" t="s">
        <v>10085</v>
      </c>
      <c r="O1783">
        <f>VLOOKUP(B1783,HIS退!B:F,5,FALSE)</f>
        <v>-992</v>
      </c>
      <c r="P1783" t="str">
        <f t="shared" si="56"/>
        <v/>
      </c>
      <c r="Q1783" s="40">
        <f>VLOOKUP(L1783,银行退!C:D,2,FALSE)</f>
        <v>992</v>
      </c>
      <c r="R1783" t="str">
        <f t="shared" si="57"/>
        <v/>
      </c>
      <c r="S1783" t="str">
        <f>VLOOKUP(L1783,银行退!C:Q,15,FALSE)</f>
        <v>S</v>
      </c>
      <c r="T1783" s="40" t="e">
        <f>VLOOKUP(L1783,银行退!C:W,21,FALSE)</f>
        <v>#N/A</v>
      </c>
      <c r="U1783" s="53">
        <v>42916.445891203701</v>
      </c>
      <c r="V1783" t="e">
        <f>VLOOKUP(B1783,HIS解!E:G,3,FALSE)</f>
        <v>#N/A</v>
      </c>
    </row>
    <row r="1784" spans="1:22" ht="14.25" hidden="1">
      <c r="A1784" s="53">
        <v>42916.453553240739</v>
      </c>
      <c r="B1784">
        <v>486069</v>
      </c>
      <c r="C1784" t="s">
        <v>4688</v>
      </c>
      <c r="D1784" t="s">
        <v>4689</v>
      </c>
      <c r="E1784" t="s">
        <v>4690</v>
      </c>
      <c r="F1784" s="15">
        <v>393</v>
      </c>
      <c r="G1784" t="s">
        <v>367</v>
      </c>
      <c r="H1784" t="s">
        <v>367</v>
      </c>
      <c r="I1784" t="s">
        <v>74</v>
      </c>
      <c r="J1784" t="s">
        <v>36</v>
      </c>
      <c r="K1784" t="s">
        <v>75</v>
      </c>
      <c r="L1784" t="s">
        <v>10086</v>
      </c>
      <c r="M1784" t="s">
        <v>10087</v>
      </c>
      <c r="N1784" t="s">
        <v>10088</v>
      </c>
      <c r="O1784">
        <f>VLOOKUP(B1784,HIS退!B:F,5,FALSE)</f>
        <v>-393</v>
      </c>
      <c r="P1784" t="str">
        <f t="shared" si="56"/>
        <v/>
      </c>
      <c r="Q1784" s="40">
        <f>VLOOKUP(L1784,银行退!C:D,2,FALSE)</f>
        <v>393</v>
      </c>
      <c r="R1784" t="str">
        <f t="shared" si="57"/>
        <v/>
      </c>
      <c r="S1784" t="str">
        <f>VLOOKUP(L1784,银行退!C:Q,15,FALSE)</f>
        <v>S</v>
      </c>
      <c r="T1784" s="40" t="e">
        <f>VLOOKUP(L1784,银行退!C:W,21,FALSE)</f>
        <v>#N/A</v>
      </c>
      <c r="U1784" s="53">
        <v>42916.453553240739</v>
      </c>
      <c r="V1784" t="e">
        <f>VLOOKUP(B1784,HIS解!E:G,3,FALSE)</f>
        <v>#N/A</v>
      </c>
    </row>
    <row r="1785" spans="1:22" ht="14.25" hidden="1">
      <c r="A1785" s="53">
        <v>42916.455358796295</v>
      </c>
      <c r="B1785">
        <v>486177</v>
      </c>
      <c r="C1785" t="s">
        <v>4691</v>
      </c>
      <c r="D1785" t="s">
        <v>4692</v>
      </c>
      <c r="E1785" t="s">
        <v>4693</v>
      </c>
      <c r="F1785" s="15">
        <v>238</v>
      </c>
      <c r="G1785" t="s">
        <v>367</v>
      </c>
      <c r="H1785" t="s">
        <v>367</v>
      </c>
      <c r="I1785" t="s">
        <v>74</v>
      </c>
      <c r="J1785" t="s">
        <v>36</v>
      </c>
      <c r="K1785" t="s">
        <v>75</v>
      </c>
      <c r="L1785" t="s">
        <v>10089</v>
      </c>
      <c r="M1785" t="s">
        <v>10090</v>
      </c>
      <c r="N1785" t="s">
        <v>10091</v>
      </c>
      <c r="O1785">
        <f>VLOOKUP(B1785,HIS退!B:F,5,FALSE)</f>
        <v>-238</v>
      </c>
      <c r="P1785" t="str">
        <f t="shared" si="56"/>
        <v/>
      </c>
      <c r="Q1785" s="40">
        <f>VLOOKUP(L1785,银行退!C:D,2,FALSE)</f>
        <v>238</v>
      </c>
      <c r="R1785" t="str">
        <f t="shared" si="57"/>
        <v/>
      </c>
      <c r="S1785" t="str">
        <f>VLOOKUP(L1785,银行退!C:Q,15,FALSE)</f>
        <v>S</v>
      </c>
      <c r="T1785" s="40" t="e">
        <f>VLOOKUP(L1785,银行退!C:W,21,FALSE)</f>
        <v>#N/A</v>
      </c>
      <c r="U1785" s="53">
        <v>42916.455358796295</v>
      </c>
      <c r="V1785" t="e">
        <f>VLOOKUP(B1785,HIS解!E:G,3,FALSE)</f>
        <v>#N/A</v>
      </c>
    </row>
    <row r="1786" spans="1:22" ht="14.25" hidden="1">
      <c r="A1786" s="53">
        <v>42916.456435185188</v>
      </c>
      <c r="B1786">
        <v>486228</v>
      </c>
      <c r="C1786" t="s">
        <v>4694</v>
      </c>
      <c r="D1786" t="s">
        <v>4695</v>
      </c>
      <c r="E1786" t="s">
        <v>4696</v>
      </c>
      <c r="F1786" s="15">
        <v>400</v>
      </c>
      <c r="G1786" t="s">
        <v>367</v>
      </c>
      <c r="H1786" t="s">
        <v>367</v>
      </c>
      <c r="I1786" t="s">
        <v>74</v>
      </c>
      <c r="J1786" t="s">
        <v>36</v>
      </c>
      <c r="K1786" t="s">
        <v>75</v>
      </c>
      <c r="L1786" t="s">
        <v>10092</v>
      </c>
      <c r="M1786" t="s">
        <v>10093</v>
      </c>
      <c r="N1786" t="s">
        <v>10094</v>
      </c>
      <c r="O1786">
        <f>VLOOKUP(B1786,HIS退!B:F,5,FALSE)</f>
        <v>-400</v>
      </c>
      <c r="P1786" t="str">
        <f t="shared" si="56"/>
        <v/>
      </c>
      <c r="Q1786" s="40">
        <f>VLOOKUP(L1786,银行退!C:D,2,FALSE)</f>
        <v>400</v>
      </c>
      <c r="R1786" t="str">
        <f t="shared" si="57"/>
        <v/>
      </c>
      <c r="S1786" t="str">
        <f>VLOOKUP(L1786,银行退!C:Q,15,FALSE)</f>
        <v>S</v>
      </c>
      <c r="T1786" s="40" t="e">
        <f>VLOOKUP(L1786,银行退!C:W,21,FALSE)</f>
        <v>#N/A</v>
      </c>
      <c r="U1786" s="53">
        <v>42916.456435185188</v>
      </c>
      <c r="V1786" t="e">
        <f>VLOOKUP(B1786,HIS解!E:G,3,FALSE)</f>
        <v>#N/A</v>
      </c>
    </row>
    <row r="1787" spans="1:22" ht="14.25" hidden="1">
      <c r="A1787" s="53">
        <v>42916.458078703705</v>
      </c>
      <c r="B1787">
        <v>486317</v>
      </c>
      <c r="C1787" t="s">
        <v>4697</v>
      </c>
      <c r="D1787" t="s">
        <v>4698</v>
      </c>
      <c r="E1787" t="s">
        <v>4699</v>
      </c>
      <c r="F1787" s="15">
        <v>246</v>
      </c>
      <c r="G1787" t="s">
        <v>367</v>
      </c>
      <c r="H1787" t="s">
        <v>367</v>
      </c>
      <c r="I1787" t="s">
        <v>74</v>
      </c>
      <c r="J1787" t="s">
        <v>36</v>
      </c>
      <c r="K1787" t="s">
        <v>75</v>
      </c>
      <c r="L1787" t="s">
        <v>10095</v>
      </c>
      <c r="M1787" t="s">
        <v>10096</v>
      </c>
      <c r="N1787" t="s">
        <v>10097</v>
      </c>
      <c r="O1787">
        <f>VLOOKUP(B1787,HIS退!B:F,5,FALSE)</f>
        <v>-246</v>
      </c>
      <c r="P1787" t="str">
        <f t="shared" si="56"/>
        <v/>
      </c>
      <c r="Q1787" s="40">
        <f>VLOOKUP(L1787,银行退!C:D,2,FALSE)</f>
        <v>246</v>
      </c>
      <c r="R1787" t="str">
        <f t="shared" si="57"/>
        <v/>
      </c>
      <c r="S1787" t="str">
        <f>VLOOKUP(L1787,银行退!C:Q,15,FALSE)</f>
        <v>S</v>
      </c>
      <c r="T1787" s="40" t="e">
        <f>VLOOKUP(L1787,银行退!C:W,21,FALSE)</f>
        <v>#N/A</v>
      </c>
      <c r="U1787" s="53">
        <v>42916.458078703705</v>
      </c>
      <c r="V1787" t="e">
        <f>VLOOKUP(B1787,HIS解!E:G,3,FALSE)</f>
        <v>#N/A</v>
      </c>
    </row>
    <row r="1788" spans="1:22" ht="14.25" hidden="1">
      <c r="A1788" s="53">
        <v>42916.45853009259</v>
      </c>
      <c r="B1788">
        <v>486345</v>
      </c>
      <c r="C1788" t="s">
        <v>4700</v>
      </c>
      <c r="D1788" t="s">
        <v>4701</v>
      </c>
      <c r="E1788" t="s">
        <v>4702</v>
      </c>
      <c r="F1788" s="15">
        <v>247</v>
      </c>
      <c r="G1788" t="s">
        <v>367</v>
      </c>
      <c r="H1788" t="s">
        <v>367</v>
      </c>
      <c r="I1788" t="s">
        <v>74</v>
      </c>
      <c r="J1788" t="s">
        <v>36</v>
      </c>
      <c r="K1788" t="s">
        <v>75</v>
      </c>
      <c r="L1788" t="s">
        <v>10098</v>
      </c>
      <c r="M1788" t="s">
        <v>10099</v>
      </c>
      <c r="N1788" t="s">
        <v>10097</v>
      </c>
      <c r="O1788">
        <f>VLOOKUP(B1788,HIS退!B:F,5,FALSE)</f>
        <v>-247</v>
      </c>
      <c r="P1788" t="str">
        <f t="shared" si="56"/>
        <v/>
      </c>
      <c r="Q1788" s="40">
        <f>VLOOKUP(L1788,银行退!C:D,2,FALSE)</f>
        <v>247</v>
      </c>
      <c r="R1788" t="str">
        <f t="shared" si="57"/>
        <v/>
      </c>
      <c r="S1788" t="str">
        <f>VLOOKUP(L1788,银行退!C:Q,15,FALSE)</f>
        <v>S</v>
      </c>
      <c r="T1788" s="40" t="e">
        <f>VLOOKUP(L1788,银行退!C:W,21,FALSE)</f>
        <v>#N/A</v>
      </c>
      <c r="U1788" s="53">
        <v>42916.45853009259</v>
      </c>
      <c r="V1788" t="e">
        <f>VLOOKUP(B1788,HIS解!E:G,3,FALSE)</f>
        <v>#N/A</v>
      </c>
    </row>
    <row r="1789" spans="1:22" ht="14.25" hidden="1">
      <c r="A1789" s="53">
        <v>42916.464583333334</v>
      </c>
      <c r="B1789">
        <v>486682</v>
      </c>
      <c r="C1789" t="s">
        <v>10100</v>
      </c>
      <c r="D1789" t="s">
        <v>4703</v>
      </c>
      <c r="E1789" t="s">
        <v>4704</v>
      </c>
      <c r="F1789" s="15">
        <v>3500</v>
      </c>
      <c r="G1789" t="s">
        <v>367</v>
      </c>
      <c r="H1789" t="s">
        <v>367</v>
      </c>
      <c r="I1789" t="s">
        <v>174</v>
      </c>
      <c r="J1789" t="s">
        <v>73</v>
      </c>
      <c r="K1789" t="s">
        <v>75</v>
      </c>
      <c r="L1789" t="s">
        <v>10101</v>
      </c>
      <c r="M1789" t="s">
        <v>10102</v>
      </c>
      <c r="N1789" t="s">
        <v>5141</v>
      </c>
      <c r="O1789">
        <f>VLOOKUP(B1789,HIS退!B:F,5,FALSE)</f>
        <v>-3500</v>
      </c>
      <c r="P1789" t="str">
        <f t="shared" si="56"/>
        <v/>
      </c>
      <c r="Q1789" s="40">
        <f>VLOOKUP(L1789,银行退!C:D,2,FALSE)</f>
        <v>3500</v>
      </c>
      <c r="R1789" t="str">
        <f t="shared" si="57"/>
        <v/>
      </c>
      <c r="S1789" t="str">
        <f>VLOOKUP(L1789,银行退!C:Q,15,FALSE)</f>
        <v>B</v>
      </c>
      <c r="T1789" s="40" t="str">
        <f>VLOOKUP(L1789,银行退!C:W,21,FALSE)</f>
        <v>20170630</v>
      </c>
      <c r="U1789" s="53">
        <v>42916.464583333334</v>
      </c>
      <c r="V1789">
        <f>VLOOKUP(B1789,HIS解!E:G,3,FALSE)</f>
        <v>3500</v>
      </c>
    </row>
    <row r="1790" spans="1:22" ht="14.25" hidden="1">
      <c r="A1790" s="53">
        <v>42916.466874999998</v>
      </c>
      <c r="B1790">
        <v>486829</v>
      </c>
      <c r="C1790" t="s">
        <v>4705</v>
      </c>
      <c r="D1790" t="s">
        <v>4706</v>
      </c>
      <c r="E1790" t="s">
        <v>4707</v>
      </c>
      <c r="F1790" s="15">
        <v>7275</v>
      </c>
      <c r="G1790" t="s">
        <v>367</v>
      </c>
      <c r="H1790" t="s">
        <v>367</v>
      </c>
      <c r="I1790" t="s">
        <v>74</v>
      </c>
      <c r="J1790" t="s">
        <v>36</v>
      </c>
      <c r="K1790" t="s">
        <v>75</v>
      </c>
      <c r="L1790" t="s">
        <v>10103</v>
      </c>
      <c r="M1790" t="s">
        <v>10104</v>
      </c>
      <c r="N1790" t="s">
        <v>10105</v>
      </c>
      <c r="O1790">
        <f>VLOOKUP(B1790,HIS退!B:F,5,FALSE)</f>
        <v>-7275</v>
      </c>
      <c r="P1790" t="str">
        <f t="shared" si="56"/>
        <v/>
      </c>
      <c r="Q1790" s="40">
        <f>VLOOKUP(L1790,银行退!C:D,2,FALSE)</f>
        <v>7275</v>
      </c>
      <c r="R1790" t="str">
        <f t="shared" si="57"/>
        <v/>
      </c>
      <c r="S1790" t="str">
        <f>VLOOKUP(L1790,银行退!C:Q,15,FALSE)</f>
        <v>S</v>
      </c>
      <c r="T1790" s="40" t="e">
        <f>VLOOKUP(L1790,银行退!C:W,21,FALSE)</f>
        <v>#N/A</v>
      </c>
      <c r="U1790" s="53">
        <v>42916.466874999998</v>
      </c>
      <c r="V1790" t="e">
        <f>VLOOKUP(B1790,HIS解!E:G,3,FALSE)</f>
        <v>#N/A</v>
      </c>
    </row>
    <row r="1791" spans="1:22" ht="14.25" hidden="1">
      <c r="A1791" s="53">
        <v>42916.467060185183</v>
      </c>
      <c r="B1791">
        <v>486841</v>
      </c>
      <c r="C1791" t="s">
        <v>4708</v>
      </c>
      <c r="D1791" t="s">
        <v>4709</v>
      </c>
      <c r="E1791" t="s">
        <v>4710</v>
      </c>
      <c r="F1791" s="15">
        <v>100</v>
      </c>
      <c r="G1791" t="s">
        <v>367</v>
      </c>
      <c r="H1791" t="s">
        <v>367</v>
      </c>
      <c r="I1791" t="s">
        <v>74</v>
      </c>
      <c r="J1791" t="s">
        <v>36</v>
      </c>
      <c r="K1791" t="s">
        <v>75</v>
      </c>
      <c r="L1791" t="s">
        <v>10106</v>
      </c>
      <c r="M1791" t="s">
        <v>10107</v>
      </c>
      <c r="N1791" t="s">
        <v>10108</v>
      </c>
      <c r="O1791">
        <f>VLOOKUP(B1791,HIS退!B:F,5,FALSE)</f>
        <v>-100</v>
      </c>
      <c r="P1791" t="str">
        <f t="shared" si="56"/>
        <v/>
      </c>
      <c r="Q1791" s="40">
        <f>VLOOKUP(L1791,银行退!C:D,2,FALSE)</f>
        <v>100</v>
      </c>
      <c r="R1791" t="str">
        <f t="shared" si="57"/>
        <v/>
      </c>
      <c r="S1791" t="str">
        <f>VLOOKUP(L1791,银行退!C:Q,15,FALSE)</f>
        <v>S</v>
      </c>
      <c r="T1791" s="40" t="e">
        <f>VLOOKUP(L1791,银行退!C:W,21,FALSE)</f>
        <v>#N/A</v>
      </c>
      <c r="U1791" s="53">
        <v>42916.467060185183</v>
      </c>
      <c r="V1791" t="e">
        <f>VLOOKUP(B1791,HIS解!E:G,3,FALSE)</f>
        <v>#N/A</v>
      </c>
    </row>
    <row r="1792" spans="1:22" ht="14.25" hidden="1">
      <c r="A1792" s="53">
        <v>42916.467581018522</v>
      </c>
      <c r="B1792">
        <v>486872</v>
      </c>
      <c r="C1792" t="s">
        <v>4711</v>
      </c>
      <c r="D1792" t="s">
        <v>4712</v>
      </c>
      <c r="E1792" t="s">
        <v>4713</v>
      </c>
      <c r="F1792" s="15">
        <v>1200</v>
      </c>
      <c r="G1792" t="s">
        <v>367</v>
      </c>
      <c r="H1792" t="s">
        <v>367</v>
      </c>
      <c r="I1792" t="s">
        <v>74</v>
      </c>
      <c r="J1792" t="s">
        <v>36</v>
      </c>
      <c r="K1792" t="s">
        <v>75</v>
      </c>
      <c r="L1792" t="s">
        <v>10109</v>
      </c>
      <c r="M1792" t="s">
        <v>10110</v>
      </c>
      <c r="N1792" t="s">
        <v>10105</v>
      </c>
      <c r="O1792">
        <f>VLOOKUP(B1792,HIS退!B:F,5,FALSE)</f>
        <v>-1200</v>
      </c>
      <c r="P1792" t="str">
        <f t="shared" si="56"/>
        <v/>
      </c>
      <c r="Q1792" s="40">
        <f>VLOOKUP(L1792,银行退!C:D,2,FALSE)</f>
        <v>1200</v>
      </c>
      <c r="R1792" t="str">
        <f t="shared" si="57"/>
        <v/>
      </c>
      <c r="S1792" t="str">
        <f>VLOOKUP(L1792,银行退!C:Q,15,FALSE)</f>
        <v>S</v>
      </c>
      <c r="T1792" s="40" t="e">
        <f>VLOOKUP(L1792,银行退!C:W,21,FALSE)</f>
        <v>#N/A</v>
      </c>
      <c r="U1792" s="53">
        <v>42916.467581018522</v>
      </c>
      <c r="V1792" t="e">
        <f>VLOOKUP(B1792,HIS解!E:G,3,FALSE)</f>
        <v>#N/A</v>
      </c>
    </row>
    <row r="1793" spans="1:22" ht="14.25" hidden="1">
      <c r="A1793" s="53">
        <v>42916.4690625</v>
      </c>
      <c r="B1793">
        <v>486955</v>
      </c>
      <c r="C1793" t="s">
        <v>4714</v>
      </c>
      <c r="D1793" t="s">
        <v>4715</v>
      </c>
      <c r="E1793" t="s">
        <v>4716</v>
      </c>
      <c r="F1793" s="15">
        <v>160</v>
      </c>
      <c r="G1793" t="s">
        <v>367</v>
      </c>
      <c r="H1793" t="s">
        <v>367</v>
      </c>
      <c r="I1793" t="s">
        <v>74</v>
      </c>
      <c r="J1793" t="s">
        <v>36</v>
      </c>
      <c r="K1793" t="s">
        <v>75</v>
      </c>
      <c r="L1793" t="s">
        <v>10111</v>
      </c>
      <c r="M1793" t="s">
        <v>10112</v>
      </c>
      <c r="N1793" t="s">
        <v>10113</v>
      </c>
      <c r="O1793">
        <f>VLOOKUP(B1793,HIS退!B:F,5,FALSE)</f>
        <v>-160</v>
      </c>
      <c r="P1793" t="str">
        <f t="shared" si="56"/>
        <v/>
      </c>
      <c r="Q1793" s="40">
        <f>VLOOKUP(L1793,银行退!C:D,2,FALSE)</f>
        <v>160</v>
      </c>
      <c r="R1793" t="str">
        <f t="shared" si="57"/>
        <v/>
      </c>
      <c r="S1793" t="str">
        <f>VLOOKUP(L1793,银行退!C:Q,15,FALSE)</f>
        <v>S</v>
      </c>
      <c r="T1793" s="40" t="e">
        <f>VLOOKUP(L1793,银行退!C:W,21,FALSE)</f>
        <v>#N/A</v>
      </c>
      <c r="U1793" s="53">
        <v>42916.4690625</v>
      </c>
      <c r="V1793" t="e">
        <f>VLOOKUP(B1793,HIS解!E:G,3,FALSE)</f>
        <v>#N/A</v>
      </c>
    </row>
    <row r="1794" spans="1:22" ht="14.25" hidden="1">
      <c r="A1794" s="53">
        <v>42916.470648148148</v>
      </c>
      <c r="B1794">
        <v>487060</v>
      </c>
      <c r="C1794" t="s">
        <v>4717</v>
      </c>
      <c r="D1794" t="s">
        <v>4718</v>
      </c>
      <c r="E1794" t="s">
        <v>4719</v>
      </c>
      <c r="F1794" s="15">
        <v>500</v>
      </c>
      <c r="G1794" t="s">
        <v>367</v>
      </c>
      <c r="H1794" t="s">
        <v>367</v>
      </c>
      <c r="I1794" t="s">
        <v>74</v>
      </c>
      <c r="J1794" t="s">
        <v>36</v>
      </c>
      <c r="K1794" t="s">
        <v>75</v>
      </c>
      <c r="L1794" t="s">
        <v>10114</v>
      </c>
      <c r="M1794" t="s">
        <v>10115</v>
      </c>
      <c r="N1794" t="s">
        <v>10116</v>
      </c>
      <c r="O1794">
        <f>VLOOKUP(B1794,HIS退!B:F,5,FALSE)</f>
        <v>-500</v>
      </c>
      <c r="P1794" t="str">
        <f t="shared" si="56"/>
        <v/>
      </c>
      <c r="Q1794" s="40">
        <f>VLOOKUP(L1794,银行退!C:D,2,FALSE)</f>
        <v>500</v>
      </c>
      <c r="R1794" t="str">
        <f t="shared" si="57"/>
        <v/>
      </c>
      <c r="S1794" t="str">
        <f>VLOOKUP(L1794,银行退!C:Q,15,FALSE)</f>
        <v>S</v>
      </c>
      <c r="T1794" s="40" t="e">
        <f>VLOOKUP(L1794,银行退!C:W,21,FALSE)</f>
        <v>#N/A</v>
      </c>
      <c r="U1794" s="53">
        <v>42916.470648148148</v>
      </c>
      <c r="V1794" t="e">
        <f>VLOOKUP(B1794,HIS解!E:G,3,FALSE)</f>
        <v>#N/A</v>
      </c>
    </row>
    <row r="1795" spans="1:22" ht="14.25" hidden="1">
      <c r="A1795" s="53">
        <v>42916.486307870371</v>
      </c>
      <c r="B1795">
        <v>487728</v>
      </c>
      <c r="C1795" t="s">
        <v>4720</v>
      </c>
      <c r="D1795" t="s">
        <v>4721</v>
      </c>
      <c r="E1795" t="s">
        <v>4722</v>
      </c>
      <c r="F1795" s="15">
        <v>5000</v>
      </c>
      <c r="G1795" t="s">
        <v>367</v>
      </c>
      <c r="H1795" t="s">
        <v>367</v>
      </c>
      <c r="I1795" t="s">
        <v>74</v>
      </c>
      <c r="J1795" t="s">
        <v>36</v>
      </c>
      <c r="K1795" t="s">
        <v>75</v>
      </c>
      <c r="L1795" t="s">
        <v>10117</v>
      </c>
      <c r="M1795" t="s">
        <v>10118</v>
      </c>
      <c r="N1795" t="s">
        <v>10119</v>
      </c>
      <c r="O1795">
        <f>VLOOKUP(B1795,HIS退!B:F,5,FALSE)</f>
        <v>-5000</v>
      </c>
      <c r="P1795" t="str">
        <f t="shared" si="56"/>
        <v/>
      </c>
      <c r="Q1795" s="40">
        <f>VLOOKUP(L1795,银行退!C:D,2,FALSE)</f>
        <v>5000</v>
      </c>
      <c r="R1795" t="str">
        <f t="shared" si="57"/>
        <v/>
      </c>
      <c r="S1795" t="str">
        <f>VLOOKUP(L1795,银行退!C:Q,15,FALSE)</f>
        <v>S</v>
      </c>
      <c r="T1795" s="40" t="e">
        <f>VLOOKUP(L1795,银行退!C:W,21,FALSE)</f>
        <v>#N/A</v>
      </c>
      <c r="U1795" s="53">
        <v>42916.486307870371</v>
      </c>
      <c r="V1795" t="e">
        <f>VLOOKUP(B1795,HIS解!E:G,3,FALSE)</f>
        <v>#N/A</v>
      </c>
    </row>
    <row r="1796" spans="1:22" ht="14.25" hidden="1">
      <c r="A1796" s="53">
        <v>42916.500023148146</v>
      </c>
      <c r="B1796">
        <v>488108</v>
      </c>
      <c r="C1796" t="s">
        <v>4723</v>
      </c>
      <c r="D1796" t="s">
        <v>4724</v>
      </c>
      <c r="E1796" t="s">
        <v>4725</v>
      </c>
      <c r="F1796" s="15">
        <v>100</v>
      </c>
      <c r="G1796" t="s">
        <v>367</v>
      </c>
      <c r="H1796" t="s">
        <v>367</v>
      </c>
      <c r="I1796" t="s">
        <v>74</v>
      </c>
      <c r="J1796" t="s">
        <v>36</v>
      </c>
      <c r="K1796" t="s">
        <v>75</v>
      </c>
      <c r="L1796" t="s">
        <v>10120</v>
      </c>
      <c r="M1796" t="s">
        <v>10121</v>
      </c>
      <c r="N1796" t="s">
        <v>10122</v>
      </c>
      <c r="O1796">
        <f>VLOOKUP(B1796,HIS退!B:F,5,FALSE)</f>
        <v>-100</v>
      </c>
      <c r="P1796" t="str">
        <f t="shared" si="56"/>
        <v/>
      </c>
      <c r="Q1796" s="40">
        <f>VLOOKUP(L1796,银行退!C:D,2,FALSE)</f>
        <v>100</v>
      </c>
      <c r="R1796" t="str">
        <f t="shared" si="57"/>
        <v/>
      </c>
      <c r="S1796" t="str">
        <f>VLOOKUP(L1796,银行退!C:Q,15,FALSE)</f>
        <v>S</v>
      </c>
      <c r="T1796" s="40" t="e">
        <f>VLOOKUP(L1796,银行退!C:W,21,FALSE)</f>
        <v>#N/A</v>
      </c>
      <c r="U1796" s="53">
        <v>42916.500023148146</v>
      </c>
      <c r="V1796" t="e">
        <f>VLOOKUP(B1796,HIS解!E:G,3,FALSE)</f>
        <v>#N/A</v>
      </c>
    </row>
    <row r="1797" spans="1:22" ht="14.25" hidden="1">
      <c r="A1797" s="53">
        <v>42916.50167824074</v>
      </c>
      <c r="B1797">
        <v>488129</v>
      </c>
      <c r="C1797" t="s">
        <v>4726</v>
      </c>
      <c r="D1797" t="s">
        <v>4727</v>
      </c>
      <c r="E1797" t="s">
        <v>4728</v>
      </c>
      <c r="F1797" s="15">
        <v>65</v>
      </c>
      <c r="G1797" t="s">
        <v>367</v>
      </c>
      <c r="H1797" t="s">
        <v>367</v>
      </c>
      <c r="I1797" t="s">
        <v>74</v>
      </c>
      <c r="J1797" t="s">
        <v>36</v>
      </c>
      <c r="K1797" t="s">
        <v>75</v>
      </c>
      <c r="L1797" t="s">
        <v>10123</v>
      </c>
      <c r="M1797" t="s">
        <v>10124</v>
      </c>
      <c r="N1797" t="s">
        <v>10125</v>
      </c>
      <c r="O1797">
        <f>VLOOKUP(B1797,HIS退!B:F,5,FALSE)</f>
        <v>-65</v>
      </c>
      <c r="P1797" t="str">
        <f t="shared" si="56"/>
        <v/>
      </c>
      <c r="Q1797" s="40">
        <f>VLOOKUP(L1797,银行退!C:D,2,FALSE)</f>
        <v>65</v>
      </c>
      <c r="R1797" t="str">
        <f t="shared" si="57"/>
        <v/>
      </c>
      <c r="S1797" t="str">
        <f>VLOOKUP(L1797,银行退!C:Q,15,FALSE)</f>
        <v>S</v>
      </c>
      <c r="T1797" s="40" t="e">
        <f>VLOOKUP(L1797,银行退!C:W,21,FALSE)</f>
        <v>#N/A</v>
      </c>
      <c r="U1797" s="53">
        <v>42916.50167824074</v>
      </c>
      <c r="V1797" t="e">
        <f>VLOOKUP(B1797,HIS解!E:G,3,FALSE)</f>
        <v>#N/A</v>
      </c>
    </row>
    <row r="1798" spans="1:22" ht="14.25" hidden="1">
      <c r="A1798" s="53">
        <v>42916.506458333337</v>
      </c>
      <c r="B1798">
        <v>488208</v>
      </c>
      <c r="C1798" t="s">
        <v>10126</v>
      </c>
      <c r="D1798" t="s">
        <v>4729</v>
      </c>
      <c r="E1798" t="s">
        <v>4730</v>
      </c>
      <c r="F1798" s="15">
        <v>400</v>
      </c>
      <c r="G1798" t="s">
        <v>367</v>
      </c>
      <c r="H1798" t="s">
        <v>367</v>
      </c>
      <c r="I1798" t="s">
        <v>174</v>
      </c>
      <c r="J1798" t="s">
        <v>73</v>
      </c>
      <c r="K1798" t="s">
        <v>75</v>
      </c>
      <c r="L1798" t="s">
        <v>10127</v>
      </c>
      <c r="M1798" t="s">
        <v>10128</v>
      </c>
      <c r="N1798" t="s">
        <v>5142</v>
      </c>
      <c r="O1798">
        <f>VLOOKUP(B1798,HIS退!B:F,5,FALSE)</f>
        <v>-400</v>
      </c>
      <c r="P1798" t="str">
        <f t="shared" si="56"/>
        <v/>
      </c>
      <c r="Q1798" s="40">
        <f>VLOOKUP(L1798,银行退!C:D,2,FALSE)</f>
        <v>400</v>
      </c>
      <c r="R1798" t="str">
        <f t="shared" si="57"/>
        <v/>
      </c>
      <c r="S1798" t="str">
        <f>VLOOKUP(L1798,银行退!C:Q,15,FALSE)</f>
        <v>B</v>
      </c>
      <c r="T1798" s="40" t="str">
        <f>VLOOKUP(L1798,银行退!C:W,21,FALSE)</f>
        <v>20170630</v>
      </c>
      <c r="U1798" s="53">
        <v>42916.506458333337</v>
      </c>
      <c r="V1798">
        <f>VLOOKUP(B1798,HIS解!E:G,3,FALSE)</f>
        <v>400</v>
      </c>
    </row>
    <row r="1799" spans="1:22" ht="14.25" hidden="1">
      <c r="A1799" s="53">
        <v>42916.506631944445</v>
      </c>
      <c r="B1799">
        <v>488213</v>
      </c>
      <c r="C1799" t="s">
        <v>4731</v>
      </c>
      <c r="D1799" t="s">
        <v>4732</v>
      </c>
      <c r="E1799" t="s">
        <v>4521</v>
      </c>
      <c r="F1799" s="15">
        <v>132</v>
      </c>
      <c r="G1799" t="s">
        <v>367</v>
      </c>
      <c r="H1799" t="s">
        <v>367</v>
      </c>
      <c r="I1799" t="s">
        <v>74</v>
      </c>
      <c r="J1799" t="s">
        <v>36</v>
      </c>
      <c r="K1799" t="s">
        <v>75</v>
      </c>
      <c r="L1799" t="s">
        <v>10129</v>
      </c>
      <c r="M1799" t="s">
        <v>10130</v>
      </c>
      <c r="N1799" t="s">
        <v>10131</v>
      </c>
      <c r="O1799">
        <f>VLOOKUP(B1799,HIS退!B:F,5,FALSE)</f>
        <v>-132</v>
      </c>
      <c r="P1799" t="str">
        <f t="shared" si="56"/>
        <v/>
      </c>
      <c r="Q1799" s="40">
        <f>VLOOKUP(L1799,银行退!C:D,2,FALSE)</f>
        <v>132</v>
      </c>
      <c r="R1799" t="str">
        <f t="shared" si="57"/>
        <v/>
      </c>
      <c r="S1799" t="str">
        <f>VLOOKUP(L1799,银行退!C:Q,15,FALSE)</f>
        <v>S</v>
      </c>
      <c r="T1799" s="40" t="e">
        <f>VLOOKUP(L1799,银行退!C:W,21,FALSE)</f>
        <v>#N/A</v>
      </c>
      <c r="U1799" s="53">
        <v>42916.506631944445</v>
      </c>
      <c r="V1799" t="e">
        <f>VLOOKUP(B1799,HIS解!E:G,3,FALSE)</f>
        <v>#N/A</v>
      </c>
    </row>
    <row r="1800" spans="1:22" ht="14.25" hidden="1">
      <c r="A1800" s="53">
        <v>42916.513229166667</v>
      </c>
      <c r="B1800">
        <v>488297</v>
      </c>
      <c r="C1800" t="s">
        <v>4733</v>
      </c>
      <c r="D1800" t="s">
        <v>4734</v>
      </c>
      <c r="E1800" t="s">
        <v>4735</v>
      </c>
      <c r="F1800" s="15">
        <v>600</v>
      </c>
      <c r="G1800" t="s">
        <v>367</v>
      </c>
      <c r="H1800" t="s">
        <v>367</v>
      </c>
      <c r="I1800" t="s">
        <v>74</v>
      </c>
      <c r="J1800" t="s">
        <v>36</v>
      </c>
      <c r="K1800" t="s">
        <v>75</v>
      </c>
      <c r="L1800" t="s">
        <v>10132</v>
      </c>
      <c r="M1800" t="s">
        <v>10133</v>
      </c>
      <c r="N1800" t="s">
        <v>10134</v>
      </c>
      <c r="O1800">
        <f>VLOOKUP(B1800,HIS退!B:F,5,FALSE)</f>
        <v>-600</v>
      </c>
      <c r="P1800" t="str">
        <f t="shared" si="56"/>
        <v/>
      </c>
      <c r="Q1800" s="40">
        <f>VLOOKUP(L1800,银行退!C:D,2,FALSE)</f>
        <v>600</v>
      </c>
      <c r="R1800" t="str">
        <f t="shared" si="57"/>
        <v/>
      </c>
      <c r="S1800" t="str">
        <f>VLOOKUP(L1800,银行退!C:Q,15,FALSE)</f>
        <v>S</v>
      </c>
      <c r="T1800" s="40" t="e">
        <f>VLOOKUP(L1800,银行退!C:W,21,FALSE)</f>
        <v>#N/A</v>
      </c>
      <c r="U1800" s="53">
        <v>42916.513229166667</v>
      </c>
      <c r="V1800" t="e">
        <f>VLOOKUP(B1800,HIS解!E:G,3,FALSE)</f>
        <v>#N/A</v>
      </c>
    </row>
    <row r="1801" spans="1:22" ht="14.25" hidden="1">
      <c r="A1801" s="53">
        <v>42916.513333333336</v>
      </c>
      <c r="B1801">
        <v>488298</v>
      </c>
      <c r="C1801" t="s">
        <v>10135</v>
      </c>
      <c r="D1801" t="s">
        <v>4736</v>
      </c>
      <c r="E1801" t="s">
        <v>4737</v>
      </c>
      <c r="F1801" s="15">
        <v>4400</v>
      </c>
      <c r="G1801" t="s">
        <v>367</v>
      </c>
      <c r="H1801" t="s">
        <v>367</v>
      </c>
      <c r="I1801" t="s">
        <v>174</v>
      </c>
      <c r="J1801" t="s">
        <v>73</v>
      </c>
      <c r="K1801" t="s">
        <v>75</v>
      </c>
      <c r="L1801" t="s">
        <v>10136</v>
      </c>
      <c r="M1801" t="s">
        <v>10137</v>
      </c>
      <c r="N1801" t="s">
        <v>5143</v>
      </c>
      <c r="O1801">
        <f>VLOOKUP(B1801,HIS退!B:F,5,FALSE)</f>
        <v>-4400</v>
      </c>
      <c r="P1801" t="str">
        <f t="shared" si="56"/>
        <v/>
      </c>
      <c r="Q1801" s="40">
        <f>VLOOKUP(L1801,银行退!C:D,2,FALSE)</f>
        <v>4400</v>
      </c>
      <c r="R1801" t="str">
        <f t="shared" si="57"/>
        <v/>
      </c>
      <c r="S1801" t="str">
        <f>VLOOKUP(L1801,银行退!C:Q,15,FALSE)</f>
        <v>B</v>
      </c>
      <c r="T1801" s="40" t="str">
        <f>VLOOKUP(L1801,银行退!C:W,21,FALSE)</f>
        <v>20170630</v>
      </c>
      <c r="U1801" s="53">
        <v>42916.513333333336</v>
      </c>
      <c r="V1801">
        <f>VLOOKUP(B1801,HIS解!E:G,3,FALSE)</f>
        <v>4400</v>
      </c>
    </row>
    <row r="1802" spans="1:22" ht="14.25" hidden="1">
      <c r="A1802" s="53">
        <v>42916.51394675926</v>
      </c>
      <c r="B1802">
        <v>488305</v>
      </c>
      <c r="C1802" t="s">
        <v>4738</v>
      </c>
      <c r="D1802" t="s">
        <v>4736</v>
      </c>
      <c r="E1802" t="s">
        <v>4737</v>
      </c>
      <c r="F1802" s="15">
        <v>3643</v>
      </c>
      <c r="G1802" t="s">
        <v>367</v>
      </c>
      <c r="H1802" t="s">
        <v>367</v>
      </c>
      <c r="I1802" t="s">
        <v>74</v>
      </c>
      <c r="J1802" t="s">
        <v>36</v>
      </c>
      <c r="K1802" t="s">
        <v>75</v>
      </c>
      <c r="L1802" t="s">
        <v>10138</v>
      </c>
      <c r="M1802" t="s">
        <v>10139</v>
      </c>
      <c r="N1802" t="s">
        <v>10140</v>
      </c>
      <c r="O1802">
        <f>VLOOKUP(B1802,HIS退!B:F,5,FALSE)</f>
        <v>-3643</v>
      </c>
      <c r="P1802" t="str">
        <f t="shared" si="56"/>
        <v/>
      </c>
      <c r="Q1802" s="40">
        <f>VLOOKUP(L1802,银行退!C:D,2,FALSE)</f>
        <v>3643</v>
      </c>
      <c r="R1802" t="str">
        <f t="shared" si="57"/>
        <v/>
      </c>
      <c r="S1802" t="str">
        <f>VLOOKUP(L1802,银行退!C:Q,15,FALSE)</f>
        <v>S</v>
      </c>
      <c r="T1802" s="40" t="e">
        <f>VLOOKUP(L1802,银行退!C:W,21,FALSE)</f>
        <v>#N/A</v>
      </c>
      <c r="U1802" s="53">
        <v>42916.51394675926</v>
      </c>
      <c r="V1802" t="e">
        <f>VLOOKUP(B1802,HIS解!E:G,3,FALSE)</f>
        <v>#N/A</v>
      </c>
    </row>
    <row r="1803" spans="1:22" ht="14.25" hidden="1">
      <c r="A1803" s="53">
        <v>42916.514398148145</v>
      </c>
      <c r="B1803">
        <v>488309</v>
      </c>
      <c r="C1803" t="s">
        <v>4739</v>
      </c>
      <c r="D1803" t="s">
        <v>4740</v>
      </c>
      <c r="E1803" t="s">
        <v>4741</v>
      </c>
      <c r="F1803" s="15">
        <v>4175</v>
      </c>
      <c r="G1803" t="s">
        <v>367</v>
      </c>
      <c r="H1803" t="s">
        <v>367</v>
      </c>
      <c r="I1803" t="s">
        <v>74</v>
      </c>
      <c r="J1803" t="s">
        <v>36</v>
      </c>
      <c r="K1803" t="s">
        <v>75</v>
      </c>
      <c r="L1803" t="s">
        <v>10141</v>
      </c>
      <c r="M1803" t="s">
        <v>10142</v>
      </c>
      <c r="N1803" t="s">
        <v>10143</v>
      </c>
      <c r="O1803">
        <f>VLOOKUP(B1803,HIS退!B:F,5,FALSE)</f>
        <v>-4175</v>
      </c>
      <c r="P1803" t="str">
        <f t="shared" si="56"/>
        <v/>
      </c>
      <c r="Q1803" s="40">
        <f>VLOOKUP(L1803,银行退!C:D,2,FALSE)</f>
        <v>4175</v>
      </c>
      <c r="R1803" t="str">
        <f t="shared" si="57"/>
        <v/>
      </c>
      <c r="S1803" t="str">
        <f>VLOOKUP(L1803,银行退!C:Q,15,FALSE)</f>
        <v>S</v>
      </c>
      <c r="T1803" s="40" t="e">
        <f>VLOOKUP(L1803,银行退!C:W,21,FALSE)</f>
        <v>#N/A</v>
      </c>
      <c r="U1803" s="53">
        <v>42916.514398148145</v>
      </c>
      <c r="V1803" t="e">
        <f>VLOOKUP(B1803,HIS解!E:G,3,FALSE)</f>
        <v>#N/A</v>
      </c>
    </row>
    <row r="1804" spans="1:22" ht="14.25" hidden="1">
      <c r="A1804" s="53">
        <v>42916.514826388891</v>
      </c>
      <c r="B1804">
        <v>488314</v>
      </c>
      <c r="C1804" t="s">
        <v>4742</v>
      </c>
      <c r="D1804" t="s">
        <v>4740</v>
      </c>
      <c r="E1804" t="s">
        <v>4741</v>
      </c>
      <c r="F1804" s="15">
        <v>200</v>
      </c>
      <c r="G1804" t="s">
        <v>367</v>
      </c>
      <c r="H1804" t="s">
        <v>367</v>
      </c>
      <c r="I1804" t="s">
        <v>74</v>
      </c>
      <c r="J1804" t="s">
        <v>36</v>
      </c>
      <c r="K1804" t="s">
        <v>75</v>
      </c>
      <c r="L1804" t="s">
        <v>10144</v>
      </c>
      <c r="M1804" t="s">
        <v>10145</v>
      </c>
      <c r="N1804" t="s">
        <v>10146</v>
      </c>
      <c r="O1804">
        <f>VLOOKUP(B1804,HIS退!B:F,5,FALSE)</f>
        <v>-200</v>
      </c>
      <c r="P1804" t="str">
        <f t="shared" si="56"/>
        <v/>
      </c>
      <c r="Q1804" s="40">
        <f>VLOOKUP(L1804,银行退!C:D,2,FALSE)</f>
        <v>200</v>
      </c>
      <c r="R1804" t="str">
        <f t="shared" si="57"/>
        <v/>
      </c>
      <c r="S1804" t="str">
        <f>VLOOKUP(L1804,银行退!C:Q,15,FALSE)</f>
        <v>S</v>
      </c>
      <c r="T1804" s="40" t="e">
        <f>VLOOKUP(L1804,银行退!C:W,21,FALSE)</f>
        <v>#N/A</v>
      </c>
      <c r="U1804" s="53">
        <v>42916.514826388891</v>
      </c>
      <c r="V1804" t="e">
        <f>VLOOKUP(B1804,HIS解!E:G,3,FALSE)</f>
        <v>#N/A</v>
      </c>
    </row>
    <row r="1805" spans="1:22" ht="14.25" hidden="1">
      <c r="A1805" s="53">
        <v>42916.514953703707</v>
      </c>
      <c r="B1805">
        <v>488316</v>
      </c>
      <c r="C1805" t="s">
        <v>4743</v>
      </c>
      <c r="D1805" t="s">
        <v>4744</v>
      </c>
      <c r="E1805" t="s">
        <v>4745</v>
      </c>
      <c r="F1805" s="15">
        <v>4200</v>
      </c>
      <c r="G1805" t="s">
        <v>367</v>
      </c>
      <c r="H1805" t="s">
        <v>367</v>
      </c>
      <c r="I1805" t="s">
        <v>74</v>
      </c>
      <c r="J1805" t="s">
        <v>36</v>
      </c>
      <c r="K1805" t="s">
        <v>75</v>
      </c>
      <c r="L1805" t="s">
        <v>10147</v>
      </c>
      <c r="M1805" t="s">
        <v>10148</v>
      </c>
      <c r="N1805" t="s">
        <v>10149</v>
      </c>
      <c r="O1805">
        <f>VLOOKUP(B1805,HIS退!B:F,5,FALSE)</f>
        <v>-4200</v>
      </c>
      <c r="P1805" t="str">
        <f t="shared" si="56"/>
        <v/>
      </c>
      <c r="Q1805" s="40">
        <f>VLOOKUP(L1805,银行退!C:D,2,FALSE)</f>
        <v>4200</v>
      </c>
      <c r="R1805" t="str">
        <f t="shared" si="57"/>
        <v/>
      </c>
      <c r="S1805" t="str">
        <f>VLOOKUP(L1805,银行退!C:Q,15,FALSE)</f>
        <v>S</v>
      </c>
      <c r="T1805" s="40" t="e">
        <f>VLOOKUP(L1805,银行退!C:W,21,FALSE)</f>
        <v>#N/A</v>
      </c>
      <c r="U1805" s="53">
        <v>42916.514953703707</v>
      </c>
      <c r="V1805" t="e">
        <f>VLOOKUP(B1805,HIS解!E:G,3,FALSE)</f>
        <v>#N/A</v>
      </c>
    </row>
    <row r="1806" spans="1:22" ht="14.25" hidden="1">
      <c r="A1806" s="53">
        <v>42916.515115740738</v>
      </c>
      <c r="B1806">
        <v>488318</v>
      </c>
      <c r="C1806" t="s">
        <v>4746</v>
      </c>
      <c r="D1806" t="s">
        <v>4740</v>
      </c>
      <c r="E1806" t="s">
        <v>4741</v>
      </c>
      <c r="F1806" s="15">
        <v>100</v>
      </c>
      <c r="G1806" t="s">
        <v>367</v>
      </c>
      <c r="H1806" t="s">
        <v>367</v>
      </c>
      <c r="I1806" t="s">
        <v>74</v>
      </c>
      <c r="J1806" t="s">
        <v>36</v>
      </c>
      <c r="K1806" t="s">
        <v>75</v>
      </c>
      <c r="L1806" t="s">
        <v>10150</v>
      </c>
      <c r="M1806" t="s">
        <v>10151</v>
      </c>
      <c r="N1806" t="s">
        <v>10146</v>
      </c>
      <c r="O1806">
        <f>VLOOKUP(B1806,HIS退!B:F,5,FALSE)</f>
        <v>-100</v>
      </c>
      <c r="P1806" t="str">
        <f t="shared" si="56"/>
        <v/>
      </c>
      <c r="Q1806" s="40">
        <f>VLOOKUP(L1806,银行退!C:D,2,FALSE)</f>
        <v>100</v>
      </c>
      <c r="R1806" t="str">
        <f t="shared" si="57"/>
        <v/>
      </c>
      <c r="S1806" t="str">
        <f>VLOOKUP(L1806,银行退!C:Q,15,FALSE)</f>
        <v>S</v>
      </c>
      <c r="T1806" s="40" t="e">
        <f>VLOOKUP(L1806,银行退!C:W,21,FALSE)</f>
        <v>#N/A</v>
      </c>
      <c r="U1806" s="53">
        <v>42916.515115740738</v>
      </c>
      <c r="V1806" t="e">
        <f>VLOOKUP(B1806,HIS解!E:G,3,FALSE)</f>
        <v>#N/A</v>
      </c>
    </row>
    <row r="1807" spans="1:22" ht="14.25" hidden="1">
      <c r="A1807" s="53">
        <v>42916.527928240743</v>
      </c>
      <c r="B1807">
        <v>488394</v>
      </c>
      <c r="C1807" t="s">
        <v>4747</v>
      </c>
      <c r="D1807" t="s">
        <v>4748</v>
      </c>
      <c r="E1807" t="s">
        <v>4749</v>
      </c>
      <c r="F1807" s="15">
        <v>1900</v>
      </c>
      <c r="G1807" t="s">
        <v>367</v>
      </c>
      <c r="H1807" t="s">
        <v>367</v>
      </c>
      <c r="I1807" t="s">
        <v>74</v>
      </c>
      <c r="J1807" t="s">
        <v>36</v>
      </c>
      <c r="K1807" t="s">
        <v>75</v>
      </c>
      <c r="L1807" t="s">
        <v>10152</v>
      </c>
      <c r="M1807" t="s">
        <v>10153</v>
      </c>
      <c r="N1807" t="s">
        <v>10154</v>
      </c>
      <c r="O1807">
        <f>VLOOKUP(B1807,HIS退!B:F,5,FALSE)</f>
        <v>-1900</v>
      </c>
      <c r="P1807" t="str">
        <f t="shared" si="56"/>
        <v/>
      </c>
      <c r="Q1807" s="40">
        <f>VLOOKUP(L1807,银行退!C:D,2,FALSE)</f>
        <v>1900</v>
      </c>
      <c r="R1807" t="str">
        <f t="shared" si="57"/>
        <v/>
      </c>
      <c r="S1807" t="str">
        <f>VLOOKUP(L1807,银行退!C:Q,15,FALSE)</f>
        <v>S</v>
      </c>
      <c r="T1807" s="40" t="e">
        <f>VLOOKUP(L1807,银行退!C:W,21,FALSE)</f>
        <v>#N/A</v>
      </c>
      <c r="U1807" s="53">
        <v>42916.527928240743</v>
      </c>
      <c r="V1807" t="e">
        <f>VLOOKUP(B1807,HIS解!E:G,3,FALSE)</f>
        <v>#N/A</v>
      </c>
    </row>
    <row r="1808" spans="1:22" ht="14.25" hidden="1">
      <c r="A1808" s="53">
        <v>42916.533946759257</v>
      </c>
      <c r="B1808">
        <v>488442</v>
      </c>
      <c r="C1808" t="s">
        <v>4750</v>
      </c>
      <c r="D1808" t="s">
        <v>4751</v>
      </c>
      <c r="E1808" t="s">
        <v>4752</v>
      </c>
      <c r="F1808" s="15">
        <v>399</v>
      </c>
      <c r="G1808" t="s">
        <v>367</v>
      </c>
      <c r="H1808" t="s">
        <v>367</v>
      </c>
      <c r="I1808" t="s">
        <v>74</v>
      </c>
      <c r="J1808" t="s">
        <v>36</v>
      </c>
      <c r="K1808" t="s">
        <v>75</v>
      </c>
      <c r="L1808" t="s">
        <v>10155</v>
      </c>
      <c r="M1808" t="s">
        <v>10156</v>
      </c>
      <c r="N1808" t="s">
        <v>10157</v>
      </c>
      <c r="O1808">
        <f>VLOOKUP(B1808,HIS退!B:F,5,FALSE)</f>
        <v>-399</v>
      </c>
      <c r="P1808" t="str">
        <f t="shared" si="56"/>
        <v/>
      </c>
      <c r="Q1808" s="40">
        <f>VLOOKUP(L1808,银行退!C:D,2,FALSE)</f>
        <v>399</v>
      </c>
      <c r="R1808" t="str">
        <f t="shared" si="57"/>
        <v/>
      </c>
      <c r="S1808" t="str">
        <f>VLOOKUP(L1808,银行退!C:Q,15,FALSE)</f>
        <v>S</v>
      </c>
      <c r="T1808" s="40" t="e">
        <f>VLOOKUP(L1808,银行退!C:W,21,FALSE)</f>
        <v>#N/A</v>
      </c>
      <c r="U1808" s="53">
        <v>42916.533946759257</v>
      </c>
      <c r="V1808" t="e">
        <f>VLOOKUP(B1808,HIS解!E:G,3,FALSE)</f>
        <v>#N/A</v>
      </c>
    </row>
    <row r="1809" spans="1:22" ht="14.25" hidden="1">
      <c r="A1809" s="53">
        <v>42916.547025462962</v>
      </c>
      <c r="B1809">
        <v>488501</v>
      </c>
      <c r="C1809" t="s">
        <v>4753</v>
      </c>
      <c r="D1809" t="s">
        <v>4754</v>
      </c>
      <c r="E1809" t="s">
        <v>4755</v>
      </c>
      <c r="F1809" s="15">
        <v>9994</v>
      </c>
      <c r="G1809" t="s">
        <v>367</v>
      </c>
      <c r="H1809" t="s">
        <v>367</v>
      </c>
      <c r="I1809" t="s">
        <v>74</v>
      </c>
      <c r="J1809" t="s">
        <v>36</v>
      </c>
      <c r="K1809" t="s">
        <v>75</v>
      </c>
      <c r="L1809" t="s">
        <v>10158</v>
      </c>
      <c r="M1809" t="s">
        <v>10159</v>
      </c>
      <c r="N1809" t="s">
        <v>10160</v>
      </c>
      <c r="O1809">
        <f>VLOOKUP(B1809,HIS退!B:F,5,FALSE)</f>
        <v>-9994</v>
      </c>
      <c r="P1809" t="str">
        <f t="shared" si="56"/>
        <v/>
      </c>
      <c r="Q1809" s="40">
        <f>VLOOKUP(L1809,银行退!C:D,2,FALSE)</f>
        <v>9994</v>
      </c>
      <c r="R1809" t="str">
        <f t="shared" si="57"/>
        <v/>
      </c>
      <c r="S1809" t="str">
        <f>VLOOKUP(L1809,银行退!C:Q,15,FALSE)</f>
        <v>S</v>
      </c>
      <c r="T1809" s="40" t="e">
        <f>VLOOKUP(L1809,银行退!C:W,21,FALSE)</f>
        <v>#N/A</v>
      </c>
      <c r="U1809" s="53">
        <v>42916.547025462962</v>
      </c>
      <c r="V1809" t="e">
        <f>VLOOKUP(B1809,HIS解!E:G,3,FALSE)</f>
        <v>#N/A</v>
      </c>
    </row>
    <row r="1810" spans="1:22" ht="14.25" hidden="1">
      <c r="A1810" s="53">
        <v>42916.579293981478</v>
      </c>
      <c r="B1810">
        <v>488792</v>
      </c>
      <c r="C1810" t="s">
        <v>4756</v>
      </c>
      <c r="D1810" t="s">
        <v>4757</v>
      </c>
      <c r="E1810" t="s">
        <v>4758</v>
      </c>
      <c r="F1810" s="15">
        <v>100</v>
      </c>
      <c r="G1810" t="s">
        <v>367</v>
      </c>
      <c r="H1810" t="s">
        <v>367</v>
      </c>
      <c r="I1810" t="s">
        <v>74</v>
      </c>
      <c r="J1810" t="s">
        <v>36</v>
      </c>
      <c r="K1810" t="s">
        <v>75</v>
      </c>
      <c r="L1810" t="s">
        <v>10161</v>
      </c>
      <c r="M1810" t="s">
        <v>10162</v>
      </c>
      <c r="N1810" t="s">
        <v>10163</v>
      </c>
      <c r="O1810">
        <f>VLOOKUP(B1810,HIS退!B:F,5,FALSE)</f>
        <v>-100</v>
      </c>
      <c r="P1810" t="str">
        <f t="shared" si="56"/>
        <v/>
      </c>
      <c r="Q1810" s="40">
        <f>VLOOKUP(L1810,银行退!C:D,2,FALSE)</f>
        <v>100</v>
      </c>
      <c r="R1810" t="str">
        <f t="shared" si="57"/>
        <v/>
      </c>
      <c r="S1810" t="str">
        <f>VLOOKUP(L1810,银行退!C:Q,15,FALSE)</f>
        <v>S</v>
      </c>
      <c r="T1810" s="40" t="e">
        <f>VLOOKUP(L1810,银行退!C:W,21,FALSE)</f>
        <v>#N/A</v>
      </c>
      <c r="U1810" s="53">
        <v>42916.579293981478</v>
      </c>
      <c r="V1810" t="e">
        <f>VLOOKUP(B1810,HIS解!E:G,3,FALSE)</f>
        <v>#N/A</v>
      </c>
    </row>
    <row r="1811" spans="1:22" ht="14.25" hidden="1">
      <c r="A1811" s="53">
        <v>42916.58488425926</v>
      </c>
      <c r="B1811">
        <v>488927</v>
      </c>
      <c r="C1811" t="s">
        <v>4759</v>
      </c>
      <c r="D1811" t="s">
        <v>2853</v>
      </c>
      <c r="E1811" t="s">
        <v>2854</v>
      </c>
      <c r="F1811" s="15">
        <v>624</v>
      </c>
      <c r="G1811" t="s">
        <v>367</v>
      </c>
      <c r="H1811" t="s">
        <v>367</v>
      </c>
      <c r="I1811" t="s">
        <v>74</v>
      </c>
      <c r="J1811" t="s">
        <v>36</v>
      </c>
      <c r="K1811" t="s">
        <v>75</v>
      </c>
      <c r="L1811" t="s">
        <v>10164</v>
      </c>
      <c r="M1811" t="s">
        <v>10165</v>
      </c>
      <c r="N1811" t="s">
        <v>7982</v>
      </c>
      <c r="O1811">
        <f>VLOOKUP(B1811,HIS退!B:F,5,FALSE)</f>
        <v>-624</v>
      </c>
      <c r="P1811" t="str">
        <f t="shared" si="56"/>
        <v/>
      </c>
      <c r="Q1811" s="40">
        <f>VLOOKUP(L1811,银行退!C:D,2,FALSE)</f>
        <v>624</v>
      </c>
      <c r="R1811" t="str">
        <f t="shared" si="57"/>
        <v/>
      </c>
      <c r="S1811" t="str">
        <f>VLOOKUP(L1811,银行退!C:Q,15,FALSE)</f>
        <v>S</v>
      </c>
      <c r="T1811" s="40" t="e">
        <f>VLOOKUP(L1811,银行退!C:W,21,FALSE)</f>
        <v>#N/A</v>
      </c>
      <c r="U1811" s="53">
        <v>42916.58488425926</v>
      </c>
      <c r="V1811" t="e">
        <f>VLOOKUP(B1811,HIS解!E:G,3,FALSE)</f>
        <v>#N/A</v>
      </c>
    </row>
    <row r="1812" spans="1:22" ht="14.25" hidden="1">
      <c r="A1812" s="53">
        <v>42916.589814814812</v>
      </c>
      <c r="B1812">
        <v>489089</v>
      </c>
      <c r="C1812" t="s">
        <v>4760</v>
      </c>
      <c r="D1812" t="s">
        <v>4761</v>
      </c>
      <c r="E1812" t="s">
        <v>4762</v>
      </c>
      <c r="F1812" s="15">
        <v>137</v>
      </c>
      <c r="G1812" t="s">
        <v>367</v>
      </c>
      <c r="H1812" t="s">
        <v>367</v>
      </c>
      <c r="I1812" t="s">
        <v>74</v>
      </c>
      <c r="J1812" t="s">
        <v>36</v>
      </c>
      <c r="K1812" t="s">
        <v>75</v>
      </c>
      <c r="L1812" t="s">
        <v>10166</v>
      </c>
      <c r="M1812" t="s">
        <v>10167</v>
      </c>
      <c r="N1812" t="s">
        <v>10168</v>
      </c>
      <c r="O1812">
        <f>VLOOKUP(B1812,HIS退!B:F,5,FALSE)</f>
        <v>-137</v>
      </c>
      <c r="P1812" t="str">
        <f t="shared" si="56"/>
        <v/>
      </c>
      <c r="Q1812" s="40">
        <f>VLOOKUP(L1812,银行退!C:D,2,FALSE)</f>
        <v>137</v>
      </c>
      <c r="R1812" t="str">
        <f t="shared" si="57"/>
        <v/>
      </c>
      <c r="S1812" t="str">
        <f>VLOOKUP(L1812,银行退!C:Q,15,FALSE)</f>
        <v>S</v>
      </c>
      <c r="T1812" s="40" t="e">
        <f>VLOOKUP(L1812,银行退!C:W,21,FALSE)</f>
        <v>#N/A</v>
      </c>
      <c r="U1812" s="53">
        <v>42916.589814814812</v>
      </c>
      <c r="V1812" t="e">
        <f>VLOOKUP(B1812,HIS解!E:G,3,FALSE)</f>
        <v>#N/A</v>
      </c>
    </row>
    <row r="1813" spans="1:22" ht="14.25" hidden="1">
      <c r="A1813" s="53">
        <v>42916.589895833335</v>
      </c>
      <c r="B1813">
        <v>489102</v>
      </c>
      <c r="C1813" t="s">
        <v>4763</v>
      </c>
      <c r="D1813" t="s">
        <v>4764</v>
      </c>
      <c r="E1813" t="s">
        <v>4765</v>
      </c>
      <c r="F1813" s="15">
        <v>111</v>
      </c>
      <c r="G1813" t="s">
        <v>42</v>
      </c>
      <c r="H1813" t="s">
        <v>367</v>
      </c>
      <c r="I1813" t="s">
        <v>74</v>
      </c>
      <c r="J1813" t="s">
        <v>36</v>
      </c>
      <c r="K1813" t="s">
        <v>75</v>
      </c>
      <c r="L1813" t="s">
        <v>10169</v>
      </c>
      <c r="M1813" t="s">
        <v>10170</v>
      </c>
      <c r="N1813" t="s">
        <v>10171</v>
      </c>
      <c r="O1813">
        <f>VLOOKUP(B1813,HIS退!B:F,5,FALSE)</f>
        <v>-111</v>
      </c>
      <c r="P1813" t="str">
        <f t="shared" si="56"/>
        <v/>
      </c>
      <c r="Q1813" s="40">
        <f>VLOOKUP(L1813,银行退!C:D,2,FALSE)</f>
        <v>111</v>
      </c>
      <c r="R1813" t="str">
        <f t="shared" si="57"/>
        <v/>
      </c>
      <c r="S1813" t="str">
        <f>VLOOKUP(L1813,银行退!C:Q,15,FALSE)</f>
        <v>S</v>
      </c>
      <c r="T1813" s="40" t="e">
        <f>VLOOKUP(L1813,银行退!C:W,21,FALSE)</f>
        <v>#N/A</v>
      </c>
      <c r="U1813" s="53">
        <v>42916.589895833335</v>
      </c>
      <c r="V1813" t="e">
        <f>VLOOKUP(B1813,HIS解!E:G,3,FALSE)</f>
        <v>#N/A</v>
      </c>
    </row>
    <row r="1814" spans="1:22" ht="14.25" hidden="1">
      <c r="A1814" s="53">
        <v>42916.593229166669</v>
      </c>
      <c r="B1814">
        <v>489216</v>
      </c>
      <c r="C1814" t="s">
        <v>4766</v>
      </c>
      <c r="D1814" t="s">
        <v>4767</v>
      </c>
      <c r="E1814" t="s">
        <v>4768</v>
      </c>
      <c r="F1814" s="15">
        <v>200</v>
      </c>
      <c r="G1814" t="s">
        <v>367</v>
      </c>
      <c r="H1814" t="s">
        <v>367</v>
      </c>
      <c r="I1814" t="s">
        <v>74</v>
      </c>
      <c r="J1814" t="s">
        <v>36</v>
      </c>
      <c r="K1814" t="s">
        <v>75</v>
      </c>
      <c r="L1814" t="s">
        <v>10172</v>
      </c>
      <c r="M1814" t="s">
        <v>10173</v>
      </c>
      <c r="N1814" t="s">
        <v>10125</v>
      </c>
      <c r="O1814">
        <f>VLOOKUP(B1814,HIS退!B:F,5,FALSE)</f>
        <v>-200</v>
      </c>
      <c r="P1814" t="str">
        <f t="shared" si="56"/>
        <v/>
      </c>
      <c r="Q1814" s="40">
        <f>VLOOKUP(L1814,银行退!C:D,2,FALSE)</f>
        <v>200</v>
      </c>
      <c r="R1814" t="str">
        <f t="shared" si="57"/>
        <v/>
      </c>
      <c r="S1814" t="str">
        <f>VLOOKUP(L1814,银行退!C:Q,15,FALSE)</f>
        <v>S</v>
      </c>
      <c r="T1814" s="40" t="e">
        <f>VLOOKUP(L1814,银行退!C:W,21,FALSE)</f>
        <v>#N/A</v>
      </c>
      <c r="U1814" s="53">
        <v>42916.593229166669</v>
      </c>
      <c r="V1814" t="e">
        <f>VLOOKUP(B1814,HIS解!E:G,3,FALSE)</f>
        <v>#N/A</v>
      </c>
    </row>
    <row r="1815" spans="1:22" ht="14.25" hidden="1">
      <c r="A1815" s="53">
        <v>42916.605381944442</v>
      </c>
      <c r="B1815">
        <v>489746</v>
      </c>
      <c r="C1815" t="s">
        <v>4769</v>
      </c>
      <c r="D1815" t="s">
        <v>4770</v>
      </c>
      <c r="E1815" t="s">
        <v>4771</v>
      </c>
      <c r="F1815" s="15">
        <v>500</v>
      </c>
      <c r="G1815" t="s">
        <v>367</v>
      </c>
      <c r="H1815" t="s">
        <v>367</v>
      </c>
      <c r="I1815" t="s">
        <v>74</v>
      </c>
      <c r="J1815" t="s">
        <v>36</v>
      </c>
      <c r="K1815" t="s">
        <v>75</v>
      </c>
      <c r="L1815" t="s">
        <v>10174</v>
      </c>
      <c r="M1815" t="s">
        <v>10175</v>
      </c>
      <c r="N1815" t="s">
        <v>10176</v>
      </c>
      <c r="O1815">
        <f>VLOOKUP(B1815,HIS退!B:F,5,FALSE)</f>
        <v>-500</v>
      </c>
      <c r="P1815" t="str">
        <f t="shared" si="56"/>
        <v/>
      </c>
      <c r="Q1815" s="40">
        <f>VLOOKUP(L1815,银行退!C:D,2,FALSE)</f>
        <v>500</v>
      </c>
      <c r="R1815" t="str">
        <f t="shared" si="57"/>
        <v/>
      </c>
      <c r="S1815" t="str">
        <f>VLOOKUP(L1815,银行退!C:Q,15,FALSE)</f>
        <v>S</v>
      </c>
      <c r="T1815" s="40" t="e">
        <f>VLOOKUP(L1815,银行退!C:W,21,FALSE)</f>
        <v>#N/A</v>
      </c>
      <c r="U1815" s="53">
        <v>42916.605381944442</v>
      </c>
      <c r="V1815" t="e">
        <f>VLOOKUP(B1815,HIS解!E:G,3,FALSE)</f>
        <v>#N/A</v>
      </c>
    </row>
    <row r="1816" spans="1:22" ht="14.25" hidden="1">
      <c r="A1816" s="53">
        <v>42916.606689814813</v>
      </c>
      <c r="B1816">
        <v>489789</v>
      </c>
      <c r="C1816" t="s">
        <v>10177</v>
      </c>
      <c r="D1816" t="s">
        <v>4772</v>
      </c>
      <c r="E1816" t="s">
        <v>4773</v>
      </c>
      <c r="F1816" s="15">
        <v>595</v>
      </c>
      <c r="G1816" t="s">
        <v>367</v>
      </c>
      <c r="H1816" t="s">
        <v>367</v>
      </c>
      <c r="I1816" t="s">
        <v>174</v>
      </c>
      <c r="J1816" t="s">
        <v>73</v>
      </c>
      <c r="K1816" t="s">
        <v>75</v>
      </c>
      <c r="L1816" t="s">
        <v>10178</v>
      </c>
      <c r="M1816" t="s">
        <v>10179</v>
      </c>
      <c r="N1816" t="s">
        <v>5144</v>
      </c>
      <c r="O1816">
        <f>VLOOKUP(B1816,HIS退!B:F,5,FALSE)</f>
        <v>-595</v>
      </c>
      <c r="P1816" t="str">
        <f t="shared" si="56"/>
        <v/>
      </c>
      <c r="Q1816" s="40">
        <f>VLOOKUP(L1816,银行退!C:D,2,FALSE)</f>
        <v>595</v>
      </c>
      <c r="R1816" t="str">
        <f t="shared" si="57"/>
        <v/>
      </c>
      <c r="S1816" t="str">
        <f>VLOOKUP(L1816,银行退!C:Q,15,FALSE)</f>
        <v>B</v>
      </c>
      <c r="T1816" s="40" t="str">
        <f>VLOOKUP(L1816,银行退!C:W,21,FALSE)</f>
        <v>20170630</v>
      </c>
      <c r="U1816" s="53">
        <v>42916.606689814813</v>
      </c>
      <c r="V1816">
        <f>VLOOKUP(B1816,HIS解!E:G,3,FALSE)</f>
        <v>595</v>
      </c>
    </row>
    <row r="1817" spans="1:22" ht="14.25" hidden="1">
      <c r="A1817" s="53">
        <v>42916.610011574077</v>
      </c>
      <c r="B1817">
        <v>489928</v>
      </c>
      <c r="C1817" t="s">
        <v>10180</v>
      </c>
      <c r="D1817" t="s">
        <v>4774</v>
      </c>
      <c r="E1817" t="s">
        <v>4775</v>
      </c>
      <c r="F1817" s="15">
        <v>309</v>
      </c>
      <c r="G1817" t="s">
        <v>367</v>
      </c>
      <c r="H1817" t="s">
        <v>367</v>
      </c>
      <c r="I1817" t="s">
        <v>174</v>
      </c>
      <c r="J1817" t="s">
        <v>73</v>
      </c>
      <c r="K1817" t="s">
        <v>75</v>
      </c>
      <c r="L1817" t="s">
        <v>10181</v>
      </c>
      <c r="M1817" t="s">
        <v>10182</v>
      </c>
      <c r="N1817" t="s">
        <v>5145</v>
      </c>
      <c r="O1817">
        <f>VLOOKUP(B1817,HIS退!B:F,5,FALSE)</f>
        <v>-309</v>
      </c>
      <c r="P1817" t="str">
        <f t="shared" si="56"/>
        <v/>
      </c>
      <c r="Q1817" s="40">
        <f>VLOOKUP(L1817,银行退!C:D,2,FALSE)</f>
        <v>309</v>
      </c>
      <c r="R1817" t="str">
        <f t="shared" si="57"/>
        <v/>
      </c>
      <c r="S1817" t="str">
        <f>VLOOKUP(L1817,银行退!C:Q,15,FALSE)</f>
        <v>B</v>
      </c>
      <c r="T1817" s="40" t="str">
        <f>VLOOKUP(L1817,银行退!C:W,21,FALSE)</f>
        <v>20170630</v>
      </c>
      <c r="U1817" s="53">
        <v>42916.610011574077</v>
      </c>
      <c r="V1817">
        <f>VLOOKUP(B1817,HIS解!E:G,3,FALSE)</f>
        <v>309</v>
      </c>
    </row>
    <row r="1818" spans="1:22" ht="14.25" hidden="1">
      <c r="A1818" s="53">
        <v>42916.610219907408</v>
      </c>
      <c r="B1818">
        <v>489938</v>
      </c>
      <c r="C1818" t="s">
        <v>4776</v>
      </c>
      <c r="D1818" t="s">
        <v>4777</v>
      </c>
      <c r="E1818" t="s">
        <v>4778</v>
      </c>
      <c r="F1818" s="15">
        <v>1488</v>
      </c>
      <c r="G1818" t="s">
        <v>367</v>
      </c>
      <c r="H1818" t="s">
        <v>367</v>
      </c>
      <c r="I1818" t="s">
        <v>74</v>
      </c>
      <c r="J1818" t="s">
        <v>36</v>
      </c>
      <c r="K1818" t="s">
        <v>75</v>
      </c>
      <c r="L1818" t="s">
        <v>10183</v>
      </c>
      <c r="M1818" t="s">
        <v>10184</v>
      </c>
      <c r="N1818" t="s">
        <v>10185</v>
      </c>
      <c r="O1818">
        <f>VLOOKUP(B1818,HIS退!B:F,5,FALSE)</f>
        <v>-1488</v>
      </c>
      <c r="P1818" t="str">
        <f t="shared" si="56"/>
        <v/>
      </c>
      <c r="Q1818" s="40">
        <f>VLOOKUP(L1818,银行退!C:D,2,FALSE)</f>
        <v>1488</v>
      </c>
      <c r="R1818" t="str">
        <f t="shared" si="57"/>
        <v/>
      </c>
      <c r="S1818" t="str">
        <f>VLOOKUP(L1818,银行退!C:Q,15,FALSE)</f>
        <v>S</v>
      </c>
      <c r="T1818" s="40" t="e">
        <f>VLOOKUP(L1818,银行退!C:W,21,FALSE)</f>
        <v>#N/A</v>
      </c>
      <c r="U1818" s="53">
        <v>42916.610219907408</v>
      </c>
      <c r="V1818" t="e">
        <f>VLOOKUP(B1818,HIS解!E:G,3,FALSE)</f>
        <v>#N/A</v>
      </c>
    </row>
    <row r="1819" spans="1:22" ht="14.25" hidden="1">
      <c r="A1819" s="53">
        <v>42916.618379629632</v>
      </c>
      <c r="B1819">
        <v>490365</v>
      </c>
      <c r="C1819" t="s">
        <v>4779</v>
      </c>
      <c r="D1819" t="s">
        <v>4780</v>
      </c>
      <c r="E1819" t="s">
        <v>4781</v>
      </c>
      <c r="F1819" s="15">
        <v>330</v>
      </c>
      <c r="G1819" t="s">
        <v>367</v>
      </c>
      <c r="H1819" t="s">
        <v>367</v>
      </c>
      <c r="I1819" t="s">
        <v>74</v>
      </c>
      <c r="J1819" t="s">
        <v>36</v>
      </c>
      <c r="K1819" t="s">
        <v>75</v>
      </c>
      <c r="L1819" t="s">
        <v>10186</v>
      </c>
      <c r="M1819" t="s">
        <v>10187</v>
      </c>
      <c r="N1819" t="s">
        <v>10188</v>
      </c>
      <c r="O1819">
        <f>VLOOKUP(B1819,HIS退!B:F,5,FALSE)</f>
        <v>-330</v>
      </c>
      <c r="P1819" t="str">
        <f t="shared" si="56"/>
        <v/>
      </c>
      <c r="Q1819" s="40">
        <f>VLOOKUP(L1819,银行退!C:D,2,FALSE)</f>
        <v>330</v>
      </c>
      <c r="R1819" t="str">
        <f t="shared" si="57"/>
        <v/>
      </c>
      <c r="S1819" t="str">
        <f>VLOOKUP(L1819,银行退!C:Q,15,FALSE)</f>
        <v>S</v>
      </c>
      <c r="T1819" s="40" t="e">
        <f>VLOOKUP(L1819,银行退!C:W,21,FALSE)</f>
        <v>#N/A</v>
      </c>
      <c r="U1819" s="53">
        <v>42916.618379629632</v>
      </c>
      <c r="V1819" t="e">
        <f>VLOOKUP(B1819,HIS解!E:G,3,FALSE)</f>
        <v>#N/A</v>
      </c>
    </row>
    <row r="1820" spans="1:22" ht="14.25" hidden="1">
      <c r="A1820" s="53">
        <v>42916.624814814815</v>
      </c>
      <c r="B1820">
        <v>490681</v>
      </c>
      <c r="C1820" t="s">
        <v>4782</v>
      </c>
      <c r="D1820" t="s">
        <v>4783</v>
      </c>
      <c r="E1820" t="s">
        <v>4784</v>
      </c>
      <c r="F1820" s="15">
        <v>421</v>
      </c>
      <c r="G1820" t="s">
        <v>367</v>
      </c>
      <c r="H1820" t="s">
        <v>367</v>
      </c>
      <c r="I1820" t="s">
        <v>74</v>
      </c>
      <c r="J1820" t="s">
        <v>36</v>
      </c>
      <c r="K1820" t="s">
        <v>75</v>
      </c>
      <c r="L1820" t="s">
        <v>10189</v>
      </c>
      <c r="M1820" t="s">
        <v>10190</v>
      </c>
      <c r="N1820" t="s">
        <v>10191</v>
      </c>
      <c r="O1820">
        <f>VLOOKUP(B1820,HIS退!B:F,5,FALSE)</f>
        <v>-421</v>
      </c>
      <c r="P1820" t="str">
        <f t="shared" si="56"/>
        <v/>
      </c>
      <c r="Q1820" s="40">
        <f>VLOOKUP(L1820,银行退!C:D,2,FALSE)</f>
        <v>421</v>
      </c>
      <c r="R1820" t="str">
        <f t="shared" si="57"/>
        <v/>
      </c>
      <c r="S1820" t="str">
        <f>VLOOKUP(L1820,银行退!C:Q,15,FALSE)</f>
        <v>S</v>
      </c>
      <c r="T1820" s="40" t="e">
        <f>VLOOKUP(L1820,银行退!C:W,21,FALSE)</f>
        <v>#N/A</v>
      </c>
      <c r="U1820" s="53">
        <v>42916.624814814815</v>
      </c>
      <c r="V1820" t="e">
        <f>VLOOKUP(B1820,HIS解!E:G,3,FALSE)</f>
        <v>#N/A</v>
      </c>
    </row>
    <row r="1821" spans="1:22" ht="14.25" hidden="1">
      <c r="A1821" s="53">
        <v>42916.630810185183</v>
      </c>
      <c r="B1821">
        <v>490963</v>
      </c>
      <c r="C1821" t="s">
        <v>4785</v>
      </c>
      <c r="D1821" t="s">
        <v>4786</v>
      </c>
      <c r="E1821" t="s">
        <v>4787</v>
      </c>
      <c r="F1821" s="15">
        <v>85</v>
      </c>
      <c r="G1821" t="s">
        <v>367</v>
      </c>
      <c r="H1821" t="s">
        <v>367</v>
      </c>
      <c r="I1821" t="s">
        <v>74</v>
      </c>
      <c r="J1821" t="s">
        <v>36</v>
      </c>
      <c r="K1821" t="s">
        <v>75</v>
      </c>
      <c r="L1821" t="s">
        <v>10192</v>
      </c>
      <c r="M1821" t="s">
        <v>10193</v>
      </c>
      <c r="N1821" t="s">
        <v>10194</v>
      </c>
      <c r="O1821">
        <f>VLOOKUP(B1821,HIS退!B:F,5,FALSE)</f>
        <v>-85</v>
      </c>
      <c r="P1821" t="str">
        <f t="shared" si="56"/>
        <v/>
      </c>
      <c r="Q1821" s="40">
        <f>VLOOKUP(L1821,银行退!C:D,2,FALSE)</f>
        <v>85</v>
      </c>
      <c r="R1821" t="str">
        <f t="shared" si="57"/>
        <v/>
      </c>
      <c r="S1821" t="str">
        <f>VLOOKUP(L1821,银行退!C:Q,15,FALSE)</f>
        <v>S</v>
      </c>
      <c r="T1821" s="40" t="e">
        <f>VLOOKUP(L1821,银行退!C:W,21,FALSE)</f>
        <v>#N/A</v>
      </c>
      <c r="U1821" s="53">
        <v>42916.630810185183</v>
      </c>
      <c r="V1821" t="e">
        <f>VLOOKUP(B1821,HIS解!E:G,3,FALSE)</f>
        <v>#N/A</v>
      </c>
    </row>
    <row r="1822" spans="1:22" ht="14.25" hidden="1">
      <c r="A1822" s="53">
        <v>42916.631319444445</v>
      </c>
      <c r="B1822">
        <v>490984</v>
      </c>
      <c r="C1822" t="s">
        <v>10195</v>
      </c>
      <c r="D1822" t="s">
        <v>2939</v>
      </c>
      <c r="E1822" t="s">
        <v>2940</v>
      </c>
      <c r="F1822" s="15">
        <v>4873</v>
      </c>
      <c r="G1822" t="s">
        <v>367</v>
      </c>
      <c r="H1822" t="s">
        <v>367</v>
      </c>
      <c r="I1822" t="s">
        <v>174</v>
      </c>
      <c r="J1822" t="s">
        <v>73</v>
      </c>
      <c r="K1822" t="s">
        <v>75</v>
      </c>
      <c r="L1822" t="s">
        <v>10196</v>
      </c>
      <c r="M1822" t="s">
        <v>10197</v>
      </c>
      <c r="N1822" t="s">
        <v>5045</v>
      </c>
      <c r="O1822">
        <f>VLOOKUP(B1822,HIS退!B:F,5,FALSE)</f>
        <v>-4873</v>
      </c>
      <c r="P1822" t="str">
        <f t="shared" si="56"/>
        <v/>
      </c>
      <c r="Q1822" s="40">
        <f>VLOOKUP(L1822,银行退!C:D,2,FALSE)</f>
        <v>4873</v>
      </c>
      <c r="R1822" t="str">
        <f t="shared" si="57"/>
        <v/>
      </c>
      <c r="S1822" t="str">
        <f>VLOOKUP(L1822,银行退!C:Q,15,FALSE)</f>
        <v>B</v>
      </c>
      <c r="T1822" s="40" t="str">
        <f>VLOOKUP(L1822,银行退!C:W,21,FALSE)</f>
        <v>20170630</v>
      </c>
      <c r="U1822" s="53">
        <v>42916.631319444445</v>
      </c>
      <c r="V1822">
        <f>VLOOKUP(B1822,HIS解!E:G,3,FALSE)</f>
        <v>4873</v>
      </c>
    </row>
    <row r="1823" spans="1:22" ht="14.25" hidden="1">
      <c r="A1823" s="53">
        <v>42916.636493055557</v>
      </c>
      <c r="B1823">
        <v>491210</v>
      </c>
      <c r="C1823" t="s">
        <v>4788</v>
      </c>
      <c r="D1823" t="s">
        <v>4789</v>
      </c>
      <c r="E1823" t="s">
        <v>4790</v>
      </c>
      <c r="F1823" s="15">
        <v>600</v>
      </c>
      <c r="G1823" t="s">
        <v>367</v>
      </c>
      <c r="H1823" t="s">
        <v>367</v>
      </c>
      <c r="I1823" t="s">
        <v>74</v>
      </c>
      <c r="J1823" t="s">
        <v>36</v>
      </c>
      <c r="K1823" t="s">
        <v>75</v>
      </c>
      <c r="L1823" t="s">
        <v>10198</v>
      </c>
      <c r="M1823" t="s">
        <v>10199</v>
      </c>
      <c r="N1823" t="s">
        <v>10200</v>
      </c>
      <c r="O1823">
        <f>VLOOKUP(B1823,HIS退!B:F,5,FALSE)</f>
        <v>-600</v>
      </c>
      <c r="P1823" t="str">
        <f t="shared" si="56"/>
        <v/>
      </c>
      <c r="Q1823" s="40">
        <f>VLOOKUP(L1823,银行退!C:D,2,FALSE)</f>
        <v>600</v>
      </c>
      <c r="R1823" t="str">
        <f t="shared" si="57"/>
        <v/>
      </c>
      <c r="S1823" t="str">
        <f>VLOOKUP(L1823,银行退!C:Q,15,FALSE)</f>
        <v>S</v>
      </c>
      <c r="T1823" s="40" t="e">
        <f>VLOOKUP(L1823,银行退!C:W,21,FALSE)</f>
        <v>#N/A</v>
      </c>
      <c r="U1823" s="53">
        <v>42916.636493055557</v>
      </c>
      <c r="V1823" t="e">
        <f>VLOOKUP(B1823,HIS解!E:G,3,FALSE)</f>
        <v>#N/A</v>
      </c>
    </row>
    <row r="1824" spans="1:22" ht="14.25" hidden="1">
      <c r="A1824" s="53">
        <v>42916.637118055558</v>
      </c>
      <c r="B1824">
        <v>491234</v>
      </c>
      <c r="C1824" t="s">
        <v>10201</v>
      </c>
      <c r="D1824" t="s">
        <v>4543</v>
      </c>
      <c r="E1824" t="s">
        <v>4544</v>
      </c>
      <c r="F1824" s="15">
        <v>179</v>
      </c>
      <c r="G1824" t="s">
        <v>367</v>
      </c>
      <c r="H1824" t="s">
        <v>367</v>
      </c>
      <c r="I1824" t="s">
        <v>174</v>
      </c>
      <c r="J1824" t="s">
        <v>73</v>
      </c>
      <c r="K1824" t="s">
        <v>75</v>
      </c>
      <c r="L1824" t="s">
        <v>10202</v>
      </c>
      <c r="M1824" t="s">
        <v>10203</v>
      </c>
      <c r="N1824" t="s">
        <v>5146</v>
      </c>
      <c r="O1824">
        <f>VLOOKUP(B1824,HIS退!B:F,5,FALSE)</f>
        <v>-179</v>
      </c>
      <c r="P1824" t="str">
        <f t="shared" si="56"/>
        <v/>
      </c>
      <c r="Q1824" s="40">
        <f>VLOOKUP(L1824,银行退!C:D,2,FALSE)</f>
        <v>179</v>
      </c>
      <c r="R1824" t="str">
        <f t="shared" si="57"/>
        <v/>
      </c>
      <c r="S1824" t="str">
        <f>VLOOKUP(L1824,银行退!C:Q,15,FALSE)</f>
        <v>B</v>
      </c>
      <c r="T1824" s="40" t="str">
        <f>VLOOKUP(L1824,银行退!C:W,21,FALSE)</f>
        <v>20170630</v>
      </c>
      <c r="U1824" s="53">
        <v>42916.637118055558</v>
      </c>
      <c r="V1824">
        <f>VLOOKUP(B1824,HIS解!E:G,3,FALSE)</f>
        <v>179</v>
      </c>
    </row>
    <row r="1825" spans="1:22" ht="14.25" hidden="1">
      <c r="A1825" s="53">
        <v>42916.638020833336</v>
      </c>
      <c r="B1825">
        <v>491263</v>
      </c>
      <c r="C1825" t="s">
        <v>4791</v>
      </c>
      <c r="D1825" t="s">
        <v>4792</v>
      </c>
      <c r="E1825" t="s">
        <v>4793</v>
      </c>
      <c r="F1825" s="15">
        <v>3200</v>
      </c>
      <c r="G1825" t="s">
        <v>367</v>
      </c>
      <c r="H1825" t="s">
        <v>367</v>
      </c>
      <c r="I1825" t="s">
        <v>74</v>
      </c>
      <c r="J1825" t="s">
        <v>36</v>
      </c>
      <c r="K1825" t="s">
        <v>75</v>
      </c>
      <c r="L1825" t="s">
        <v>10204</v>
      </c>
      <c r="M1825" t="s">
        <v>10205</v>
      </c>
      <c r="N1825" t="s">
        <v>10206</v>
      </c>
      <c r="O1825">
        <f>VLOOKUP(B1825,HIS退!B:F,5,FALSE)</f>
        <v>-3200</v>
      </c>
      <c r="P1825" t="str">
        <f t="shared" si="56"/>
        <v/>
      </c>
      <c r="Q1825" s="40">
        <f>VLOOKUP(L1825,银行退!C:D,2,FALSE)</f>
        <v>3200</v>
      </c>
      <c r="R1825" t="str">
        <f t="shared" si="57"/>
        <v/>
      </c>
      <c r="S1825" t="str">
        <f>VLOOKUP(L1825,银行退!C:Q,15,FALSE)</f>
        <v>S</v>
      </c>
      <c r="T1825" s="40" t="e">
        <f>VLOOKUP(L1825,银行退!C:W,21,FALSE)</f>
        <v>#N/A</v>
      </c>
      <c r="U1825" s="53">
        <v>42916.638020833336</v>
      </c>
      <c r="V1825" t="e">
        <f>VLOOKUP(B1825,HIS解!E:G,3,FALSE)</f>
        <v>#N/A</v>
      </c>
    </row>
    <row r="1826" spans="1:22" ht="14.25" hidden="1">
      <c r="A1826" s="53">
        <v>42916.640057870369</v>
      </c>
      <c r="B1826">
        <v>491353</v>
      </c>
      <c r="C1826" t="s">
        <v>4794</v>
      </c>
      <c r="D1826" t="s">
        <v>4795</v>
      </c>
      <c r="E1826" t="s">
        <v>4796</v>
      </c>
      <c r="F1826" s="15">
        <v>500</v>
      </c>
      <c r="G1826" t="s">
        <v>367</v>
      </c>
      <c r="H1826" t="s">
        <v>367</v>
      </c>
      <c r="I1826" t="s">
        <v>74</v>
      </c>
      <c r="J1826" t="s">
        <v>36</v>
      </c>
      <c r="K1826" t="s">
        <v>75</v>
      </c>
      <c r="L1826" t="s">
        <v>10207</v>
      </c>
      <c r="M1826" t="s">
        <v>10208</v>
      </c>
      <c r="N1826" t="s">
        <v>10209</v>
      </c>
      <c r="O1826">
        <f>VLOOKUP(B1826,HIS退!B:F,5,FALSE)</f>
        <v>-500</v>
      </c>
      <c r="P1826" t="str">
        <f t="shared" ref="P1826:P1856" si="58">IF(O1826=F1826*-1,"",1)</f>
        <v/>
      </c>
      <c r="Q1826" s="40">
        <f>VLOOKUP(L1826,银行退!C:D,2,FALSE)</f>
        <v>500</v>
      </c>
      <c r="R1826" t="str">
        <f t="shared" ref="R1826:R1856" si="59">IF(Q1826=F1826,"",1)</f>
        <v/>
      </c>
      <c r="S1826" t="str">
        <f>VLOOKUP(L1826,银行退!C:Q,15,FALSE)</f>
        <v>S</v>
      </c>
      <c r="T1826" s="40" t="e">
        <f>VLOOKUP(L1826,银行退!C:W,21,FALSE)</f>
        <v>#N/A</v>
      </c>
      <c r="U1826" s="53">
        <v>42916.640057870369</v>
      </c>
      <c r="V1826" t="e">
        <f>VLOOKUP(B1826,HIS解!E:G,3,FALSE)</f>
        <v>#N/A</v>
      </c>
    </row>
    <row r="1827" spans="1:22" ht="14.25" hidden="1">
      <c r="A1827" s="53">
        <v>42916.64025462963</v>
      </c>
      <c r="B1827">
        <v>491367</v>
      </c>
      <c r="C1827" t="s">
        <v>4797</v>
      </c>
      <c r="D1827" t="s">
        <v>4798</v>
      </c>
      <c r="E1827" t="s">
        <v>4799</v>
      </c>
      <c r="F1827" s="15">
        <v>1500</v>
      </c>
      <c r="G1827" t="s">
        <v>367</v>
      </c>
      <c r="H1827" t="s">
        <v>367</v>
      </c>
      <c r="I1827" t="s">
        <v>74</v>
      </c>
      <c r="J1827" t="s">
        <v>36</v>
      </c>
      <c r="K1827" t="s">
        <v>75</v>
      </c>
      <c r="L1827" t="s">
        <v>10210</v>
      </c>
      <c r="M1827" t="s">
        <v>10211</v>
      </c>
      <c r="N1827" t="s">
        <v>10212</v>
      </c>
      <c r="O1827">
        <f>VLOOKUP(B1827,HIS退!B:F,5,FALSE)</f>
        <v>-1500</v>
      </c>
      <c r="P1827" t="str">
        <f t="shared" si="58"/>
        <v/>
      </c>
      <c r="Q1827" s="40">
        <f>VLOOKUP(L1827,银行退!C:D,2,FALSE)</f>
        <v>1500</v>
      </c>
      <c r="R1827" t="str">
        <f t="shared" si="59"/>
        <v/>
      </c>
      <c r="S1827" t="str">
        <f>VLOOKUP(L1827,银行退!C:Q,15,FALSE)</f>
        <v>S</v>
      </c>
      <c r="T1827" s="40" t="e">
        <f>VLOOKUP(L1827,银行退!C:W,21,FALSE)</f>
        <v>#N/A</v>
      </c>
      <c r="U1827" s="53">
        <v>42916.64025462963</v>
      </c>
      <c r="V1827" t="e">
        <f>VLOOKUP(B1827,HIS解!E:G,3,FALSE)</f>
        <v>#N/A</v>
      </c>
    </row>
    <row r="1828" spans="1:22" ht="14.25" hidden="1">
      <c r="A1828" s="53">
        <v>42916.644618055558</v>
      </c>
      <c r="B1828">
        <v>491571</v>
      </c>
      <c r="C1828" t="s">
        <v>4800</v>
      </c>
      <c r="D1828" t="s">
        <v>4801</v>
      </c>
      <c r="E1828" t="s">
        <v>4802</v>
      </c>
      <c r="F1828" s="15">
        <v>3674</v>
      </c>
      <c r="G1828" t="s">
        <v>367</v>
      </c>
      <c r="H1828" t="s">
        <v>367</v>
      </c>
      <c r="I1828" t="s">
        <v>74</v>
      </c>
      <c r="J1828" t="s">
        <v>36</v>
      </c>
      <c r="K1828" t="s">
        <v>75</v>
      </c>
      <c r="L1828" t="s">
        <v>10213</v>
      </c>
      <c r="M1828" t="s">
        <v>10214</v>
      </c>
      <c r="N1828" t="s">
        <v>10215</v>
      </c>
      <c r="O1828">
        <f>VLOOKUP(B1828,HIS退!B:F,5,FALSE)</f>
        <v>-3674</v>
      </c>
      <c r="P1828" t="str">
        <f t="shared" si="58"/>
        <v/>
      </c>
      <c r="Q1828" s="40">
        <f>VLOOKUP(L1828,银行退!C:D,2,FALSE)</f>
        <v>3674</v>
      </c>
      <c r="R1828" t="str">
        <f t="shared" si="59"/>
        <v/>
      </c>
      <c r="S1828" t="str">
        <f>VLOOKUP(L1828,银行退!C:Q,15,FALSE)</f>
        <v>S</v>
      </c>
      <c r="T1828" s="40" t="e">
        <f>VLOOKUP(L1828,银行退!C:W,21,FALSE)</f>
        <v>#N/A</v>
      </c>
      <c r="U1828" s="53">
        <v>42916.644618055558</v>
      </c>
      <c r="V1828" t="e">
        <f>VLOOKUP(B1828,HIS解!E:G,3,FALSE)</f>
        <v>#N/A</v>
      </c>
    </row>
    <row r="1829" spans="1:22" ht="14.25" hidden="1">
      <c r="A1829" s="53">
        <v>42916.645787037036</v>
      </c>
      <c r="B1829">
        <v>491618</v>
      </c>
      <c r="C1829" t="s">
        <v>4803</v>
      </c>
      <c r="D1829" t="s">
        <v>4804</v>
      </c>
      <c r="E1829" t="s">
        <v>4805</v>
      </c>
      <c r="F1829" s="15">
        <v>50</v>
      </c>
      <c r="G1829" t="s">
        <v>367</v>
      </c>
      <c r="H1829" t="s">
        <v>367</v>
      </c>
      <c r="I1829" t="s">
        <v>74</v>
      </c>
      <c r="J1829" t="s">
        <v>36</v>
      </c>
      <c r="K1829" t="s">
        <v>75</v>
      </c>
      <c r="L1829" t="s">
        <v>10216</v>
      </c>
      <c r="M1829" t="s">
        <v>10217</v>
      </c>
      <c r="N1829" t="s">
        <v>10218</v>
      </c>
      <c r="O1829">
        <f>VLOOKUP(B1829,HIS退!B:F,5,FALSE)</f>
        <v>-50</v>
      </c>
      <c r="P1829" t="str">
        <f t="shared" si="58"/>
        <v/>
      </c>
      <c r="Q1829" s="40">
        <f>VLOOKUP(L1829,银行退!C:D,2,FALSE)</f>
        <v>50</v>
      </c>
      <c r="R1829" t="str">
        <f t="shared" si="59"/>
        <v/>
      </c>
      <c r="S1829" t="str">
        <f>VLOOKUP(L1829,银行退!C:Q,15,FALSE)</f>
        <v>S</v>
      </c>
      <c r="T1829" s="40" t="e">
        <f>VLOOKUP(L1829,银行退!C:W,21,FALSE)</f>
        <v>#N/A</v>
      </c>
      <c r="U1829" s="53">
        <v>42916.645787037036</v>
      </c>
      <c r="V1829" t="e">
        <f>VLOOKUP(B1829,HIS解!E:G,3,FALSE)</f>
        <v>#N/A</v>
      </c>
    </row>
    <row r="1830" spans="1:22" ht="14.25" hidden="1">
      <c r="A1830" s="53">
        <v>42916.646851851852</v>
      </c>
      <c r="B1830">
        <v>491670</v>
      </c>
      <c r="C1830" t="s">
        <v>4806</v>
      </c>
      <c r="D1830" t="s">
        <v>4807</v>
      </c>
      <c r="E1830" t="s">
        <v>4808</v>
      </c>
      <c r="F1830" s="15">
        <v>755</v>
      </c>
      <c r="G1830" t="s">
        <v>42</v>
      </c>
      <c r="H1830" t="s">
        <v>367</v>
      </c>
      <c r="I1830" t="s">
        <v>74</v>
      </c>
      <c r="J1830" t="s">
        <v>36</v>
      </c>
      <c r="K1830" t="s">
        <v>75</v>
      </c>
      <c r="L1830" t="s">
        <v>10219</v>
      </c>
      <c r="M1830" t="s">
        <v>10220</v>
      </c>
      <c r="N1830" t="s">
        <v>10221</v>
      </c>
      <c r="O1830">
        <f>VLOOKUP(B1830,HIS退!B:F,5,FALSE)</f>
        <v>-755</v>
      </c>
      <c r="P1830" t="str">
        <f t="shared" si="58"/>
        <v/>
      </c>
      <c r="Q1830" s="40">
        <f>VLOOKUP(L1830,银行退!C:D,2,FALSE)</f>
        <v>755</v>
      </c>
      <c r="R1830" t="str">
        <f t="shared" si="59"/>
        <v/>
      </c>
      <c r="S1830" t="str">
        <f>VLOOKUP(L1830,银行退!C:Q,15,FALSE)</f>
        <v>S</v>
      </c>
      <c r="T1830" s="40" t="e">
        <f>VLOOKUP(L1830,银行退!C:W,21,FALSE)</f>
        <v>#N/A</v>
      </c>
      <c r="U1830" s="53">
        <v>42916.646851851852</v>
      </c>
      <c r="V1830" t="e">
        <f>VLOOKUP(B1830,HIS解!E:G,3,FALSE)</f>
        <v>#N/A</v>
      </c>
    </row>
    <row r="1831" spans="1:22" ht="14.25" hidden="1">
      <c r="A1831" s="53">
        <v>42916.646944444445</v>
      </c>
      <c r="B1831">
        <v>491674</v>
      </c>
      <c r="C1831" t="s">
        <v>4809</v>
      </c>
      <c r="D1831" t="s">
        <v>4810</v>
      </c>
      <c r="E1831" t="s">
        <v>4811</v>
      </c>
      <c r="F1831" s="15">
        <v>120</v>
      </c>
      <c r="G1831" t="s">
        <v>367</v>
      </c>
      <c r="H1831" t="s">
        <v>367</v>
      </c>
      <c r="I1831" t="s">
        <v>74</v>
      </c>
      <c r="J1831" t="s">
        <v>36</v>
      </c>
      <c r="K1831" t="s">
        <v>75</v>
      </c>
      <c r="L1831" t="s">
        <v>10222</v>
      </c>
      <c r="M1831" t="s">
        <v>10223</v>
      </c>
      <c r="N1831" t="s">
        <v>10224</v>
      </c>
      <c r="O1831">
        <f>VLOOKUP(B1831,HIS退!B:F,5,FALSE)</f>
        <v>-120</v>
      </c>
      <c r="P1831" t="str">
        <f t="shared" si="58"/>
        <v/>
      </c>
      <c r="Q1831" s="40">
        <f>VLOOKUP(L1831,银行退!C:D,2,FALSE)</f>
        <v>120</v>
      </c>
      <c r="R1831" t="str">
        <f t="shared" si="59"/>
        <v/>
      </c>
      <c r="S1831" t="str">
        <f>VLOOKUP(L1831,银行退!C:Q,15,FALSE)</f>
        <v>S</v>
      </c>
      <c r="T1831" s="40" t="e">
        <f>VLOOKUP(L1831,银行退!C:W,21,FALSE)</f>
        <v>#N/A</v>
      </c>
      <c r="U1831" s="53">
        <v>42916.646944444445</v>
      </c>
      <c r="V1831" t="e">
        <f>VLOOKUP(B1831,HIS解!E:G,3,FALSE)</f>
        <v>#N/A</v>
      </c>
    </row>
    <row r="1832" spans="1:22" ht="14.25" hidden="1">
      <c r="A1832" s="53">
        <v>42916.647106481483</v>
      </c>
      <c r="B1832">
        <v>491683</v>
      </c>
      <c r="C1832" t="s">
        <v>4812</v>
      </c>
      <c r="D1832" t="s">
        <v>4813</v>
      </c>
      <c r="E1832" t="s">
        <v>4814</v>
      </c>
      <c r="F1832" s="15">
        <v>213</v>
      </c>
      <c r="G1832" t="s">
        <v>367</v>
      </c>
      <c r="H1832" t="s">
        <v>367</v>
      </c>
      <c r="I1832" t="s">
        <v>74</v>
      </c>
      <c r="J1832" t="s">
        <v>36</v>
      </c>
      <c r="K1832" t="s">
        <v>75</v>
      </c>
      <c r="L1832" t="s">
        <v>10225</v>
      </c>
      <c r="M1832" t="s">
        <v>10226</v>
      </c>
      <c r="N1832" t="s">
        <v>10227</v>
      </c>
      <c r="O1832">
        <f>VLOOKUP(B1832,HIS退!B:F,5,FALSE)</f>
        <v>-213</v>
      </c>
      <c r="P1832" t="str">
        <f t="shared" si="58"/>
        <v/>
      </c>
      <c r="Q1832" s="40">
        <f>VLOOKUP(L1832,银行退!C:D,2,FALSE)</f>
        <v>213</v>
      </c>
      <c r="R1832" t="str">
        <f t="shared" si="59"/>
        <v/>
      </c>
      <c r="S1832" t="str">
        <f>VLOOKUP(L1832,银行退!C:Q,15,FALSE)</f>
        <v>S</v>
      </c>
      <c r="T1832" s="40" t="e">
        <f>VLOOKUP(L1832,银行退!C:W,21,FALSE)</f>
        <v>#N/A</v>
      </c>
      <c r="U1832" s="53">
        <v>42916.647106481483</v>
      </c>
      <c r="V1832" t="e">
        <f>VLOOKUP(B1832,HIS解!E:G,3,FALSE)</f>
        <v>#N/A</v>
      </c>
    </row>
    <row r="1833" spans="1:22" ht="14.25" hidden="1">
      <c r="A1833" s="53">
        <v>42916.651250000003</v>
      </c>
      <c r="B1833">
        <v>491875</v>
      </c>
      <c r="C1833" t="s">
        <v>4815</v>
      </c>
      <c r="D1833" t="s">
        <v>4816</v>
      </c>
      <c r="E1833" t="s">
        <v>4817</v>
      </c>
      <c r="F1833" s="15">
        <v>811</v>
      </c>
      <c r="G1833" t="s">
        <v>367</v>
      </c>
      <c r="H1833" t="s">
        <v>367</v>
      </c>
      <c r="I1833" t="s">
        <v>74</v>
      </c>
      <c r="J1833" t="s">
        <v>36</v>
      </c>
      <c r="K1833" t="s">
        <v>75</v>
      </c>
      <c r="L1833" t="s">
        <v>10228</v>
      </c>
      <c r="M1833" t="s">
        <v>10229</v>
      </c>
      <c r="N1833" t="s">
        <v>10230</v>
      </c>
      <c r="O1833">
        <f>VLOOKUP(B1833,HIS退!B:F,5,FALSE)</f>
        <v>-811</v>
      </c>
      <c r="P1833" t="str">
        <f t="shared" si="58"/>
        <v/>
      </c>
      <c r="Q1833" s="40">
        <f>VLOOKUP(L1833,银行退!C:D,2,FALSE)</f>
        <v>811</v>
      </c>
      <c r="R1833" t="str">
        <f t="shared" si="59"/>
        <v/>
      </c>
      <c r="S1833" t="str">
        <f>VLOOKUP(L1833,银行退!C:Q,15,FALSE)</f>
        <v>S</v>
      </c>
      <c r="T1833" s="40" t="e">
        <f>VLOOKUP(L1833,银行退!C:W,21,FALSE)</f>
        <v>#N/A</v>
      </c>
      <c r="U1833" s="53">
        <v>42916.651250000003</v>
      </c>
      <c r="V1833" t="e">
        <f>VLOOKUP(B1833,HIS解!E:G,3,FALSE)</f>
        <v>#N/A</v>
      </c>
    </row>
    <row r="1834" spans="1:22" ht="14.25" hidden="1">
      <c r="A1834" s="53">
        <v>42916.653009259258</v>
      </c>
      <c r="B1834">
        <v>491947</v>
      </c>
      <c r="C1834" t="s">
        <v>4818</v>
      </c>
      <c r="D1834" t="s">
        <v>4819</v>
      </c>
      <c r="E1834" t="s">
        <v>4820</v>
      </c>
      <c r="F1834" s="15">
        <v>300</v>
      </c>
      <c r="G1834" t="s">
        <v>367</v>
      </c>
      <c r="H1834" t="s">
        <v>367</v>
      </c>
      <c r="I1834" t="s">
        <v>74</v>
      </c>
      <c r="J1834" t="s">
        <v>36</v>
      </c>
      <c r="K1834" t="s">
        <v>75</v>
      </c>
      <c r="L1834" t="s">
        <v>10231</v>
      </c>
      <c r="M1834" t="s">
        <v>10232</v>
      </c>
      <c r="N1834" t="s">
        <v>10233</v>
      </c>
      <c r="O1834">
        <f>VLOOKUP(B1834,HIS退!B:F,5,FALSE)</f>
        <v>-300</v>
      </c>
      <c r="P1834" t="str">
        <f t="shared" si="58"/>
        <v/>
      </c>
      <c r="Q1834" s="40">
        <f>VLOOKUP(L1834,银行退!C:D,2,FALSE)</f>
        <v>300</v>
      </c>
      <c r="R1834" t="str">
        <f t="shared" si="59"/>
        <v/>
      </c>
      <c r="S1834" t="str">
        <f>VLOOKUP(L1834,银行退!C:Q,15,FALSE)</f>
        <v>S</v>
      </c>
      <c r="T1834" s="40" t="e">
        <f>VLOOKUP(L1834,银行退!C:W,21,FALSE)</f>
        <v>#N/A</v>
      </c>
      <c r="U1834" s="53">
        <v>42916.653009259258</v>
      </c>
      <c r="V1834" t="e">
        <f>VLOOKUP(B1834,HIS解!E:G,3,FALSE)</f>
        <v>#N/A</v>
      </c>
    </row>
    <row r="1835" spans="1:22" ht="14.25" hidden="1">
      <c r="A1835" s="53">
        <v>42916.663402777776</v>
      </c>
      <c r="B1835">
        <v>492380</v>
      </c>
      <c r="C1835" t="s">
        <v>4821</v>
      </c>
      <c r="D1835" t="s">
        <v>4822</v>
      </c>
      <c r="E1835" t="s">
        <v>4823</v>
      </c>
      <c r="F1835" s="15">
        <v>96</v>
      </c>
      <c r="G1835" t="s">
        <v>367</v>
      </c>
      <c r="H1835" t="s">
        <v>367</v>
      </c>
      <c r="I1835" t="s">
        <v>74</v>
      </c>
      <c r="J1835" t="s">
        <v>36</v>
      </c>
      <c r="K1835" t="s">
        <v>75</v>
      </c>
      <c r="L1835" t="s">
        <v>10234</v>
      </c>
      <c r="M1835" t="s">
        <v>10235</v>
      </c>
      <c r="N1835" t="s">
        <v>10236</v>
      </c>
      <c r="O1835">
        <f>VLOOKUP(B1835,HIS退!B:F,5,FALSE)</f>
        <v>-96</v>
      </c>
      <c r="P1835" t="str">
        <f t="shared" si="58"/>
        <v/>
      </c>
      <c r="Q1835" s="40">
        <f>VLOOKUP(L1835,银行退!C:D,2,FALSE)</f>
        <v>96</v>
      </c>
      <c r="R1835" t="str">
        <f t="shared" si="59"/>
        <v/>
      </c>
      <c r="S1835" t="str">
        <f>VLOOKUP(L1835,银行退!C:Q,15,FALSE)</f>
        <v>S</v>
      </c>
      <c r="T1835" s="40" t="e">
        <f>VLOOKUP(L1835,银行退!C:W,21,FALSE)</f>
        <v>#N/A</v>
      </c>
      <c r="U1835" s="53">
        <v>42916.663402777776</v>
      </c>
      <c r="V1835" t="e">
        <f>VLOOKUP(B1835,HIS解!E:G,3,FALSE)</f>
        <v>#N/A</v>
      </c>
    </row>
    <row r="1836" spans="1:22" ht="14.25" hidden="1">
      <c r="A1836" s="53">
        <v>42916.667233796295</v>
      </c>
      <c r="B1836">
        <v>492555</v>
      </c>
      <c r="C1836" t="s">
        <v>10237</v>
      </c>
      <c r="D1836" t="s">
        <v>4824</v>
      </c>
      <c r="E1836" t="s">
        <v>4825</v>
      </c>
      <c r="F1836" s="15">
        <v>490</v>
      </c>
      <c r="G1836" t="s">
        <v>367</v>
      </c>
      <c r="H1836" t="s">
        <v>367</v>
      </c>
      <c r="I1836" t="s">
        <v>174</v>
      </c>
      <c r="J1836" t="s">
        <v>73</v>
      </c>
      <c r="K1836" t="s">
        <v>75</v>
      </c>
      <c r="L1836" t="s">
        <v>10238</v>
      </c>
      <c r="M1836" t="s">
        <v>10239</v>
      </c>
      <c r="N1836" t="s">
        <v>5147</v>
      </c>
      <c r="O1836">
        <f>VLOOKUP(B1836,HIS退!B:F,5,FALSE)</f>
        <v>-490</v>
      </c>
      <c r="P1836" t="str">
        <f t="shared" si="58"/>
        <v/>
      </c>
      <c r="Q1836" s="40">
        <f>VLOOKUP(L1836,银行退!C:D,2,FALSE)</f>
        <v>490</v>
      </c>
      <c r="R1836" t="str">
        <f t="shared" si="59"/>
        <v/>
      </c>
      <c r="S1836" t="str">
        <f>VLOOKUP(L1836,银行退!C:Q,15,FALSE)</f>
        <v>B</v>
      </c>
      <c r="T1836" s="40" t="str">
        <f>VLOOKUP(L1836,银行退!C:W,21,FALSE)</f>
        <v>20170630</v>
      </c>
      <c r="U1836" s="53">
        <v>42916.667233796295</v>
      </c>
      <c r="V1836">
        <f>VLOOKUP(B1836,HIS解!E:G,3,FALSE)</f>
        <v>490</v>
      </c>
    </row>
    <row r="1837" spans="1:22" ht="14.25" hidden="1">
      <c r="A1837" s="53">
        <v>42916.667430555557</v>
      </c>
      <c r="B1837">
        <v>492562</v>
      </c>
      <c r="C1837" t="s">
        <v>4826</v>
      </c>
      <c r="D1837" t="s">
        <v>4827</v>
      </c>
      <c r="E1837" t="s">
        <v>4828</v>
      </c>
      <c r="F1837" s="15">
        <v>159</v>
      </c>
      <c r="G1837" t="s">
        <v>367</v>
      </c>
      <c r="H1837" t="s">
        <v>367</v>
      </c>
      <c r="I1837" t="s">
        <v>74</v>
      </c>
      <c r="J1837" t="s">
        <v>36</v>
      </c>
      <c r="K1837" t="s">
        <v>75</v>
      </c>
      <c r="L1837" t="s">
        <v>10240</v>
      </c>
      <c r="M1837" t="s">
        <v>10241</v>
      </c>
      <c r="N1837" t="s">
        <v>10242</v>
      </c>
      <c r="O1837">
        <f>VLOOKUP(B1837,HIS退!B:F,5,FALSE)</f>
        <v>-159</v>
      </c>
      <c r="P1837" t="str">
        <f t="shared" si="58"/>
        <v/>
      </c>
      <c r="Q1837" s="40">
        <f>VLOOKUP(L1837,银行退!C:D,2,FALSE)</f>
        <v>159</v>
      </c>
      <c r="R1837" t="str">
        <f t="shared" si="59"/>
        <v/>
      </c>
      <c r="S1837" t="str">
        <f>VLOOKUP(L1837,银行退!C:Q,15,FALSE)</f>
        <v>S</v>
      </c>
      <c r="T1837" s="40" t="e">
        <f>VLOOKUP(L1837,银行退!C:W,21,FALSE)</f>
        <v>#N/A</v>
      </c>
      <c r="U1837" s="53">
        <v>42916.667430555557</v>
      </c>
      <c r="V1837" t="e">
        <f>VLOOKUP(B1837,HIS解!E:G,3,FALSE)</f>
        <v>#N/A</v>
      </c>
    </row>
    <row r="1838" spans="1:22" ht="14.25" hidden="1">
      <c r="A1838" s="53">
        <v>42916.669050925928</v>
      </c>
      <c r="B1838">
        <v>492628</v>
      </c>
      <c r="C1838" t="s">
        <v>4829</v>
      </c>
      <c r="D1838" t="s">
        <v>4830</v>
      </c>
      <c r="E1838" t="s">
        <v>4831</v>
      </c>
      <c r="F1838" s="15">
        <v>92</v>
      </c>
      <c r="G1838" t="s">
        <v>367</v>
      </c>
      <c r="H1838" t="s">
        <v>367</v>
      </c>
      <c r="I1838" t="s">
        <v>74</v>
      </c>
      <c r="J1838" t="s">
        <v>36</v>
      </c>
      <c r="K1838" t="s">
        <v>75</v>
      </c>
      <c r="L1838" t="s">
        <v>10243</v>
      </c>
      <c r="M1838" t="s">
        <v>10244</v>
      </c>
      <c r="N1838" t="s">
        <v>10245</v>
      </c>
      <c r="O1838">
        <f>VLOOKUP(B1838,HIS退!B:F,5,FALSE)</f>
        <v>-92</v>
      </c>
      <c r="P1838" t="str">
        <f t="shared" si="58"/>
        <v/>
      </c>
      <c r="Q1838" s="40">
        <f>VLOOKUP(L1838,银行退!C:D,2,FALSE)</f>
        <v>92</v>
      </c>
      <c r="R1838" t="str">
        <f t="shared" si="59"/>
        <v/>
      </c>
      <c r="S1838" t="str">
        <f>VLOOKUP(L1838,银行退!C:Q,15,FALSE)</f>
        <v>S</v>
      </c>
      <c r="T1838" s="40" t="e">
        <f>VLOOKUP(L1838,银行退!C:W,21,FALSE)</f>
        <v>#N/A</v>
      </c>
      <c r="U1838" s="53">
        <v>42916.669050925928</v>
      </c>
      <c r="V1838" t="e">
        <f>VLOOKUP(B1838,HIS解!E:G,3,FALSE)</f>
        <v>#N/A</v>
      </c>
    </row>
    <row r="1839" spans="1:22" ht="14.25" hidden="1">
      <c r="A1839" s="53">
        <v>42916.670185185183</v>
      </c>
      <c r="B1839">
        <v>492656</v>
      </c>
      <c r="C1839" t="s">
        <v>4832</v>
      </c>
      <c r="D1839" t="s">
        <v>4833</v>
      </c>
      <c r="E1839" t="s">
        <v>4834</v>
      </c>
      <c r="F1839" s="15">
        <v>16</v>
      </c>
      <c r="G1839" t="s">
        <v>367</v>
      </c>
      <c r="H1839" t="s">
        <v>367</v>
      </c>
      <c r="I1839" t="s">
        <v>74</v>
      </c>
      <c r="J1839" t="s">
        <v>36</v>
      </c>
      <c r="K1839" t="s">
        <v>75</v>
      </c>
      <c r="L1839" t="s">
        <v>10246</v>
      </c>
      <c r="M1839" t="s">
        <v>10247</v>
      </c>
      <c r="N1839" t="s">
        <v>10248</v>
      </c>
      <c r="O1839">
        <f>VLOOKUP(B1839,HIS退!B:F,5,FALSE)</f>
        <v>-16</v>
      </c>
      <c r="P1839" t="str">
        <f t="shared" si="58"/>
        <v/>
      </c>
      <c r="Q1839" s="40">
        <f>VLOOKUP(L1839,银行退!C:D,2,FALSE)</f>
        <v>16</v>
      </c>
      <c r="R1839" t="str">
        <f t="shared" si="59"/>
        <v/>
      </c>
      <c r="S1839" t="str">
        <f>VLOOKUP(L1839,银行退!C:Q,15,FALSE)</f>
        <v>S</v>
      </c>
      <c r="T1839" s="40" t="e">
        <f>VLOOKUP(L1839,银行退!C:W,21,FALSE)</f>
        <v>#N/A</v>
      </c>
      <c r="U1839" s="53">
        <v>42916.670185185183</v>
      </c>
      <c r="V1839" t="e">
        <f>VLOOKUP(B1839,HIS解!E:G,3,FALSE)</f>
        <v>#N/A</v>
      </c>
    </row>
    <row r="1840" spans="1:22" ht="14.25" hidden="1">
      <c r="A1840" s="53">
        <v>42916.67291666667</v>
      </c>
      <c r="B1840">
        <v>492748</v>
      </c>
      <c r="C1840" t="s">
        <v>10249</v>
      </c>
      <c r="D1840" t="s">
        <v>4835</v>
      </c>
      <c r="E1840" t="s">
        <v>4836</v>
      </c>
      <c r="F1840" s="15">
        <v>1000</v>
      </c>
      <c r="G1840" t="s">
        <v>367</v>
      </c>
      <c r="H1840" t="s">
        <v>367</v>
      </c>
      <c r="I1840" t="s">
        <v>174</v>
      </c>
      <c r="J1840" t="s">
        <v>73</v>
      </c>
      <c r="K1840" t="s">
        <v>75</v>
      </c>
      <c r="L1840" t="s">
        <v>10250</v>
      </c>
      <c r="M1840" t="s">
        <v>10251</v>
      </c>
      <c r="N1840" t="s">
        <v>5131</v>
      </c>
      <c r="O1840">
        <f>VLOOKUP(B1840,HIS退!B:F,5,FALSE)</f>
        <v>-1000</v>
      </c>
      <c r="P1840" t="str">
        <f t="shared" si="58"/>
        <v/>
      </c>
      <c r="Q1840" s="40">
        <f>VLOOKUP(L1840,银行退!C:D,2,FALSE)</f>
        <v>1000</v>
      </c>
      <c r="R1840" t="str">
        <f t="shared" si="59"/>
        <v/>
      </c>
      <c r="S1840" t="str">
        <f>VLOOKUP(L1840,银行退!C:Q,15,FALSE)</f>
        <v>B</v>
      </c>
      <c r="T1840" s="40" t="str">
        <f>VLOOKUP(L1840,银行退!C:W,21,FALSE)</f>
        <v>20170630</v>
      </c>
      <c r="U1840" s="53">
        <v>42916.67291666667</v>
      </c>
      <c r="V1840">
        <f>VLOOKUP(B1840,HIS解!E:G,3,FALSE)</f>
        <v>1000</v>
      </c>
    </row>
    <row r="1841" spans="1:22" ht="14.25" hidden="1">
      <c r="A1841" s="53">
        <v>42916.674525462964</v>
      </c>
      <c r="B1841">
        <v>492808</v>
      </c>
      <c r="C1841" t="s">
        <v>4837</v>
      </c>
      <c r="D1841" t="s">
        <v>4838</v>
      </c>
      <c r="E1841" t="s">
        <v>4839</v>
      </c>
      <c r="F1841" s="15">
        <v>43</v>
      </c>
      <c r="G1841" t="s">
        <v>42</v>
      </c>
      <c r="H1841" t="s">
        <v>367</v>
      </c>
      <c r="I1841" t="s">
        <v>74</v>
      </c>
      <c r="J1841" t="s">
        <v>36</v>
      </c>
      <c r="K1841" t="s">
        <v>75</v>
      </c>
      <c r="L1841" t="s">
        <v>10252</v>
      </c>
      <c r="M1841" t="s">
        <v>10253</v>
      </c>
      <c r="N1841" t="s">
        <v>10254</v>
      </c>
      <c r="O1841">
        <f>VLOOKUP(B1841,HIS退!B:F,5,FALSE)</f>
        <v>-43</v>
      </c>
      <c r="P1841" t="str">
        <f t="shared" si="58"/>
        <v/>
      </c>
      <c r="Q1841" s="40">
        <f>VLOOKUP(L1841,银行退!C:D,2,FALSE)</f>
        <v>43</v>
      </c>
      <c r="R1841" t="str">
        <f t="shared" si="59"/>
        <v/>
      </c>
      <c r="S1841" t="str">
        <f>VLOOKUP(L1841,银行退!C:Q,15,FALSE)</f>
        <v>S</v>
      </c>
      <c r="T1841" s="40" t="e">
        <f>VLOOKUP(L1841,银行退!C:W,21,FALSE)</f>
        <v>#N/A</v>
      </c>
      <c r="U1841" s="53">
        <v>42916.674525462964</v>
      </c>
      <c r="V1841" t="e">
        <f>VLOOKUP(B1841,HIS解!E:G,3,FALSE)</f>
        <v>#N/A</v>
      </c>
    </row>
    <row r="1842" spans="1:22" ht="14.25" hidden="1">
      <c r="A1842" s="53">
        <v>42916.67496527778</v>
      </c>
      <c r="B1842">
        <v>492833</v>
      </c>
      <c r="C1842" t="s">
        <v>10255</v>
      </c>
      <c r="D1842" t="s">
        <v>4840</v>
      </c>
      <c r="E1842" t="s">
        <v>4841</v>
      </c>
      <c r="F1842" s="15">
        <v>484</v>
      </c>
      <c r="G1842" t="s">
        <v>367</v>
      </c>
      <c r="H1842" t="s">
        <v>367</v>
      </c>
      <c r="I1842" t="s">
        <v>174</v>
      </c>
      <c r="J1842" t="s">
        <v>73</v>
      </c>
      <c r="K1842" t="s">
        <v>75</v>
      </c>
      <c r="L1842" t="s">
        <v>10256</v>
      </c>
      <c r="M1842" t="s">
        <v>10257</v>
      </c>
      <c r="N1842" t="s">
        <v>5148</v>
      </c>
      <c r="O1842">
        <f>VLOOKUP(B1842,HIS退!B:F,5,FALSE)</f>
        <v>-484</v>
      </c>
      <c r="P1842" t="str">
        <f t="shared" si="58"/>
        <v/>
      </c>
      <c r="Q1842" s="40">
        <f>VLOOKUP(L1842,银行退!C:D,2,FALSE)</f>
        <v>484</v>
      </c>
      <c r="R1842" t="str">
        <f t="shared" si="59"/>
        <v/>
      </c>
      <c r="S1842" t="str">
        <f>VLOOKUP(L1842,银行退!C:Q,15,FALSE)</f>
        <v>B</v>
      </c>
      <c r="T1842" s="40" t="str">
        <f>VLOOKUP(L1842,银行退!C:W,21,FALSE)</f>
        <v>20170630</v>
      </c>
      <c r="U1842" s="53">
        <v>42916.67496527778</v>
      </c>
      <c r="V1842">
        <f>VLOOKUP(B1842,HIS解!E:G,3,FALSE)</f>
        <v>484</v>
      </c>
    </row>
    <row r="1843" spans="1:22" ht="14.25" hidden="1">
      <c r="A1843" s="53">
        <v>42916.675740740742</v>
      </c>
      <c r="B1843">
        <v>492875</v>
      </c>
      <c r="C1843" t="s">
        <v>4842</v>
      </c>
      <c r="D1843" t="s">
        <v>4843</v>
      </c>
      <c r="E1843" t="s">
        <v>4844</v>
      </c>
      <c r="F1843" s="15">
        <v>450</v>
      </c>
      <c r="G1843" t="s">
        <v>367</v>
      </c>
      <c r="H1843" t="s">
        <v>367</v>
      </c>
      <c r="I1843" t="s">
        <v>74</v>
      </c>
      <c r="J1843" t="s">
        <v>36</v>
      </c>
      <c r="K1843" t="s">
        <v>75</v>
      </c>
      <c r="L1843" t="s">
        <v>10258</v>
      </c>
      <c r="M1843" t="s">
        <v>10259</v>
      </c>
      <c r="N1843" t="s">
        <v>10260</v>
      </c>
      <c r="O1843">
        <f>VLOOKUP(B1843,HIS退!B:F,5,FALSE)</f>
        <v>-450</v>
      </c>
      <c r="P1843" t="str">
        <f t="shared" si="58"/>
        <v/>
      </c>
      <c r="Q1843" s="40">
        <f>VLOOKUP(L1843,银行退!C:D,2,FALSE)</f>
        <v>450</v>
      </c>
      <c r="R1843" t="str">
        <f t="shared" si="59"/>
        <v/>
      </c>
      <c r="S1843" t="str">
        <f>VLOOKUP(L1843,银行退!C:Q,15,FALSE)</f>
        <v>S</v>
      </c>
      <c r="T1843" s="40" t="e">
        <f>VLOOKUP(L1843,银行退!C:W,21,FALSE)</f>
        <v>#N/A</v>
      </c>
      <c r="U1843" s="53">
        <v>42916.675740740742</v>
      </c>
      <c r="V1843" t="e">
        <f>VLOOKUP(B1843,HIS解!E:G,3,FALSE)</f>
        <v>#N/A</v>
      </c>
    </row>
    <row r="1844" spans="1:22" ht="14.25" hidden="1">
      <c r="A1844" s="53">
        <v>42916.680787037039</v>
      </c>
      <c r="B1844">
        <v>493060</v>
      </c>
      <c r="C1844" t="s">
        <v>4845</v>
      </c>
      <c r="D1844" t="s">
        <v>4846</v>
      </c>
      <c r="E1844" t="s">
        <v>4847</v>
      </c>
      <c r="F1844" s="15">
        <v>100</v>
      </c>
      <c r="G1844" t="s">
        <v>367</v>
      </c>
      <c r="H1844" t="s">
        <v>367</v>
      </c>
      <c r="I1844" t="s">
        <v>74</v>
      </c>
      <c r="J1844" t="s">
        <v>36</v>
      </c>
      <c r="K1844" t="s">
        <v>75</v>
      </c>
      <c r="L1844" t="s">
        <v>10261</v>
      </c>
      <c r="M1844" t="s">
        <v>10262</v>
      </c>
      <c r="N1844" t="s">
        <v>10263</v>
      </c>
      <c r="O1844">
        <f>VLOOKUP(B1844,HIS退!B:F,5,FALSE)</f>
        <v>-100</v>
      </c>
      <c r="P1844" t="str">
        <f t="shared" si="58"/>
        <v/>
      </c>
      <c r="Q1844" s="40">
        <f>VLOOKUP(L1844,银行退!C:D,2,FALSE)</f>
        <v>100</v>
      </c>
      <c r="R1844" t="str">
        <f t="shared" si="59"/>
        <v/>
      </c>
      <c r="S1844" t="str">
        <f>VLOOKUP(L1844,银行退!C:Q,15,FALSE)</f>
        <v>S</v>
      </c>
      <c r="T1844" s="40" t="e">
        <f>VLOOKUP(L1844,银行退!C:W,21,FALSE)</f>
        <v>#N/A</v>
      </c>
      <c r="U1844" s="53">
        <v>42916.680787037039</v>
      </c>
      <c r="V1844" t="e">
        <f>VLOOKUP(B1844,HIS解!E:G,3,FALSE)</f>
        <v>#N/A</v>
      </c>
    </row>
    <row r="1845" spans="1:22" ht="14.25" hidden="1">
      <c r="A1845" s="53">
        <v>42916.689652777779</v>
      </c>
      <c r="B1845">
        <v>493410</v>
      </c>
      <c r="C1845" t="s">
        <v>4848</v>
      </c>
      <c r="D1845" t="s">
        <v>4849</v>
      </c>
      <c r="E1845" t="s">
        <v>4850</v>
      </c>
      <c r="F1845" s="15">
        <v>500</v>
      </c>
      <c r="G1845" t="s">
        <v>367</v>
      </c>
      <c r="H1845" t="s">
        <v>367</v>
      </c>
      <c r="I1845" t="s">
        <v>74</v>
      </c>
      <c r="J1845" t="s">
        <v>36</v>
      </c>
      <c r="K1845" t="s">
        <v>75</v>
      </c>
      <c r="L1845" t="s">
        <v>10264</v>
      </c>
      <c r="M1845" t="s">
        <v>10265</v>
      </c>
      <c r="N1845" t="s">
        <v>10266</v>
      </c>
      <c r="O1845">
        <f>VLOOKUP(B1845,HIS退!B:F,5,FALSE)</f>
        <v>-500</v>
      </c>
      <c r="P1845" t="str">
        <f t="shared" si="58"/>
        <v/>
      </c>
      <c r="Q1845" s="40">
        <f>VLOOKUP(L1845,银行退!C:D,2,FALSE)</f>
        <v>500</v>
      </c>
      <c r="R1845" t="str">
        <f t="shared" si="59"/>
        <v/>
      </c>
      <c r="S1845" t="str">
        <f>VLOOKUP(L1845,银行退!C:Q,15,FALSE)</f>
        <v>S</v>
      </c>
      <c r="T1845" s="40" t="e">
        <f>VLOOKUP(L1845,银行退!C:W,21,FALSE)</f>
        <v>#N/A</v>
      </c>
      <c r="U1845" s="53">
        <v>42916.689652777779</v>
      </c>
      <c r="V1845" t="e">
        <f>VLOOKUP(B1845,HIS解!E:G,3,FALSE)</f>
        <v>#N/A</v>
      </c>
    </row>
    <row r="1846" spans="1:22" ht="14.25" hidden="1">
      <c r="A1846" s="53">
        <v>42916.722233796296</v>
      </c>
      <c r="B1846">
        <v>494148</v>
      </c>
      <c r="C1846" t="s">
        <v>4851</v>
      </c>
      <c r="D1846" t="s">
        <v>4852</v>
      </c>
      <c r="E1846" t="s">
        <v>4853</v>
      </c>
      <c r="F1846" s="15">
        <v>600</v>
      </c>
      <c r="G1846" t="s">
        <v>367</v>
      </c>
      <c r="H1846" t="s">
        <v>367</v>
      </c>
      <c r="I1846" t="s">
        <v>74</v>
      </c>
      <c r="J1846" t="s">
        <v>36</v>
      </c>
      <c r="K1846" t="s">
        <v>75</v>
      </c>
      <c r="L1846" t="s">
        <v>10267</v>
      </c>
      <c r="M1846" t="s">
        <v>10268</v>
      </c>
      <c r="N1846" t="s">
        <v>10269</v>
      </c>
      <c r="O1846">
        <f>VLOOKUP(B1846,HIS退!B:F,5,FALSE)</f>
        <v>-600</v>
      </c>
      <c r="P1846" t="str">
        <f t="shared" si="58"/>
        <v/>
      </c>
      <c r="Q1846" s="40">
        <f>VLOOKUP(L1846,银行退!C:D,2,FALSE)</f>
        <v>600</v>
      </c>
      <c r="R1846" t="str">
        <f t="shared" si="59"/>
        <v/>
      </c>
      <c r="S1846" t="str">
        <f>VLOOKUP(L1846,银行退!C:Q,15,FALSE)</f>
        <v>S</v>
      </c>
      <c r="T1846" s="40" t="e">
        <f>VLOOKUP(L1846,银行退!C:W,21,FALSE)</f>
        <v>#N/A</v>
      </c>
      <c r="U1846" s="53">
        <v>42916.722233796296</v>
      </c>
      <c r="V1846" t="e">
        <f>VLOOKUP(B1846,HIS解!E:G,3,FALSE)</f>
        <v>#N/A</v>
      </c>
    </row>
    <row r="1847" spans="1:22" ht="14.25" hidden="1">
      <c r="A1847" s="53">
        <v>42916.764108796298</v>
      </c>
      <c r="B1847">
        <v>494442</v>
      </c>
      <c r="C1847" t="s">
        <v>4854</v>
      </c>
      <c r="D1847" t="s">
        <v>4855</v>
      </c>
      <c r="E1847" t="s">
        <v>4856</v>
      </c>
      <c r="F1847" s="15">
        <v>400</v>
      </c>
      <c r="G1847" t="s">
        <v>367</v>
      </c>
      <c r="H1847" t="s">
        <v>367</v>
      </c>
      <c r="I1847" t="s">
        <v>74</v>
      </c>
      <c r="J1847" t="s">
        <v>36</v>
      </c>
      <c r="K1847" t="s">
        <v>75</v>
      </c>
      <c r="L1847" t="s">
        <v>10270</v>
      </c>
      <c r="M1847" t="s">
        <v>10271</v>
      </c>
      <c r="N1847" t="s">
        <v>10272</v>
      </c>
      <c r="O1847">
        <f>VLOOKUP(B1847,HIS退!B:F,5,FALSE)</f>
        <v>-400</v>
      </c>
      <c r="P1847" t="str">
        <f t="shared" si="58"/>
        <v/>
      </c>
      <c r="Q1847" s="40">
        <f>VLOOKUP(L1847,银行退!C:D,2,FALSE)</f>
        <v>400</v>
      </c>
      <c r="R1847" t="str">
        <f t="shared" si="59"/>
        <v/>
      </c>
      <c r="S1847" t="str">
        <f>VLOOKUP(L1847,银行退!C:Q,15,FALSE)</f>
        <v>S</v>
      </c>
      <c r="T1847" s="40" t="e">
        <f>VLOOKUP(L1847,银行退!C:W,21,FALSE)</f>
        <v>#N/A</v>
      </c>
      <c r="U1847" s="53">
        <v>42916.764108796298</v>
      </c>
      <c r="V1847" t="e">
        <f>VLOOKUP(B1847,HIS解!E:G,3,FALSE)</f>
        <v>#N/A</v>
      </c>
    </row>
    <row r="1848" spans="1:22" ht="14.25" hidden="1">
      <c r="A1848" s="53">
        <v>42916.778460648151</v>
      </c>
      <c r="B1848">
        <v>494481</v>
      </c>
      <c r="C1848" t="s">
        <v>4857</v>
      </c>
      <c r="D1848" t="s">
        <v>4858</v>
      </c>
      <c r="E1848" t="s">
        <v>4859</v>
      </c>
      <c r="F1848" s="15">
        <v>542</v>
      </c>
      <c r="G1848" t="s">
        <v>367</v>
      </c>
      <c r="H1848" t="s">
        <v>367</v>
      </c>
      <c r="I1848" t="s">
        <v>74</v>
      </c>
      <c r="J1848" t="s">
        <v>36</v>
      </c>
      <c r="K1848" t="s">
        <v>75</v>
      </c>
      <c r="L1848" t="s">
        <v>10273</v>
      </c>
      <c r="M1848" t="s">
        <v>10274</v>
      </c>
      <c r="N1848" t="s">
        <v>10275</v>
      </c>
      <c r="O1848">
        <f>VLOOKUP(B1848,HIS退!B:F,5,FALSE)</f>
        <v>-542</v>
      </c>
      <c r="P1848" t="str">
        <f t="shared" si="58"/>
        <v/>
      </c>
      <c r="Q1848" s="40">
        <f>VLOOKUP(L1848,银行退!C:D,2,FALSE)</f>
        <v>542</v>
      </c>
      <c r="R1848" t="str">
        <f t="shared" si="59"/>
        <v/>
      </c>
      <c r="S1848" t="str">
        <f>VLOOKUP(L1848,银行退!C:Q,15,FALSE)</f>
        <v>S</v>
      </c>
      <c r="T1848" s="40" t="e">
        <f>VLOOKUP(L1848,银行退!C:W,21,FALSE)</f>
        <v>#N/A</v>
      </c>
      <c r="U1848" s="53">
        <v>42916.778460648151</v>
      </c>
      <c r="V1848" t="e">
        <f>VLOOKUP(B1848,HIS解!E:G,3,FALSE)</f>
        <v>#N/A</v>
      </c>
    </row>
    <row r="1849" spans="1:22" ht="14.25" hidden="1">
      <c r="A1849" s="53">
        <v>42916.780578703707</v>
      </c>
      <c r="B1849">
        <v>494485</v>
      </c>
      <c r="C1849" t="s">
        <v>4860</v>
      </c>
      <c r="D1849" t="s">
        <v>4861</v>
      </c>
      <c r="E1849" t="s">
        <v>4862</v>
      </c>
      <c r="F1849" s="15">
        <v>34</v>
      </c>
      <c r="G1849" t="s">
        <v>367</v>
      </c>
      <c r="H1849" t="s">
        <v>367</v>
      </c>
      <c r="I1849" t="s">
        <v>74</v>
      </c>
      <c r="J1849" t="s">
        <v>36</v>
      </c>
      <c r="K1849" t="s">
        <v>75</v>
      </c>
      <c r="L1849" t="s">
        <v>10276</v>
      </c>
      <c r="M1849" t="s">
        <v>10277</v>
      </c>
      <c r="N1849" t="s">
        <v>10278</v>
      </c>
      <c r="O1849">
        <f>VLOOKUP(B1849,HIS退!B:F,5,FALSE)</f>
        <v>-34</v>
      </c>
      <c r="P1849" t="str">
        <f t="shared" si="58"/>
        <v/>
      </c>
      <c r="Q1849" s="40">
        <f>VLOOKUP(L1849,银行退!C:D,2,FALSE)</f>
        <v>34</v>
      </c>
      <c r="R1849" t="str">
        <f t="shared" si="59"/>
        <v/>
      </c>
      <c r="S1849" t="str">
        <f>VLOOKUP(L1849,银行退!C:Q,15,FALSE)</f>
        <v>S</v>
      </c>
      <c r="T1849" s="40" t="e">
        <f>VLOOKUP(L1849,银行退!C:W,21,FALSE)</f>
        <v>#N/A</v>
      </c>
      <c r="U1849" s="53">
        <v>42916.780578703707</v>
      </c>
      <c r="V1849" t="e">
        <f>VLOOKUP(B1849,HIS解!E:G,3,FALSE)</f>
        <v>#N/A</v>
      </c>
    </row>
    <row r="1850" spans="1:22" ht="14.25" hidden="1">
      <c r="A1850" s="53">
        <v>42916.816122685188</v>
      </c>
      <c r="B1850">
        <v>494571</v>
      </c>
      <c r="C1850" t="s">
        <v>4863</v>
      </c>
      <c r="D1850" t="s">
        <v>4864</v>
      </c>
      <c r="E1850" t="s">
        <v>4865</v>
      </c>
      <c r="F1850" s="15">
        <v>1000</v>
      </c>
      <c r="G1850" t="s">
        <v>367</v>
      </c>
      <c r="H1850" t="s">
        <v>367</v>
      </c>
      <c r="I1850" t="s">
        <v>74</v>
      </c>
      <c r="J1850" t="s">
        <v>36</v>
      </c>
      <c r="K1850" t="s">
        <v>75</v>
      </c>
      <c r="L1850" t="s">
        <v>10279</v>
      </c>
      <c r="M1850" t="s">
        <v>10280</v>
      </c>
      <c r="N1850" t="s">
        <v>10281</v>
      </c>
      <c r="O1850">
        <f>VLOOKUP(B1850,HIS退!B:F,5,FALSE)</f>
        <v>-1000</v>
      </c>
      <c r="P1850" t="str">
        <f t="shared" si="58"/>
        <v/>
      </c>
      <c r="Q1850" s="40">
        <f>VLOOKUP(L1850,银行退!C:D,2,FALSE)</f>
        <v>1000</v>
      </c>
      <c r="R1850" t="str">
        <f t="shared" si="59"/>
        <v/>
      </c>
      <c r="S1850" t="str">
        <f>VLOOKUP(L1850,银行退!C:Q,15,FALSE)</f>
        <v>S</v>
      </c>
      <c r="T1850" s="40" t="e">
        <f>VLOOKUP(L1850,银行退!C:W,21,FALSE)</f>
        <v>#N/A</v>
      </c>
      <c r="U1850" s="53">
        <v>42916.816122685188</v>
      </c>
      <c r="V1850" t="e">
        <f>VLOOKUP(B1850,HIS解!E:G,3,FALSE)</f>
        <v>#N/A</v>
      </c>
    </row>
    <row r="1851" spans="1:22" ht="14.25" hidden="1">
      <c r="A1851" s="53">
        <v>42916.849780092591</v>
      </c>
      <c r="B1851">
        <v>494623</v>
      </c>
      <c r="C1851" t="s">
        <v>4866</v>
      </c>
      <c r="D1851" t="s">
        <v>4867</v>
      </c>
      <c r="E1851" t="s">
        <v>4868</v>
      </c>
      <c r="F1851" s="15">
        <v>5000</v>
      </c>
      <c r="G1851" t="s">
        <v>367</v>
      </c>
      <c r="H1851" t="s">
        <v>367</v>
      </c>
      <c r="I1851" t="s">
        <v>74</v>
      </c>
      <c r="J1851" t="s">
        <v>36</v>
      </c>
      <c r="K1851" t="s">
        <v>75</v>
      </c>
      <c r="L1851" t="s">
        <v>10282</v>
      </c>
      <c r="M1851" t="s">
        <v>10283</v>
      </c>
      <c r="N1851" t="s">
        <v>10284</v>
      </c>
      <c r="O1851">
        <f>VLOOKUP(B1851,HIS退!B:F,5,FALSE)</f>
        <v>-5000</v>
      </c>
      <c r="P1851" t="str">
        <f t="shared" si="58"/>
        <v/>
      </c>
      <c r="Q1851" s="40">
        <f>VLOOKUP(L1851,银行退!C:D,2,FALSE)</f>
        <v>5000</v>
      </c>
      <c r="R1851" t="str">
        <f t="shared" si="59"/>
        <v/>
      </c>
      <c r="S1851" t="str">
        <f>VLOOKUP(L1851,银行退!C:Q,15,FALSE)</f>
        <v>S</v>
      </c>
      <c r="T1851" s="40" t="e">
        <f>VLOOKUP(L1851,银行退!C:W,21,FALSE)</f>
        <v>#N/A</v>
      </c>
      <c r="U1851" s="53">
        <v>42916.849780092591</v>
      </c>
      <c r="V1851" t="e">
        <f>VLOOKUP(B1851,HIS解!E:G,3,FALSE)</f>
        <v>#N/A</v>
      </c>
    </row>
    <row r="1852" spans="1:22" ht="14.25" hidden="1">
      <c r="A1852" s="53">
        <v>42916.90351851852</v>
      </c>
      <c r="B1852">
        <v>494723</v>
      </c>
      <c r="C1852" t="s">
        <v>4869</v>
      </c>
      <c r="D1852" t="s">
        <v>4870</v>
      </c>
      <c r="E1852" t="s">
        <v>4871</v>
      </c>
      <c r="F1852" s="15">
        <v>200</v>
      </c>
      <c r="G1852" t="s">
        <v>367</v>
      </c>
      <c r="H1852" t="s">
        <v>367</v>
      </c>
      <c r="I1852" t="s">
        <v>74</v>
      </c>
      <c r="J1852" t="s">
        <v>36</v>
      </c>
      <c r="K1852" t="s">
        <v>75</v>
      </c>
      <c r="L1852" t="s">
        <v>10285</v>
      </c>
      <c r="M1852" t="s">
        <v>10286</v>
      </c>
      <c r="N1852" t="s">
        <v>10287</v>
      </c>
      <c r="O1852">
        <f>VLOOKUP(B1852,HIS退!B:F,5,FALSE)</f>
        <v>-200</v>
      </c>
      <c r="P1852" t="str">
        <f t="shared" si="58"/>
        <v/>
      </c>
      <c r="Q1852" s="40">
        <f>VLOOKUP(L1852,银行退!C:D,2,FALSE)</f>
        <v>200</v>
      </c>
      <c r="R1852" t="str">
        <f t="shared" si="59"/>
        <v/>
      </c>
      <c r="S1852" t="str">
        <f>VLOOKUP(L1852,银行退!C:Q,15,FALSE)</f>
        <v>S</v>
      </c>
      <c r="T1852" s="40" t="e">
        <f>VLOOKUP(L1852,银行退!C:W,21,FALSE)</f>
        <v>#N/A</v>
      </c>
      <c r="U1852" s="53">
        <v>42916.90351851852</v>
      </c>
      <c r="V1852" t="e">
        <f>VLOOKUP(B1852,HIS解!E:G,3,FALSE)</f>
        <v>#N/A</v>
      </c>
    </row>
    <row r="1853" spans="1:22" ht="14.25" hidden="1">
      <c r="A1853" s="53">
        <v>42916.914942129632</v>
      </c>
      <c r="B1853">
        <v>494746</v>
      </c>
      <c r="C1853" t="s">
        <v>10288</v>
      </c>
      <c r="D1853" t="s">
        <v>4296</v>
      </c>
      <c r="E1853" t="s">
        <v>4297</v>
      </c>
      <c r="F1853" s="15">
        <v>922</v>
      </c>
      <c r="G1853" t="s">
        <v>367</v>
      </c>
      <c r="H1853" t="s">
        <v>367</v>
      </c>
      <c r="I1853" t="s">
        <v>174</v>
      </c>
      <c r="J1853" t="s">
        <v>73</v>
      </c>
      <c r="K1853" t="s">
        <v>75</v>
      </c>
      <c r="L1853" t="s">
        <v>10289</v>
      </c>
      <c r="M1853" t="s">
        <v>10290</v>
      </c>
      <c r="N1853" t="s">
        <v>5115</v>
      </c>
      <c r="O1853">
        <f>VLOOKUP(B1853,HIS退!B:F,5,FALSE)</f>
        <v>-922</v>
      </c>
      <c r="P1853" t="str">
        <f t="shared" si="58"/>
        <v/>
      </c>
      <c r="Q1853" s="40">
        <f>VLOOKUP(L1853,银行退!C:D,2,FALSE)</f>
        <v>922</v>
      </c>
      <c r="R1853" t="str">
        <f t="shared" si="59"/>
        <v/>
      </c>
      <c r="S1853" t="str">
        <f>VLOOKUP(L1853,银行退!C:Q,15,FALSE)</f>
        <v>B</v>
      </c>
      <c r="T1853" s="40" t="e">
        <f>VLOOKUP(L1853,银行退!C:W,21,FALSE)</f>
        <v>#N/A</v>
      </c>
      <c r="U1853" s="53">
        <v>42916.914942129632</v>
      </c>
      <c r="V1853" t="e">
        <f>VLOOKUP(B1853,HIS解!E:G,3,FALSE)</f>
        <v>#N/A</v>
      </c>
    </row>
    <row r="1854" spans="1:22" ht="14.25" hidden="1">
      <c r="A1854" s="53">
        <v>42916.915798611109</v>
      </c>
      <c r="B1854">
        <v>494749</v>
      </c>
      <c r="C1854" t="s">
        <v>10291</v>
      </c>
      <c r="D1854" t="s">
        <v>4296</v>
      </c>
      <c r="E1854" t="s">
        <v>4297</v>
      </c>
      <c r="F1854" s="15">
        <v>70</v>
      </c>
      <c r="G1854" t="s">
        <v>367</v>
      </c>
      <c r="H1854" t="s">
        <v>367</v>
      </c>
      <c r="I1854" t="s">
        <v>174</v>
      </c>
      <c r="J1854" t="s">
        <v>73</v>
      </c>
      <c r="K1854" t="s">
        <v>75</v>
      </c>
      <c r="L1854" t="s">
        <v>10292</v>
      </c>
      <c r="M1854" t="s">
        <v>10293</v>
      </c>
      <c r="N1854" t="s">
        <v>5115</v>
      </c>
      <c r="O1854">
        <f>VLOOKUP(B1854,HIS退!B:F,5,FALSE)</f>
        <v>-70</v>
      </c>
      <c r="P1854" t="str">
        <f t="shared" si="58"/>
        <v/>
      </c>
      <c r="Q1854" s="40">
        <f>VLOOKUP(L1854,银行退!C:D,2,FALSE)</f>
        <v>70</v>
      </c>
      <c r="R1854" t="str">
        <f t="shared" si="59"/>
        <v/>
      </c>
      <c r="S1854" t="str">
        <f>VLOOKUP(L1854,银行退!C:Q,15,FALSE)</f>
        <v>B</v>
      </c>
      <c r="T1854" s="40" t="e">
        <f>VLOOKUP(L1854,银行退!C:W,21,FALSE)</f>
        <v>#N/A</v>
      </c>
      <c r="U1854" s="53">
        <v>42916.915798611109</v>
      </c>
      <c r="V1854" t="e">
        <f>VLOOKUP(B1854,HIS解!E:G,3,FALSE)</f>
        <v>#N/A</v>
      </c>
    </row>
    <row r="1855" spans="1:22" ht="14.25" hidden="1">
      <c r="A1855" s="53">
        <v>42916.965532407405</v>
      </c>
      <c r="B1855">
        <v>494848</v>
      </c>
      <c r="C1855" t="s">
        <v>4872</v>
      </c>
      <c r="D1855" t="s">
        <v>4873</v>
      </c>
      <c r="E1855" t="s">
        <v>4874</v>
      </c>
      <c r="F1855" s="15">
        <v>24</v>
      </c>
      <c r="G1855" t="s">
        <v>367</v>
      </c>
      <c r="H1855" t="s">
        <v>367</v>
      </c>
      <c r="I1855" t="s">
        <v>74</v>
      </c>
      <c r="J1855" t="s">
        <v>36</v>
      </c>
      <c r="K1855" t="s">
        <v>75</v>
      </c>
      <c r="L1855" t="s">
        <v>10294</v>
      </c>
      <c r="M1855" t="s">
        <v>10295</v>
      </c>
      <c r="N1855" t="s">
        <v>10296</v>
      </c>
      <c r="O1855">
        <f>VLOOKUP(B1855,HIS退!B:F,5,FALSE)</f>
        <v>-24</v>
      </c>
      <c r="P1855" t="str">
        <f t="shared" si="58"/>
        <v/>
      </c>
      <c r="Q1855" s="40">
        <f>VLOOKUP(L1855,银行退!C:D,2,FALSE)</f>
        <v>24</v>
      </c>
      <c r="R1855" t="str">
        <f t="shared" si="59"/>
        <v/>
      </c>
      <c r="S1855" t="str">
        <f>VLOOKUP(L1855,银行退!C:Q,15,FALSE)</f>
        <v>S</v>
      </c>
      <c r="T1855" s="40" t="e">
        <f>VLOOKUP(L1855,银行退!C:W,21,FALSE)</f>
        <v>#N/A</v>
      </c>
      <c r="U1855" s="53">
        <v>42916.965532407405</v>
      </c>
      <c r="V1855" t="e">
        <f>VLOOKUP(B1855,HIS解!E:G,3,FALSE)</f>
        <v>#N/A</v>
      </c>
    </row>
    <row r="1856" spans="1:22" ht="14.25" hidden="1">
      <c r="A1856" s="53">
        <v>42916.98773148148</v>
      </c>
      <c r="B1856">
        <v>494871</v>
      </c>
      <c r="C1856" t="s">
        <v>4875</v>
      </c>
      <c r="D1856" t="s">
        <v>4876</v>
      </c>
      <c r="E1856" t="s">
        <v>4877</v>
      </c>
      <c r="F1856" s="15">
        <v>1126</v>
      </c>
      <c r="G1856" t="s">
        <v>367</v>
      </c>
      <c r="H1856" t="s">
        <v>367</v>
      </c>
      <c r="I1856" t="s">
        <v>74</v>
      </c>
      <c r="J1856" t="s">
        <v>36</v>
      </c>
      <c r="K1856" t="s">
        <v>75</v>
      </c>
      <c r="L1856" t="s">
        <v>10297</v>
      </c>
      <c r="M1856" t="s">
        <v>10298</v>
      </c>
      <c r="N1856" t="s">
        <v>10299</v>
      </c>
      <c r="O1856">
        <f>VLOOKUP(B1856,HIS退!B:F,5,FALSE)</f>
        <v>-1126</v>
      </c>
      <c r="P1856" t="str">
        <f t="shared" si="58"/>
        <v/>
      </c>
      <c r="Q1856" s="40">
        <f>VLOOKUP(L1856,银行退!C:D,2,FALSE)</f>
        <v>1126</v>
      </c>
      <c r="R1856" t="str">
        <f t="shared" si="59"/>
        <v/>
      </c>
      <c r="S1856" t="str">
        <f>VLOOKUP(L1856,银行退!C:Q,15,FALSE)</f>
        <v>S</v>
      </c>
      <c r="T1856" s="40" t="e">
        <f>VLOOKUP(L1856,银行退!C:W,21,FALSE)</f>
        <v>#N/A</v>
      </c>
      <c r="U1856" s="53">
        <v>42916.98773148148</v>
      </c>
      <c r="V1856" t="e">
        <f>VLOOKUP(B1856,HIS解!E:G,3,FALSE)</f>
        <v>#N/A</v>
      </c>
    </row>
  </sheetData>
  <autoFilter ref="A1:V1856">
    <filterColumn colId="0">
      <filters>
        <dateGroupItem year="2017" month="6" day="23" dateTimeGrouping="day"/>
      </filters>
    </filterColumn>
    <filterColumn colId="9">
      <filters>
        <filter val="9"/>
      </filters>
    </filterColumn>
    <filterColumn colId="15">
      <filters blank="1"/>
    </filterColumn>
    <filterColumn colId="17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1"/>
  <sheetViews>
    <sheetView topLeftCell="J1" zoomScale="85" zoomScaleNormal="85" workbookViewId="0">
      <pane ySplit="1" topLeftCell="A68" activePane="bottomLeft" state="frozen"/>
      <selection pane="bottomLeft" activeCell="Y17" sqref="Y17"/>
    </sheetView>
  </sheetViews>
  <sheetFormatPr defaultRowHeight="13.5"/>
  <cols>
    <col min="1" max="1" width="9.5" bestFit="1" customWidth="1"/>
    <col min="2" max="2" width="11.625" bestFit="1" customWidth="1"/>
    <col min="3" max="3" width="25.625" customWidth="1"/>
    <col min="4" max="4" width="10.5" bestFit="1" customWidth="1"/>
    <col min="5" max="5" width="36.5" style="40" bestFit="1" customWidth="1"/>
    <col min="6" max="6" width="12.75" customWidth="1"/>
    <col min="7" max="7" width="28.25" style="52" bestFit="1" customWidth="1"/>
    <col min="8" max="8" width="10.375" style="40" customWidth="1"/>
    <col min="9" max="9" width="11.25" style="40" customWidth="1"/>
    <col min="10" max="10" width="29.625" style="40" customWidth="1"/>
    <col min="11" max="11" width="18.5" style="17" customWidth="1"/>
    <col min="12" max="12" width="9.625" customWidth="1"/>
    <col min="13" max="13" width="10.5" style="40" bestFit="1" customWidth="1"/>
    <col min="14" max="15" width="5.25" bestFit="1" customWidth="1"/>
    <col min="16" max="16" width="11.5" customWidth="1"/>
    <col min="21" max="21" width="22.875" customWidth="1"/>
    <col min="22" max="22" width="16.375" customWidth="1"/>
    <col min="23" max="23" width="9.5" bestFit="1" customWidth="1"/>
  </cols>
  <sheetData>
    <row r="1" spans="1:24">
      <c r="A1" t="s">
        <v>10300</v>
      </c>
      <c r="B1" t="s">
        <v>10301</v>
      </c>
      <c r="C1" t="s">
        <v>10302</v>
      </c>
      <c r="D1" t="s">
        <v>10303</v>
      </c>
      <c r="E1" t="s">
        <v>10304</v>
      </c>
      <c r="F1" t="s">
        <v>10305</v>
      </c>
      <c r="G1" t="s">
        <v>10306</v>
      </c>
      <c r="H1" t="s">
        <v>10307</v>
      </c>
      <c r="I1" t="s">
        <v>10308</v>
      </c>
      <c r="J1" t="s">
        <v>10309</v>
      </c>
      <c r="K1" t="s">
        <v>10310</v>
      </c>
      <c r="L1" t="s">
        <v>10311</v>
      </c>
      <c r="M1" t="s">
        <v>10312</v>
      </c>
      <c r="N1" t="s">
        <v>10313</v>
      </c>
      <c r="O1" t="s">
        <v>10314</v>
      </c>
      <c r="P1" t="s">
        <v>10315</v>
      </c>
      <c r="Q1" t="s">
        <v>10316</v>
      </c>
      <c r="R1" t="s">
        <v>10317</v>
      </c>
      <c r="S1" t="s">
        <v>10318</v>
      </c>
      <c r="T1" t="s">
        <v>10319</v>
      </c>
      <c r="U1" s="19" t="s">
        <v>13674</v>
      </c>
      <c r="V1" s="19" t="s">
        <v>13685</v>
      </c>
      <c r="W1" s="41" t="s">
        <v>13675</v>
      </c>
      <c r="X1" s="19" t="s">
        <v>13728</v>
      </c>
    </row>
    <row r="2" spans="1:24">
      <c r="A2" t="s">
        <v>10320</v>
      </c>
      <c r="B2" t="s">
        <v>423</v>
      </c>
      <c r="C2" t="s">
        <v>5151</v>
      </c>
      <c r="D2">
        <v>1</v>
      </c>
      <c r="E2" t="s">
        <v>10321</v>
      </c>
      <c r="F2" t="s">
        <v>88</v>
      </c>
      <c r="G2" t="s">
        <v>5153</v>
      </c>
      <c r="H2" t="s">
        <v>286</v>
      </c>
      <c r="I2" t="s">
        <v>10322</v>
      </c>
      <c r="J2" t="s">
        <v>10323</v>
      </c>
      <c r="K2" t="s">
        <v>10324</v>
      </c>
      <c r="L2" t="s">
        <v>10325</v>
      </c>
      <c r="M2" t="s">
        <v>10326</v>
      </c>
      <c r="N2" t="s">
        <v>10320</v>
      </c>
      <c r="O2" t="s">
        <v>10327</v>
      </c>
      <c r="P2" t="s">
        <v>10328</v>
      </c>
      <c r="Q2" t="s">
        <v>10329</v>
      </c>
      <c r="R2" t="s">
        <v>10327</v>
      </c>
      <c r="S2" t="s">
        <v>10327</v>
      </c>
      <c r="T2" t="s">
        <v>10330</v>
      </c>
      <c r="U2" t="str">
        <f t="shared" ref="U2:U65" si="0">G2&amp;D2</f>
        <v>62103000300952331</v>
      </c>
      <c r="V2" t="e">
        <f>VLOOKUP(U2,网银退汇!F:G,2,FALSE)</f>
        <v>#N/A</v>
      </c>
      <c r="W2" t="e">
        <f>VLOOKUP(U2,网银退汇!F:O,10,FALSE)</f>
        <v>#N/A</v>
      </c>
      <c r="X2" t="e">
        <f>VLOOKUP(C2,自助退!L:V,11,FALSE)</f>
        <v>#N/A</v>
      </c>
    </row>
    <row r="3" spans="1:24">
      <c r="A3" t="s">
        <v>10320</v>
      </c>
      <c r="B3" t="s">
        <v>425</v>
      </c>
      <c r="C3" t="s">
        <v>5154</v>
      </c>
      <c r="D3">
        <v>1</v>
      </c>
      <c r="E3" t="s">
        <v>10321</v>
      </c>
      <c r="F3" t="s">
        <v>88</v>
      </c>
      <c r="G3" t="s">
        <v>357</v>
      </c>
      <c r="H3" t="s">
        <v>286</v>
      </c>
      <c r="I3" t="s">
        <v>10322</v>
      </c>
      <c r="J3" t="s">
        <v>10331</v>
      </c>
      <c r="K3" t="s">
        <v>10332</v>
      </c>
      <c r="L3" t="s">
        <v>10325</v>
      </c>
      <c r="M3" t="s">
        <v>10326</v>
      </c>
      <c r="N3" t="s">
        <v>10320</v>
      </c>
      <c r="O3" t="s">
        <v>10327</v>
      </c>
      <c r="P3" t="s">
        <v>10328</v>
      </c>
      <c r="Q3" t="s">
        <v>10329</v>
      </c>
      <c r="R3" t="s">
        <v>10327</v>
      </c>
      <c r="S3" t="s">
        <v>10327</v>
      </c>
      <c r="T3" t="s">
        <v>10330</v>
      </c>
      <c r="U3" t="str">
        <f t="shared" si="0"/>
        <v>62262001017071811</v>
      </c>
      <c r="V3" t="e">
        <f>VLOOKUP(U3,网银退汇!F:G,2,FALSE)</f>
        <v>#N/A</v>
      </c>
      <c r="W3" t="e">
        <f>VLOOKUP(U3,网银退汇!F:O,10,FALSE)</f>
        <v>#N/A</v>
      </c>
      <c r="X3" t="e">
        <f>VLOOKUP(C3,自助退!L:V,11,FALSE)</f>
        <v>#N/A</v>
      </c>
    </row>
    <row r="4" spans="1:24">
      <c r="A4" t="s">
        <v>10333</v>
      </c>
      <c r="B4" t="s">
        <v>426</v>
      </c>
      <c r="C4" t="s">
        <v>5156</v>
      </c>
      <c r="D4">
        <v>496</v>
      </c>
      <c r="E4" t="s">
        <v>10334</v>
      </c>
      <c r="F4" t="s">
        <v>88</v>
      </c>
      <c r="G4" t="s">
        <v>5158</v>
      </c>
      <c r="H4" t="s">
        <v>428</v>
      </c>
      <c r="I4" t="s">
        <v>10335</v>
      </c>
      <c r="J4" t="s">
        <v>10</v>
      </c>
      <c r="K4" t="s">
        <v>10336</v>
      </c>
      <c r="L4" t="s">
        <v>10325</v>
      </c>
      <c r="M4" t="s">
        <v>10326</v>
      </c>
      <c r="N4" t="s">
        <v>10333</v>
      </c>
      <c r="O4" t="s">
        <v>10327</v>
      </c>
      <c r="P4" t="s">
        <v>10328</v>
      </c>
      <c r="Q4" t="s">
        <v>10329</v>
      </c>
      <c r="R4" t="s">
        <v>10327</v>
      </c>
      <c r="S4" t="s">
        <v>10327</v>
      </c>
      <c r="T4" t="s">
        <v>10330</v>
      </c>
      <c r="U4" t="str">
        <f t="shared" si="0"/>
        <v>5187187016768888496</v>
      </c>
      <c r="V4" t="e">
        <f>VLOOKUP(U4,网银退汇!F:G,2,FALSE)</f>
        <v>#N/A</v>
      </c>
      <c r="W4" t="e">
        <f>VLOOKUP(U4,网银退汇!F:O,10,FALSE)</f>
        <v>#N/A</v>
      </c>
      <c r="X4" t="e">
        <f>VLOOKUP(C4,自助退!L:V,11,FALSE)</f>
        <v>#N/A</v>
      </c>
    </row>
    <row r="5" spans="1:24">
      <c r="A5" t="s">
        <v>10333</v>
      </c>
      <c r="B5" t="s">
        <v>433</v>
      </c>
      <c r="C5" t="s">
        <v>5161</v>
      </c>
      <c r="D5">
        <v>500</v>
      </c>
      <c r="E5" t="s">
        <v>10337</v>
      </c>
      <c r="F5" t="s">
        <v>88</v>
      </c>
      <c r="G5" t="s">
        <v>5163</v>
      </c>
      <c r="H5" t="s">
        <v>10338</v>
      </c>
      <c r="I5" t="s">
        <v>10322</v>
      </c>
      <c r="J5" t="s">
        <v>10339</v>
      </c>
      <c r="K5" t="s">
        <v>10340</v>
      </c>
      <c r="L5" t="s">
        <v>10325</v>
      </c>
      <c r="M5" t="s">
        <v>10326</v>
      </c>
      <c r="N5" t="s">
        <v>10333</v>
      </c>
      <c r="O5" t="s">
        <v>10327</v>
      </c>
      <c r="P5" t="s">
        <v>10328</v>
      </c>
      <c r="Q5" t="s">
        <v>10329</v>
      </c>
      <c r="R5" t="s">
        <v>10327</v>
      </c>
      <c r="S5" t="s">
        <v>10327</v>
      </c>
      <c r="T5" t="s">
        <v>10330</v>
      </c>
      <c r="U5" t="str">
        <f t="shared" si="0"/>
        <v>6226580071173229500</v>
      </c>
      <c r="V5" t="e">
        <f>VLOOKUP(U5,网银退汇!F:G,2,FALSE)</f>
        <v>#N/A</v>
      </c>
      <c r="W5" t="e">
        <f>VLOOKUP(U5,网银退汇!F:O,10,FALSE)</f>
        <v>#N/A</v>
      </c>
      <c r="X5" t="e">
        <f>VLOOKUP(C5,自助退!L:V,11,FALSE)</f>
        <v>#N/A</v>
      </c>
    </row>
    <row r="6" spans="1:24">
      <c r="A6" t="s">
        <v>10333</v>
      </c>
      <c r="B6" t="s">
        <v>437</v>
      </c>
      <c r="C6" t="s">
        <v>5164</v>
      </c>
      <c r="D6">
        <v>2000</v>
      </c>
      <c r="E6" t="s">
        <v>10341</v>
      </c>
      <c r="F6" t="s">
        <v>88</v>
      </c>
      <c r="G6" t="s">
        <v>5163</v>
      </c>
      <c r="H6" t="s">
        <v>10338</v>
      </c>
      <c r="I6" t="s">
        <v>10322</v>
      </c>
      <c r="J6" t="s">
        <v>10339</v>
      </c>
      <c r="K6" t="s">
        <v>10340</v>
      </c>
      <c r="L6" t="s">
        <v>10325</v>
      </c>
      <c r="M6" t="s">
        <v>10326</v>
      </c>
      <c r="N6" t="s">
        <v>10333</v>
      </c>
      <c r="O6" t="s">
        <v>10327</v>
      </c>
      <c r="P6" t="s">
        <v>10328</v>
      </c>
      <c r="Q6" t="s">
        <v>10329</v>
      </c>
      <c r="R6" t="s">
        <v>10327</v>
      </c>
      <c r="S6" t="s">
        <v>10327</v>
      </c>
      <c r="T6" t="s">
        <v>10330</v>
      </c>
      <c r="U6" t="str">
        <f t="shared" si="0"/>
        <v>62265800711732292000</v>
      </c>
      <c r="V6" t="e">
        <f>VLOOKUP(U6,网银退汇!F:G,2,FALSE)</f>
        <v>#N/A</v>
      </c>
      <c r="W6" t="e">
        <f>VLOOKUP(U6,网银退汇!F:O,10,FALSE)</f>
        <v>#N/A</v>
      </c>
      <c r="X6" t="e">
        <f>VLOOKUP(C6,自助退!L:V,11,FALSE)</f>
        <v>#N/A</v>
      </c>
    </row>
    <row r="7" spans="1:24">
      <c r="A7" t="s">
        <v>10342</v>
      </c>
      <c r="B7" t="s">
        <v>438</v>
      </c>
      <c r="C7" t="s">
        <v>5166</v>
      </c>
      <c r="D7">
        <v>100</v>
      </c>
      <c r="E7" t="s">
        <v>10343</v>
      </c>
      <c r="F7" t="s">
        <v>88</v>
      </c>
      <c r="G7" t="s">
        <v>5168</v>
      </c>
      <c r="H7" t="s">
        <v>440</v>
      </c>
      <c r="I7" t="s">
        <v>10335</v>
      </c>
      <c r="J7" t="s">
        <v>10</v>
      </c>
      <c r="K7" t="s">
        <v>10336</v>
      </c>
      <c r="L7" t="s">
        <v>10325</v>
      </c>
      <c r="M7" t="s">
        <v>10326</v>
      </c>
      <c r="N7" t="s">
        <v>10342</v>
      </c>
      <c r="O7" t="s">
        <v>10327</v>
      </c>
      <c r="P7" t="s">
        <v>10328</v>
      </c>
      <c r="Q7" t="s">
        <v>10329</v>
      </c>
      <c r="R7" t="s">
        <v>10327</v>
      </c>
      <c r="S7" t="s">
        <v>10327</v>
      </c>
      <c r="T7" t="s">
        <v>10330</v>
      </c>
      <c r="U7" t="str">
        <f t="shared" si="0"/>
        <v>6214850113763749100</v>
      </c>
      <c r="V7" t="e">
        <f>VLOOKUP(U7,网银退汇!F:G,2,FALSE)</f>
        <v>#N/A</v>
      </c>
      <c r="W7" t="e">
        <f>VLOOKUP(U7,网银退汇!F:O,10,FALSE)</f>
        <v>#N/A</v>
      </c>
      <c r="X7" t="e">
        <f>VLOOKUP(C7,自助退!L:V,11,FALSE)</f>
        <v>#N/A</v>
      </c>
    </row>
    <row r="8" spans="1:24">
      <c r="A8" t="s">
        <v>10342</v>
      </c>
      <c r="B8" t="s">
        <v>441</v>
      </c>
      <c r="C8" t="s">
        <v>5169</v>
      </c>
      <c r="D8">
        <v>50</v>
      </c>
      <c r="E8" t="s">
        <v>10344</v>
      </c>
      <c r="F8" t="s">
        <v>88</v>
      </c>
      <c r="G8" t="s">
        <v>5168</v>
      </c>
      <c r="H8" t="s">
        <v>440</v>
      </c>
      <c r="I8" t="s">
        <v>10335</v>
      </c>
      <c r="J8" t="s">
        <v>10</v>
      </c>
      <c r="K8" t="s">
        <v>10336</v>
      </c>
      <c r="L8" t="s">
        <v>10325</v>
      </c>
      <c r="M8" t="s">
        <v>10326</v>
      </c>
      <c r="N8" t="s">
        <v>10342</v>
      </c>
      <c r="O8" t="s">
        <v>10327</v>
      </c>
      <c r="P8" t="s">
        <v>10328</v>
      </c>
      <c r="Q8" t="s">
        <v>10329</v>
      </c>
      <c r="R8" t="s">
        <v>10327</v>
      </c>
      <c r="S8" t="s">
        <v>10327</v>
      </c>
      <c r="T8" t="s">
        <v>10330</v>
      </c>
      <c r="U8" t="str">
        <f t="shared" si="0"/>
        <v>621485011376374950</v>
      </c>
      <c r="V8" t="e">
        <f>VLOOKUP(U8,网银退汇!F:G,2,FALSE)</f>
        <v>#N/A</v>
      </c>
      <c r="W8" t="e">
        <f>VLOOKUP(U8,网银退汇!F:O,10,FALSE)</f>
        <v>#N/A</v>
      </c>
      <c r="X8" t="e">
        <f>VLOOKUP(C8,自助退!L:V,11,FALSE)</f>
        <v>#N/A</v>
      </c>
    </row>
    <row r="9" spans="1:24">
      <c r="A9" t="s">
        <v>10342</v>
      </c>
      <c r="B9" t="s">
        <v>442</v>
      </c>
      <c r="C9" t="s">
        <v>5171</v>
      </c>
      <c r="D9">
        <v>1</v>
      </c>
      <c r="E9" t="s">
        <v>10345</v>
      </c>
      <c r="F9" t="s">
        <v>88</v>
      </c>
      <c r="G9" t="s">
        <v>5168</v>
      </c>
      <c r="H9" t="s">
        <v>440</v>
      </c>
      <c r="I9" t="s">
        <v>10335</v>
      </c>
      <c r="J9" t="s">
        <v>10</v>
      </c>
      <c r="K9" t="s">
        <v>10336</v>
      </c>
      <c r="L9" t="s">
        <v>10325</v>
      </c>
      <c r="M9" t="s">
        <v>10326</v>
      </c>
      <c r="N9" t="s">
        <v>10342</v>
      </c>
      <c r="O9" t="s">
        <v>10327</v>
      </c>
      <c r="P9" t="s">
        <v>10328</v>
      </c>
      <c r="Q9" t="s">
        <v>10329</v>
      </c>
      <c r="R9" t="s">
        <v>10327</v>
      </c>
      <c r="S9" t="s">
        <v>10327</v>
      </c>
      <c r="T9" t="s">
        <v>10330</v>
      </c>
      <c r="U9" t="str">
        <f t="shared" si="0"/>
        <v>62148501137637491</v>
      </c>
      <c r="V9" t="e">
        <f>VLOOKUP(U9,网银退汇!F:G,2,FALSE)</f>
        <v>#N/A</v>
      </c>
      <c r="W9" t="e">
        <f>VLOOKUP(U9,网银退汇!F:O,10,FALSE)</f>
        <v>#N/A</v>
      </c>
      <c r="X9" t="e">
        <f>VLOOKUP(C9,自助退!L:V,11,FALSE)</f>
        <v>#N/A</v>
      </c>
    </row>
    <row r="10" spans="1:24">
      <c r="A10" t="s">
        <v>10342</v>
      </c>
      <c r="B10" t="s">
        <v>444</v>
      </c>
      <c r="C10" t="s">
        <v>5173</v>
      </c>
      <c r="D10">
        <v>149</v>
      </c>
      <c r="E10" t="s">
        <v>10346</v>
      </c>
      <c r="F10" t="s">
        <v>88</v>
      </c>
      <c r="G10" t="s">
        <v>5168</v>
      </c>
      <c r="H10" t="s">
        <v>440</v>
      </c>
      <c r="I10" t="s">
        <v>10335</v>
      </c>
      <c r="J10" t="s">
        <v>10</v>
      </c>
      <c r="K10" t="s">
        <v>10336</v>
      </c>
      <c r="L10" t="s">
        <v>10325</v>
      </c>
      <c r="M10" t="s">
        <v>10326</v>
      </c>
      <c r="N10" t="s">
        <v>10342</v>
      </c>
      <c r="O10" t="s">
        <v>10327</v>
      </c>
      <c r="P10" t="s">
        <v>10328</v>
      </c>
      <c r="Q10" t="s">
        <v>10329</v>
      </c>
      <c r="R10" t="s">
        <v>10327</v>
      </c>
      <c r="S10" t="s">
        <v>10327</v>
      </c>
      <c r="T10" t="s">
        <v>10330</v>
      </c>
      <c r="U10" t="str">
        <f t="shared" si="0"/>
        <v>6214850113763749149</v>
      </c>
      <c r="V10" t="e">
        <f>VLOOKUP(U10,网银退汇!F:G,2,FALSE)</f>
        <v>#N/A</v>
      </c>
      <c r="W10" t="e">
        <f>VLOOKUP(U10,网银退汇!F:O,10,FALSE)</f>
        <v>#N/A</v>
      </c>
      <c r="X10" t="e">
        <f>VLOOKUP(C10,自助退!L:V,11,FALSE)</f>
        <v>#N/A</v>
      </c>
    </row>
    <row r="11" spans="1:24">
      <c r="A11" t="s">
        <v>10342</v>
      </c>
      <c r="B11" t="s">
        <v>445</v>
      </c>
      <c r="C11" t="s">
        <v>5175</v>
      </c>
      <c r="D11">
        <v>3300</v>
      </c>
      <c r="E11" t="s">
        <v>10347</v>
      </c>
      <c r="F11" t="s">
        <v>88</v>
      </c>
      <c r="G11" t="s">
        <v>5177</v>
      </c>
      <c r="H11" t="s">
        <v>447</v>
      </c>
      <c r="I11" t="s">
        <v>10322</v>
      </c>
      <c r="J11" t="s">
        <v>10348</v>
      </c>
      <c r="K11" t="s">
        <v>10349</v>
      </c>
      <c r="L11" t="s">
        <v>10325</v>
      </c>
      <c r="M11" t="s">
        <v>10326</v>
      </c>
      <c r="N11" t="s">
        <v>10342</v>
      </c>
      <c r="O11" t="s">
        <v>10327</v>
      </c>
      <c r="P11" t="s">
        <v>10328</v>
      </c>
      <c r="Q11" t="s">
        <v>10329</v>
      </c>
      <c r="R11" t="s">
        <v>10327</v>
      </c>
      <c r="S11" t="s">
        <v>10327</v>
      </c>
      <c r="T11" t="s">
        <v>10330</v>
      </c>
      <c r="U11" t="str">
        <f t="shared" si="0"/>
        <v>62366838600043575003300</v>
      </c>
      <c r="V11" t="e">
        <f>VLOOKUP(U11,网银退汇!F:G,2,FALSE)</f>
        <v>#N/A</v>
      </c>
      <c r="W11" t="e">
        <f>VLOOKUP(U11,网银退汇!F:O,10,FALSE)</f>
        <v>#N/A</v>
      </c>
      <c r="X11" t="e">
        <f>VLOOKUP(C11,自助退!L:V,11,FALSE)</f>
        <v>#N/A</v>
      </c>
    </row>
    <row r="12" spans="1:24">
      <c r="A12" t="s">
        <v>10342</v>
      </c>
      <c r="B12" t="s">
        <v>449</v>
      </c>
      <c r="C12" t="s">
        <v>5178</v>
      </c>
      <c r="D12">
        <v>2000</v>
      </c>
      <c r="E12" t="s">
        <v>10350</v>
      </c>
      <c r="F12" t="s">
        <v>88</v>
      </c>
      <c r="G12" t="s">
        <v>5180</v>
      </c>
      <c r="H12" t="s">
        <v>451</v>
      </c>
      <c r="I12" t="s">
        <v>10322</v>
      </c>
      <c r="J12" t="s">
        <v>10351</v>
      </c>
      <c r="K12" t="s">
        <v>10352</v>
      </c>
      <c r="L12" t="s">
        <v>10325</v>
      </c>
      <c r="M12" t="s">
        <v>10326</v>
      </c>
      <c r="N12" t="s">
        <v>10342</v>
      </c>
      <c r="O12" t="s">
        <v>10327</v>
      </c>
      <c r="P12" t="s">
        <v>10328</v>
      </c>
      <c r="Q12" t="s">
        <v>10329</v>
      </c>
      <c r="R12" t="s">
        <v>10327</v>
      </c>
      <c r="S12" t="s">
        <v>10327</v>
      </c>
      <c r="T12" t="s">
        <v>10330</v>
      </c>
      <c r="U12" t="str">
        <f t="shared" si="0"/>
        <v>62122625170009988812000</v>
      </c>
      <c r="V12" t="e">
        <f>VLOOKUP(U12,网银退汇!F:G,2,FALSE)</f>
        <v>#N/A</v>
      </c>
      <c r="W12" t="e">
        <f>VLOOKUP(U12,网银退汇!F:O,10,FALSE)</f>
        <v>#N/A</v>
      </c>
      <c r="X12" t="e">
        <f>VLOOKUP(C12,自助退!L:V,11,FALSE)</f>
        <v>#N/A</v>
      </c>
    </row>
    <row r="13" spans="1:24">
      <c r="A13" t="s">
        <v>10342</v>
      </c>
      <c r="B13" t="s">
        <v>463</v>
      </c>
      <c r="C13" t="s">
        <v>5189</v>
      </c>
      <c r="D13">
        <v>2016</v>
      </c>
      <c r="E13" t="s">
        <v>10353</v>
      </c>
      <c r="F13" t="s">
        <v>88</v>
      </c>
      <c r="G13" t="s">
        <v>5191</v>
      </c>
      <c r="H13" t="s">
        <v>465</v>
      </c>
      <c r="I13" t="s">
        <v>10322</v>
      </c>
      <c r="J13" t="s">
        <v>10351</v>
      </c>
      <c r="K13" t="s">
        <v>10352</v>
      </c>
      <c r="L13" t="s">
        <v>10325</v>
      </c>
      <c r="M13" t="s">
        <v>10326</v>
      </c>
      <c r="N13" t="s">
        <v>10342</v>
      </c>
      <c r="O13" t="s">
        <v>10327</v>
      </c>
      <c r="P13" t="s">
        <v>10328</v>
      </c>
      <c r="Q13" t="s">
        <v>10329</v>
      </c>
      <c r="R13" t="s">
        <v>10327</v>
      </c>
      <c r="S13" t="s">
        <v>10327</v>
      </c>
      <c r="T13" t="s">
        <v>10330</v>
      </c>
      <c r="U13" t="str">
        <f t="shared" si="0"/>
        <v>62220825020031479492016</v>
      </c>
      <c r="V13" t="e">
        <f>VLOOKUP(U13,网银退汇!F:G,2,FALSE)</f>
        <v>#N/A</v>
      </c>
      <c r="W13" t="e">
        <f>VLOOKUP(U13,网银退汇!F:O,10,FALSE)</f>
        <v>#N/A</v>
      </c>
      <c r="X13" t="e">
        <f>VLOOKUP(C13,自助退!L:V,11,FALSE)</f>
        <v>#N/A</v>
      </c>
    </row>
    <row r="14" spans="1:24">
      <c r="A14" t="s">
        <v>10342</v>
      </c>
      <c r="B14" t="s">
        <v>466</v>
      </c>
      <c r="C14" t="s">
        <v>5192</v>
      </c>
      <c r="D14">
        <v>5000</v>
      </c>
      <c r="E14" t="s">
        <v>10354</v>
      </c>
      <c r="F14" t="s">
        <v>88</v>
      </c>
      <c r="G14" t="s">
        <v>5194</v>
      </c>
      <c r="H14" t="s">
        <v>468</v>
      </c>
      <c r="I14" t="s">
        <v>10322</v>
      </c>
      <c r="J14" t="s">
        <v>10348</v>
      </c>
      <c r="K14" t="s">
        <v>10349</v>
      </c>
      <c r="L14" t="s">
        <v>10325</v>
      </c>
      <c r="M14" t="s">
        <v>10326</v>
      </c>
      <c r="N14" t="s">
        <v>10342</v>
      </c>
      <c r="O14" t="s">
        <v>10327</v>
      </c>
      <c r="P14" t="s">
        <v>10328</v>
      </c>
      <c r="Q14" t="s">
        <v>10329</v>
      </c>
      <c r="R14" t="s">
        <v>10327</v>
      </c>
      <c r="S14" t="s">
        <v>10327</v>
      </c>
      <c r="T14" t="s">
        <v>10330</v>
      </c>
      <c r="U14" t="str">
        <f t="shared" si="0"/>
        <v>62366838600033862525000</v>
      </c>
      <c r="V14" t="e">
        <f>VLOOKUP(U14,网银退汇!F:G,2,FALSE)</f>
        <v>#N/A</v>
      </c>
      <c r="W14" t="e">
        <f>VLOOKUP(U14,网银退汇!F:O,10,FALSE)</f>
        <v>#N/A</v>
      </c>
      <c r="X14" t="e">
        <f>VLOOKUP(C14,自助退!L:V,11,FALSE)</f>
        <v>#N/A</v>
      </c>
    </row>
    <row r="15" spans="1:24">
      <c r="A15" t="s">
        <v>10342</v>
      </c>
      <c r="B15" t="s">
        <v>470</v>
      </c>
      <c r="C15" t="s">
        <v>5195</v>
      </c>
      <c r="D15">
        <v>367</v>
      </c>
      <c r="E15" t="s">
        <v>10355</v>
      </c>
      <c r="F15" t="s">
        <v>88</v>
      </c>
      <c r="G15" t="s">
        <v>5197</v>
      </c>
      <c r="H15" t="s">
        <v>472</v>
      </c>
      <c r="I15" t="s">
        <v>10322</v>
      </c>
      <c r="J15" t="s">
        <v>10356</v>
      </c>
      <c r="K15" t="s">
        <v>10357</v>
      </c>
      <c r="L15" t="s">
        <v>10325</v>
      </c>
      <c r="M15" t="s">
        <v>10326</v>
      </c>
      <c r="N15" t="s">
        <v>10342</v>
      </c>
      <c r="O15" t="s">
        <v>10327</v>
      </c>
      <c r="P15" t="s">
        <v>10328</v>
      </c>
      <c r="Q15" t="s">
        <v>10329</v>
      </c>
      <c r="R15" t="s">
        <v>10327</v>
      </c>
      <c r="S15" t="s">
        <v>10327</v>
      </c>
      <c r="T15" t="s">
        <v>10330</v>
      </c>
      <c r="U15" t="str">
        <f t="shared" si="0"/>
        <v>6217987300001442933367</v>
      </c>
      <c r="V15" t="e">
        <f>VLOOKUP(U15,网银退汇!F:G,2,FALSE)</f>
        <v>#N/A</v>
      </c>
      <c r="W15" t="e">
        <f>VLOOKUP(U15,网银退汇!F:O,10,FALSE)</f>
        <v>#N/A</v>
      </c>
      <c r="X15" t="e">
        <f>VLOOKUP(C15,自助退!L:V,11,FALSE)</f>
        <v>#N/A</v>
      </c>
    </row>
    <row r="16" spans="1:24">
      <c r="A16" t="s">
        <v>10342</v>
      </c>
      <c r="B16" t="s">
        <v>473</v>
      </c>
      <c r="C16" t="s">
        <v>5198</v>
      </c>
      <c r="D16">
        <v>3000</v>
      </c>
      <c r="E16" t="s">
        <v>10358</v>
      </c>
      <c r="F16" t="s">
        <v>88</v>
      </c>
      <c r="G16" t="s">
        <v>5200</v>
      </c>
      <c r="H16" t="s">
        <v>475</v>
      </c>
      <c r="I16" t="s">
        <v>10322</v>
      </c>
      <c r="J16" t="s">
        <v>10359</v>
      </c>
      <c r="K16" t="s">
        <v>10360</v>
      </c>
      <c r="L16" t="s">
        <v>10325</v>
      </c>
      <c r="M16" t="s">
        <v>10326</v>
      </c>
      <c r="N16" t="s">
        <v>10342</v>
      </c>
      <c r="O16" t="s">
        <v>10327</v>
      </c>
      <c r="P16" t="s">
        <v>10328</v>
      </c>
      <c r="Q16" t="s">
        <v>10329</v>
      </c>
      <c r="R16" t="s">
        <v>10327</v>
      </c>
      <c r="S16" t="s">
        <v>10327</v>
      </c>
      <c r="T16" t="s">
        <v>10330</v>
      </c>
      <c r="U16" t="str">
        <f t="shared" si="0"/>
        <v>62166127000012770793000</v>
      </c>
      <c r="V16" t="e">
        <f>VLOOKUP(U16,网银退汇!F:G,2,FALSE)</f>
        <v>#N/A</v>
      </c>
      <c r="W16" t="e">
        <f>VLOOKUP(U16,网银退汇!F:O,10,FALSE)</f>
        <v>#N/A</v>
      </c>
      <c r="X16" t="e">
        <f>VLOOKUP(C16,自助退!L:V,11,FALSE)</f>
        <v>#N/A</v>
      </c>
    </row>
    <row r="17" spans="1:24">
      <c r="A17" t="s">
        <v>10342</v>
      </c>
      <c r="B17" t="s">
        <v>479</v>
      </c>
      <c r="C17" t="s">
        <v>5204</v>
      </c>
      <c r="D17">
        <v>500</v>
      </c>
      <c r="E17" t="s">
        <v>10361</v>
      </c>
      <c r="F17" t="s">
        <v>88</v>
      </c>
      <c r="G17" t="s">
        <v>5206</v>
      </c>
      <c r="H17" t="s">
        <v>481</v>
      </c>
      <c r="I17" t="s">
        <v>10335</v>
      </c>
      <c r="J17" t="s">
        <v>10</v>
      </c>
      <c r="K17" t="s">
        <v>10336</v>
      </c>
      <c r="L17" t="s">
        <v>10325</v>
      </c>
      <c r="M17" t="s">
        <v>10326</v>
      </c>
      <c r="N17" t="s">
        <v>10342</v>
      </c>
      <c r="O17" t="s">
        <v>10327</v>
      </c>
      <c r="P17" t="s">
        <v>10328</v>
      </c>
      <c r="Q17" t="s">
        <v>10329</v>
      </c>
      <c r="R17" t="s">
        <v>10327</v>
      </c>
      <c r="S17" t="s">
        <v>10327</v>
      </c>
      <c r="T17" t="s">
        <v>10330</v>
      </c>
      <c r="U17" t="str">
        <f t="shared" si="0"/>
        <v>4392268321756695500</v>
      </c>
      <c r="V17" t="e">
        <f>VLOOKUP(U17,网银退汇!F:G,2,FALSE)</f>
        <v>#N/A</v>
      </c>
      <c r="W17" t="e">
        <f>VLOOKUP(U17,网银退汇!F:O,10,FALSE)</f>
        <v>#N/A</v>
      </c>
      <c r="X17" t="e">
        <f>VLOOKUP(C17,自助退!L:V,11,FALSE)</f>
        <v>#N/A</v>
      </c>
    </row>
    <row r="18" spans="1:24">
      <c r="A18" t="s">
        <v>10342</v>
      </c>
      <c r="B18" t="s">
        <v>482</v>
      </c>
      <c r="C18" t="s">
        <v>5207</v>
      </c>
      <c r="D18">
        <v>5000</v>
      </c>
      <c r="E18" t="s">
        <v>10354</v>
      </c>
      <c r="F18" t="s">
        <v>88</v>
      </c>
      <c r="G18" t="s">
        <v>5194</v>
      </c>
      <c r="H18" t="s">
        <v>468</v>
      </c>
      <c r="I18" t="s">
        <v>10322</v>
      </c>
      <c r="J18" t="s">
        <v>10348</v>
      </c>
      <c r="K18" t="s">
        <v>10349</v>
      </c>
      <c r="L18" t="s">
        <v>10325</v>
      </c>
      <c r="M18" t="s">
        <v>10326</v>
      </c>
      <c r="N18" t="s">
        <v>10342</v>
      </c>
      <c r="O18" t="s">
        <v>10327</v>
      </c>
      <c r="P18" t="s">
        <v>10328</v>
      </c>
      <c r="Q18" t="s">
        <v>10329</v>
      </c>
      <c r="R18" t="s">
        <v>10327</v>
      </c>
      <c r="S18" t="s">
        <v>10327</v>
      </c>
      <c r="T18" t="s">
        <v>10330</v>
      </c>
      <c r="U18" t="str">
        <f t="shared" si="0"/>
        <v>62366838600033862525000</v>
      </c>
      <c r="V18" t="e">
        <f>VLOOKUP(U18,网银退汇!F:G,2,FALSE)</f>
        <v>#N/A</v>
      </c>
      <c r="W18" t="e">
        <f>VLOOKUP(U18,网银退汇!F:O,10,FALSE)</f>
        <v>#N/A</v>
      </c>
      <c r="X18" t="e">
        <f>VLOOKUP(C18,自助退!L:V,11,FALSE)</f>
        <v>#N/A</v>
      </c>
    </row>
    <row r="19" spans="1:24">
      <c r="A19" t="s">
        <v>10342</v>
      </c>
      <c r="B19" t="s">
        <v>5209</v>
      </c>
      <c r="C19" t="s">
        <v>5210</v>
      </c>
      <c r="D19">
        <v>364</v>
      </c>
      <c r="E19" t="s">
        <v>10362</v>
      </c>
      <c r="F19" t="s">
        <v>10363</v>
      </c>
      <c r="G19" t="s">
        <v>4964</v>
      </c>
      <c r="H19" t="s">
        <v>485</v>
      </c>
      <c r="I19" t="s">
        <v>10322</v>
      </c>
      <c r="J19" t="s">
        <v>10351</v>
      </c>
      <c r="K19" t="s">
        <v>10352</v>
      </c>
      <c r="L19" t="s">
        <v>10325</v>
      </c>
      <c r="M19" t="s">
        <v>10364</v>
      </c>
      <c r="N19" t="s">
        <v>10342</v>
      </c>
      <c r="O19" t="s">
        <v>10327</v>
      </c>
      <c r="P19" t="s">
        <v>10328</v>
      </c>
      <c r="Q19" t="s">
        <v>10365</v>
      </c>
      <c r="R19" t="s">
        <v>10327</v>
      </c>
      <c r="S19" t="s">
        <v>10327</v>
      </c>
      <c r="T19" t="s">
        <v>10366</v>
      </c>
      <c r="U19" t="str">
        <f t="shared" si="0"/>
        <v>6225970038990545364</v>
      </c>
      <c r="V19">
        <f>VLOOKUP(U19,网银退汇!F:G,2,FALSE)</f>
        <v>364</v>
      </c>
      <c r="W19" t="str">
        <f>VLOOKUP(U19,网银退汇!F:O,10,FALSE)</f>
        <v>20170606</v>
      </c>
      <c r="X19">
        <f>VLOOKUP(C19,自助退!L:V,11,FALSE)</f>
        <v>364</v>
      </c>
    </row>
    <row r="20" spans="1:24">
      <c r="A20" t="s">
        <v>10342</v>
      </c>
      <c r="B20" t="s">
        <v>487</v>
      </c>
      <c r="C20" t="s">
        <v>5212</v>
      </c>
      <c r="D20">
        <v>196</v>
      </c>
      <c r="E20" t="s">
        <v>10367</v>
      </c>
      <c r="F20" t="s">
        <v>88</v>
      </c>
      <c r="G20" t="s">
        <v>5214</v>
      </c>
      <c r="H20" t="s">
        <v>489</v>
      </c>
      <c r="I20" t="s">
        <v>10322</v>
      </c>
      <c r="J20" t="s">
        <v>10359</v>
      </c>
      <c r="K20" t="s">
        <v>10360</v>
      </c>
      <c r="L20" t="s">
        <v>10325</v>
      </c>
      <c r="M20" t="s">
        <v>10326</v>
      </c>
      <c r="N20" t="s">
        <v>10342</v>
      </c>
      <c r="O20" t="s">
        <v>10327</v>
      </c>
      <c r="P20" t="s">
        <v>10328</v>
      </c>
      <c r="Q20" t="s">
        <v>10329</v>
      </c>
      <c r="R20" t="s">
        <v>10327</v>
      </c>
      <c r="S20" t="s">
        <v>10327</v>
      </c>
      <c r="T20" t="s">
        <v>10330</v>
      </c>
      <c r="U20" t="str">
        <f t="shared" si="0"/>
        <v>6217852700010568317196</v>
      </c>
      <c r="V20" t="e">
        <f>VLOOKUP(U20,网银退汇!F:G,2,FALSE)</f>
        <v>#N/A</v>
      </c>
      <c r="W20" t="e">
        <f>VLOOKUP(U20,网银退汇!F:O,10,FALSE)</f>
        <v>#N/A</v>
      </c>
      <c r="X20" t="e">
        <f>VLOOKUP(C20,自助退!L:V,11,FALSE)</f>
        <v>#N/A</v>
      </c>
    </row>
    <row r="21" spans="1:24">
      <c r="A21" t="s">
        <v>10342</v>
      </c>
      <c r="B21" t="s">
        <v>491</v>
      </c>
      <c r="C21" t="s">
        <v>5215</v>
      </c>
      <c r="D21">
        <v>739</v>
      </c>
      <c r="E21" t="s">
        <v>10368</v>
      </c>
      <c r="F21" t="s">
        <v>88</v>
      </c>
      <c r="G21" t="s">
        <v>5217</v>
      </c>
      <c r="H21" t="s">
        <v>493</v>
      </c>
      <c r="I21" t="s">
        <v>10369</v>
      </c>
      <c r="J21" t="s">
        <v>10370</v>
      </c>
      <c r="K21" t="s">
        <v>10371</v>
      </c>
      <c r="L21" t="s">
        <v>10325</v>
      </c>
      <c r="M21" t="s">
        <v>10326</v>
      </c>
      <c r="N21" t="s">
        <v>10342</v>
      </c>
      <c r="O21" t="s">
        <v>10327</v>
      </c>
      <c r="P21" t="s">
        <v>10328</v>
      </c>
      <c r="Q21" t="s">
        <v>10329</v>
      </c>
      <c r="R21" t="s">
        <v>10327</v>
      </c>
      <c r="S21" t="s">
        <v>10327</v>
      </c>
      <c r="T21" t="s">
        <v>10330</v>
      </c>
      <c r="U21" t="str">
        <f t="shared" si="0"/>
        <v>6226961901565612739</v>
      </c>
      <c r="V21" t="e">
        <f>VLOOKUP(U21,网银退汇!F:G,2,FALSE)</f>
        <v>#N/A</v>
      </c>
      <c r="W21" t="e">
        <f>VLOOKUP(U21,网银退汇!F:O,10,FALSE)</f>
        <v>#N/A</v>
      </c>
      <c r="X21" t="e">
        <f>VLOOKUP(C21,自助退!L:V,11,FALSE)</f>
        <v>#N/A</v>
      </c>
    </row>
    <row r="22" spans="1:24">
      <c r="A22" t="s">
        <v>10342</v>
      </c>
      <c r="B22" t="s">
        <v>494</v>
      </c>
      <c r="C22" t="s">
        <v>5218</v>
      </c>
      <c r="D22">
        <v>8870</v>
      </c>
      <c r="E22" t="s">
        <v>10372</v>
      </c>
      <c r="F22" t="s">
        <v>88</v>
      </c>
      <c r="G22" t="s">
        <v>5220</v>
      </c>
      <c r="H22" t="s">
        <v>10373</v>
      </c>
      <c r="I22" t="s">
        <v>10335</v>
      </c>
      <c r="J22" t="s">
        <v>10374</v>
      </c>
      <c r="K22" t="s">
        <v>10375</v>
      </c>
      <c r="L22" t="s">
        <v>10325</v>
      </c>
      <c r="M22" t="s">
        <v>10326</v>
      </c>
      <c r="N22" t="s">
        <v>10342</v>
      </c>
      <c r="O22" t="s">
        <v>10327</v>
      </c>
      <c r="P22" t="s">
        <v>10328</v>
      </c>
      <c r="Q22" t="s">
        <v>10329</v>
      </c>
      <c r="R22" t="s">
        <v>10327</v>
      </c>
      <c r="S22" t="s">
        <v>10327</v>
      </c>
      <c r="T22" t="s">
        <v>10330</v>
      </c>
      <c r="U22" t="str">
        <f t="shared" si="0"/>
        <v>62215518924403818870</v>
      </c>
      <c r="V22" t="e">
        <f>VLOOKUP(U22,网银退汇!F:G,2,FALSE)</f>
        <v>#N/A</v>
      </c>
      <c r="W22" t="e">
        <f>VLOOKUP(U22,网银退汇!F:O,10,FALSE)</f>
        <v>#N/A</v>
      </c>
      <c r="X22" t="e">
        <f>VLOOKUP(C22,自助退!L:V,11,FALSE)</f>
        <v>#N/A</v>
      </c>
    </row>
    <row r="23" spans="1:24">
      <c r="A23" t="s">
        <v>10342</v>
      </c>
      <c r="B23" t="s">
        <v>498</v>
      </c>
      <c r="C23" t="s">
        <v>5223</v>
      </c>
      <c r="D23">
        <v>15</v>
      </c>
      <c r="E23" t="s">
        <v>10376</v>
      </c>
      <c r="F23" t="s">
        <v>88</v>
      </c>
      <c r="G23" t="s">
        <v>5225</v>
      </c>
      <c r="H23" t="s">
        <v>500</v>
      </c>
      <c r="I23" t="s">
        <v>10322</v>
      </c>
      <c r="J23" t="s">
        <v>10351</v>
      </c>
      <c r="K23" t="s">
        <v>10352</v>
      </c>
      <c r="L23" t="s">
        <v>10325</v>
      </c>
      <c r="M23" t="s">
        <v>10326</v>
      </c>
      <c r="N23" t="s">
        <v>10342</v>
      </c>
      <c r="O23" t="s">
        <v>10327</v>
      </c>
      <c r="P23" t="s">
        <v>10328</v>
      </c>
      <c r="Q23" t="s">
        <v>10329</v>
      </c>
      <c r="R23" t="s">
        <v>10327</v>
      </c>
      <c r="S23" t="s">
        <v>10327</v>
      </c>
      <c r="T23" t="s">
        <v>10330</v>
      </c>
      <c r="U23" t="str">
        <f t="shared" si="0"/>
        <v>628288001303640615</v>
      </c>
      <c r="V23" t="e">
        <f>VLOOKUP(U23,网银退汇!F:G,2,FALSE)</f>
        <v>#N/A</v>
      </c>
      <c r="W23" t="e">
        <f>VLOOKUP(U23,网银退汇!F:O,10,FALSE)</f>
        <v>#N/A</v>
      </c>
      <c r="X23" t="e">
        <f>VLOOKUP(C23,自助退!L:V,11,FALSE)</f>
        <v>#N/A</v>
      </c>
    </row>
    <row r="24" spans="1:24">
      <c r="A24" t="s">
        <v>10342</v>
      </c>
      <c r="B24" t="s">
        <v>501</v>
      </c>
      <c r="C24" t="s">
        <v>5226</v>
      </c>
      <c r="D24">
        <v>495</v>
      </c>
      <c r="E24" t="s">
        <v>10377</v>
      </c>
      <c r="F24" t="s">
        <v>88</v>
      </c>
      <c r="G24" t="s">
        <v>5228</v>
      </c>
      <c r="H24" t="s">
        <v>10378</v>
      </c>
      <c r="I24" t="s">
        <v>10322</v>
      </c>
      <c r="J24" t="s">
        <v>10356</v>
      </c>
      <c r="K24" t="s">
        <v>10357</v>
      </c>
      <c r="L24" t="s">
        <v>10325</v>
      </c>
      <c r="M24" t="s">
        <v>10326</v>
      </c>
      <c r="N24" t="s">
        <v>10342</v>
      </c>
      <c r="O24" t="s">
        <v>10327</v>
      </c>
      <c r="P24" t="s">
        <v>10328</v>
      </c>
      <c r="Q24" t="s">
        <v>10329</v>
      </c>
      <c r="R24" t="s">
        <v>10327</v>
      </c>
      <c r="S24" t="s">
        <v>10327</v>
      </c>
      <c r="T24" t="s">
        <v>10330</v>
      </c>
      <c r="U24" t="str">
        <f t="shared" si="0"/>
        <v>6217997020002397666495</v>
      </c>
      <c r="V24" t="e">
        <f>VLOOKUP(U24,网银退汇!F:G,2,FALSE)</f>
        <v>#N/A</v>
      </c>
      <c r="W24" t="e">
        <f>VLOOKUP(U24,网银退汇!F:O,10,FALSE)</f>
        <v>#N/A</v>
      </c>
      <c r="X24" t="e">
        <f>VLOOKUP(C24,自助退!L:V,11,FALSE)</f>
        <v>#N/A</v>
      </c>
    </row>
    <row r="25" spans="1:24">
      <c r="A25" t="s">
        <v>10342</v>
      </c>
      <c r="B25" t="s">
        <v>505</v>
      </c>
      <c r="C25" t="s">
        <v>5229</v>
      </c>
      <c r="D25">
        <v>6000</v>
      </c>
      <c r="E25" t="s">
        <v>10379</v>
      </c>
      <c r="F25" t="s">
        <v>88</v>
      </c>
      <c r="G25" t="s">
        <v>5231</v>
      </c>
      <c r="H25" t="s">
        <v>507</v>
      </c>
      <c r="I25" t="s">
        <v>10322</v>
      </c>
      <c r="J25" t="s">
        <v>10348</v>
      </c>
      <c r="K25" t="s">
        <v>10349</v>
      </c>
      <c r="L25" t="s">
        <v>10325</v>
      </c>
      <c r="M25" t="s">
        <v>10326</v>
      </c>
      <c r="N25" t="s">
        <v>10342</v>
      </c>
      <c r="O25" t="s">
        <v>10327</v>
      </c>
      <c r="P25" t="s">
        <v>10328</v>
      </c>
      <c r="Q25" t="s">
        <v>10329</v>
      </c>
      <c r="R25" t="s">
        <v>10327</v>
      </c>
      <c r="S25" t="s">
        <v>10327</v>
      </c>
      <c r="T25" t="s">
        <v>10330</v>
      </c>
      <c r="U25" t="str">
        <f t="shared" si="0"/>
        <v>62270038620400248076000</v>
      </c>
      <c r="V25" t="e">
        <f>VLOOKUP(U25,网银退汇!F:G,2,FALSE)</f>
        <v>#N/A</v>
      </c>
      <c r="W25" t="e">
        <f>VLOOKUP(U25,网银退汇!F:O,10,FALSE)</f>
        <v>#N/A</v>
      </c>
      <c r="X25" t="e">
        <f>VLOOKUP(C25,自助退!L:V,11,FALSE)</f>
        <v>#N/A</v>
      </c>
    </row>
    <row r="26" spans="1:24">
      <c r="A26" t="s">
        <v>10342</v>
      </c>
      <c r="B26" t="s">
        <v>509</v>
      </c>
      <c r="C26" t="s">
        <v>5232</v>
      </c>
      <c r="D26">
        <v>770</v>
      </c>
      <c r="E26" t="s">
        <v>10380</v>
      </c>
      <c r="F26" t="s">
        <v>88</v>
      </c>
      <c r="G26" t="s">
        <v>5234</v>
      </c>
      <c r="H26" t="s">
        <v>511</v>
      </c>
      <c r="I26" t="s">
        <v>10322</v>
      </c>
      <c r="J26" t="s">
        <v>10381</v>
      </c>
      <c r="K26" t="s">
        <v>10382</v>
      </c>
      <c r="L26" t="s">
        <v>10325</v>
      </c>
      <c r="M26" t="s">
        <v>10326</v>
      </c>
      <c r="N26" t="s">
        <v>10342</v>
      </c>
      <c r="O26" t="s">
        <v>10327</v>
      </c>
      <c r="P26" t="s">
        <v>10328</v>
      </c>
      <c r="Q26" t="s">
        <v>10329</v>
      </c>
      <c r="R26" t="s">
        <v>10327</v>
      </c>
      <c r="S26" t="s">
        <v>10327</v>
      </c>
      <c r="T26" t="s">
        <v>10330</v>
      </c>
      <c r="U26" t="str">
        <f t="shared" si="0"/>
        <v>6228480861108689410770</v>
      </c>
      <c r="V26" t="e">
        <f>VLOOKUP(U26,网银退汇!F:G,2,FALSE)</f>
        <v>#N/A</v>
      </c>
      <c r="W26" t="e">
        <f>VLOOKUP(U26,网银退汇!F:O,10,FALSE)</f>
        <v>#N/A</v>
      </c>
      <c r="X26" t="e">
        <f>VLOOKUP(C26,自助退!L:V,11,FALSE)</f>
        <v>#N/A</v>
      </c>
    </row>
    <row r="27" spans="1:24">
      <c r="A27" t="s">
        <v>10342</v>
      </c>
      <c r="B27" t="s">
        <v>512</v>
      </c>
      <c r="C27" t="s">
        <v>5235</v>
      </c>
      <c r="D27">
        <v>4000</v>
      </c>
      <c r="E27" t="s">
        <v>10383</v>
      </c>
      <c r="F27" t="s">
        <v>88</v>
      </c>
      <c r="G27" t="s">
        <v>161</v>
      </c>
      <c r="H27" t="s">
        <v>1768</v>
      </c>
      <c r="I27" t="s">
        <v>10322</v>
      </c>
      <c r="J27" t="s">
        <v>10348</v>
      </c>
      <c r="K27" t="s">
        <v>10349</v>
      </c>
      <c r="L27" t="s">
        <v>10325</v>
      </c>
      <c r="M27" t="s">
        <v>10326</v>
      </c>
      <c r="N27" t="s">
        <v>10342</v>
      </c>
      <c r="O27" t="s">
        <v>10327</v>
      </c>
      <c r="P27" t="s">
        <v>10328</v>
      </c>
      <c r="Q27" t="s">
        <v>10329</v>
      </c>
      <c r="R27" t="s">
        <v>10327</v>
      </c>
      <c r="S27" t="s">
        <v>10327</v>
      </c>
      <c r="T27" t="s">
        <v>10330</v>
      </c>
      <c r="U27" t="str">
        <f t="shared" si="0"/>
        <v>62170038800018730704000</v>
      </c>
      <c r="V27" t="e">
        <f>VLOOKUP(U27,网银退汇!F:G,2,FALSE)</f>
        <v>#N/A</v>
      </c>
      <c r="W27" t="e">
        <f>VLOOKUP(U27,网银退汇!F:O,10,FALSE)</f>
        <v>#N/A</v>
      </c>
      <c r="X27" t="e">
        <f>VLOOKUP(C27,自助退!L:V,11,FALSE)</f>
        <v>#N/A</v>
      </c>
    </row>
    <row r="28" spans="1:24">
      <c r="A28" t="s">
        <v>10342</v>
      </c>
      <c r="B28" t="s">
        <v>5237</v>
      </c>
      <c r="C28" t="s">
        <v>5238</v>
      </c>
      <c r="D28">
        <v>2866</v>
      </c>
      <c r="E28" t="s">
        <v>10384</v>
      </c>
      <c r="F28" t="s">
        <v>90</v>
      </c>
      <c r="G28" t="s">
        <v>4992</v>
      </c>
      <c r="H28" t="s">
        <v>514</v>
      </c>
      <c r="I28" t="s">
        <v>10322</v>
      </c>
      <c r="J28" t="s">
        <v>10348</v>
      </c>
      <c r="K28" t="s">
        <v>10349</v>
      </c>
      <c r="L28" t="s">
        <v>10325</v>
      </c>
      <c r="M28" t="s">
        <v>10364</v>
      </c>
      <c r="N28" t="s">
        <v>10342</v>
      </c>
      <c r="O28" t="s">
        <v>10327</v>
      </c>
      <c r="P28" t="s">
        <v>10328</v>
      </c>
      <c r="Q28" t="s">
        <v>10365</v>
      </c>
      <c r="R28" t="s">
        <v>10327</v>
      </c>
      <c r="S28" t="s">
        <v>10327</v>
      </c>
      <c r="T28" t="s">
        <v>10366</v>
      </c>
      <c r="U28" t="str">
        <f t="shared" si="0"/>
        <v>62170038900018510422866</v>
      </c>
      <c r="V28">
        <f>VLOOKUP(U28,网银退汇!F:G,2,FALSE)</f>
        <v>2866</v>
      </c>
      <c r="W28" t="str">
        <f>VLOOKUP(U28,网银退汇!F:O,10,FALSE)</f>
        <v>20170606</v>
      </c>
      <c r="X28">
        <f>VLOOKUP(C28,自助退!L:V,11,FALSE)</f>
        <v>2866</v>
      </c>
    </row>
    <row r="29" spans="1:24">
      <c r="A29" t="s">
        <v>10342</v>
      </c>
      <c r="B29" t="s">
        <v>515</v>
      </c>
      <c r="C29" t="s">
        <v>5240</v>
      </c>
      <c r="D29">
        <v>4500</v>
      </c>
      <c r="E29" t="s">
        <v>10385</v>
      </c>
      <c r="F29" t="s">
        <v>88</v>
      </c>
      <c r="G29" t="s">
        <v>4992</v>
      </c>
      <c r="H29" t="s">
        <v>517</v>
      </c>
      <c r="I29" t="s">
        <v>10322</v>
      </c>
      <c r="J29" t="s">
        <v>10348</v>
      </c>
      <c r="K29" t="s">
        <v>10349</v>
      </c>
      <c r="L29" t="s">
        <v>10325</v>
      </c>
      <c r="M29" t="s">
        <v>10326</v>
      </c>
      <c r="N29" t="s">
        <v>10342</v>
      </c>
      <c r="O29" t="s">
        <v>10327</v>
      </c>
      <c r="P29" t="s">
        <v>10328</v>
      </c>
      <c r="Q29" t="s">
        <v>10329</v>
      </c>
      <c r="R29" t="s">
        <v>10327</v>
      </c>
      <c r="S29" t="s">
        <v>10327</v>
      </c>
      <c r="T29" t="s">
        <v>10330</v>
      </c>
      <c r="U29" t="str">
        <f t="shared" si="0"/>
        <v>62170038900018510424500</v>
      </c>
      <c r="V29" t="e">
        <f>VLOOKUP(U29,网银退汇!F:G,2,FALSE)</f>
        <v>#N/A</v>
      </c>
      <c r="W29" t="e">
        <f>VLOOKUP(U29,网银退汇!F:O,10,FALSE)</f>
        <v>#N/A</v>
      </c>
      <c r="X29" t="e">
        <f>VLOOKUP(C29,自助退!L:V,11,FALSE)</f>
        <v>#N/A</v>
      </c>
    </row>
    <row r="30" spans="1:24">
      <c r="A30" t="s">
        <v>10342</v>
      </c>
      <c r="B30" t="s">
        <v>520</v>
      </c>
      <c r="C30" t="s">
        <v>5244</v>
      </c>
      <c r="D30">
        <v>364</v>
      </c>
      <c r="E30" t="s">
        <v>10386</v>
      </c>
      <c r="F30" t="s">
        <v>88</v>
      </c>
      <c r="G30" t="s">
        <v>5246</v>
      </c>
      <c r="H30" t="s">
        <v>522</v>
      </c>
      <c r="I30" t="s">
        <v>10322</v>
      </c>
      <c r="J30" t="s">
        <v>10331</v>
      </c>
      <c r="K30" t="s">
        <v>10332</v>
      </c>
      <c r="L30" t="s">
        <v>10325</v>
      </c>
      <c r="M30" t="s">
        <v>10326</v>
      </c>
      <c r="N30" t="s">
        <v>10342</v>
      </c>
      <c r="O30" t="s">
        <v>10327</v>
      </c>
      <c r="P30" t="s">
        <v>10328</v>
      </c>
      <c r="Q30" t="s">
        <v>10329</v>
      </c>
      <c r="R30" t="s">
        <v>10327</v>
      </c>
      <c r="S30" t="s">
        <v>10327</v>
      </c>
      <c r="T30" t="s">
        <v>10330</v>
      </c>
      <c r="U30" t="str">
        <f t="shared" si="0"/>
        <v>6226019922285528364</v>
      </c>
      <c r="V30" t="e">
        <f>VLOOKUP(U30,网银退汇!F:G,2,FALSE)</f>
        <v>#N/A</v>
      </c>
      <c r="W30" t="e">
        <f>VLOOKUP(U30,网银退汇!F:O,10,FALSE)</f>
        <v>#N/A</v>
      </c>
      <c r="X30" t="e">
        <f>VLOOKUP(C30,自助退!L:V,11,FALSE)</f>
        <v>#N/A</v>
      </c>
    </row>
    <row r="31" spans="1:24">
      <c r="A31" t="s">
        <v>10342</v>
      </c>
      <c r="B31" t="s">
        <v>523</v>
      </c>
      <c r="C31" t="s">
        <v>5247</v>
      </c>
      <c r="D31">
        <v>1700</v>
      </c>
      <c r="E31" t="s">
        <v>10387</v>
      </c>
      <c r="F31" t="s">
        <v>88</v>
      </c>
      <c r="G31" t="s">
        <v>5249</v>
      </c>
      <c r="H31" t="s">
        <v>10388</v>
      </c>
      <c r="I31" t="s">
        <v>10322</v>
      </c>
      <c r="J31" t="s">
        <v>10348</v>
      </c>
      <c r="K31" t="s">
        <v>10349</v>
      </c>
      <c r="L31" t="s">
        <v>10325</v>
      </c>
      <c r="M31" t="s">
        <v>10326</v>
      </c>
      <c r="N31" t="s">
        <v>10342</v>
      </c>
      <c r="O31" t="s">
        <v>10327</v>
      </c>
      <c r="P31" t="s">
        <v>10328</v>
      </c>
      <c r="Q31" t="s">
        <v>10329</v>
      </c>
      <c r="R31" t="s">
        <v>10327</v>
      </c>
      <c r="S31" t="s">
        <v>10327</v>
      </c>
      <c r="T31" t="s">
        <v>10330</v>
      </c>
      <c r="U31" t="str">
        <f t="shared" si="0"/>
        <v>62170071600007008551700</v>
      </c>
      <c r="V31" t="e">
        <f>VLOOKUP(U31,网银退汇!F:G,2,FALSE)</f>
        <v>#N/A</v>
      </c>
      <c r="W31" t="e">
        <f>VLOOKUP(U31,网银退汇!F:O,10,FALSE)</f>
        <v>#N/A</v>
      </c>
      <c r="X31" t="e">
        <f>VLOOKUP(C31,自助退!L:V,11,FALSE)</f>
        <v>#N/A</v>
      </c>
    </row>
    <row r="32" spans="1:24">
      <c r="A32" t="s">
        <v>10342</v>
      </c>
      <c r="B32" t="s">
        <v>526</v>
      </c>
      <c r="C32" t="s">
        <v>5250</v>
      </c>
      <c r="D32">
        <v>430</v>
      </c>
      <c r="E32" t="s">
        <v>10389</v>
      </c>
      <c r="F32" t="s">
        <v>88</v>
      </c>
      <c r="G32" t="s">
        <v>5252</v>
      </c>
      <c r="H32" t="s">
        <v>10390</v>
      </c>
      <c r="I32" t="s">
        <v>10322</v>
      </c>
      <c r="J32" t="s">
        <v>10348</v>
      </c>
      <c r="K32" t="s">
        <v>10349</v>
      </c>
      <c r="L32" t="s">
        <v>10325</v>
      </c>
      <c r="M32" t="s">
        <v>10326</v>
      </c>
      <c r="N32" t="s">
        <v>10342</v>
      </c>
      <c r="O32" t="s">
        <v>10327</v>
      </c>
      <c r="P32" t="s">
        <v>10328</v>
      </c>
      <c r="Q32" t="s">
        <v>10329</v>
      </c>
      <c r="R32" t="s">
        <v>10327</v>
      </c>
      <c r="S32" t="s">
        <v>10327</v>
      </c>
      <c r="T32" t="s">
        <v>10330</v>
      </c>
      <c r="U32" t="str">
        <f t="shared" si="0"/>
        <v>6217007170004544720430</v>
      </c>
      <c r="V32" t="e">
        <f>VLOOKUP(U32,网银退汇!F:G,2,FALSE)</f>
        <v>#N/A</v>
      </c>
      <c r="W32" t="e">
        <f>VLOOKUP(U32,网银退汇!F:O,10,FALSE)</f>
        <v>#N/A</v>
      </c>
      <c r="X32" t="e">
        <f>VLOOKUP(C32,自助退!L:V,11,FALSE)</f>
        <v>#N/A</v>
      </c>
    </row>
    <row r="33" spans="1:24">
      <c r="A33" t="s">
        <v>10342</v>
      </c>
      <c r="B33" t="s">
        <v>529</v>
      </c>
      <c r="C33" t="s">
        <v>5253</v>
      </c>
      <c r="D33">
        <v>494</v>
      </c>
      <c r="E33" t="s">
        <v>10391</v>
      </c>
      <c r="F33" t="s">
        <v>88</v>
      </c>
      <c r="G33" t="s">
        <v>5255</v>
      </c>
      <c r="H33" t="s">
        <v>531</v>
      </c>
      <c r="I33" t="s">
        <v>10322</v>
      </c>
      <c r="J33" t="s">
        <v>10351</v>
      </c>
      <c r="K33" t="s">
        <v>10352</v>
      </c>
      <c r="L33" t="s">
        <v>10325</v>
      </c>
      <c r="M33" t="s">
        <v>10326</v>
      </c>
      <c r="N33" t="s">
        <v>10342</v>
      </c>
      <c r="O33" t="s">
        <v>10327</v>
      </c>
      <c r="P33" t="s">
        <v>10328</v>
      </c>
      <c r="Q33" t="s">
        <v>10329</v>
      </c>
      <c r="R33" t="s">
        <v>10327</v>
      </c>
      <c r="S33" t="s">
        <v>10327</v>
      </c>
      <c r="T33" t="s">
        <v>10330</v>
      </c>
      <c r="U33" t="str">
        <f t="shared" si="0"/>
        <v>6212262502002593567494</v>
      </c>
      <c r="V33" t="e">
        <f>VLOOKUP(U33,网银退汇!F:G,2,FALSE)</f>
        <v>#N/A</v>
      </c>
      <c r="W33" t="e">
        <f>VLOOKUP(U33,网银退汇!F:O,10,FALSE)</f>
        <v>#N/A</v>
      </c>
      <c r="X33" t="e">
        <f>VLOOKUP(C33,自助退!L:V,11,FALSE)</f>
        <v>#N/A</v>
      </c>
    </row>
    <row r="34" spans="1:24">
      <c r="A34" t="s">
        <v>10342</v>
      </c>
      <c r="B34" t="s">
        <v>532</v>
      </c>
      <c r="C34" t="s">
        <v>5256</v>
      </c>
      <c r="D34">
        <v>200</v>
      </c>
      <c r="E34" t="s">
        <v>10392</v>
      </c>
      <c r="F34" t="s">
        <v>88</v>
      </c>
      <c r="G34" t="s">
        <v>5258</v>
      </c>
      <c r="H34" t="s">
        <v>534</v>
      </c>
      <c r="I34" t="s">
        <v>10322</v>
      </c>
      <c r="J34" t="s">
        <v>10381</v>
      </c>
      <c r="K34" t="s">
        <v>10382</v>
      </c>
      <c r="L34" t="s">
        <v>10325</v>
      </c>
      <c r="M34" t="s">
        <v>10326</v>
      </c>
      <c r="N34" t="s">
        <v>10342</v>
      </c>
      <c r="O34" t="s">
        <v>10327</v>
      </c>
      <c r="P34" t="s">
        <v>10328</v>
      </c>
      <c r="Q34" t="s">
        <v>10329</v>
      </c>
      <c r="R34" t="s">
        <v>10327</v>
      </c>
      <c r="S34" t="s">
        <v>10327</v>
      </c>
      <c r="T34" t="s">
        <v>10330</v>
      </c>
      <c r="U34" t="str">
        <f t="shared" si="0"/>
        <v>6228481931142776611200</v>
      </c>
      <c r="V34" t="e">
        <f>VLOOKUP(U34,网银退汇!F:G,2,FALSE)</f>
        <v>#N/A</v>
      </c>
      <c r="W34" t="e">
        <f>VLOOKUP(U34,网银退汇!F:O,10,FALSE)</f>
        <v>#N/A</v>
      </c>
      <c r="X34" t="e">
        <f>VLOOKUP(C34,自助退!L:V,11,FALSE)</f>
        <v>#N/A</v>
      </c>
    </row>
    <row r="35" spans="1:24">
      <c r="A35" t="s">
        <v>10342</v>
      </c>
      <c r="B35" t="s">
        <v>536</v>
      </c>
      <c r="C35" t="s">
        <v>5259</v>
      </c>
      <c r="D35">
        <v>220</v>
      </c>
      <c r="E35" t="s">
        <v>10393</v>
      </c>
      <c r="F35" t="s">
        <v>88</v>
      </c>
      <c r="G35" t="s">
        <v>359</v>
      </c>
      <c r="H35" t="s">
        <v>538</v>
      </c>
      <c r="I35" t="s">
        <v>10322</v>
      </c>
      <c r="J35" t="s">
        <v>10348</v>
      </c>
      <c r="K35" t="s">
        <v>10349</v>
      </c>
      <c r="L35" t="s">
        <v>10325</v>
      </c>
      <c r="M35" t="s">
        <v>10326</v>
      </c>
      <c r="N35" t="s">
        <v>10342</v>
      </c>
      <c r="O35" t="s">
        <v>10327</v>
      </c>
      <c r="P35" t="s">
        <v>10328</v>
      </c>
      <c r="Q35" t="s">
        <v>10329</v>
      </c>
      <c r="R35" t="s">
        <v>10327</v>
      </c>
      <c r="S35" t="s">
        <v>10327</v>
      </c>
      <c r="T35" t="s">
        <v>10330</v>
      </c>
      <c r="U35" t="str">
        <f t="shared" si="0"/>
        <v>6227004022020139708220</v>
      </c>
      <c r="V35" t="e">
        <f>VLOOKUP(U35,网银退汇!F:G,2,FALSE)</f>
        <v>#N/A</v>
      </c>
      <c r="W35" t="e">
        <f>VLOOKUP(U35,网银退汇!F:O,10,FALSE)</f>
        <v>#N/A</v>
      </c>
      <c r="X35" t="e">
        <f>VLOOKUP(C35,自助退!L:V,11,FALSE)</f>
        <v>#N/A</v>
      </c>
    </row>
    <row r="36" spans="1:24">
      <c r="A36" t="s">
        <v>10342</v>
      </c>
      <c r="B36" t="s">
        <v>542</v>
      </c>
      <c r="C36" t="s">
        <v>5263</v>
      </c>
      <c r="D36">
        <v>1994</v>
      </c>
      <c r="E36" t="s">
        <v>10394</v>
      </c>
      <c r="F36" t="s">
        <v>88</v>
      </c>
      <c r="G36" t="s">
        <v>5265</v>
      </c>
      <c r="H36" t="s">
        <v>10395</v>
      </c>
      <c r="I36" t="s">
        <v>10322</v>
      </c>
      <c r="J36" t="s">
        <v>10381</v>
      </c>
      <c r="K36" t="s">
        <v>10382</v>
      </c>
      <c r="L36" t="s">
        <v>10325</v>
      </c>
      <c r="M36" t="s">
        <v>10326</v>
      </c>
      <c r="N36" t="s">
        <v>10342</v>
      </c>
      <c r="O36" t="s">
        <v>10327</v>
      </c>
      <c r="P36" t="s">
        <v>10328</v>
      </c>
      <c r="Q36" t="s">
        <v>10329</v>
      </c>
      <c r="R36" t="s">
        <v>10327</v>
      </c>
      <c r="S36" t="s">
        <v>10327</v>
      </c>
      <c r="T36" t="s">
        <v>10330</v>
      </c>
      <c r="U36" t="str">
        <f t="shared" si="0"/>
        <v>62284833485883343751994</v>
      </c>
      <c r="V36" t="e">
        <f>VLOOKUP(U36,网银退汇!F:G,2,FALSE)</f>
        <v>#N/A</v>
      </c>
      <c r="W36" t="e">
        <f>VLOOKUP(U36,网银退汇!F:O,10,FALSE)</f>
        <v>#N/A</v>
      </c>
      <c r="X36" t="e">
        <f>VLOOKUP(C36,自助退!L:V,11,FALSE)</f>
        <v>#N/A</v>
      </c>
    </row>
    <row r="37" spans="1:24">
      <c r="A37" t="s">
        <v>10342</v>
      </c>
      <c r="B37" t="s">
        <v>545</v>
      </c>
      <c r="C37" t="s">
        <v>5266</v>
      </c>
      <c r="D37">
        <v>2900</v>
      </c>
      <c r="E37" t="s">
        <v>10396</v>
      </c>
      <c r="F37" t="s">
        <v>88</v>
      </c>
      <c r="G37" t="s">
        <v>5268</v>
      </c>
      <c r="H37" t="s">
        <v>547</v>
      </c>
      <c r="I37" t="s">
        <v>10322</v>
      </c>
      <c r="J37" t="s">
        <v>10397</v>
      </c>
      <c r="K37" t="s">
        <v>10398</v>
      </c>
      <c r="L37" t="s">
        <v>10325</v>
      </c>
      <c r="M37" t="s">
        <v>10326</v>
      </c>
      <c r="N37" t="s">
        <v>10342</v>
      </c>
      <c r="O37" t="s">
        <v>10327</v>
      </c>
      <c r="P37" t="s">
        <v>10328</v>
      </c>
      <c r="Q37" t="s">
        <v>10329</v>
      </c>
      <c r="R37" t="s">
        <v>10327</v>
      </c>
      <c r="S37" t="s">
        <v>10327</v>
      </c>
      <c r="T37" t="s">
        <v>10330</v>
      </c>
      <c r="U37" t="str">
        <f t="shared" si="0"/>
        <v>62263880081207212900</v>
      </c>
      <c r="V37" t="e">
        <f>VLOOKUP(U37,网银退汇!F:G,2,FALSE)</f>
        <v>#N/A</v>
      </c>
      <c r="W37" t="e">
        <f>VLOOKUP(U37,网银退汇!F:O,10,FALSE)</f>
        <v>#N/A</v>
      </c>
      <c r="X37" t="e">
        <f>VLOOKUP(C37,自助退!L:V,11,FALSE)</f>
        <v>#N/A</v>
      </c>
    </row>
    <row r="38" spans="1:24">
      <c r="A38" t="s">
        <v>10342</v>
      </c>
      <c r="B38" t="s">
        <v>548</v>
      </c>
      <c r="C38" t="s">
        <v>5269</v>
      </c>
      <c r="D38">
        <v>500</v>
      </c>
      <c r="E38" t="s">
        <v>10399</v>
      </c>
      <c r="F38" t="s">
        <v>88</v>
      </c>
      <c r="G38" t="s">
        <v>5271</v>
      </c>
      <c r="H38" t="s">
        <v>550</v>
      </c>
      <c r="I38" t="s">
        <v>10400</v>
      </c>
      <c r="J38" t="s">
        <v>10401</v>
      </c>
      <c r="K38" t="s">
        <v>10402</v>
      </c>
      <c r="L38" t="s">
        <v>10325</v>
      </c>
      <c r="M38" t="s">
        <v>10326</v>
      </c>
      <c r="N38" t="s">
        <v>10342</v>
      </c>
      <c r="O38" t="s">
        <v>10403</v>
      </c>
      <c r="P38" t="s">
        <v>10328</v>
      </c>
      <c r="Q38" t="s">
        <v>10329</v>
      </c>
      <c r="R38" t="s">
        <v>10327</v>
      </c>
      <c r="S38" t="s">
        <v>10327</v>
      </c>
      <c r="T38" t="s">
        <v>10330</v>
      </c>
      <c r="U38" t="str">
        <f t="shared" si="0"/>
        <v>6283070035872108500</v>
      </c>
      <c r="V38" t="e">
        <f>VLOOKUP(U38,网银退汇!F:G,2,FALSE)</f>
        <v>#N/A</v>
      </c>
      <c r="W38" t="e">
        <f>VLOOKUP(U38,网银退汇!F:O,10,FALSE)</f>
        <v>#N/A</v>
      </c>
      <c r="X38" t="e">
        <f>VLOOKUP(C38,自助退!L:V,11,FALSE)</f>
        <v>#N/A</v>
      </c>
    </row>
    <row r="39" spans="1:24">
      <c r="A39" t="s">
        <v>10342</v>
      </c>
      <c r="B39" t="s">
        <v>551</v>
      </c>
      <c r="C39" t="s">
        <v>5272</v>
      </c>
      <c r="D39">
        <v>291</v>
      </c>
      <c r="E39" t="s">
        <v>10404</v>
      </c>
      <c r="F39" t="s">
        <v>88</v>
      </c>
      <c r="G39" t="s">
        <v>5274</v>
      </c>
      <c r="H39" t="s">
        <v>489</v>
      </c>
      <c r="I39" t="s">
        <v>10322</v>
      </c>
      <c r="J39" t="s">
        <v>10381</v>
      </c>
      <c r="K39" t="s">
        <v>10382</v>
      </c>
      <c r="L39" t="s">
        <v>10325</v>
      </c>
      <c r="M39" t="s">
        <v>10326</v>
      </c>
      <c r="N39" t="s">
        <v>10342</v>
      </c>
      <c r="O39" t="s">
        <v>10327</v>
      </c>
      <c r="P39" t="s">
        <v>10328</v>
      </c>
      <c r="Q39" t="s">
        <v>10329</v>
      </c>
      <c r="R39" t="s">
        <v>10327</v>
      </c>
      <c r="S39" t="s">
        <v>10327</v>
      </c>
      <c r="T39" t="s">
        <v>10330</v>
      </c>
      <c r="U39" t="str">
        <f t="shared" si="0"/>
        <v>6228480868590652772291</v>
      </c>
      <c r="V39" t="e">
        <f>VLOOKUP(U39,网银退汇!F:G,2,FALSE)</f>
        <v>#N/A</v>
      </c>
      <c r="W39" t="e">
        <f>VLOOKUP(U39,网银退汇!F:O,10,FALSE)</f>
        <v>#N/A</v>
      </c>
      <c r="X39" t="e">
        <f>VLOOKUP(C39,自助退!L:V,11,FALSE)</f>
        <v>#N/A</v>
      </c>
    </row>
    <row r="40" spans="1:24">
      <c r="A40" t="s">
        <v>10342</v>
      </c>
      <c r="B40" t="s">
        <v>553</v>
      </c>
      <c r="C40" t="s">
        <v>5275</v>
      </c>
      <c r="D40">
        <v>2104</v>
      </c>
      <c r="E40" t="s">
        <v>10405</v>
      </c>
      <c r="F40" t="s">
        <v>88</v>
      </c>
      <c r="G40" t="s">
        <v>5277</v>
      </c>
      <c r="H40" t="s">
        <v>555</v>
      </c>
      <c r="I40" t="s">
        <v>10322</v>
      </c>
      <c r="J40" t="s">
        <v>10381</v>
      </c>
      <c r="K40" t="s">
        <v>10382</v>
      </c>
      <c r="L40" t="s">
        <v>10325</v>
      </c>
      <c r="M40" t="s">
        <v>10326</v>
      </c>
      <c r="N40" t="s">
        <v>10342</v>
      </c>
      <c r="O40" t="s">
        <v>10327</v>
      </c>
      <c r="P40" t="s">
        <v>10328</v>
      </c>
      <c r="Q40" t="s">
        <v>10329</v>
      </c>
      <c r="R40" t="s">
        <v>10327</v>
      </c>
      <c r="S40" t="s">
        <v>10327</v>
      </c>
      <c r="T40" t="s">
        <v>10330</v>
      </c>
      <c r="U40" t="str">
        <f t="shared" si="0"/>
        <v>62284836110592008172104</v>
      </c>
      <c r="V40" t="e">
        <f>VLOOKUP(U40,网银退汇!F:G,2,FALSE)</f>
        <v>#N/A</v>
      </c>
      <c r="W40" t="e">
        <f>VLOOKUP(U40,网银退汇!F:O,10,FALSE)</f>
        <v>#N/A</v>
      </c>
      <c r="X40" t="e">
        <f>VLOOKUP(C40,自助退!L:V,11,FALSE)</f>
        <v>#N/A</v>
      </c>
    </row>
    <row r="41" spans="1:24">
      <c r="A41" t="s">
        <v>10342</v>
      </c>
      <c r="B41" t="s">
        <v>556</v>
      </c>
      <c r="C41" t="s">
        <v>5278</v>
      </c>
      <c r="D41">
        <v>744</v>
      </c>
      <c r="E41" t="s">
        <v>10406</v>
      </c>
      <c r="F41" t="s">
        <v>88</v>
      </c>
      <c r="G41" t="s">
        <v>5280</v>
      </c>
      <c r="H41" t="s">
        <v>10407</v>
      </c>
      <c r="I41" t="s">
        <v>10322</v>
      </c>
      <c r="J41" t="s">
        <v>10381</v>
      </c>
      <c r="K41" t="s">
        <v>10382</v>
      </c>
      <c r="L41" t="s">
        <v>10325</v>
      </c>
      <c r="M41" t="s">
        <v>10326</v>
      </c>
      <c r="N41" t="s">
        <v>10342</v>
      </c>
      <c r="O41" t="s">
        <v>10327</v>
      </c>
      <c r="P41" t="s">
        <v>10328</v>
      </c>
      <c r="Q41" t="s">
        <v>10329</v>
      </c>
      <c r="R41" t="s">
        <v>10327</v>
      </c>
      <c r="S41" t="s">
        <v>10327</v>
      </c>
      <c r="T41" t="s">
        <v>10330</v>
      </c>
      <c r="U41" t="str">
        <f t="shared" si="0"/>
        <v>6228483611060439313744</v>
      </c>
      <c r="V41" t="e">
        <f>VLOOKUP(U41,网银退汇!F:G,2,FALSE)</f>
        <v>#N/A</v>
      </c>
      <c r="W41" t="e">
        <f>VLOOKUP(U41,网银退汇!F:O,10,FALSE)</f>
        <v>#N/A</v>
      </c>
      <c r="X41" t="e">
        <f>VLOOKUP(C41,自助退!L:V,11,FALSE)</f>
        <v>#N/A</v>
      </c>
    </row>
    <row r="42" spans="1:24">
      <c r="A42" t="s">
        <v>10342</v>
      </c>
      <c r="B42" t="s">
        <v>559</v>
      </c>
      <c r="C42" t="s">
        <v>5281</v>
      </c>
      <c r="D42">
        <v>39</v>
      </c>
      <c r="E42" t="s">
        <v>10408</v>
      </c>
      <c r="F42" t="s">
        <v>88</v>
      </c>
      <c r="G42" t="s">
        <v>5283</v>
      </c>
      <c r="H42" t="s">
        <v>561</v>
      </c>
      <c r="I42" t="s">
        <v>10322</v>
      </c>
      <c r="J42" t="s">
        <v>10381</v>
      </c>
      <c r="K42" t="s">
        <v>10382</v>
      </c>
      <c r="L42" t="s">
        <v>10325</v>
      </c>
      <c r="M42" t="s">
        <v>10326</v>
      </c>
      <c r="N42" t="s">
        <v>10342</v>
      </c>
      <c r="O42" t="s">
        <v>10327</v>
      </c>
      <c r="P42" t="s">
        <v>10328</v>
      </c>
      <c r="Q42" t="s">
        <v>10329</v>
      </c>
      <c r="R42" t="s">
        <v>10327</v>
      </c>
      <c r="S42" t="s">
        <v>10327</v>
      </c>
      <c r="T42" t="s">
        <v>10330</v>
      </c>
      <c r="U42" t="str">
        <f t="shared" si="0"/>
        <v>622848397816045997439</v>
      </c>
      <c r="V42" t="e">
        <f>VLOOKUP(U42,网银退汇!F:G,2,FALSE)</f>
        <v>#N/A</v>
      </c>
      <c r="W42" t="e">
        <f>VLOOKUP(U42,网银退汇!F:O,10,FALSE)</f>
        <v>#N/A</v>
      </c>
      <c r="X42" t="e">
        <f>VLOOKUP(C42,自助退!L:V,11,FALSE)</f>
        <v>#N/A</v>
      </c>
    </row>
    <row r="43" spans="1:24">
      <c r="A43" t="s">
        <v>10342</v>
      </c>
      <c r="B43" t="s">
        <v>563</v>
      </c>
      <c r="C43" t="s">
        <v>5284</v>
      </c>
      <c r="D43">
        <v>440</v>
      </c>
      <c r="E43" t="s">
        <v>10409</v>
      </c>
      <c r="F43" t="s">
        <v>88</v>
      </c>
      <c r="G43" t="s">
        <v>5286</v>
      </c>
      <c r="H43" t="s">
        <v>10410</v>
      </c>
      <c r="I43" t="s">
        <v>10322</v>
      </c>
      <c r="J43" t="s">
        <v>10351</v>
      </c>
      <c r="K43" t="s">
        <v>10352</v>
      </c>
      <c r="L43" t="s">
        <v>10325</v>
      </c>
      <c r="M43" t="s">
        <v>10326</v>
      </c>
      <c r="N43" t="s">
        <v>10342</v>
      </c>
      <c r="O43" t="s">
        <v>10327</v>
      </c>
      <c r="P43" t="s">
        <v>10328</v>
      </c>
      <c r="Q43" t="s">
        <v>10329</v>
      </c>
      <c r="R43" t="s">
        <v>10327</v>
      </c>
      <c r="S43" t="s">
        <v>10327</v>
      </c>
      <c r="T43" t="s">
        <v>10330</v>
      </c>
      <c r="U43" t="str">
        <f t="shared" si="0"/>
        <v>6212262502003132357440</v>
      </c>
      <c r="V43" t="e">
        <f>VLOOKUP(U43,网银退汇!F:G,2,FALSE)</f>
        <v>#N/A</v>
      </c>
      <c r="W43" t="e">
        <f>VLOOKUP(U43,网银退汇!F:O,10,FALSE)</f>
        <v>#N/A</v>
      </c>
      <c r="X43" t="e">
        <f>VLOOKUP(C43,自助退!L:V,11,FALSE)</f>
        <v>#N/A</v>
      </c>
    </row>
    <row r="44" spans="1:24">
      <c r="A44" t="s">
        <v>10342</v>
      </c>
      <c r="B44" t="s">
        <v>566</v>
      </c>
      <c r="C44" t="s">
        <v>5287</v>
      </c>
      <c r="D44">
        <v>1187</v>
      </c>
      <c r="E44" t="s">
        <v>10411</v>
      </c>
      <c r="F44" t="s">
        <v>88</v>
      </c>
      <c r="G44" t="s">
        <v>5289</v>
      </c>
      <c r="H44" t="s">
        <v>568</v>
      </c>
      <c r="I44" t="s">
        <v>10322</v>
      </c>
      <c r="J44" t="s">
        <v>10348</v>
      </c>
      <c r="K44" t="s">
        <v>10349</v>
      </c>
      <c r="L44" t="s">
        <v>10325</v>
      </c>
      <c r="M44" t="s">
        <v>10326</v>
      </c>
      <c r="N44" t="s">
        <v>10342</v>
      </c>
      <c r="O44" t="s">
        <v>10327</v>
      </c>
      <c r="P44" t="s">
        <v>10328</v>
      </c>
      <c r="Q44" t="s">
        <v>10329</v>
      </c>
      <c r="R44" t="s">
        <v>10327</v>
      </c>
      <c r="S44" t="s">
        <v>10327</v>
      </c>
      <c r="T44" t="s">
        <v>10330</v>
      </c>
      <c r="U44" t="str">
        <f t="shared" si="0"/>
        <v>62170038600082046851187</v>
      </c>
      <c r="V44" t="e">
        <f>VLOOKUP(U44,网银退汇!F:G,2,FALSE)</f>
        <v>#N/A</v>
      </c>
      <c r="W44" t="e">
        <f>VLOOKUP(U44,网银退汇!F:O,10,FALSE)</f>
        <v>#N/A</v>
      </c>
      <c r="X44" t="e">
        <f>VLOOKUP(C44,自助退!L:V,11,FALSE)</f>
        <v>#N/A</v>
      </c>
    </row>
    <row r="45" spans="1:24">
      <c r="A45" t="s">
        <v>10342</v>
      </c>
      <c r="B45" t="s">
        <v>569</v>
      </c>
      <c r="C45" t="s">
        <v>5290</v>
      </c>
      <c r="D45">
        <v>1300</v>
      </c>
      <c r="E45" t="s">
        <v>10412</v>
      </c>
      <c r="F45" t="s">
        <v>88</v>
      </c>
      <c r="G45" t="s">
        <v>5292</v>
      </c>
      <c r="H45" t="s">
        <v>571</v>
      </c>
      <c r="I45" t="s">
        <v>10335</v>
      </c>
      <c r="J45" t="s">
        <v>10</v>
      </c>
      <c r="K45" t="s">
        <v>10336</v>
      </c>
      <c r="L45" t="s">
        <v>10325</v>
      </c>
      <c r="M45" t="s">
        <v>10326</v>
      </c>
      <c r="N45" t="s">
        <v>10342</v>
      </c>
      <c r="O45" t="s">
        <v>10327</v>
      </c>
      <c r="P45" t="s">
        <v>10328</v>
      </c>
      <c r="Q45" t="s">
        <v>10329</v>
      </c>
      <c r="R45" t="s">
        <v>10327</v>
      </c>
      <c r="S45" t="s">
        <v>10327</v>
      </c>
      <c r="T45" t="s">
        <v>10330</v>
      </c>
      <c r="U45" t="str">
        <f t="shared" si="0"/>
        <v>62257582097631751300</v>
      </c>
      <c r="V45" t="e">
        <f>VLOOKUP(U45,网银退汇!F:G,2,FALSE)</f>
        <v>#N/A</v>
      </c>
      <c r="W45" t="e">
        <f>VLOOKUP(U45,网银退汇!F:O,10,FALSE)</f>
        <v>#N/A</v>
      </c>
      <c r="X45" t="e">
        <f>VLOOKUP(C45,自助退!L:V,11,FALSE)</f>
        <v>#N/A</v>
      </c>
    </row>
    <row r="46" spans="1:24">
      <c r="A46" t="s">
        <v>10342</v>
      </c>
      <c r="B46" t="s">
        <v>572</v>
      </c>
      <c r="C46" t="s">
        <v>5293</v>
      </c>
      <c r="D46">
        <v>130</v>
      </c>
      <c r="E46" t="s">
        <v>10413</v>
      </c>
      <c r="F46" t="s">
        <v>88</v>
      </c>
      <c r="G46" t="s">
        <v>5295</v>
      </c>
      <c r="H46" t="s">
        <v>198</v>
      </c>
      <c r="I46" t="s">
        <v>10322</v>
      </c>
      <c r="J46" t="s">
        <v>10381</v>
      </c>
      <c r="K46" t="s">
        <v>10382</v>
      </c>
      <c r="L46" t="s">
        <v>10325</v>
      </c>
      <c r="M46" t="s">
        <v>10326</v>
      </c>
      <c r="N46" t="s">
        <v>10342</v>
      </c>
      <c r="O46" t="s">
        <v>10327</v>
      </c>
      <c r="P46" t="s">
        <v>10328</v>
      </c>
      <c r="Q46" t="s">
        <v>10329</v>
      </c>
      <c r="R46" t="s">
        <v>10327</v>
      </c>
      <c r="S46" t="s">
        <v>10327</v>
      </c>
      <c r="T46" t="s">
        <v>10330</v>
      </c>
      <c r="U46" t="str">
        <f t="shared" si="0"/>
        <v>6228481938614755171130</v>
      </c>
      <c r="V46" t="e">
        <f>VLOOKUP(U46,网银退汇!F:G,2,FALSE)</f>
        <v>#N/A</v>
      </c>
      <c r="W46" t="e">
        <f>VLOOKUP(U46,网银退汇!F:O,10,FALSE)</f>
        <v>#N/A</v>
      </c>
      <c r="X46" t="e">
        <f>VLOOKUP(C46,自助退!L:V,11,FALSE)</f>
        <v>#N/A</v>
      </c>
    </row>
    <row r="47" spans="1:24">
      <c r="A47" t="s">
        <v>10342</v>
      </c>
      <c r="B47" t="s">
        <v>573</v>
      </c>
      <c r="C47" t="s">
        <v>5296</v>
      </c>
      <c r="D47">
        <v>232</v>
      </c>
      <c r="E47" t="s">
        <v>10414</v>
      </c>
      <c r="F47" t="s">
        <v>88</v>
      </c>
      <c r="G47" t="s">
        <v>5298</v>
      </c>
      <c r="H47" t="s">
        <v>10415</v>
      </c>
      <c r="I47" t="s">
        <v>10416</v>
      </c>
      <c r="J47" t="s">
        <v>10417</v>
      </c>
      <c r="K47" t="s">
        <v>10418</v>
      </c>
      <c r="L47" t="s">
        <v>10325</v>
      </c>
      <c r="M47" t="s">
        <v>10326</v>
      </c>
      <c r="N47" t="s">
        <v>10342</v>
      </c>
      <c r="O47" t="s">
        <v>10327</v>
      </c>
      <c r="P47" t="s">
        <v>10328</v>
      </c>
      <c r="Q47" t="s">
        <v>10329</v>
      </c>
      <c r="R47" t="s">
        <v>10327</v>
      </c>
      <c r="S47" t="s">
        <v>10327</v>
      </c>
      <c r="T47" t="s">
        <v>10330</v>
      </c>
      <c r="U47" t="str">
        <f t="shared" si="0"/>
        <v>6217921273411051232</v>
      </c>
      <c r="V47" t="e">
        <f>VLOOKUP(U47,网银退汇!F:G,2,FALSE)</f>
        <v>#N/A</v>
      </c>
      <c r="W47" t="e">
        <f>VLOOKUP(U47,网银退汇!F:O,10,FALSE)</f>
        <v>#N/A</v>
      </c>
      <c r="X47" t="e">
        <f>VLOOKUP(C47,自助退!L:V,11,FALSE)</f>
        <v>#N/A</v>
      </c>
    </row>
    <row r="48" spans="1:24">
      <c r="A48" t="s">
        <v>10342</v>
      </c>
      <c r="B48" t="s">
        <v>5299</v>
      </c>
      <c r="C48" t="s">
        <v>5300</v>
      </c>
      <c r="D48">
        <v>723</v>
      </c>
      <c r="E48" t="s">
        <v>10419</v>
      </c>
      <c r="F48" t="s">
        <v>10363</v>
      </c>
      <c r="G48" t="s">
        <v>4993</v>
      </c>
      <c r="H48" t="s">
        <v>10420</v>
      </c>
      <c r="I48" t="s">
        <v>10322</v>
      </c>
      <c r="J48" t="s">
        <v>10351</v>
      </c>
      <c r="K48" t="s">
        <v>10352</v>
      </c>
      <c r="L48" t="s">
        <v>10325</v>
      </c>
      <c r="M48" t="s">
        <v>10364</v>
      </c>
      <c r="N48" t="s">
        <v>10342</v>
      </c>
      <c r="O48" t="s">
        <v>10327</v>
      </c>
      <c r="P48" t="s">
        <v>10328</v>
      </c>
      <c r="Q48" t="s">
        <v>10365</v>
      </c>
      <c r="R48" t="s">
        <v>10327</v>
      </c>
      <c r="S48" t="s">
        <v>10327</v>
      </c>
      <c r="T48" t="s">
        <v>10366</v>
      </c>
      <c r="U48" t="str">
        <f t="shared" si="0"/>
        <v>6222082502003752235723</v>
      </c>
      <c r="V48">
        <f>VLOOKUP(U48,网银退汇!F:G,2,FALSE)</f>
        <v>723</v>
      </c>
      <c r="W48" t="str">
        <f>VLOOKUP(U48,网银退汇!F:O,10,FALSE)</f>
        <v>20170607</v>
      </c>
      <c r="X48">
        <f>VLOOKUP(C48,自助退!L:V,11,FALSE)</f>
        <v>723</v>
      </c>
    </row>
    <row r="49" spans="1:24">
      <c r="A49" t="s">
        <v>10421</v>
      </c>
      <c r="B49" t="s">
        <v>579</v>
      </c>
      <c r="C49" t="s">
        <v>5302</v>
      </c>
      <c r="D49">
        <v>94</v>
      </c>
      <c r="E49" t="s">
        <v>10422</v>
      </c>
      <c r="F49" t="s">
        <v>88</v>
      </c>
      <c r="G49" t="s">
        <v>5304</v>
      </c>
      <c r="H49" t="s">
        <v>581</v>
      </c>
      <c r="I49" t="s">
        <v>10322</v>
      </c>
      <c r="J49" t="s">
        <v>10381</v>
      </c>
      <c r="K49" t="s">
        <v>10382</v>
      </c>
      <c r="L49" t="s">
        <v>10325</v>
      </c>
      <c r="M49" t="s">
        <v>10326</v>
      </c>
      <c r="N49" t="s">
        <v>10421</v>
      </c>
      <c r="O49" t="s">
        <v>10327</v>
      </c>
      <c r="P49" t="s">
        <v>10328</v>
      </c>
      <c r="Q49" t="s">
        <v>10329</v>
      </c>
      <c r="R49" t="s">
        <v>10327</v>
      </c>
      <c r="S49" t="s">
        <v>10327</v>
      </c>
      <c r="T49" t="s">
        <v>10330</v>
      </c>
      <c r="U49" t="str">
        <f t="shared" si="0"/>
        <v>622845119800158647594</v>
      </c>
      <c r="V49" t="e">
        <f>VLOOKUP(U49,网银退汇!F:G,2,FALSE)</f>
        <v>#N/A</v>
      </c>
      <c r="W49" t="e">
        <f>VLOOKUP(U49,网银退汇!F:O,10,FALSE)</f>
        <v>#N/A</v>
      </c>
      <c r="X49" t="e">
        <f>VLOOKUP(C49,自助退!L:V,11,FALSE)</f>
        <v>#N/A</v>
      </c>
    </row>
    <row r="50" spans="1:24">
      <c r="A50" t="s">
        <v>10421</v>
      </c>
      <c r="B50" t="s">
        <v>583</v>
      </c>
      <c r="C50" t="s">
        <v>5305</v>
      </c>
      <c r="D50">
        <v>140</v>
      </c>
      <c r="E50" t="s">
        <v>10423</v>
      </c>
      <c r="F50" t="s">
        <v>88</v>
      </c>
      <c r="G50" t="s">
        <v>5307</v>
      </c>
      <c r="H50" t="s">
        <v>585</v>
      </c>
      <c r="I50" t="s">
        <v>10416</v>
      </c>
      <c r="J50" t="s">
        <v>10424</v>
      </c>
      <c r="K50" t="s">
        <v>10425</v>
      </c>
      <c r="L50" t="s">
        <v>10325</v>
      </c>
      <c r="M50" t="s">
        <v>10326</v>
      </c>
      <c r="N50" t="s">
        <v>10421</v>
      </c>
      <c r="O50" t="s">
        <v>10327</v>
      </c>
      <c r="P50" t="s">
        <v>10328</v>
      </c>
      <c r="Q50" t="s">
        <v>10329</v>
      </c>
      <c r="R50" t="s">
        <v>10327</v>
      </c>
      <c r="S50" t="s">
        <v>10327</v>
      </c>
      <c r="T50" t="s">
        <v>10330</v>
      </c>
      <c r="U50" t="str">
        <f t="shared" si="0"/>
        <v>6222520597438817140</v>
      </c>
      <c r="V50" t="e">
        <f>VLOOKUP(U50,网银退汇!F:G,2,FALSE)</f>
        <v>#N/A</v>
      </c>
      <c r="W50" t="e">
        <f>VLOOKUP(U50,网银退汇!F:O,10,FALSE)</f>
        <v>#N/A</v>
      </c>
      <c r="X50" t="e">
        <f>VLOOKUP(C50,自助退!L:V,11,FALSE)</f>
        <v>#N/A</v>
      </c>
    </row>
    <row r="51" spans="1:24">
      <c r="A51" t="s">
        <v>10421</v>
      </c>
      <c r="B51" t="s">
        <v>586</v>
      </c>
      <c r="C51" t="s">
        <v>5308</v>
      </c>
      <c r="D51">
        <v>1000</v>
      </c>
      <c r="E51" t="s">
        <v>10426</v>
      </c>
      <c r="F51" t="s">
        <v>88</v>
      </c>
      <c r="G51" t="s">
        <v>5310</v>
      </c>
      <c r="H51" t="s">
        <v>588</v>
      </c>
      <c r="I51" t="s">
        <v>10322</v>
      </c>
      <c r="J51" t="s">
        <v>10359</v>
      </c>
      <c r="K51" t="s">
        <v>10360</v>
      </c>
      <c r="L51" t="s">
        <v>10325</v>
      </c>
      <c r="M51" t="s">
        <v>10326</v>
      </c>
      <c r="N51" t="s">
        <v>10421</v>
      </c>
      <c r="O51" t="s">
        <v>10327</v>
      </c>
      <c r="P51" t="s">
        <v>10328</v>
      </c>
      <c r="Q51" t="s">
        <v>10329</v>
      </c>
      <c r="R51" t="s">
        <v>10327</v>
      </c>
      <c r="S51" t="s">
        <v>10327</v>
      </c>
      <c r="T51" t="s">
        <v>10330</v>
      </c>
      <c r="U51" t="str">
        <f t="shared" si="0"/>
        <v>62320828000084397441000</v>
      </c>
      <c r="V51" t="e">
        <f>VLOOKUP(U51,网银退汇!F:G,2,FALSE)</f>
        <v>#N/A</v>
      </c>
      <c r="W51" t="e">
        <f>VLOOKUP(U51,网银退汇!F:O,10,FALSE)</f>
        <v>#N/A</v>
      </c>
      <c r="X51" t="e">
        <f>VLOOKUP(C51,自助退!L:V,11,FALSE)</f>
        <v>#N/A</v>
      </c>
    </row>
    <row r="52" spans="1:24">
      <c r="A52" t="s">
        <v>10421</v>
      </c>
      <c r="B52" t="s">
        <v>589</v>
      </c>
      <c r="C52" t="s">
        <v>5311</v>
      </c>
      <c r="D52">
        <v>260</v>
      </c>
      <c r="E52" t="s">
        <v>10427</v>
      </c>
      <c r="F52" t="s">
        <v>88</v>
      </c>
      <c r="G52" t="s">
        <v>5313</v>
      </c>
      <c r="H52" t="s">
        <v>10428</v>
      </c>
      <c r="I52" t="s">
        <v>10322</v>
      </c>
      <c r="J52" t="s">
        <v>10351</v>
      </c>
      <c r="K52" t="s">
        <v>10352</v>
      </c>
      <c r="L52" t="s">
        <v>10325</v>
      </c>
      <c r="M52" t="s">
        <v>10326</v>
      </c>
      <c r="N52" t="s">
        <v>10421</v>
      </c>
      <c r="O52" t="s">
        <v>10327</v>
      </c>
      <c r="P52" t="s">
        <v>10328</v>
      </c>
      <c r="Q52" t="s">
        <v>10329</v>
      </c>
      <c r="R52" t="s">
        <v>10327</v>
      </c>
      <c r="S52" t="s">
        <v>10327</v>
      </c>
      <c r="T52" t="s">
        <v>10330</v>
      </c>
      <c r="U52" t="str">
        <f t="shared" si="0"/>
        <v>6222082410002337075260</v>
      </c>
      <c r="V52" t="e">
        <f>VLOOKUP(U52,网银退汇!F:G,2,FALSE)</f>
        <v>#N/A</v>
      </c>
      <c r="W52" t="e">
        <f>VLOOKUP(U52,网银退汇!F:O,10,FALSE)</f>
        <v>#N/A</v>
      </c>
      <c r="X52" t="e">
        <f>VLOOKUP(C52,自助退!L:V,11,FALSE)</f>
        <v>#N/A</v>
      </c>
    </row>
    <row r="53" spans="1:24">
      <c r="A53" t="s">
        <v>10421</v>
      </c>
      <c r="B53" t="s">
        <v>594</v>
      </c>
      <c r="C53" t="s">
        <v>5317</v>
      </c>
      <c r="D53">
        <v>181</v>
      </c>
      <c r="E53" t="s">
        <v>10429</v>
      </c>
      <c r="F53" t="s">
        <v>88</v>
      </c>
      <c r="G53" t="s">
        <v>4885</v>
      </c>
      <c r="H53" t="s">
        <v>593</v>
      </c>
      <c r="I53" t="s">
        <v>10335</v>
      </c>
      <c r="J53" t="s">
        <v>10</v>
      </c>
      <c r="K53" t="s">
        <v>10336</v>
      </c>
      <c r="L53" t="s">
        <v>10325</v>
      </c>
      <c r="M53" t="s">
        <v>10326</v>
      </c>
      <c r="N53" t="s">
        <v>10421</v>
      </c>
      <c r="O53" t="s">
        <v>10327</v>
      </c>
      <c r="P53" t="s">
        <v>10328</v>
      </c>
      <c r="Q53" t="s">
        <v>10329</v>
      </c>
      <c r="R53" t="s">
        <v>10327</v>
      </c>
      <c r="S53" t="s">
        <v>10327</v>
      </c>
      <c r="T53" t="s">
        <v>10330</v>
      </c>
      <c r="U53" t="str">
        <f t="shared" si="0"/>
        <v>6225768753011335181</v>
      </c>
      <c r="V53" t="e">
        <f>VLOOKUP(U53,网银退汇!F:G,2,FALSE)</f>
        <v>#N/A</v>
      </c>
      <c r="W53" t="e">
        <f>VLOOKUP(U53,网银退汇!F:O,10,FALSE)</f>
        <v>#N/A</v>
      </c>
      <c r="X53" t="e">
        <f>VLOOKUP(C53,自助退!L:V,11,FALSE)</f>
        <v>#N/A</v>
      </c>
    </row>
    <row r="54" spans="1:24">
      <c r="A54" t="s">
        <v>10421</v>
      </c>
      <c r="B54" t="s">
        <v>595</v>
      </c>
      <c r="C54" t="s">
        <v>5319</v>
      </c>
      <c r="D54">
        <v>10</v>
      </c>
      <c r="E54" t="s">
        <v>10430</v>
      </c>
      <c r="F54" t="s">
        <v>88</v>
      </c>
      <c r="G54" t="s">
        <v>5321</v>
      </c>
      <c r="H54" t="s">
        <v>597</v>
      </c>
      <c r="I54" t="s">
        <v>10322</v>
      </c>
      <c r="J54" t="s">
        <v>10323</v>
      </c>
      <c r="K54" t="s">
        <v>10324</v>
      </c>
      <c r="L54" t="s">
        <v>10325</v>
      </c>
      <c r="M54" t="s">
        <v>10326</v>
      </c>
      <c r="N54" t="s">
        <v>10421</v>
      </c>
      <c r="O54" t="s">
        <v>10327</v>
      </c>
      <c r="P54" t="s">
        <v>10328</v>
      </c>
      <c r="Q54" t="s">
        <v>10329</v>
      </c>
      <c r="R54" t="s">
        <v>10327</v>
      </c>
      <c r="S54" t="s">
        <v>10327</v>
      </c>
      <c r="T54" t="s">
        <v>10330</v>
      </c>
      <c r="U54" t="str">
        <f t="shared" si="0"/>
        <v>621468003368874610</v>
      </c>
      <c r="V54" t="e">
        <f>VLOOKUP(U54,网银退汇!F:G,2,FALSE)</f>
        <v>#N/A</v>
      </c>
      <c r="W54" t="e">
        <f>VLOOKUP(U54,网银退汇!F:O,10,FALSE)</f>
        <v>#N/A</v>
      </c>
      <c r="X54" t="e">
        <f>VLOOKUP(C54,自助退!L:V,11,FALSE)</f>
        <v>#N/A</v>
      </c>
    </row>
    <row r="55" spans="1:24">
      <c r="A55" t="s">
        <v>10421</v>
      </c>
      <c r="B55" t="s">
        <v>598</v>
      </c>
      <c r="C55" t="s">
        <v>5322</v>
      </c>
      <c r="D55">
        <v>200</v>
      </c>
      <c r="E55" t="s">
        <v>10431</v>
      </c>
      <c r="F55" t="s">
        <v>88</v>
      </c>
      <c r="G55" t="s">
        <v>5324</v>
      </c>
      <c r="H55" t="s">
        <v>600</v>
      </c>
      <c r="I55" t="s">
        <v>10322</v>
      </c>
      <c r="J55" t="s">
        <v>10331</v>
      </c>
      <c r="K55" t="s">
        <v>10332</v>
      </c>
      <c r="L55" t="s">
        <v>10325</v>
      </c>
      <c r="M55" t="s">
        <v>10326</v>
      </c>
      <c r="N55" t="s">
        <v>10421</v>
      </c>
      <c r="O55" t="s">
        <v>10327</v>
      </c>
      <c r="P55" t="s">
        <v>10328</v>
      </c>
      <c r="Q55" t="s">
        <v>10329</v>
      </c>
      <c r="R55" t="s">
        <v>10327</v>
      </c>
      <c r="S55" t="s">
        <v>10327</v>
      </c>
      <c r="T55" t="s">
        <v>10330</v>
      </c>
      <c r="U55" t="str">
        <f t="shared" si="0"/>
        <v>6226230309266243200</v>
      </c>
      <c r="V55" t="e">
        <f>VLOOKUP(U55,网银退汇!F:G,2,FALSE)</f>
        <v>#N/A</v>
      </c>
      <c r="W55" t="e">
        <f>VLOOKUP(U55,网银退汇!F:O,10,FALSE)</f>
        <v>#N/A</v>
      </c>
      <c r="X55" t="e">
        <f>VLOOKUP(C55,自助退!L:V,11,FALSE)</f>
        <v>#N/A</v>
      </c>
    </row>
    <row r="56" spans="1:24">
      <c r="A56" t="s">
        <v>10421</v>
      </c>
      <c r="B56" t="s">
        <v>601</v>
      </c>
      <c r="C56" t="s">
        <v>5325</v>
      </c>
      <c r="D56">
        <v>1683</v>
      </c>
      <c r="E56" t="s">
        <v>10432</v>
      </c>
      <c r="F56" t="s">
        <v>88</v>
      </c>
      <c r="G56" t="s">
        <v>5324</v>
      </c>
      <c r="H56" t="s">
        <v>603</v>
      </c>
      <c r="I56" t="s">
        <v>10322</v>
      </c>
      <c r="J56" t="s">
        <v>10331</v>
      </c>
      <c r="K56" t="s">
        <v>10332</v>
      </c>
      <c r="L56" t="s">
        <v>10325</v>
      </c>
      <c r="M56" t="s">
        <v>10326</v>
      </c>
      <c r="N56" t="s">
        <v>10421</v>
      </c>
      <c r="O56" t="s">
        <v>10327</v>
      </c>
      <c r="P56" t="s">
        <v>10328</v>
      </c>
      <c r="Q56" t="s">
        <v>10329</v>
      </c>
      <c r="R56" t="s">
        <v>10327</v>
      </c>
      <c r="S56" t="s">
        <v>10327</v>
      </c>
      <c r="T56" t="s">
        <v>10330</v>
      </c>
      <c r="U56" t="str">
        <f t="shared" si="0"/>
        <v>62262303092662431683</v>
      </c>
      <c r="V56">
        <f>VLOOKUP(U56,网银退汇!F:G,2,FALSE)</f>
        <v>1683</v>
      </c>
      <c r="W56" t="str">
        <f>VLOOKUP(U56,网银退汇!F:O,10,FALSE)</f>
        <v>20170607</v>
      </c>
      <c r="X56" t="e">
        <f>VLOOKUP(C56,自助退!L:V,11,FALSE)</f>
        <v>#N/A</v>
      </c>
    </row>
    <row r="57" spans="1:24">
      <c r="A57" t="s">
        <v>10421</v>
      </c>
      <c r="B57" t="s">
        <v>606</v>
      </c>
      <c r="C57" t="s">
        <v>5331</v>
      </c>
      <c r="D57">
        <v>100</v>
      </c>
      <c r="E57" t="s">
        <v>10433</v>
      </c>
      <c r="F57" t="s">
        <v>88</v>
      </c>
      <c r="G57" t="s">
        <v>5333</v>
      </c>
      <c r="H57" t="s">
        <v>608</v>
      </c>
      <c r="I57" t="s">
        <v>10335</v>
      </c>
      <c r="J57" t="s">
        <v>10374</v>
      </c>
      <c r="K57" t="s">
        <v>10375</v>
      </c>
      <c r="L57" t="s">
        <v>10325</v>
      </c>
      <c r="M57" t="s">
        <v>10326</v>
      </c>
      <c r="N57" t="s">
        <v>10421</v>
      </c>
      <c r="O57" t="s">
        <v>10327</v>
      </c>
      <c r="P57" t="s">
        <v>10328</v>
      </c>
      <c r="Q57" t="s">
        <v>10329</v>
      </c>
      <c r="R57" t="s">
        <v>10327</v>
      </c>
      <c r="S57" t="s">
        <v>10327</v>
      </c>
      <c r="T57" t="s">
        <v>10330</v>
      </c>
      <c r="U57" t="str">
        <f t="shared" si="0"/>
        <v>6221560689100223100</v>
      </c>
      <c r="V57" t="e">
        <f>VLOOKUP(U57,网银退汇!F:G,2,FALSE)</f>
        <v>#N/A</v>
      </c>
      <c r="W57" t="e">
        <f>VLOOKUP(U57,网银退汇!F:O,10,FALSE)</f>
        <v>#N/A</v>
      </c>
      <c r="X57" t="e">
        <f>VLOOKUP(C57,自助退!L:V,11,FALSE)</f>
        <v>#N/A</v>
      </c>
    </row>
    <row r="58" spans="1:24">
      <c r="A58" t="s">
        <v>10421</v>
      </c>
      <c r="B58" t="s">
        <v>5334</v>
      </c>
      <c r="C58" t="s">
        <v>5335</v>
      </c>
      <c r="D58">
        <v>194</v>
      </c>
      <c r="E58" t="s">
        <v>10434</v>
      </c>
      <c r="F58" t="s">
        <v>400</v>
      </c>
      <c r="G58" t="s">
        <v>4994</v>
      </c>
      <c r="H58" t="s">
        <v>610</v>
      </c>
      <c r="I58" t="s">
        <v>10335</v>
      </c>
      <c r="J58" t="s">
        <v>10</v>
      </c>
      <c r="K58" t="s">
        <v>10336</v>
      </c>
      <c r="L58" t="s">
        <v>10325</v>
      </c>
      <c r="M58" t="s">
        <v>10364</v>
      </c>
      <c r="N58" t="s">
        <v>10421</v>
      </c>
      <c r="O58" t="s">
        <v>10327</v>
      </c>
      <c r="P58" t="s">
        <v>10328</v>
      </c>
      <c r="Q58" t="s">
        <v>10365</v>
      </c>
      <c r="R58" t="s">
        <v>10327</v>
      </c>
      <c r="S58" t="s">
        <v>10327</v>
      </c>
      <c r="T58" t="s">
        <v>10366</v>
      </c>
      <c r="U58" t="str">
        <f t="shared" si="0"/>
        <v>4392268387346233194</v>
      </c>
      <c r="V58">
        <f>VLOOKUP(U58,网银退汇!F:G,2,FALSE)</f>
        <v>194</v>
      </c>
      <c r="W58" t="str">
        <f>VLOOKUP(U58,网银退汇!F:O,10,FALSE)</f>
        <v>20170607</v>
      </c>
      <c r="X58">
        <f>VLOOKUP(C58,自助退!L:V,11,FALSE)</f>
        <v>194</v>
      </c>
    </row>
    <row r="59" spans="1:24">
      <c r="A59" t="s">
        <v>10421</v>
      </c>
      <c r="B59" t="s">
        <v>611</v>
      </c>
      <c r="C59" t="s">
        <v>5337</v>
      </c>
      <c r="D59">
        <v>472</v>
      </c>
      <c r="E59" t="s">
        <v>10435</v>
      </c>
      <c r="F59" t="s">
        <v>88</v>
      </c>
      <c r="G59" t="s">
        <v>4885</v>
      </c>
      <c r="H59" t="s">
        <v>593</v>
      </c>
      <c r="I59" t="s">
        <v>10335</v>
      </c>
      <c r="J59" t="s">
        <v>10</v>
      </c>
      <c r="K59" t="s">
        <v>10336</v>
      </c>
      <c r="L59" t="s">
        <v>10325</v>
      </c>
      <c r="M59" t="s">
        <v>10326</v>
      </c>
      <c r="N59" t="s">
        <v>10421</v>
      </c>
      <c r="O59" t="s">
        <v>10327</v>
      </c>
      <c r="P59" t="s">
        <v>10328</v>
      </c>
      <c r="Q59" t="s">
        <v>10329</v>
      </c>
      <c r="R59" t="s">
        <v>10327</v>
      </c>
      <c r="S59" t="s">
        <v>10327</v>
      </c>
      <c r="T59" t="s">
        <v>10330</v>
      </c>
      <c r="U59" t="str">
        <f t="shared" si="0"/>
        <v>6225768753011335472</v>
      </c>
      <c r="V59" t="e">
        <f>VLOOKUP(U59,网银退汇!F:G,2,FALSE)</f>
        <v>#N/A</v>
      </c>
      <c r="W59" t="e">
        <f>VLOOKUP(U59,网银退汇!F:O,10,FALSE)</f>
        <v>#N/A</v>
      </c>
      <c r="X59" t="e">
        <f>VLOOKUP(C59,自助退!L:V,11,FALSE)</f>
        <v>#N/A</v>
      </c>
    </row>
    <row r="60" spans="1:24">
      <c r="A60" t="s">
        <v>10421</v>
      </c>
      <c r="B60" t="s">
        <v>612</v>
      </c>
      <c r="C60" t="s">
        <v>5339</v>
      </c>
      <c r="D60">
        <v>738</v>
      </c>
      <c r="E60" t="s">
        <v>10436</v>
      </c>
      <c r="F60" t="s">
        <v>88</v>
      </c>
      <c r="G60" t="s">
        <v>5341</v>
      </c>
      <c r="H60" t="s">
        <v>10437</v>
      </c>
      <c r="I60" t="s">
        <v>10335</v>
      </c>
      <c r="J60" t="s">
        <v>10</v>
      </c>
      <c r="K60" t="s">
        <v>10336</v>
      </c>
      <c r="L60" t="s">
        <v>10325</v>
      </c>
      <c r="M60" t="s">
        <v>10326</v>
      </c>
      <c r="N60" t="s">
        <v>10421</v>
      </c>
      <c r="O60" t="s">
        <v>10327</v>
      </c>
      <c r="P60" t="s">
        <v>10328</v>
      </c>
      <c r="Q60" t="s">
        <v>10329</v>
      </c>
      <c r="R60" t="s">
        <v>10327</v>
      </c>
      <c r="S60" t="s">
        <v>10327</v>
      </c>
      <c r="T60" t="s">
        <v>10330</v>
      </c>
      <c r="U60" t="str">
        <f t="shared" si="0"/>
        <v>6225758300663159738</v>
      </c>
      <c r="V60" t="e">
        <f>VLOOKUP(U60,网银退汇!F:G,2,FALSE)</f>
        <v>#N/A</v>
      </c>
      <c r="W60" t="e">
        <f>VLOOKUP(U60,网银退汇!F:O,10,FALSE)</f>
        <v>#N/A</v>
      </c>
      <c r="X60" t="e">
        <f>VLOOKUP(C60,自助退!L:V,11,FALSE)</f>
        <v>#N/A</v>
      </c>
    </row>
    <row r="61" spans="1:24">
      <c r="A61" t="s">
        <v>10421</v>
      </c>
      <c r="B61" t="s">
        <v>615</v>
      </c>
      <c r="C61" t="s">
        <v>5342</v>
      </c>
      <c r="D61">
        <v>189</v>
      </c>
      <c r="E61" t="s">
        <v>10438</v>
      </c>
      <c r="F61" t="s">
        <v>88</v>
      </c>
      <c r="G61" t="s">
        <v>5344</v>
      </c>
      <c r="H61" t="s">
        <v>10439</v>
      </c>
      <c r="I61" t="s">
        <v>10335</v>
      </c>
      <c r="J61" t="s">
        <v>10</v>
      </c>
      <c r="K61" t="s">
        <v>10336</v>
      </c>
      <c r="L61" t="s">
        <v>10325</v>
      </c>
      <c r="M61" t="s">
        <v>10326</v>
      </c>
      <c r="N61" t="s">
        <v>10421</v>
      </c>
      <c r="O61" t="s">
        <v>10327</v>
      </c>
      <c r="P61" t="s">
        <v>10328</v>
      </c>
      <c r="Q61" t="s">
        <v>10329</v>
      </c>
      <c r="R61" t="s">
        <v>10327</v>
      </c>
      <c r="S61" t="s">
        <v>10327</v>
      </c>
      <c r="T61" t="s">
        <v>10330</v>
      </c>
      <c r="U61" t="str">
        <f t="shared" si="0"/>
        <v>6258020100063639189</v>
      </c>
      <c r="V61" t="e">
        <f>VLOOKUP(U61,网银退汇!F:G,2,FALSE)</f>
        <v>#N/A</v>
      </c>
      <c r="W61" t="e">
        <f>VLOOKUP(U61,网银退汇!F:O,10,FALSE)</f>
        <v>#N/A</v>
      </c>
      <c r="X61" t="e">
        <f>VLOOKUP(C61,自助退!L:V,11,FALSE)</f>
        <v>#N/A</v>
      </c>
    </row>
    <row r="62" spans="1:24">
      <c r="A62" t="s">
        <v>10421</v>
      </c>
      <c r="B62" t="s">
        <v>618</v>
      </c>
      <c r="C62" t="s">
        <v>5345</v>
      </c>
      <c r="D62">
        <v>460</v>
      </c>
      <c r="E62" t="s">
        <v>10440</v>
      </c>
      <c r="F62" t="s">
        <v>88</v>
      </c>
      <c r="G62" t="s">
        <v>5347</v>
      </c>
      <c r="H62" t="s">
        <v>620</v>
      </c>
      <c r="I62" t="s">
        <v>10322</v>
      </c>
      <c r="J62" t="s">
        <v>10381</v>
      </c>
      <c r="K62" t="s">
        <v>10382</v>
      </c>
      <c r="L62" t="s">
        <v>10325</v>
      </c>
      <c r="M62" t="s">
        <v>10326</v>
      </c>
      <c r="N62" t="s">
        <v>10421</v>
      </c>
      <c r="O62" t="s">
        <v>10327</v>
      </c>
      <c r="P62" t="s">
        <v>10328</v>
      </c>
      <c r="Q62" t="s">
        <v>10329</v>
      </c>
      <c r="R62" t="s">
        <v>10327</v>
      </c>
      <c r="S62" t="s">
        <v>10327</v>
      </c>
      <c r="T62" t="s">
        <v>10330</v>
      </c>
      <c r="U62" t="str">
        <f t="shared" si="0"/>
        <v>6228481198094000271460</v>
      </c>
      <c r="V62" t="e">
        <f>VLOOKUP(U62,网银退汇!F:G,2,FALSE)</f>
        <v>#N/A</v>
      </c>
      <c r="W62" t="e">
        <f>VLOOKUP(U62,网银退汇!F:O,10,FALSE)</f>
        <v>#N/A</v>
      </c>
      <c r="X62" t="e">
        <f>VLOOKUP(C62,自助退!L:V,11,FALSE)</f>
        <v>#N/A</v>
      </c>
    </row>
    <row r="63" spans="1:24">
      <c r="A63" t="s">
        <v>10421</v>
      </c>
      <c r="B63" t="s">
        <v>621</v>
      </c>
      <c r="C63" t="s">
        <v>5348</v>
      </c>
      <c r="D63">
        <v>100</v>
      </c>
      <c r="E63" t="s">
        <v>10441</v>
      </c>
      <c r="F63" t="s">
        <v>88</v>
      </c>
      <c r="G63" t="s">
        <v>5350</v>
      </c>
      <c r="H63" t="s">
        <v>623</v>
      </c>
      <c r="I63" t="s">
        <v>10322</v>
      </c>
      <c r="J63" t="s">
        <v>10348</v>
      </c>
      <c r="K63" t="s">
        <v>10349</v>
      </c>
      <c r="L63" t="s">
        <v>10325</v>
      </c>
      <c r="M63" t="s">
        <v>10326</v>
      </c>
      <c r="N63" t="s">
        <v>10421</v>
      </c>
      <c r="O63" t="s">
        <v>10327</v>
      </c>
      <c r="P63" t="s">
        <v>10328</v>
      </c>
      <c r="Q63" t="s">
        <v>10329</v>
      </c>
      <c r="R63" t="s">
        <v>10327</v>
      </c>
      <c r="S63" t="s">
        <v>10327</v>
      </c>
      <c r="T63" t="s">
        <v>10330</v>
      </c>
      <c r="U63" t="str">
        <f t="shared" si="0"/>
        <v>6221682912953713100</v>
      </c>
      <c r="V63">
        <f>VLOOKUP(U63,网银退汇!F:G,2,FALSE)</f>
        <v>100</v>
      </c>
      <c r="W63" t="str">
        <f>VLOOKUP(U63,网银退汇!F:O,10,FALSE)</f>
        <v>20170608</v>
      </c>
      <c r="X63" t="e">
        <f>VLOOKUP(C63,自助退!L:V,11,FALSE)</f>
        <v>#N/A</v>
      </c>
    </row>
    <row r="64" spans="1:24">
      <c r="A64" t="s">
        <v>10421</v>
      </c>
      <c r="B64" t="s">
        <v>624</v>
      </c>
      <c r="C64" t="s">
        <v>5351</v>
      </c>
      <c r="D64">
        <v>12</v>
      </c>
      <c r="E64" t="s">
        <v>10442</v>
      </c>
      <c r="F64" t="s">
        <v>88</v>
      </c>
      <c r="G64" t="s">
        <v>5353</v>
      </c>
      <c r="H64" t="s">
        <v>626</v>
      </c>
      <c r="I64" t="s">
        <v>10335</v>
      </c>
      <c r="J64" t="s">
        <v>10</v>
      </c>
      <c r="K64" t="s">
        <v>10336</v>
      </c>
      <c r="L64" t="s">
        <v>10325</v>
      </c>
      <c r="M64" t="s">
        <v>10326</v>
      </c>
      <c r="N64" t="s">
        <v>10421</v>
      </c>
      <c r="O64" t="s">
        <v>10327</v>
      </c>
      <c r="P64" t="s">
        <v>10328</v>
      </c>
      <c r="Q64" t="s">
        <v>10329</v>
      </c>
      <c r="R64" t="s">
        <v>10327</v>
      </c>
      <c r="S64" t="s">
        <v>10327</v>
      </c>
      <c r="T64" t="s">
        <v>10330</v>
      </c>
      <c r="U64" t="str">
        <f t="shared" si="0"/>
        <v>439226002340520012</v>
      </c>
      <c r="V64" t="e">
        <f>VLOOKUP(U64,网银退汇!F:G,2,FALSE)</f>
        <v>#N/A</v>
      </c>
      <c r="W64" t="e">
        <f>VLOOKUP(U64,网银退汇!F:O,10,FALSE)</f>
        <v>#N/A</v>
      </c>
      <c r="X64" t="e">
        <f>VLOOKUP(C64,自助退!L:V,11,FALSE)</f>
        <v>#N/A</v>
      </c>
    </row>
    <row r="65" spans="1:24">
      <c r="A65" t="s">
        <v>10421</v>
      </c>
      <c r="B65" t="s">
        <v>627</v>
      </c>
      <c r="C65" t="s">
        <v>5354</v>
      </c>
      <c r="D65">
        <v>192</v>
      </c>
      <c r="E65" t="s">
        <v>10443</v>
      </c>
      <c r="F65" t="s">
        <v>88</v>
      </c>
      <c r="G65" t="s">
        <v>5082</v>
      </c>
      <c r="H65" t="s">
        <v>629</v>
      </c>
      <c r="I65" t="s">
        <v>10444</v>
      </c>
      <c r="J65" t="s">
        <v>10445</v>
      </c>
      <c r="K65" t="s">
        <v>10446</v>
      </c>
      <c r="L65" t="s">
        <v>10325</v>
      </c>
      <c r="M65" t="s">
        <v>10326</v>
      </c>
      <c r="N65" t="s">
        <v>10421</v>
      </c>
      <c r="O65" t="s">
        <v>10327</v>
      </c>
      <c r="P65" t="s">
        <v>10328</v>
      </c>
      <c r="Q65" t="s">
        <v>10329</v>
      </c>
      <c r="R65" t="s">
        <v>10327</v>
      </c>
      <c r="S65" t="s">
        <v>10327</v>
      </c>
      <c r="T65" t="s">
        <v>10330</v>
      </c>
      <c r="U65" t="str">
        <f t="shared" si="0"/>
        <v>6217788302400535912192</v>
      </c>
      <c r="V65" t="e">
        <f>VLOOKUP(U65,网银退汇!F:G,2,FALSE)</f>
        <v>#N/A</v>
      </c>
      <c r="W65" t="e">
        <f>VLOOKUP(U65,网银退汇!F:O,10,FALSE)</f>
        <v>#N/A</v>
      </c>
      <c r="X65" t="e">
        <f>VLOOKUP(C65,自助退!L:V,11,FALSE)</f>
        <v>#N/A</v>
      </c>
    </row>
    <row r="66" spans="1:24">
      <c r="A66" t="s">
        <v>10421</v>
      </c>
      <c r="B66" t="s">
        <v>630</v>
      </c>
      <c r="C66" t="s">
        <v>5356</v>
      </c>
      <c r="D66">
        <v>1427</v>
      </c>
      <c r="E66" t="s">
        <v>10447</v>
      </c>
      <c r="F66" t="s">
        <v>88</v>
      </c>
      <c r="G66" t="s">
        <v>5358</v>
      </c>
      <c r="H66" t="s">
        <v>632</v>
      </c>
      <c r="I66" t="s">
        <v>10322</v>
      </c>
      <c r="J66" t="s">
        <v>10381</v>
      </c>
      <c r="K66" t="s">
        <v>10382</v>
      </c>
      <c r="L66" t="s">
        <v>10325</v>
      </c>
      <c r="M66" t="s">
        <v>10326</v>
      </c>
      <c r="N66" t="s">
        <v>10421</v>
      </c>
      <c r="O66" t="s">
        <v>10327</v>
      </c>
      <c r="P66" t="s">
        <v>10328</v>
      </c>
      <c r="Q66" t="s">
        <v>10329</v>
      </c>
      <c r="R66" t="s">
        <v>10327</v>
      </c>
      <c r="S66" t="s">
        <v>10327</v>
      </c>
      <c r="T66" t="s">
        <v>10330</v>
      </c>
      <c r="U66" t="str">
        <f t="shared" ref="U66:U129" si="1">G66&amp;D66</f>
        <v>62284808684230900751427</v>
      </c>
      <c r="V66" t="e">
        <f>VLOOKUP(U66,网银退汇!F:G,2,FALSE)</f>
        <v>#N/A</v>
      </c>
      <c r="W66" t="e">
        <f>VLOOKUP(U66,网银退汇!F:O,10,FALSE)</f>
        <v>#N/A</v>
      </c>
      <c r="X66" t="e">
        <f>VLOOKUP(C66,自助退!L:V,11,FALSE)</f>
        <v>#N/A</v>
      </c>
    </row>
    <row r="67" spans="1:24">
      <c r="A67" t="s">
        <v>10421</v>
      </c>
      <c r="B67" t="s">
        <v>634</v>
      </c>
      <c r="C67" t="s">
        <v>5359</v>
      </c>
      <c r="D67">
        <v>3922</v>
      </c>
      <c r="E67" t="s">
        <v>10448</v>
      </c>
      <c r="F67" t="s">
        <v>88</v>
      </c>
      <c r="G67" t="s">
        <v>5361</v>
      </c>
      <c r="H67" t="s">
        <v>636</v>
      </c>
      <c r="I67" t="s">
        <v>10322</v>
      </c>
      <c r="J67" t="s">
        <v>10359</v>
      </c>
      <c r="K67" t="s">
        <v>10360</v>
      </c>
      <c r="L67" t="s">
        <v>10325</v>
      </c>
      <c r="M67" t="s">
        <v>10326</v>
      </c>
      <c r="N67" t="s">
        <v>10421</v>
      </c>
      <c r="O67" t="s">
        <v>10327</v>
      </c>
      <c r="P67" t="s">
        <v>10328</v>
      </c>
      <c r="Q67" t="s">
        <v>10329</v>
      </c>
      <c r="R67" t="s">
        <v>10327</v>
      </c>
      <c r="S67" t="s">
        <v>10327</v>
      </c>
      <c r="T67" t="s">
        <v>10330</v>
      </c>
      <c r="U67" t="str">
        <f t="shared" si="1"/>
        <v>62179027000021620123922</v>
      </c>
      <c r="V67" t="e">
        <f>VLOOKUP(U67,网银退汇!F:G,2,FALSE)</f>
        <v>#N/A</v>
      </c>
      <c r="W67" t="e">
        <f>VLOOKUP(U67,网银退汇!F:O,10,FALSE)</f>
        <v>#N/A</v>
      </c>
      <c r="X67" t="e">
        <f>VLOOKUP(C67,自助退!L:V,11,FALSE)</f>
        <v>#N/A</v>
      </c>
    </row>
    <row r="68" spans="1:24">
      <c r="A68" t="s">
        <v>10421</v>
      </c>
      <c r="B68" t="s">
        <v>637</v>
      </c>
      <c r="C68" t="s">
        <v>5362</v>
      </c>
      <c r="D68">
        <v>179</v>
      </c>
      <c r="E68" t="s">
        <v>10449</v>
      </c>
      <c r="F68" t="s">
        <v>88</v>
      </c>
      <c r="G68" t="s">
        <v>5364</v>
      </c>
      <c r="H68" t="s">
        <v>639</v>
      </c>
      <c r="I68" t="s">
        <v>10335</v>
      </c>
      <c r="J68" t="s">
        <v>10</v>
      </c>
      <c r="K68" t="s">
        <v>10336</v>
      </c>
      <c r="L68" t="s">
        <v>10325</v>
      </c>
      <c r="M68" t="s">
        <v>10326</v>
      </c>
      <c r="N68" t="s">
        <v>10421</v>
      </c>
      <c r="O68" t="s">
        <v>10327</v>
      </c>
      <c r="P68" t="s">
        <v>10328</v>
      </c>
      <c r="Q68" t="s">
        <v>10329</v>
      </c>
      <c r="R68" t="s">
        <v>10327</v>
      </c>
      <c r="S68" t="s">
        <v>10327</v>
      </c>
      <c r="T68" t="s">
        <v>10330</v>
      </c>
      <c r="U68" t="str">
        <f t="shared" si="1"/>
        <v>6225750016552529179</v>
      </c>
      <c r="V68" t="e">
        <f>VLOOKUP(U68,网银退汇!F:G,2,FALSE)</f>
        <v>#N/A</v>
      </c>
      <c r="W68" t="e">
        <f>VLOOKUP(U68,网银退汇!F:O,10,FALSE)</f>
        <v>#N/A</v>
      </c>
      <c r="X68" t="e">
        <f>VLOOKUP(C68,自助退!L:V,11,FALSE)</f>
        <v>#N/A</v>
      </c>
    </row>
    <row r="69" spans="1:24">
      <c r="A69" t="s">
        <v>10421</v>
      </c>
      <c r="B69" t="s">
        <v>640</v>
      </c>
      <c r="C69" t="s">
        <v>5365</v>
      </c>
      <c r="D69">
        <v>1000</v>
      </c>
      <c r="E69" t="s">
        <v>10450</v>
      </c>
      <c r="F69" t="s">
        <v>88</v>
      </c>
      <c r="G69" t="s">
        <v>5367</v>
      </c>
      <c r="H69" t="s">
        <v>642</v>
      </c>
      <c r="I69" t="s">
        <v>10322</v>
      </c>
      <c r="J69" t="s">
        <v>10351</v>
      </c>
      <c r="K69" t="s">
        <v>10352</v>
      </c>
      <c r="L69" t="s">
        <v>10325</v>
      </c>
      <c r="M69" t="s">
        <v>10326</v>
      </c>
      <c r="N69" t="s">
        <v>10421</v>
      </c>
      <c r="O69" t="s">
        <v>10327</v>
      </c>
      <c r="P69" t="s">
        <v>10328</v>
      </c>
      <c r="Q69" t="s">
        <v>10329</v>
      </c>
      <c r="R69" t="s">
        <v>10327</v>
      </c>
      <c r="S69" t="s">
        <v>10327</v>
      </c>
      <c r="T69" t="s">
        <v>10330</v>
      </c>
      <c r="U69" t="str">
        <f t="shared" si="1"/>
        <v>62122625110000986361000</v>
      </c>
      <c r="V69" t="e">
        <f>VLOOKUP(U69,网银退汇!F:G,2,FALSE)</f>
        <v>#N/A</v>
      </c>
      <c r="W69" t="e">
        <f>VLOOKUP(U69,网银退汇!F:O,10,FALSE)</f>
        <v>#N/A</v>
      </c>
      <c r="X69" t="e">
        <f>VLOOKUP(C69,自助退!L:V,11,FALSE)</f>
        <v>#N/A</v>
      </c>
    </row>
    <row r="70" spans="1:24">
      <c r="A70" t="s">
        <v>10421</v>
      </c>
      <c r="B70" t="s">
        <v>643</v>
      </c>
      <c r="C70" t="s">
        <v>5368</v>
      </c>
      <c r="D70">
        <v>670</v>
      </c>
      <c r="E70" t="s">
        <v>10451</v>
      </c>
      <c r="F70" t="s">
        <v>88</v>
      </c>
      <c r="G70" t="s">
        <v>5370</v>
      </c>
      <c r="H70" t="s">
        <v>645</v>
      </c>
      <c r="I70" t="s">
        <v>10322</v>
      </c>
      <c r="J70" t="s">
        <v>10359</v>
      </c>
      <c r="K70" t="s">
        <v>10360</v>
      </c>
      <c r="L70" t="s">
        <v>10325</v>
      </c>
      <c r="M70" t="s">
        <v>10326</v>
      </c>
      <c r="N70" t="s">
        <v>10421</v>
      </c>
      <c r="O70" t="s">
        <v>10327</v>
      </c>
      <c r="P70" t="s">
        <v>10328</v>
      </c>
      <c r="Q70" t="s">
        <v>10329</v>
      </c>
      <c r="R70" t="s">
        <v>10327</v>
      </c>
      <c r="S70" t="s">
        <v>10327</v>
      </c>
      <c r="T70" t="s">
        <v>10330</v>
      </c>
      <c r="U70" t="str">
        <f t="shared" si="1"/>
        <v>6217852700004429229670</v>
      </c>
      <c r="V70" t="e">
        <f>VLOOKUP(U70,网银退汇!F:G,2,FALSE)</f>
        <v>#N/A</v>
      </c>
      <c r="W70" t="e">
        <f>VLOOKUP(U70,网银退汇!F:O,10,FALSE)</f>
        <v>#N/A</v>
      </c>
      <c r="X70" t="e">
        <f>VLOOKUP(C70,自助退!L:V,11,FALSE)</f>
        <v>#N/A</v>
      </c>
    </row>
    <row r="71" spans="1:24">
      <c r="A71" t="s">
        <v>10421</v>
      </c>
      <c r="B71" t="s">
        <v>5371</v>
      </c>
      <c r="C71" t="s">
        <v>5372</v>
      </c>
      <c r="D71">
        <v>68</v>
      </c>
      <c r="E71" t="s">
        <v>10452</v>
      </c>
      <c r="F71" t="s">
        <v>10453</v>
      </c>
      <c r="G71" t="s">
        <v>4995</v>
      </c>
      <c r="H71" t="s">
        <v>647</v>
      </c>
      <c r="I71" t="s">
        <v>10322</v>
      </c>
      <c r="J71" t="s">
        <v>10381</v>
      </c>
      <c r="K71" t="s">
        <v>10382</v>
      </c>
      <c r="L71" t="s">
        <v>10325</v>
      </c>
      <c r="M71" t="s">
        <v>10364</v>
      </c>
      <c r="N71" t="s">
        <v>10421</v>
      </c>
      <c r="O71" t="s">
        <v>10327</v>
      </c>
      <c r="P71" t="s">
        <v>10328</v>
      </c>
      <c r="Q71" t="s">
        <v>10365</v>
      </c>
      <c r="R71" t="s">
        <v>10327</v>
      </c>
      <c r="S71" t="s">
        <v>10327</v>
      </c>
      <c r="T71" t="s">
        <v>10366</v>
      </c>
      <c r="U71" t="str">
        <f t="shared" si="1"/>
        <v>622848331102486021368</v>
      </c>
      <c r="V71">
        <f>VLOOKUP(U71,网银退汇!F:G,2,FALSE)</f>
        <v>68</v>
      </c>
      <c r="W71" t="str">
        <f>VLOOKUP(U71,网银退汇!F:O,10,FALSE)</f>
        <v>20170607</v>
      </c>
      <c r="X71">
        <f>VLOOKUP(C71,自助退!L:V,11,FALSE)</f>
        <v>68</v>
      </c>
    </row>
    <row r="72" spans="1:24">
      <c r="A72" t="s">
        <v>10421</v>
      </c>
      <c r="B72" t="s">
        <v>650</v>
      </c>
      <c r="C72" t="s">
        <v>5378</v>
      </c>
      <c r="D72">
        <v>870</v>
      </c>
      <c r="E72" t="s">
        <v>10454</v>
      </c>
      <c r="F72" t="s">
        <v>88</v>
      </c>
      <c r="G72" t="s">
        <v>5380</v>
      </c>
      <c r="H72" t="s">
        <v>10455</v>
      </c>
      <c r="I72" t="s">
        <v>10416</v>
      </c>
      <c r="J72" t="s">
        <v>10417</v>
      </c>
      <c r="K72" t="s">
        <v>10418</v>
      </c>
      <c r="L72" t="s">
        <v>10325</v>
      </c>
      <c r="M72" t="s">
        <v>10326</v>
      </c>
      <c r="N72" t="s">
        <v>10421</v>
      </c>
      <c r="O72" t="s">
        <v>10327</v>
      </c>
      <c r="P72" t="s">
        <v>10328</v>
      </c>
      <c r="Q72" t="s">
        <v>10329</v>
      </c>
      <c r="R72" t="s">
        <v>10327</v>
      </c>
      <c r="S72" t="s">
        <v>10327</v>
      </c>
      <c r="T72" t="s">
        <v>10330</v>
      </c>
      <c r="U72" t="str">
        <f t="shared" si="1"/>
        <v>6259588686022517870</v>
      </c>
      <c r="V72" t="e">
        <f>VLOOKUP(U72,网银退汇!F:G,2,FALSE)</f>
        <v>#N/A</v>
      </c>
      <c r="W72" t="e">
        <f>VLOOKUP(U72,网银退汇!F:O,10,FALSE)</f>
        <v>#N/A</v>
      </c>
      <c r="X72" t="e">
        <f>VLOOKUP(C72,自助退!L:V,11,FALSE)</f>
        <v>#N/A</v>
      </c>
    </row>
    <row r="73" spans="1:24">
      <c r="A73" t="s">
        <v>10421</v>
      </c>
      <c r="B73" t="s">
        <v>5381</v>
      </c>
      <c r="C73" t="s">
        <v>5382</v>
      </c>
      <c r="D73">
        <v>123</v>
      </c>
      <c r="E73" t="s">
        <v>10456</v>
      </c>
      <c r="F73" t="s">
        <v>10457</v>
      </c>
      <c r="G73" t="s">
        <v>4996</v>
      </c>
      <c r="H73" t="s">
        <v>655</v>
      </c>
      <c r="I73" t="s">
        <v>10322</v>
      </c>
      <c r="J73" t="s">
        <v>10351</v>
      </c>
      <c r="K73" t="s">
        <v>10352</v>
      </c>
      <c r="L73" t="s">
        <v>10325</v>
      </c>
      <c r="M73" t="s">
        <v>10364</v>
      </c>
      <c r="N73" t="s">
        <v>10421</v>
      </c>
      <c r="O73" t="s">
        <v>10327</v>
      </c>
      <c r="P73" t="s">
        <v>10328</v>
      </c>
      <c r="Q73" t="s">
        <v>10365</v>
      </c>
      <c r="R73" t="s">
        <v>10327</v>
      </c>
      <c r="S73" t="s">
        <v>10327</v>
      </c>
      <c r="T73" t="s">
        <v>10366</v>
      </c>
      <c r="U73" t="str">
        <f t="shared" si="1"/>
        <v>6212262502013687911123</v>
      </c>
      <c r="V73">
        <f>VLOOKUP(U73,网银退汇!F:G,2,FALSE)</f>
        <v>123</v>
      </c>
      <c r="W73" t="str">
        <f>VLOOKUP(U73,网银退汇!F:O,10,FALSE)</f>
        <v>20170607</v>
      </c>
      <c r="X73">
        <f>VLOOKUP(C73,自助退!L:V,11,FALSE)</f>
        <v>123</v>
      </c>
    </row>
    <row r="74" spans="1:24">
      <c r="A74" t="s">
        <v>10421</v>
      </c>
      <c r="B74" t="s">
        <v>656</v>
      </c>
      <c r="C74" t="s">
        <v>5384</v>
      </c>
      <c r="D74">
        <v>300</v>
      </c>
      <c r="E74" t="s">
        <v>10458</v>
      </c>
      <c r="F74" t="s">
        <v>88</v>
      </c>
      <c r="G74" t="s">
        <v>5386</v>
      </c>
      <c r="H74" t="s">
        <v>658</v>
      </c>
      <c r="I74" t="s">
        <v>10322</v>
      </c>
      <c r="J74" t="s">
        <v>10381</v>
      </c>
      <c r="K74" t="s">
        <v>10382</v>
      </c>
      <c r="L74" t="s">
        <v>10325</v>
      </c>
      <c r="M74" t="s">
        <v>10326</v>
      </c>
      <c r="N74" t="s">
        <v>10421</v>
      </c>
      <c r="O74" t="s">
        <v>10327</v>
      </c>
      <c r="P74" t="s">
        <v>10328</v>
      </c>
      <c r="Q74" t="s">
        <v>10329</v>
      </c>
      <c r="R74" t="s">
        <v>10327</v>
      </c>
      <c r="S74" t="s">
        <v>10327</v>
      </c>
      <c r="T74" t="s">
        <v>10330</v>
      </c>
      <c r="U74" t="str">
        <f t="shared" si="1"/>
        <v>6228483336284740565300</v>
      </c>
      <c r="V74" t="e">
        <f>VLOOKUP(U74,网银退汇!F:G,2,FALSE)</f>
        <v>#N/A</v>
      </c>
      <c r="W74" t="e">
        <f>VLOOKUP(U74,网银退汇!F:O,10,FALSE)</f>
        <v>#N/A</v>
      </c>
      <c r="X74" t="e">
        <f>VLOOKUP(C74,自助退!L:V,11,FALSE)</f>
        <v>#N/A</v>
      </c>
    </row>
    <row r="75" spans="1:24">
      <c r="A75" t="s">
        <v>10421</v>
      </c>
      <c r="B75" t="s">
        <v>659</v>
      </c>
      <c r="C75" t="s">
        <v>5387</v>
      </c>
      <c r="D75">
        <v>4300</v>
      </c>
      <c r="E75" t="s">
        <v>10459</v>
      </c>
      <c r="F75" t="s">
        <v>88</v>
      </c>
      <c r="G75" t="s">
        <v>5389</v>
      </c>
      <c r="H75" t="s">
        <v>661</v>
      </c>
      <c r="I75" t="s">
        <v>10322</v>
      </c>
      <c r="J75" t="s">
        <v>10381</v>
      </c>
      <c r="K75" t="s">
        <v>10382</v>
      </c>
      <c r="L75" t="s">
        <v>10325</v>
      </c>
      <c r="M75" t="s">
        <v>10326</v>
      </c>
      <c r="N75" t="s">
        <v>10421</v>
      </c>
      <c r="O75" t="s">
        <v>10327</v>
      </c>
      <c r="P75" t="s">
        <v>10328</v>
      </c>
      <c r="Q75" t="s">
        <v>10329</v>
      </c>
      <c r="R75" t="s">
        <v>10327</v>
      </c>
      <c r="S75" t="s">
        <v>10327</v>
      </c>
      <c r="T75" t="s">
        <v>10330</v>
      </c>
      <c r="U75" t="str">
        <f t="shared" si="1"/>
        <v>62284841485972063774300</v>
      </c>
      <c r="V75" t="e">
        <f>VLOOKUP(U75,网银退汇!F:G,2,FALSE)</f>
        <v>#N/A</v>
      </c>
      <c r="W75" t="e">
        <f>VLOOKUP(U75,网银退汇!F:O,10,FALSE)</f>
        <v>#N/A</v>
      </c>
      <c r="X75" t="e">
        <f>VLOOKUP(C75,自助退!L:V,11,FALSE)</f>
        <v>#N/A</v>
      </c>
    </row>
    <row r="76" spans="1:24">
      <c r="A76" t="s">
        <v>10421</v>
      </c>
      <c r="B76" t="s">
        <v>662</v>
      </c>
      <c r="C76" t="s">
        <v>5390</v>
      </c>
      <c r="D76">
        <v>500</v>
      </c>
      <c r="E76" t="s">
        <v>10460</v>
      </c>
      <c r="F76" t="s">
        <v>88</v>
      </c>
      <c r="G76" t="s">
        <v>5392</v>
      </c>
      <c r="H76" t="s">
        <v>664</v>
      </c>
      <c r="I76" t="s">
        <v>10416</v>
      </c>
      <c r="J76" t="s">
        <v>10424</v>
      </c>
      <c r="K76" t="s">
        <v>10425</v>
      </c>
      <c r="L76" t="s">
        <v>10325</v>
      </c>
      <c r="M76" t="s">
        <v>10326</v>
      </c>
      <c r="N76" t="s">
        <v>10421</v>
      </c>
      <c r="O76" t="s">
        <v>10327</v>
      </c>
      <c r="P76" t="s">
        <v>10328</v>
      </c>
      <c r="Q76" t="s">
        <v>10329</v>
      </c>
      <c r="R76" t="s">
        <v>10327</v>
      </c>
      <c r="S76" t="s">
        <v>10327</v>
      </c>
      <c r="T76" t="s">
        <v>10330</v>
      </c>
      <c r="U76" t="str">
        <f t="shared" si="1"/>
        <v>5218995111584841500</v>
      </c>
      <c r="V76" t="e">
        <f>VLOOKUP(U76,网银退汇!F:G,2,FALSE)</f>
        <v>#N/A</v>
      </c>
      <c r="W76" t="e">
        <f>VLOOKUP(U76,网银退汇!F:O,10,FALSE)</f>
        <v>#N/A</v>
      </c>
      <c r="X76" t="e">
        <f>VLOOKUP(C76,自助退!L:V,11,FALSE)</f>
        <v>#N/A</v>
      </c>
    </row>
    <row r="77" spans="1:24">
      <c r="A77" t="s">
        <v>10421</v>
      </c>
      <c r="B77" t="s">
        <v>667</v>
      </c>
      <c r="C77" t="s">
        <v>5395</v>
      </c>
      <c r="D77">
        <v>1897</v>
      </c>
      <c r="E77" t="s">
        <v>10461</v>
      </c>
      <c r="F77" t="s">
        <v>88</v>
      </c>
      <c r="G77" t="s">
        <v>5397</v>
      </c>
      <c r="H77" t="s">
        <v>669</v>
      </c>
      <c r="I77" t="s">
        <v>10322</v>
      </c>
      <c r="J77" t="s">
        <v>10348</v>
      </c>
      <c r="K77" t="s">
        <v>10349</v>
      </c>
      <c r="L77" t="s">
        <v>10325</v>
      </c>
      <c r="M77" t="s">
        <v>10326</v>
      </c>
      <c r="N77" t="s">
        <v>10421</v>
      </c>
      <c r="O77" t="s">
        <v>10327</v>
      </c>
      <c r="P77" t="s">
        <v>10328</v>
      </c>
      <c r="Q77" t="s">
        <v>10329</v>
      </c>
      <c r="R77" t="s">
        <v>10327</v>
      </c>
      <c r="S77" t="s">
        <v>10327</v>
      </c>
      <c r="T77" t="s">
        <v>10330</v>
      </c>
      <c r="U77" t="str">
        <f t="shared" si="1"/>
        <v>62170039800007199591897</v>
      </c>
      <c r="V77" t="e">
        <f>VLOOKUP(U77,网银退汇!F:G,2,FALSE)</f>
        <v>#N/A</v>
      </c>
      <c r="W77" t="e">
        <f>VLOOKUP(U77,网银退汇!F:O,10,FALSE)</f>
        <v>#N/A</v>
      </c>
      <c r="X77" t="e">
        <f>VLOOKUP(C77,自助退!L:V,11,FALSE)</f>
        <v>#N/A</v>
      </c>
    </row>
    <row r="78" spans="1:24">
      <c r="A78" t="s">
        <v>10421</v>
      </c>
      <c r="B78" t="s">
        <v>670</v>
      </c>
      <c r="C78" t="s">
        <v>5398</v>
      </c>
      <c r="D78">
        <v>91</v>
      </c>
      <c r="E78" t="s">
        <v>10462</v>
      </c>
      <c r="F78" t="s">
        <v>88</v>
      </c>
      <c r="G78" t="s">
        <v>5400</v>
      </c>
      <c r="H78" t="s">
        <v>672</v>
      </c>
      <c r="I78" t="s">
        <v>10335</v>
      </c>
      <c r="J78" t="s">
        <v>10</v>
      </c>
      <c r="K78" t="s">
        <v>10336</v>
      </c>
      <c r="L78" t="s">
        <v>10325</v>
      </c>
      <c r="M78" t="s">
        <v>10326</v>
      </c>
      <c r="N78" t="s">
        <v>10421</v>
      </c>
      <c r="O78" t="s">
        <v>10327</v>
      </c>
      <c r="P78" t="s">
        <v>10328</v>
      </c>
      <c r="Q78" t="s">
        <v>10329</v>
      </c>
      <c r="R78" t="s">
        <v>10327</v>
      </c>
      <c r="S78" t="s">
        <v>10327</v>
      </c>
      <c r="T78" t="s">
        <v>10330</v>
      </c>
      <c r="U78" t="str">
        <f t="shared" si="1"/>
        <v>439226838641463691</v>
      </c>
      <c r="V78" t="e">
        <f>VLOOKUP(U78,网银退汇!F:G,2,FALSE)</f>
        <v>#N/A</v>
      </c>
      <c r="W78" t="e">
        <f>VLOOKUP(U78,网银退汇!F:O,10,FALSE)</f>
        <v>#N/A</v>
      </c>
      <c r="X78" t="e">
        <f>VLOOKUP(C78,自助退!L:V,11,FALSE)</f>
        <v>#N/A</v>
      </c>
    </row>
    <row r="79" spans="1:24">
      <c r="A79" t="s">
        <v>10421</v>
      </c>
      <c r="B79" t="s">
        <v>673</v>
      </c>
      <c r="C79" t="s">
        <v>5401</v>
      </c>
      <c r="D79">
        <v>490</v>
      </c>
      <c r="E79" t="s">
        <v>10463</v>
      </c>
      <c r="F79" t="s">
        <v>88</v>
      </c>
      <c r="G79" t="s">
        <v>5403</v>
      </c>
      <c r="H79" t="s">
        <v>675</v>
      </c>
      <c r="I79" t="s">
        <v>10322</v>
      </c>
      <c r="J79" t="s">
        <v>10348</v>
      </c>
      <c r="K79" t="s">
        <v>10349</v>
      </c>
      <c r="L79" t="s">
        <v>10325</v>
      </c>
      <c r="M79" t="s">
        <v>10326</v>
      </c>
      <c r="N79" t="s">
        <v>10421</v>
      </c>
      <c r="O79" t="s">
        <v>10327</v>
      </c>
      <c r="P79" t="s">
        <v>10328</v>
      </c>
      <c r="Q79" t="s">
        <v>10329</v>
      </c>
      <c r="R79" t="s">
        <v>10327</v>
      </c>
      <c r="S79" t="s">
        <v>10327</v>
      </c>
      <c r="T79" t="s">
        <v>10330</v>
      </c>
      <c r="U79" t="str">
        <f t="shared" si="1"/>
        <v>6227007160110091632490</v>
      </c>
      <c r="V79" t="e">
        <f>VLOOKUP(U79,网银退汇!F:G,2,FALSE)</f>
        <v>#N/A</v>
      </c>
      <c r="W79" t="e">
        <f>VLOOKUP(U79,网银退汇!F:O,10,FALSE)</f>
        <v>#N/A</v>
      </c>
      <c r="X79" t="e">
        <f>VLOOKUP(C79,自助退!L:V,11,FALSE)</f>
        <v>#N/A</v>
      </c>
    </row>
    <row r="80" spans="1:24">
      <c r="A80" t="s">
        <v>10421</v>
      </c>
      <c r="B80" t="s">
        <v>5404</v>
      </c>
      <c r="C80" t="s">
        <v>5405</v>
      </c>
      <c r="D80">
        <v>1355</v>
      </c>
      <c r="E80" t="s">
        <v>10464</v>
      </c>
      <c r="F80" t="s">
        <v>10363</v>
      </c>
      <c r="G80" t="s">
        <v>4997</v>
      </c>
      <c r="H80" t="s">
        <v>677</v>
      </c>
      <c r="I80" t="s">
        <v>10322</v>
      </c>
      <c r="J80" t="s">
        <v>10381</v>
      </c>
      <c r="K80" t="s">
        <v>10382</v>
      </c>
      <c r="L80" t="s">
        <v>10325</v>
      </c>
      <c r="M80" t="s">
        <v>10364</v>
      </c>
      <c r="N80" t="s">
        <v>10421</v>
      </c>
      <c r="O80" t="s">
        <v>10327</v>
      </c>
      <c r="P80" t="s">
        <v>10328</v>
      </c>
      <c r="Q80" t="s">
        <v>10365</v>
      </c>
      <c r="R80" t="s">
        <v>10327</v>
      </c>
      <c r="S80" t="s">
        <v>10327</v>
      </c>
      <c r="T80" t="s">
        <v>10366</v>
      </c>
      <c r="U80" t="str">
        <f t="shared" si="1"/>
        <v>62283600124632701355</v>
      </c>
      <c r="V80">
        <f>VLOOKUP(U80,网银退汇!F:G,2,FALSE)</f>
        <v>1355</v>
      </c>
      <c r="W80" t="str">
        <f>VLOOKUP(U80,网银退汇!F:O,10,FALSE)</f>
        <v>20170607</v>
      </c>
      <c r="X80">
        <f>VLOOKUP(C80,自助退!L:V,11,FALSE)</f>
        <v>1355</v>
      </c>
    </row>
    <row r="81" spans="1:24">
      <c r="A81" t="s">
        <v>10421</v>
      </c>
      <c r="B81" t="s">
        <v>678</v>
      </c>
      <c r="C81" t="s">
        <v>5407</v>
      </c>
      <c r="D81">
        <v>92</v>
      </c>
      <c r="E81" t="s">
        <v>10465</v>
      </c>
      <c r="F81" t="s">
        <v>88</v>
      </c>
      <c r="G81" t="s">
        <v>5409</v>
      </c>
      <c r="H81" t="s">
        <v>229</v>
      </c>
      <c r="I81" t="s">
        <v>10335</v>
      </c>
      <c r="J81" t="s">
        <v>10374</v>
      </c>
      <c r="K81" t="s">
        <v>10375</v>
      </c>
      <c r="L81" t="s">
        <v>10325</v>
      </c>
      <c r="M81" t="s">
        <v>10326</v>
      </c>
      <c r="N81" t="s">
        <v>10421</v>
      </c>
      <c r="O81" t="s">
        <v>10327</v>
      </c>
      <c r="P81" t="s">
        <v>10328</v>
      </c>
      <c r="Q81" t="s">
        <v>10329</v>
      </c>
      <c r="R81" t="s">
        <v>10327</v>
      </c>
      <c r="S81" t="s">
        <v>10327</v>
      </c>
      <c r="T81" t="s">
        <v>10330</v>
      </c>
      <c r="U81" t="str">
        <f t="shared" si="1"/>
        <v>622155037168234992</v>
      </c>
      <c r="V81" t="e">
        <f>VLOOKUP(U81,网银退汇!F:G,2,FALSE)</f>
        <v>#N/A</v>
      </c>
      <c r="W81" t="e">
        <f>VLOOKUP(U81,网银退汇!F:O,10,FALSE)</f>
        <v>#N/A</v>
      </c>
      <c r="X81" t="e">
        <f>VLOOKUP(C81,自助退!L:V,11,FALSE)</f>
        <v>#N/A</v>
      </c>
    </row>
    <row r="82" spans="1:24">
      <c r="A82" t="s">
        <v>10421</v>
      </c>
      <c r="B82" t="s">
        <v>681</v>
      </c>
      <c r="C82" t="s">
        <v>5410</v>
      </c>
      <c r="D82">
        <v>676</v>
      </c>
      <c r="E82" t="s">
        <v>10466</v>
      </c>
      <c r="F82" t="s">
        <v>88</v>
      </c>
      <c r="G82" t="s">
        <v>5412</v>
      </c>
      <c r="H82" t="s">
        <v>683</v>
      </c>
      <c r="I82" t="s">
        <v>10322</v>
      </c>
      <c r="J82" t="s">
        <v>10348</v>
      </c>
      <c r="K82" t="s">
        <v>10349</v>
      </c>
      <c r="L82" t="s">
        <v>10325</v>
      </c>
      <c r="M82" t="s">
        <v>10326</v>
      </c>
      <c r="N82" t="s">
        <v>10421</v>
      </c>
      <c r="O82" t="s">
        <v>10327</v>
      </c>
      <c r="P82" t="s">
        <v>10328</v>
      </c>
      <c r="Q82" t="s">
        <v>10329</v>
      </c>
      <c r="R82" t="s">
        <v>10327</v>
      </c>
      <c r="S82" t="s">
        <v>10327</v>
      </c>
      <c r="T82" t="s">
        <v>10330</v>
      </c>
      <c r="U82" t="str">
        <f t="shared" si="1"/>
        <v>6217003970000414677676</v>
      </c>
      <c r="V82" t="e">
        <f>VLOOKUP(U82,网银退汇!F:G,2,FALSE)</f>
        <v>#N/A</v>
      </c>
      <c r="W82" t="e">
        <f>VLOOKUP(U82,网银退汇!F:O,10,FALSE)</f>
        <v>#N/A</v>
      </c>
      <c r="X82" t="e">
        <f>VLOOKUP(C82,自助退!L:V,11,FALSE)</f>
        <v>#N/A</v>
      </c>
    </row>
    <row r="83" spans="1:24">
      <c r="A83" t="s">
        <v>10421</v>
      </c>
      <c r="B83" t="s">
        <v>686</v>
      </c>
      <c r="C83" t="s">
        <v>5415</v>
      </c>
      <c r="D83">
        <v>19</v>
      </c>
      <c r="E83" t="s">
        <v>10467</v>
      </c>
      <c r="F83" t="s">
        <v>88</v>
      </c>
      <c r="G83" t="s">
        <v>366</v>
      </c>
      <c r="H83" t="s">
        <v>298</v>
      </c>
      <c r="I83" t="s">
        <v>10322</v>
      </c>
      <c r="J83" t="s">
        <v>10348</v>
      </c>
      <c r="K83" t="s">
        <v>10349</v>
      </c>
      <c r="L83" t="s">
        <v>10325</v>
      </c>
      <c r="M83" t="s">
        <v>10326</v>
      </c>
      <c r="N83" t="s">
        <v>10421</v>
      </c>
      <c r="O83" t="s">
        <v>10327</v>
      </c>
      <c r="P83" t="s">
        <v>10328</v>
      </c>
      <c r="Q83" t="s">
        <v>10329</v>
      </c>
      <c r="R83" t="s">
        <v>10327</v>
      </c>
      <c r="S83" t="s">
        <v>10327</v>
      </c>
      <c r="T83" t="s">
        <v>10330</v>
      </c>
      <c r="U83" t="str">
        <f t="shared" si="1"/>
        <v>621700395000212696619</v>
      </c>
      <c r="V83" t="e">
        <f>VLOOKUP(U83,网银退汇!F:G,2,FALSE)</f>
        <v>#N/A</v>
      </c>
      <c r="W83" t="e">
        <f>VLOOKUP(U83,网银退汇!F:O,10,FALSE)</f>
        <v>#N/A</v>
      </c>
      <c r="X83" t="e">
        <f>VLOOKUP(C83,自助退!L:V,11,FALSE)</f>
        <v>#N/A</v>
      </c>
    </row>
    <row r="84" spans="1:24">
      <c r="A84" t="s">
        <v>10421</v>
      </c>
      <c r="B84" t="s">
        <v>5425</v>
      </c>
      <c r="C84" t="s">
        <v>5426</v>
      </c>
      <c r="D84">
        <v>818</v>
      </c>
      <c r="E84" t="s">
        <v>10468</v>
      </c>
      <c r="F84" t="s">
        <v>395</v>
      </c>
      <c r="G84" t="s">
        <v>4998</v>
      </c>
      <c r="H84" t="s">
        <v>696</v>
      </c>
      <c r="I84" t="s">
        <v>10322</v>
      </c>
      <c r="J84" t="s">
        <v>10331</v>
      </c>
      <c r="K84" t="s">
        <v>10332</v>
      </c>
      <c r="L84" t="s">
        <v>10325</v>
      </c>
      <c r="M84" t="s">
        <v>10364</v>
      </c>
      <c r="N84" t="s">
        <v>10421</v>
      </c>
      <c r="O84" t="s">
        <v>10327</v>
      </c>
      <c r="P84" t="s">
        <v>10328</v>
      </c>
      <c r="Q84" t="s">
        <v>10365</v>
      </c>
      <c r="R84" t="s">
        <v>10327</v>
      </c>
      <c r="S84" t="s">
        <v>10327</v>
      </c>
      <c r="T84" t="s">
        <v>10366</v>
      </c>
      <c r="U84" t="str">
        <f t="shared" si="1"/>
        <v>6226192201621794818</v>
      </c>
      <c r="V84">
        <f>VLOOKUP(U84,网银退汇!F:G,2,FALSE)</f>
        <v>818</v>
      </c>
      <c r="W84" t="str">
        <f>VLOOKUP(U84,网银退汇!F:O,10,FALSE)</f>
        <v>20170608</v>
      </c>
      <c r="X84">
        <f>VLOOKUP(C84,自助退!L:V,11,FALSE)</f>
        <v>818</v>
      </c>
    </row>
    <row r="85" spans="1:24">
      <c r="A85" t="s">
        <v>10421</v>
      </c>
      <c r="B85" t="s">
        <v>697</v>
      </c>
      <c r="C85" t="s">
        <v>5428</v>
      </c>
      <c r="D85">
        <v>96</v>
      </c>
      <c r="E85" t="s">
        <v>10469</v>
      </c>
      <c r="F85" t="s">
        <v>88</v>
      </c>
      <c r="G85" t="s">
        <v>5430</v>
      </c>
      <c r="H85" t="s">
        <v>699</v>
      </c>
      <c r="I85" t="s">
        <v>10322</v>
      </c>
      <c r="J85" t="s">
        <v>10351</v>
      </c>
      <c r="K85" t="s">
        <v>10352</v>
      </c>
      <c r="L85" t="s">
        <v>10325</v>
      </c>
      <c r="M85" t="s">
        <v>10326</v>
      </c>
      <c r="N85" t="s">
        <v>10421</v>
      </c>
      <c r="O85" t="s">
        <v>10327</v>
      </c>
      <c r="P85" t="s">
        <v>10328</v>
      </c>
      <c r="Q85" t="s">
        <v>10329</v>
      </c>
      <c r="R85" t="s">
        <v>10327</v>
      </c>
      <c r="S85" t="s">
        <v>10327</v>
      </c>
      <c r="T85" t="s">
        <v>10330</v>
      </c>
      <c r="U85" t="str">
        <f t="shared" si="1"/>
        <v>451810921902115796</v>
      </c>
      <c r="V85" t="e">
        <f>VLOOKUP(U85,网银退汇!F:G,2,FALSE)</f>
        <v>#N/A</v>
      </c>
      <c r="W85" t="e">
        <f>VLOOKUP(U85,网银退汇!F:O,10,FALSE)</f>
        <v>#N/A</v>
      </c>
      <c r="X85" t="e">
        <f>VLOOKUP(C85,自助退!L:V,11,FALSE)</f>
        <v>#N/A</v>
      </c>
    </row>
    <row r="86" spans="1:24">
      <c r="A86" t="s">
        <v>10421</v>
      </c>
      <c r="B86" t="s">
        <v>704</v>
      </c>
      <c r="C86" t="s">
        <v>5439</v>
      </c>
      <c r="D86">
        <v>36</v>
      </c>
      <c r="E86" t="s">
        <v>10470</v>
      </c>
      <c r="F86" t="s">
        <v>88</v>
      </c>
      <c r="G86" t="s">
        <v>5441</v>
      </c>
      <c r="H86" t="s">
        <v>706</v>
      </c>
      <c r="I86" t="s">
        <v>10322</v>
      </c>
      <c r="J86" t="s">
        <v>10348</v>
      </c>
      <c r="K86" t="s">
        <v>10349</v>
      </c>
      <c r="L86" t="s">
        <v>10325</v>
      </c>
      <c r="M86" t="s">
        <v>10326</v>
      </c>
      <c r="N86" t="s">
        <v>10421</v>
      </c>
      <c r="O86" t="s">
        <v>10327</v>
      </c>
      <c r="P86" t="s">
        <v>10328</v>
      </c>
      <c r="Q86" t="s">
        <v>10329</v>
      </c>
      <c r="R86" t="s">
        <v>10327</v>
      </c>
      <c r="S86" t="s">
        <v>10327</v>
      </c>
      <c r="T86" t="s">
        <v>10330</v>
      </c>
      <c r="U86" t="str">
        <f t="shared" si="1"/>
        <v>621700392000097825436</v>
      </c>
      <c r="V86" t="e">
        <f>VLOOKUP(U86,网银退汇!F:G,2,FALSE)</f>
        <v>#N/A</v>
      </c>
      <c r="W86" t="e">
        <f>VLOOKUP(U86,网银退汇!F:O,10,FALSE)</f>
        <v>#N/A</v>
      </c>
      <c r="X86" t="e">
        <f>VLOOKUP(C86,自助退!L:V,11,FALSE)</f>
        <v>#N/A</v>
      </c>
    </row>
    <row r="87" spans="1:24">
      <c r="A87" t="s">
        <v>10421</v>
      </c>
      <c r="B87" t="s">
        <v>707</v>
      </c>
      <c r="C87" t="s">
        <v>5448</v>
      </c>
      <c r="D87">
        <v>1500</v>
      </c>
      <c r="E87" t="s">
        <v>10471</v>
      </c>
      <c r="F87" t="s">
        <v>88</v>
      </c>
      <c r="G87" t="s">
        <v>5450</v>
      </c>
      <c r="H87" t="s">
        <v>709</v>
      </c>
      <c r="I87" t="s">
        <v>10322</v>
      </c>
      <c r="J87" t="s">
        <v>10348</v>
      </c>
      <c r="K87" t="s">
        <v>10349</v>
      </c>
      <c r="L87" t="s">
        <v>10325</v>
      </c>
      <c r="M87" t="s">
        <v>10326</v>
      </c>
      <c r="N87" t="s">
        <v>10421</v>
      </c>
      <c r="O87" t="s">
        <v>10327</v>
      </c>
      <c r="P87" t="s">
        <v>10328</v>
      </c>
      <c r="Q87" t="s">
        <v>10329</v>
      </c>
      <c r="R87" t="s">
        <v>10327</v>
      </c>
      <c r="S87" t="s">
        <v>10327</v>
      </c>
      <c r="T87" t="s">
        <v>10330</v>
      </c>
      <c r="U87" t="str">
        <f t="shared" si="1"/>
        <v>62170039200008008701500</v>
      </c>
      <c r="V87" t="e">
        <f>VLOOKUP(U87,网银退汇!F:G,2,FALSE)</f>
        <v>#N/A</v>
      </c>
      <c r="W87" t="e">
        <f>VLOOKUP(U87,网银退汇!F:O,10,FALSE)</f>
        <v>#N/A</v>
      </c>
      <c r="X87" t="e">
        <f>VLOOKUP(C87,自助退!L:V,11,FALSE)</f>
        <v>#N/A</v>
      </c>
    </row>
    <row r="88" spans="1:24">
      <c r="A88" t="s">
        <v>10421</v>
      </c>
      <c r="B88" t="s">
        <v>710</v>
      </c>
      <c r="C88" t="s">
        <v>5451</v>
      </c>
      <c r="D88">
        <v>7000</v>
      </c>
      <c r="E88" t="s">
        <v>10472</v>
      </c>
      <c r="F88" t="s">
        <v>88</v>
      </c>
      <c r="G88" t="s">
        <v>5453</v>
      </c>
      <c r="H88" t="s">
        <v>10473</v>
      </c>
      <c r="I88" t="s">
        <v>10322</v>
      </c>
      <c r="J88" t="s">
        <v>10381</v>
      </c>
      <c r="K88" t="s">
        <v>10382</v>
      </c>
      <c r="L88" t="s">
        <v>10325</v>
      </c>
      <c r="M88" t="s">
        <v>10326</v>
      </c>
      <c r="N88" t="s">
        <v>10421</v>
      </c>
      <c r="O88" t="s">
        <v>10327</v>
      </c>
      <c r="P88" t="s">
        <v>10328</v>
      </c>
      <c r="Q88" t="s">
        <v>10329</v>
      </c>
      <c r="R88" t="s">
        <v>10327</v>
      </c>
      <c r="S88" t="s">
        <v>10327</v>
      </c>
      <c r="T88" t="s">
        <v>10330</v>
      </c>
      <c r="U88" t="str">
        <f t="shared" si="1"/>
        <v>62284833185856641737000</v>
      </c>
      <c r="V88" t="e">
        <f>VLOOKUP(U88,网银退汇!F:G,2,FALSE)</f>
        <v>#N/A</v>
      </c>
      <c r="W88" t="e">
        <f>VLOOKUP(U88,网银退汇!F:O,10,FALSE)</f>
        <v>#N/A</v>
      </c>
      <c r="X88" t="e">
        <f>VLOOKUP(C88,自助退!L:V,11,FALSE)</f>
        <v>#N/A</v>
      </c>
    </row>
    <row r="89" spans="1:24">
      <c r="A89" t="s">
        <v>10421</v>
      </c>
      <c r="B89" t="s">
        <v>5454</v>
      </c>
      <c r="C89" t="s">
        <v>5455</v>
      </c>
      <c r="D89">
        <v>200</v>
      </c>
      <c r="E89" t="s">
        <v>10474</v>
      </c>
      <c r="F89" t="s">
        <v>10475</v>
      </c>
      <c r="G89" t="s">
        <v>4999</v>
      </c>
      <c r="H89" t="s">
        <v>714</v>
      </c>
      <c r="I89" t="s">
        <v>10416</v>
      </c>
      <c r="J89" t="s">
        <v>10424</v>
      </c>
      <c r="K89" t="s">
        <v>10425</v>
      </c>
      <c r="L89" t="s">
        <v>10325</v>
      </c>
      <c r="M89" t="s">
        <v>10364</v>
      </c>
      <c r="N89" t="s">
        <v>10421</v>
      </c>
      <c r="O89" t="s">
        <v>10327</v>
      </c>
      <c r="P89" t="s">
        <v>10328</v>
      </c>
      <c r="Q89" t="s">
        <v>10365</v>
      </c>
      <c r="R89" t="s">
        <v>10327</v>
      </c>
      <c r="S89" t="s">
        <v>10327</v>
      </c>
      <c r="T89" t="s">
        <v>10366</v>
      </c>
      <c r="U89" t="str">
        <f t="shared" si="1"/>
        <v>6222530596483326200</v>
      </c>
      <c r="V89">
        <f>VLOOKUP(U89,网银退汇!F:G,2,FALSE)</f>
        <v>200</v>
      </c>
      <c r="W89" t="str">
        <f>VLOOKUP(U89,网银退汇!F:O,10,FALSE)</f>
        <v>20170608</v>
      </c>
      <c r="X89">
        <f>VLOOKUP(C89,自助退!L:V,11,FALSE)</f>
        <v>200</v>
      </c>
    </row>
    <row r="90" spans="1:24">
      <c r="A90" t="s">
        <v>10421</v>
      </c>
      <c r="B90" t="s">
        <v>717</v>
      </c>
      <c r="C90" t="s">
        <v>5459</v>
      </c>
      <c r="D90">
        <v>1000</v>
      </c>
      <c r="E90" t="s">
        <v>10476</v>
      </c>
      <c r="F90" t="s">
        <v>88</v>
      </c>
      <c r="G90" t="s">
        <v>5461</v>
      </c>
      <c r="H90" t="s">
        <v>447</v>
      </c>
      <c r="I90" t="s">
        <v>10322</v>
      </c>
      <c r="J90" t="s">
        <v>10351</v>
      </c>
      <c r="K90" t="s">
        <v>10352</v>
      </c>
      <c r="L90" t="s">
        <v>10325</v>
      </c>
      <c r="M90" t="s">
        <v>10326</v>
      </c>
      <c r="N90" t="s">
        <v>10421</v>
      </c>
      <c r="O90" t="s">
        <v>10327</v>
      </c>
      <c r="P90" t="s">
        <v>10328</v>
      </c>
      <c r="Q90" t="s">
        <v>10329</v>
      </c>
      <c r="R90" t="s">
        <v>10327</v>
      </c>
      <c r="S90" t="s">
        <v>10327</v>
      </c>
      <c r="T90" t="s">
        <v>10330</v>
      </c>
      <c r="U90" t="str">
        <f t="shared" si="1"/>
        <v>62828800358704021000</v>
      </c>
      <c r="V90" t="e">
        <f>VLOOKUP(U90,网银退汇!F:G,2,FALSE)</f>
        <v>#N/A</v>
      </c>
      <c r="W90" t="e">
        <f>VLOOKUP(U90,网银退汇!F:O,10,FALSE)</f>
        <v>#N/A</v>
      </c>
      <c r="X90" t="e">
        <f>VLOOKUP(C90,自助退!L:V,11,FALSE)</f>
        <v>#N/A</v>
      </c>
    </row>
    <row r="91" spans="1:24">
      <c r="A91" t="s">
        <v>10421</v>
      </c>
      <c r="B91" t="s">
        <v>720</v>
      </c>
      <c r="C91" t="s">
        <v>5462</v>
      </c>
      <c r="D91">
        <v>7066</v>
      </c>
      <c r="E91" t="s">
        <v>10477</v>
      </c>
      <c r="F91" t="s">
        <v>88</v>
      </c>
      <c r="G91" t="s">
        <v>5461</v>
      </c>
      <c r="H91" t="s">
        <v>447</v>
      </c>
      <c r="I91" t="s">
        <v>10322</v>
      </c>
      <c r="J91" t="s">
        <v>10351</v>
      </c>
      <c r="K91" t="s">
        <v>10352</v>
      </c>
      <c r="L91" t="s">
        <v>10325</v>
      </c>
      <c r="M91" t="s">
        <v>10326</v>
      </c>
      <c r="N91" t="s">
        <v>10421</v>
      </c>
      <c r="O91" t="s">
        <v>10327</v>
      </c>
      <c r="P91" t="s">
        <v>10328</v>
      </c>
      <c r="Q91" t="s">
        <v>10329</v>
      </c>
      <c r="R91" t="s">
        <v>10327</v>
      </c>
      <c r="S91" t="s">
        <v>10327</v>
      </c>
      <c r="T91" t="s">
        <v>10330</v>
      </c>
      <c r="U91" t="str">
        <f t="shared" si="1"/>
        <v>62828800358704027066</v>
      </c>
      <c r="V91" t="e">
        <f>VLOOKUP(U91,网银退汇!F:G,2,FALSE)</f>
        <v>#N/A</v>
      </c>
      <c r="W91" t="e">
        <f>VLOOKUP(U91,网银退汇!F:O,10,FALSE)</f>
        <v>#N/A</v>
      </c>
      <c r="X91" t="e">
        <f>VLOOKUP(C91,自助退!L:V,11,FALSE)</f>
        <v>#N/A</v>
      </c>
    </row>
    <row r="92" spans="1:24">
      <c r="A92" t="s">
        <v>10478</v>
      </c>
      <c r="B92" t="s">
        <v>721</v>
      </c>
      <c r="C92" t="s">
        <v>5464</v>
      </c>
      <c r="D92">
        <v>500</v>
      </c>
      <c r="E92" t="s">
        <v>10479</v>
      </c>
      <c r="F92" t="s">
        <v>88</v>
      </c>
      <c r="G92" t="s">
        <v>5466</v>
      </c>
      <c r="H92" t="s">
        <v>723</v>
      </c>
      <c r="I92" t="s">
        <v>10335</v>
      </c>
      <c r="J92" t="s">
        <v>10374</v>
      </c>
      <c r="K92" t="s">
        <v>10375</v>
      </c>
      <c r="L92" t="s">
        <v>10325</v>
      </c>
      <c r="M92" t="s">
        <v>10326</v>
      </c>
      <c r="N92" t="s">
        <v>10478</v>
      </c>
      <c r="O92" t="s">
        <v>10327</v>
      </c>
      <c r="P92" t="s">
        <v>10328</v>
      </c>
      <c r="Q92" t="s">
        <v>10329</v>
      </c>
      <c r="R92" t="s">
        <v>10327</v>
      </c>
      <c r="S92" t="s">
        <v>10327</v>
      </c>
      <c r="T92" t="s">
        <v>10330</v>
      </c>
      <c r="U92" t="str">
        <f t="shared" si="1"/>
        <v>6221551889365575500</v>
      </c>
      <c r="V92" t="e">
        <f>VLOOKUP(U92,网银退汇!F:G,2,FALSE)</f>
        <v>#N/A</v>
      </c>
      <c r="W92" t="e">
        <f>VLOOKUP(U92,网银退汇!F:O,10,FALSE)</f>
        <v>#N/A</v>
      </c>
      <c r="X92" t="e">
        <f>VLOOKUP(C92,自助退!L:V,11,FALSE)</f>
        <v>#N/A</v>
      </c>
    </row>
    <row r="93" spans="1:24">
      <c r="A93" t="s">
        <v>10478</v>
      </c>
      <c r="B93" t="s">
        <v>724</v>
      </c>
      <c r="C93" t="s">
        <v>5467</v>
      </c>
      <c r="D93">
        <v>130</v>
      </c>
      <c r="E93" t="s">
        <v>10480</v>
      </c>
      <c r="F93" t="s">
        <v>88</v>
      </c>
      <c r="G93" t="s">
        <v>5469</v>
      </c>
      <c r="H93" t="s">
        <v>10481</v>
      </c>
      <c r="I93" t="s">
        <v>10322</v>
      </c>
      <c r="J93" t="s">
        <v>10348</v>
      </c>
      <c r="K93" t="s">
        <v>10349</v>
      </c>
      <c r="L93" t="s">
        <v>10325</v>
      </c>
      <c r="M93" t="s">
        <v>10326</v>
      </c>
      <c r="N93" t="s">
        <v>10478</v>
      </c>
      <c r="O93" t="s">
        <v>10327</v>
      </c>
      <c r="P93" t="s">
        <v>10328</v>
      </c>
      <c r="Q93" t="s">
        <v>10329</v>
      </c>
      <c r="R93" t="s">
        <v>10327</v>
      </c>
      <c r="S93" t="s">
        <v>10327</v>
      </c>
      <c r="T93" t="s">
        <v>10330</v>
      </c>
      <c r="U93" t="str">
        <f t="shared" si="1"/>
        <v>6259654240256130130</v>
      </c>
      <c r="V93" t="e">
        <f>VLOOKUP(U93,网银退汇!F:G,2,FALSE)</f>
        <v>#N/A</v>
      </c>
      <c r="W93" t="e">
        <f>VLOOKUP(U93,网银退汇!F:O,10,FALSE)</f>
        <v>#N/A</v>
      </c>
      <c r="X93" t="e">
        <f>VLOOKUP(C93,自助退!L:V,11,FALSE)</f>
        <v>#N/A</v>
      </c>
    </row>
    <row r="94" spans="1:24">
      <c r="A94" t="s">
        <v>10478</v>
      </c>
      <c r="B94" t="s">
        <v>727</v>
      </c>
      <c r="C94" t="s">
        <v>5470</v>
      </c>
      <c r="D94">
        <v>34</v>
      </c>
      <c r="E94" t="s">
        <v>10482</v>
      </c>
      <c r="F94" t="s">
        <v>88</v>
      </c>
      <c r="G94" t="s">
        <v>5472</v>
      </c>
      <c r="H94" t="s">
        <v>10483</v>
      </c>
      <c r="I94" t="s">
        <v>10369</v>
      </c>
      <c r="J94" t="s">
        <v>10484</v>
      </c>
      <c r="K94" t="s">
        <v>10485</v>
      </c>
      <c r="L94" t="s">
        <v>10325</v>
      </c>
      <c r="M94" t="s">
        <v>10326</v>
      </c>
      <c r="N94" t="s">
        <v>10478</v>
      </c>
      <c r="O94" t="s">
        <v>10327</v>
      </c>
      <c r="P94" t="s">
        <v>10328</v>
      </c>
      <c r="Q94" t="s">
        <v>10329</v>
      </c>
      <c r="R94" t="s">
        <v>10327</v>
      </c>
      <c r="S94" t="s">
        <v>10327</v>
      </c>
      <c r="T94" t="s">
        <v>10330</v>
      </c>
      <c r="U94" t="str">
        <f t="shared" si="1"/>
        <v>621460018000719872934</v>
      </c>
      <c r="V94" t="e">
        <f>VLOOKUP(U94,网银退汇!F:G,2,FALSE)</f>
        <v>#N/A</v>
      </c>
      <c r="W94" t="e">
        <f>VLOOKUP(U94,网银退汇!F:O,10,FALSE)</f>
        <v>#N/A</v>
      </c>
      <c r="X94" t="e">
        <f>VLOOKUP(C94,自助退!L:V,11,FALSE)</f>
        <v>#N/A</v>
      </c>
    </row>
    <row r="95" spans="1:24">
      <c r="A95" t="s">
        <v>10478</v>
      </c>
      <c r="B95" t="s">
        <v>731</v>
      </c>
      <c r="C95" t="s">
        <v>5475</v>
      </c>
      <c r="D95">
        <v>300</v>
      </c>
      <c r="E95" t="s">
        <v>10486</v>
      </c>
      <c r="F95" t="s">
        <v>88</v>
      </c>
      <c r="G95" t="s">
        <v>5477</v>
      </c>
      <c r="H95" t="s">
        <v>733</v>
      </c>
      <c r="I95" t="s">
        <v>10335</v>
      </c>
      <c r="J95" t="s">
        <v>10</v>
      </c>
      <c r="K95" t="s">
        <v>10336</v>
      </c>
      <c r="L95" t="s">
        <v>10325</v>
      </c>
      <c r="M95" t="s">
        <v>10326</v>
      </c>
      <c r="N95" t="s">
        <v>10478</v>
      </c>
      <c r="O95" t="s">
        <v>10327</v>
      </c>
      <c r="P95" t="s">
        <v>10328</v>
      </c>
      <c r="Q95" t="s">
        <v>10329</v>
      </c>
      <c r="R95" t="s">
        <v>10327</v>
      </c>
      <c r="S95" t="s">
        <v>10327</v>
      </c>
      <c r="T95" t="s">
        <v>10330</v>
      </c>
      <c r="U95" t="str">
        <f t="shared" si="1"/>
        <v>6214852601758306300</v>
      </c>
      <c r="V95" t="e">
        <f>VLOOKUP(U95,网银退汇!F:G,2,FALSE)</f>
        <v>#N/A</v>
      </c>
      <c r="W95" t="e">
        <f>VLOOKUP(U95,网银退汇!F:O,10,FALSE)</f>
        <v>#N/A</v>
      </c>
      <c r="X95" t="e">
        <f>VLOOKUP(C95,自助退!L:V,11,FALSE)</f>
        <v>#N/A</v>
      </c>
    </row>
    <row r="96" spans="1:24">
      <c r="A96" t="s">
        <v>10478</v>
      </c>
      <c r="B96" t="s">
        <v>735</v>
      </c>
      <c r="C96" t="s">
        <v>5478</v>
      </c>
      <c r="D96">
        <v>500</v>
      </c>
      <c r="E96" t="s">
        <v>10487</v>
      </c>
      <c r="F96" t="s">
        <v>88</v>
      </c>
      <c r="G96" t="s">
        <v>5480</v>
      </c>
      <c r="H96" t="s">
        <v>737</v>
      </c>
      <c r="I96" t="s">
        <v>10416</v>
      </c>
      <c r="J96" t="s">
        <v>10424</v>
      </c>
      <c r="K96" t="s">
        <v>10425</v>
      </c>
      <c r="L96" t="s">
        <v>10325</v>
      </c>
      <c r="M96" t="s">
        <v>10326</v>
      </c>
      <c r="N96" t="s">
        <v>10478</v>
      </c>
      <c r="O96" t="s">
        <v>10327</v>
      </c>
      <c r="P96" t="s">
        <v>10328</v>
      </c>
      <c r="Q96" t="s">
        <v>10329</v>
      </c>
      <c r="R96" t="s">
        <v>10327</v>
      </c>
      <c r="S96" t="s">
        <v>10327</v>
      </c>
      <c r="T96" t="s">
        <v>10330</v>
      </c>
      <c r="U96" t="str">
        <f t="shared" si="1"/>
        <v>6222620590005238708500</v>
      </c>
      <c r="V96" t="e">
        <f>VLOOKUP(U96,网银退汇!F:G,2,FALSE)</f>
        <v>#N/A</v>
      </c>
      <c r="W96" t="e">
        <f>VLOOKUP(U96,网银退汇!F:O,10,FALSE)</f>
        <v>#N/A</v>
      </c>
      <c r="X96" t="e">
        <f>VLOOKUP(C96,自助退!L:V,11,FALSE)</f>
        <v>#N/A</v>
      </c>
    </row>
    <row r="97" spans="1:24">
      <c r="A97" t="s">
        <v>10478</v>
      </c>
      <c r="B97" t="s">
        <v>5481</v>
      </c>
      <c r="C97" t="s">
        <v>5482</v>
      </c>
      <c r="D97">
        <v>20</v>
      </c>
      <c r="E97" t="s">
        <v>10488</v>
      </c>
      <c r="F97" t="s">
        <v>400</v>
      </c>
      <c r="G97" t="s">
        <v>4895</v>
      </c>
      <c r="H97" t="s">
        <v>740</v>
      </c>
      <c r="I97" t="s">
        <v>10335</v>
      </c>
      <c r="J97" t="s">
        <v>10</v>
      </c>
      <c r="K97" t="s">
        <v>10336</v>
      </c>
      <c r="L97" t="s">
        <v>10325</v>
      </c>
      <c r="M97" t="s">
        <v>10364</v>
      </c>
      <c r="N97" t="s">
        <v>10478</v>
      </c>
      <c r="O97" t="s">
        <v>10327</v>
      </c>
      <c r="P97" t="s">
        <v>10328</v>
      </c>
      <c r="Q97" t="s">
        <v>10365</v>
      </c>
      <c r="R97" t="s">
        <v>10327</v>
      </c>
      <c r="S97" t="s">
        <v>10327</v>
      </c>
      <c r="T97" t="s">
        <v>10366</v>
      </c>
      <c r="U97" t="str">
        <f t="shared" si="1"/>
        <v>439226080397144720</v>
      </c>
      <c r="V97">
        <f>VLOOKUP(U97,网银退汇!F:G,2,FALSE)</f>
        <v>20</v>
      </c>
      <c r="W97" t="str">
        <f>VLOOKUP(U97,网银退汇!F:O,10,FALSE)</f>
        <v>20170608</v>
      </c>
      <c r="X97">
        <f>VLOOKUP(C97,自助退!L:V,11,FALSE)</f>
        <v>20</v>
      </c>
    </row>
    <row r="98" spans="1:24">
      <c r="A98" t="s">
        <v>10478</v>
      </c>
      <c r="B98" t="s">
        <v>5484</v>
      </c>
      <c r="C98" t="s">
        <v>5485</v>
      </c>
      <c r="D98">
        <v>14</v>
      </c>
      <c r="E98" t="s">
        <v>10489</v>
      </c>
      <c r="F98" t="s">
        <v>400</v>
      </c>
      <c r="G98" t="s">
        <v>4895</v>
      </c>
      <c r="H98" t="s">
        <v>740</v>
      </c>
      <c r="I98" t="s">
        <v>10335</v>
      </c>
      <c r="J98" t="s">
        <v>10</v>
      </c>
      <c r="K98" t="s">
        <v>10336</v>
      </c>
      <c r="L98" t="s">
        <v>10325</v>
      </c>
      <c r="M98" t="s">
        <v>10364</v>
      </c>
      <c r="N98" t="s">
        <v>10478</v>
      </c>
      <c r="O98" t="s">
        <v>10327</v>
      </c>
      <c r="P98" t="s">
        <v>10328</v>
      </c>
      <c r="Q98" t="s">
        <v>10365</v>
      </c>
      <c r="R98" t="s">
        <v>10327</v>
      </c>
      <c r="S98" t="s">
        <v>10327</v>
      </c>
      <c r="T98" t="s">
        <v>10366</v>
      </c>
      <c r="U98" t="str">
        <f t="shared" si="1"/>
        <v>439226080397144714</v>
      </c>
      <c r="V98">
        <f>VLOOKUP(U98,网银退汇!F:G,2,FALSE)</f>
        <v>14</v>
      </c>
      <c r="W98" t="str">
        <f>VLOOKUP(U98,网银退汇!F:O,10,FALSE)</f>
        <v>20170608</v>
      </c>
      <c r="X98">
        <f>VLOOKUP(C98,自助退!L:V,11,FALSE)</f>
        <v>14</v>
      </c>
    </row>
    <row r="99" spans="1:24">
      <c r="A99" t="s">
        <v>10478</v>
      </c>
      <c r="B99" t="s">
        <v>743</v>
      </c>
      <c r="C99" t="s">
        <v>5489</v>
      </c>
      <c r="D99">
        <v>130</v>
      </c>
      <c r="E99" t="s">
        <v>10490</v>
      </c>
      <c r="F99" t="s">
        <v>88</v>
      </c>
      <c r="G99" t="s">
        <v>5491</v>
      </c>
      <c r="H99" t="s">
        <v>745</v>
      </c>
      <c r="I99" t="s">
        <v>10322</v>
      </c>
      <c r="J99" t="s">
        <v>10348</v>
      </c>
      <c r="K99" t="s">
        <v>10349</v>
      </c>
      <c r="L99" t="s">
        <v>10325</v>
      </c>
      <c r="M99" t="s">
        <v>10326</v>
      </c>
      <c r="N99" t="s">
        <v>10478</v>
      </c>
      <c r="O99" t="s">
        <v>10327</v>
      </c>
      <c r="P99" t="s">
        <v>10328</v>
      </c>
      <c r="Q99" t="s">
        <v>10329</v>
      </c>
      <c r="R99" t="s">
        <v>10327</v>
      </c>
      <c r="S99" t="s">
        <v>10327</v>
      </c>
      <c r="T99" t="s">
        <v>10330</v>
      </c>
      <c r="U99" t="str">
        <f t="shared" si="1"/>
        <v>6259650806605744130</v>
      </c>
      <c r="V99">
        <f>VLOOKUP(U99,网银退汇!F:G,2,FALSE)</f>
        <v>130</v>
      </c>
      <c r="W99" t="str">
        <f>VLOOKUP(U99,网银退汇!F:O,10,FALSE)</f>
        <v>20170609</v>
      </c>
      <c r="X99" t="e">
        <f>VLOOKUP(C99,自助退!L:V,11,FALSE)</f>
        <v>#N/A</v>
      </c>
    </row>
    <row r="100" spans="1:24">
      <c r="A100" t="s">
        <v>10478</v>
      </c>
      <c r="B100" t="s">
        <v>746</v>
      </c>
      <c r="C100" t="s">
        <v>5492</v>
      </c>
      <c r="D100">
        <v>500</v>
      </c>
      <c r="E100" t="s">
        <v>10491</v>
      </c>
      <c r="F100" t="s">
        <v>88</v>
      </c>
      <c r="G100" t="s">
        <v>5494</v>
      </c>
      <c r="H100" t="s">
        <v>10492</v>
      </c>
      <c r="I100" t="s">
        <v>10322</v>
      </c>
      <c r="J100" t="s">
        <v>10351</v>
      </c>
      <c r="K100" t="s">
        <v>10352</v>
      </c>
      <c r="L100" t="s">
        <v>10325</v>
      </c>
      <c r="M100" t="s">
        <v>10326</v>
      </c>
      <c r="N100" t="s">
        <v>10478</v>
      </c>
      <c r="O100" t="s">
        <v>10327</v>
      </c>
      <c r="P100" t="s">
        <v>10328</v>
      </c>
      <c r="Q100" t="s">
        <v>10329</v>
      </c>
      <c r="R100" t="s">
        <v>10327</v>
      </c>
      <c r="S100" t="s">
        <v>10327</v>
      </c>
      <c r="T100" t="s">
        <v>10330</v>
      </c>
      <c r="U100" t="str">
        <f t="shared" si="1"/>
        <v>6212262505000535332500</v>
      </c>
      <c r="V100" t="e">
        <f>VLOOKUP(U100,网银退汇!F:G,2,FALSE)</f>
        <v>#N/A</v>
      </c>
      <c r="W100" t="e">
        <f>VLOOKUP(U100,网银退汇!F:O,10,FALSE)</f>
        <v>#N/A</v>
      </c>
      <c r="X100" t="e">
        <f>VLOOKUP(C100,自助退!L:V,11,FALSE)</f>
        <v>#N/A</v>
      </c>
    </row>
    <row r="101" spans="1:24">
      <c r="A101" t="s">
        <v>10478</v>
      </c>
      <c r="B101" t="s">
        <v>749</v>
      </c>
      <c r="C101" t="s">
        <v>5495</v>
      </c>
      <c r="D101">
        <v>159</v>
      </c>
      <c r="E101" t="s">
        <v>10493</v>
      </c>
      <c r="F101" t="s">
        <v>88</v>
      </c>
      <c r="G101" t="s">
        <v>5497</v>
      </c>
      <c r="H101" t="s">
        <v>751</v>
      </c>
      <c r="I101" t="s">
        <v>10335</v>
      </c>
      <c r="J101" t="s">
        <v>10</v>
      </c>
      <c r="K101" t="s">
        <v>10336</v>
      </c>
      <c r="L101" t="s">
        <v>10325</v>
      </c>
      <c r="M101" t="s">
        <v>10326</v>
      </c>
      <c r="N101" t="s">
        <v>10478</v>
      </c>
      <c r="O101" t="s">
        <v>10327</v>
      </c>
      <c r="P101" t="s">
        <v>10328</v>
      </c>
      <c r="Q101" t="s">
        <v>10329</v>
      </c>
      <c r="R101" t="s">
        <v>10327</v>
      </c>
      <c r="S101" t="s">
        <v>10327</v>
      </c>
      <c r="T101" t="s">
        <v>10330</v>
      </c>
      <c r="U101" t="str">
        <f t="shared" si="1"/>
        <v>6214858712350511159</v>
      </c>
      <c r="V101" t="e">
        <f>VLOOKUP(U101,网银退汇!F:G,2,FALSE)</f>
        <v>#N/A</v>
      </c>
      <c r="W101" t="e">
        <f>VLOOKUP(U101,网银退汇!F:O,10,FALSE)</f>
        <v>#N/A</v>
      </c>
      <c r="X101" t="e">
        <f>VLOOKUP(C101,自助退!L:V,11,FALSE)</f>
        <v>#N/A</v>
      </c>
    </row>
    <row r="102" spans="1:24">
      <c r="A102" t="s">
        <v>10478</v>
      </c>
      <c r="B102" t="s">
        <v>752</v>
      </c>
      <c r="C102" t="s">
        <v>5498</v>
      </c>
      <c r="D102">
        <v>1900</v>
      </c>
      <c r="E102" t="s">
        <v>10494</v>
      </c>
      <c r="F102" t="s">
        <v>88</v>
      </c>
      <c r="G102" t="s">
        <v>362</v>
      </c>
      <c r="H102" t="s">
        <v>293</v>
      </c>
      <c r="I102" t="s">
        <v>10322</v>
      </c>
      <c r="J102" t="s">
        <v>10348</v>
      </c>
      <c r="K102" t="s">
        <v>10349</v>
      </c>
      <c r="L102" t="s">
        <v>10325</v>
      </c>
      <c r="M102" t="s">
        <v>10326</v>
      </c>
      <c r="N102" t="s">
        <v>10478</v>
      </c>
      <c r="O102" t="s">
        <v>10327</v>
      </c>
      <c r="P102" t="s">
        <v>10328</v>
      </c>
      <c r="Q102" t="s">
        <v>10329</v>
      </c>
      <c r="R102" t="s">
        <v>10327</v>
      </c>
      <c r="S102" t="s">
        <v>10327</v>
      </c>
      <c r="T102" t="s">
        <v>10330</v>
      </c>
      <c r="U102" t="str">
        <f t="shared" si="1"/>
        <v>48959203273416491900</v>
      </c>
      <c r="V102" t="e">
        <f>VLOOKUP(U102,网银退汇!F:G,2,FALSE)</f>
        <v>#N/A</v>
      </c>
      <c r="W102" t="e">
        <f>VLOOKUP(U102,网银退汇!F:O,10,FALSE)</f>
        <v>#N/A</v>
      </c>
      <c r="X102" t="e">
        <f>VLOOKUP(C102,自助退!L:V,11,FALSE)</f>
        <v>#N/A</v>
      </c>
    </row>
    <row r="103" spans="1:24">
      <c r="A103" t="s">
        <v>10478</v>
      </c>
      <c r="B103" t="s">
        <v>753</v>
      </c>
      <c r="C103" t="s">
        <v>5500</v>
      </c>
      <c r="D103">
        <v>1244</v>
      </c>
      <c r="E103" t="s">
        <v>10495</v>
      </c>
      <c r="F103" t="s">
        <v>88</v>
      </c>
      <c r="G103" t="s">
        <v>5502</v>
      </c>
      <c r="H103" t="s">
        <v>755</v>
      </c>
      <c r="I103" t="s">
        <v>10322</v>
      </c>
      <c r="J103" t="s">
        <v>10351</v>
      </c>
      <c r="K103" t="s">
        <v>10352</v>
      </c>
      <c r="L103" t="s">
        <v>10325</v>
      </c>
      <c r="M103" t="s">
        <v>10326</v>
      </c>
      <c r="N103" t="s">
        <v>10478</v>
      </c>
      <c r="O103" t="s">
        <v>10327</v>
      </c>
      <c r="P103" t="s">
        <v>10328</v>
      </c>
      <c r="Q103" t="s">
        <v>10329</v>
      </c>
      <c r="R103" t="s">
        <v>10327</v>
      </c>
      <c r="S103" t="s">
        <v>10327</v>
      </c>
      <c r="T103" t="s">
        <v>10330</v>
      </c>
      <c r="U103" t="str">
        <f t="shared" si="1"/>
        <v>62172312080056724501244</v>
      </c>
      <c r="V103" t="e">
        <f>VLOOKUP(U103,网银退汇!F:G,2,FALSE)</f>
        <v>#N/A</v>
      </c>
      <c r="W103" t="e">
        <f>VLOOKUP(U103,网银退汇!F:O,10,FALSE)</f>
        <v>#N/A</v>
      </c>
      <c r="X103" t="e">
        <f>VLOOKUP(C103,自助退!L:V,11,FALSE)</f>
        <v>#N/A</v>
      </c>
    </row>
    <row r="104" spans="1:24">
      <c r="A104" t="s">
        <v>10478</v>
      </c>
      <c r="B104" t="s">
        <v>756</v>
      </c>
      <c r="C104" t="s">
        <v>5503</v>
      </c>
      <c r="D104">
        <v>86</v>
      </c>
      <c r="E104" t="s">
        <v>10496</v>
      </c>
      <c r="F104" t="s">
        <v>88</v>
      </c>
      <c r="G104" t="s">
        <v>5505</v>
      </c>
      <c r="H104" t="s">
        <v>758</v>
      </c>
      <c r="I104" t="s">
        <v>10322</v>
      </c>
      <c r="J104" t="s">
        <v>10348</v>
      </c>
      <c r="K104" t="s">
        <v>10349</v>
      </c>
      <c r="L104" t="s">
        <v>10325</v>
      </c>
      <c r="M104" t="s">
        <v>10326</v>
      </c>
      <c r="N104" t="s">
        <v>10478</v>
      </c>
      <c r="O104" t="s">
        <v>10327</v>
      </c>
      <c r="P104" t="s">
        <v>10328</v>
      </c>
      <c r="Q104" t="s">
        <v>10329</v>
      </c>
      <c r="R104" t="s">
        <v>10327</v>
      </c>
      <c r="S104" t="s">
        <v>10327</v>
      </c>
      <c r="T104" t="s">
        <v>10330</v>
      </c>
      <c r="U104" t="str">
        <f t="shared" si="1"/>
        <v>621700386002325371786</v>
      </c>
      <c r="V104" t="e">
        <f>VLOOKUP(U104,网银退汇!F:G,2,FALSE)</f>
        <v>#N/A</v>
      </c>
      <c r="W104" t="e">
        <f>VLOOKUP(U104,网银退汇!F:O,10,FALSE)</f>
        <v>#N/A</v>
      </c>
      <c r="X104" t="e">
        <f>VLOOKUP(C104,自助退!L:V,11,FALSE)</f>
        <v>#N/A</v>
      </c>
    </row>
    <row r="105" spans="1:24">
      <c r="A105" t="s">
        <v>10478</v>
      </c>
      <c r="B105" t="s">
        <v>759</v>
      </c>
      <c r="C105" t="s">
        <v>5506</v>
      </c>
      <c r="D105">
        <v>500</v>
      </c>
      <c r="E105" t="s">
        <v>10497</v>
      </c>
      <c r="F105" t="s">
        <v>88</v>
      </c>
      <c r="G105" t="s">
        <v>5508</v>
      </c>
      <c r="H105" t="s">
        <v>761</v>
      </c>
      <c r="I105" t="s">
        <v>10322</v>
      </c>
      <c r="J105" t="s">
        <v>10351</v>
      </c>
      <c r="K105" t="s">
        <v>10352</v>
      </c>
      <c r="L105" t="s">
        <v>10325</v>
      </c>
      <c r="M105" t="s">
        <v>10326</v>
      </c>
      <c r="N105" t="s">
        <v>10478</v>
      </c>
      <c r="O105" t="s">
        <v>10327</v>
      </c>
      <c r="P105" t="s">
        <v>10328</v>
      </c>
      <c r="Q105" t="s">
        <v>10329</v>
      </c>
      <c r="R105" t="s">
        <v>10327</v>
      </c>
      <c r="S105" t="s">
        <v>10327</v>
      </c>
      <c r="T105" t="s">
        <v>10330</v>
      </c>
      <c r="U105" t="str">
        <f t="shared" si="1"/>
        <v>6282880039418893500</v>
      </c>
      <c r="V105" t="e">
        <f>VLOOKUP(U105,网银退汇!F:G,2,FALSE)</f>
        <v>#N/A</v>
      </c>
      <c r="W105" t="e">
        <f>VLOOKUP(U105,网银退汇!F:O,10,FALSE)</f>
        <v>#N/A</v>
      </c>
      <c r="X105" t="e">
        <f>VLOOKUP(C105,自助退!L:V,11,FALSE)</f>
        <v>#N/A</v>
      </c>
    </row>
    <row r="106" spans="1:24">
      <c r="A106" t="s">
        <v>10478</v>
      </c>
      <c r="B106" t="s">
        <v>762</v>
      </c>
      <c r="C106" t="s">
        <v>5509</v>
      </c>
      <c r="D106">
        <v>9000</v>
      </c>
      <c r="E106" t="s">
        <v>10498</v>
      </c>
      <c r="F106" t="s">
        <v>88</v>
      </c>
      <c r="G106" t="s">
        <v>5511</v>
      </c>
      <c r="H106" t="s">
        <v>764</v>
      </c>
      <c r="I106" t="s">
        <v>10322</v>
      </c>
      <c r="J106" t="s">
        <v>10356</v>
      </c>
      <c r="K106" t="s">
        <v>10357</v>
      </c>
      <c r="L106" t="s">
        <v>10325</v>
      </c>
      <c r="M106" t="s">
        <v>10326</v>
      </c>
      <c r="N106" t="s">
        <v>10478</v>
      </c>
      <c r="O106" t="s">
        <v>10327</v>
      </c>
      <c r="P106" t="s">
        <v>10328</v>
      </c>
      <c r="Q106" t="s">
        <v>10329</v>
      </c>
      <c r="R106" t="s">
        <v>10327</v>
      </c>
      <c r="S106" t="s">
        <v>10327</v>
      </c>
      <c r="T106" t="s">
        <v>10330</v>
      </c>
      <c r="U106" t="str">
        <f t="shared" si="1"/>
        <v>62179970710024668609000</v>
      </c>
      <c r="V106" t="e">
        <f>VLOOKUP(U106,网银退汇!F:G,2,FALSE)</f>
        <v>#N/A</v>
      </c>
      <c r="W106" t="e">
        <f>VLOOKUP(U106,网银退汇!F:O,10,FALSE)</f>
        <v>#N/A</v>
      </c>
      <c r="X106" t="e">
        <f>VLOOKUP(C106,自助退!L:V,11,FALSE)</f>
        <v>#N/A</v>
      </c>
    </row>
    <row r="107" spans="1:24">
      <c r="A107" t="s">
        <v>10478</v>
      </c>
      <c r="B107" t="s">
        <v>765</v>
      </c>
      <c r="C107" t="s">
        <v>5512</v>
      </c>
      <c r="D107">
        <v>84</v>
      </c>
      <c r="E107" t="s">
        <v>10499</v>
      </c>
      <c r="F107" t="s">
        <v>88</v>
      </c>
      <c r="G107" t="s">
        <v>5514</v>
      </c>
      <c r="H107" t="s">
        <v>10500</v>
      </c>
      <c r="I107" t="s">
        <v>10322</v>
      </c>
      <c r="J107" t="s">
        <v>10356</v>
      </c>
      <c r="K107" t="s">
        <v>10357</v>
      </c>
      <c r="L107" t="s">
        <v>10325</v>
      </c>
      <c r="M107" t="s">
        <v>10326</v>
      </c>
      <c r="N107" t="s">
        <v>10478</v>
      </c>
      <c r="O107" t="s">
        <v>10327</v>
      </c>
      <c r="P107" t="s">
        <v>10328</v>
      </c>
      <c r="Q107" t="s">
        <v>10329</v>
      </c>
      <c r="R107" t="s">
        <v>10327</v>
      </c>
      <c r="S107" t="s">
        <v>10327</v>
      </c>
      <c r="T107" t="s">
        <v>10330</v>
      </c>
      <c r="U107" t="str">
        <f t="shared" si="1"/>
        <v>621799671000288667384</v>
      </c>
      <c r="V107" t="e">
        <f>VLOOKUP(U107,网银退汇!F:G,2,FALSE)</f>
        <v>#N/A</v>
      </c>
      <c r="W107" t="e">
        <f>VLOOKUP(U107,网银退汇!F:O,10,FALSE)</f>
        <v>#N/A</v>
      </c>
      <c r="X107" t="e">
        <f>VLOOKUP(C107,自助退!L:V,11,FALSE)</f>
        <v>#N/A</v>
      </c>
    </row>
    <row r="108" spans="1:24">
      <c r="A108" t="s">
        <v>10478</v>
      </c>
      <c r="B108" t="s">
        <v>768</v>
      </c>
      <c r="C108" t="s">
        <v>5515</v>
      </c>
      <c r="D108">
        <v>500</v>
      </c>
      <c r="E108" t="s">
        <v>10501</v>
      </c>
      <c r="F108" t="s">
        <v>88</v>
      </c>
      <c r="G108" t="s">
        <v>5517</v>
      </c>
      <c r="H108" t="s">
        <v>770</v>
      </c>
      <c r="I108" t="s">
        <v>10322</v>
      </c>
      <c r="J108" t="s">
        <v>10381</v>
      </c>
      <c r="K108" t="s">
        <v>10382</v>
      </c>
      <c r="L108" t="s">
        <v>10325</v>
      </c>
      <c r="M108" t="s">
        <v>10326</v>
      </c>
      <c r="N108" t="s">
        <v>10478</v>
      </c>
      <c r="O108" t="s">
        <v>10327</v>
      </c>
      <c r="P108" t="s">
        <v>10328</v>
      </c>
      <c r="Q108" t="s">
        <v>10329</v>
      </c>
      <c r="R108" t="s">
        <v>10327</v>
      </c>
      <c r="S108" t="s">
        <v>10327</v>
      </c>
      <c r="T108" t="s">
        <v>10330</v>
      </c>
      <c r="U108" t="str">
        <f t="shared" si="1"/>
        <v>6228483618423920277500</v>
      </c>
      <c r="V108" t="e">
        <f>VLOOKUP(U108,网银退汇!F:G,2,FALSE)</f>
        <v>#N/A</v>
      </c>
      <c r="W108" t="e">
        <f>VLOOKUP(U108,网银退汇!F:O,10,FALSE)</f>
        <v>#N/A</v>
      </c>
      <c r="X108" t="e">
        <f>VLOOKUP(C108,自助退!L:V,11,FALSE)</f>
        <v>#N/A</v>
      </c>
    </row>
    <row r="109" spans="1:24">
      <c r="A109" t="s">
        <v>10478</v>
      </c>
      <c r="B109" t="s">
        <v>5518</v>
      </c>
      <c r="C109" t="s">
        <v>5519</v>
      </c>
      <c r="D109">
        <v>500</v>
      </c>
      <c r="E109" t="s">
        <v>10502</v>
      </c>
      <c r="F109" t="s">
        <v>90</v>
      </c>
      <c r="G109" t="s">
        <v>5000</v>
      </c>
      <c r="H109" t="s">
        <v>772</v>
      </c>
      <c r="I109" t="s">
        <v>10322</v>
      </c>
      <c r="J109" t="s">
        <v>10356</v>
      </c>
      <c r="K109" t="s">
        <v>10357</v>
      </c>
      <c r="L109" t="s">
        <v>10325</v>
      </c>
      <c r="M109" t="s">
        <v>10364</v>
      </c>
      <c r="N109" t="s">
        <v>10478</v>
      </c>
      <c r="O109" t="s">
        <v>10327</v>
      </c>
      <c r="P109" t="s">
        <v>10328</v>
      </c>
      <c r="Q109" t="s">
        <v>10365</v>
      </c>
      <c r="R109" t="s">
        <v>10327</v>
      </c>
      <c r="S109" t="s">
        <v>10327</v>
      </c>
      <c r="T109" t="s">
        <v>10366</v>
      </c>
      <c r="U109" t="str">
        <f t="shared" si="1"/>
        <v>6217997300004895408500</v>
      </c>
      <c r="V109">
        <f>VLOOKUP(U109,网银退汇!F:G,2,FALSE)</f>
        <v>500</v>
      </c>
      <c r="W109" t="str">
        <f>VLOOKUP(U109,网银退汇!F:O,10,FALSE)</f>
        <v>20170608</v>
      </c>
      <c r="X109">
        <f>VLOOKUP(C109,自助退!L:V,11,FALSE)</f>
        <v>500</v>
      </c>
    </row>
    <row r="110" spans="1:24">
      <c r="A110" t="s">
        <v>10478</v>
      </c>
      <c r="B110" t="s">
        <v>773</v>
      </c>
      <c r="C110" t="s">
        <v>5521</v>
      </c>
      <c r="D110">
        <v>278</v>
      </c>
      <c r="E110" t="s">
        <v>10503</v>
      </c>
      <c r="F110" t="s">
        <v>88</v>
      </c>
      <c r="G110" t="s">
        <v>5523</v>
      </c>
      <c r="H110" t="s">
        <v>775</v>
      </c>
      <c r="I110" t="s">
        <v>10322</v>
      </c>
      <c r="J110" t="s">
        <v>10356</v>
      </c>
      <c r="K110" t="s">
        <v>10357</v>
      </c>
      <c r="L110" t="s">
        <v>10325</v>
      </c>
      <c r="M110" t="s">
        <v>10326</v>
      </c>
      <c r="N110" t="s">
        <v>10478</v>
      </c>
      <c r="O110" t="s">
        <v>10327</v>
      </c>
      <c r="P110" t="s">
        <v>10328</v>
      </c>
      <c r="Q110" t="s">
        <v>10329</v>
      </c>
      <c r="R110" t="s">
        <v>10327</v>
      </c>
      <c r="S110" t="s">
        <v>10327</v>
      </c>
      <c r="T110" t="s">
        <v>10330</v>
      </c>
      <c r="U110" t="str">
        <f t="shared" si="1"/>
        <v>6217997300020475235278</v>
      </c>
      <c r="V110" t="e">
        <f>VLOOKUP(U110,网银退汇!F:G,2,FALSE)</f>
        <v>#N/A</v>
      </c>
      <c r="W110" t="e">
        <f>VLOOKUP(U110,网银退汇!F:O,10,FALSE)</f>
        <v>#N/A</v>
      </c>
      <c r="X110" t="e">
        <f>VLOOKUP(C110,自助退!L:V,11,FALSE)</f>
        <v>#N/A</v>
      </c>
    </row>
    <row r="111" spans="1:24">
      <c r="A111" t="s">
        <v>10478</v>
      </c>
      <c r="B111" t="s">
        <v>777</v>
      </c>
      <c r="C111" t="s">
        <v>5524</v>
      </c>
      <c r="D111">
        <v>34</v>
      </c>
      <c r="E111" t="s">
        <v>10504</v>
      </c>
      <c r="F111" t="s">
        <v>88</v>
      </c>
      <c r="G111" t="s">
        <v>5526</v>
      </c>
      <c r="H111" t="s">
        <v>779</v>
      </c>
      <c r="I111" t="s">
        <v>10322</v>
      </c>
      <c r="J111" t="s">
        <v>10331</v>
      </c>
      <c r="K111" t="s">
        <v>10332</v>
      </c>
      <c r="L111" t="s">
        <v>10325</v>
      </c>
      <c r="M111" t="s">
        <v>10326</v>
      </c>
      <c r="N111" t="s">
        <v>10478</v>
      </c>
      <c r="O111" t="s">
        <v>10327</v>
      </c>
      <c r="P111" t="s">
        <v>10328</v>
      </c>
      <c r="Q111" t="s">
        <v>10329</v>
      </c>
      <c r="R111" t="s">
        <v>10327</v>
      </c>
      <c r="S111" t="s">
        <v>10327</v>
      </c>
      <c r="T111" t="s">
        <v>10330</v>
      </c>
      <c r="U111" t="str">
        <f t="shared" si="1"/>
        <v>622623020511783934</v>
      </c>
      <c r="V111" t="e">
        <f>VLOOKUP(U111,网银退汇!F:G,2,FALSE)</f>
        <v>#N/A</v>
      </c>
      <c r="W111" t="e">
        <f>VLOOKUP(U111,网银退汇!F:O,10,FALSE)</f>
        <v>#N/A</v>
      </c>
      <c r="X111" t="e">
        <f>VLOOKUP(C111,自助退!L:V,11,FALSE)</f>
        <v>#N/A</v>
      </c>
    </row>
    <row r="112" spans="1:24">
      <c r="A112" t="s">
        <v>10478</v>
      </c>
      <c r="B112" t="s">
        <v>782</v>
      </c>
      <c r="C112" t="s">
        <v>5529</v>
      </c>
      <c r="D112">
        <v>500</v>
      </c>
      <c r="E112" t="s">
        <v>10505</v>
      </c>
      <c r="F112" t="s">
        <v>88</v>
      </c>
      <c r="G112" t="s">
        <v>5531</v>
      </c>
      <c r="H112" t="s">
        <v>784</v>
      </c>
      <c r="I112" t="s">
        <v>10322</v>
      </c>
      <c r="J112" t="s">
        <v>10348</v>
      </c>
      <c r="K112" t="s">
        <v>10349</v>
      </c>
      <c r="L112" t="s">
        <v>10325</v>
      </c>
      <c r="M112" t="s">
        <v>10326</v>
      </c>
      <c r="N112" t="s">
        <v>10478</v>
      </c>
      <c r="O112" t="s">
        <v>10327</v>
      </c>
      <c r="P112" t="s">
        <v>10328</v>
      </c>
      <c r="Q112" t="s">
        <v>10329</v>
      </c>
      <c r="R112" t="s">
        <v>10327</v>
      </c>
      <c r="S112" t="s">
        <v>10327</v>
      </c>
      <c r="T112" t="s">
        <v>10330</v>
      </c>
      <c r="U112" t="str">
        <f t="shared" si="1"/>
        <v>5324506023529492500</v>
      </c>
      <c r="V112" t="e">
        <f>VLOOKUP(U112,网银退汇!F:G,2,FALSE)</f>
        <v>#N/A</v>
      </c>
      <c r="W112" t="e">
        <f>VLOOKUP(U112,网银退汇!F:O,10,FALSE)</f>
        <v>#N/A</v>
      </c>
      <c r="X112" t="e">
        <f>VLOOKUP(C112,自助退!L:V,11,FALSE)</f>
        <v>#N/A</v>
      </c>
    </row>
    <row r="113" spans="1:24">
      <c r="A113" t="s">
        <v>10478</v>
      </c>
      <c r="B113" t="s">
        <v>785</v>
      </c>
      <c r="C113" t="s">
        <v>5532</v>
      </c>
      <c r="D113">
        <v>1094</v>
      </c>
      <c r="E113" t="s">
        <v>10506</v>
      </c>
      <c r="F113" t="s">
        <v>88</v>
      </c>
      <c r="G113" t="s">
        <v>5534</v>
      </c>
      <c r="H113" t="s">
        <v>787</v>
      </c>
      <c r="I113" t="s">
        <v>10335</v>
      </c>
      <c r="J113" t="s">
        <v>10</v>
      </c>
      <c r="K113" t="s">
        <v>10336</v>
      </c>
      <c r="L113" t="s">
        <v>10325</v>
      </c>
      <c r="M113" t="s">
        <v>10326</v>
      </c>
      <c r="N113" t="s">
        <v>10478</v>
      </c>
      <c r="O113" t="s">
        <v>10327</v>
      </c>
      <c r="P113" t="s">
        <v>10328</v>
      </c>
      <c r="Q113" t="s">
        <v>10329</v>
      </c>
      <c r="R113" t="s">
        <v>10327</v>
      </c>
      <c r="S113" t="s">
        <v>10327</v>
      </c>
      <c r="T113" t="s">
        <v>10330</v>
      </c>
      <c r="U113" t="str">
        <f t="shared" si="1"/>
        <v>62260987119623311094</v>
      </c>
      <c r="V113" t="e">
        <f>VLOOKUP(U113,网银退汇!F:G,2,FALSE)</f>
        <v>#N/A</v>
      </c>
      <c r="W113" t="e">
        <f>VLOOKUP(U113,网银退汇!F:O,10,FALSE)</f>
        <v>#N/A</v>
      </c>
      <c r="X113" t="e">
        <f>VLOOKUP(C113,自助退!L:V,11,FALSE)</f>
        <v>#N/A</v>
      </c>
    </row>
    <row r="114" spans="1:24">
      <c r="A114" t="s">
        <v>10478</v>
      </c>
      <c r="B114" t="s">
        <v>5535</v>
      </c>
      <c r="C114" t="s">
        <v>5536</v>
      </c>
      <c r="D114">
        <v>64</v>
      </c>
      <c r="E114" t="s">
        <v>10507</v>
      </c>
      <c r="F114" t="s">
        <v>10363</v>
      </c>
      <c r="G114" t="s">
        <v>5001</v>
      </c>
      <c r="H114" t="s">
        <v>789</v>
      </c>
      <c r="I114" t="s">
        <v>10322</v>
      </c>
      <c r="J114" t="s">
        <v>10381</v>
      </c>
      <c r="K114" t="s">
        <v>10382</v>
      </c>
      <c r="L114" t="s">
        <v>10325</v>
      </c>
      <c r="M114" t="s">
        <v>10364</v>
      </c>
      <c r="N114" t="s">
        <v>10478</v>
      </c>
      <c r="O114" t="s">
        <v>10327</v>
      </c>
      <c r="P114" t="s">
        <v>10328</v>
      </c>
      <c r="Q114" t="s">
        <v>10365</v>
      </c>
      <c r="R114" t="s">
        <v>10327</v>
      </c>
      <c r="S114" t="s">
        <v>10327</v>
      </c>
      <c r="T114" t="s">
        <v>10366</v>
      </c>
      <c r="U114" t="str">
        <f t="shared" si="1"/>
        <v>622848086812915917464</v>
      </c>
      <c r="V114">
        <f>VLOOKUP(U114,网银退汇!F:G,2,FALSE)</f>
        <v>64</v>
      </c>
      <c r="W114" t="str">
        <f>VLOOKUP(U114,网银退汇!F:O,10,FALSE)</f>
        <v>20170608</v>
      </c>
      <c r="X114">
        <f>VLOOKUP(C114,自助退!L:V,11,FALSE)</f>
        <v>64</v>
      </c>
    </row>
    <row r="115" spans="1:24">
      <c r="A115" t="s">
        <v>10478</v>
      </c>
      <c r="B115" t="s">
        <v>5540</v>
      </c>
      <c r="C115" t="s">
        <v>5541</v>
      </c>
      <c r="D115">
        <v>113</v>
      </c>
      <c r="E115" t="s">
        <v>10508</v>
      </c>
      <c r="F115" t="s">
        <v>10363</v>
      </c>
      <c r="G115" t="s">
        <v>5002</v>
      </c>
      <c r="H115" t="s">
        <v>795</v>
      </c>
      <c r="I115" t="s">
        <v>10322</v>
      </c>
      <c r="J115" t="s">
        <v>10381</v>
      </c>
      <c r="K115" t="s">
        <v>10382</v>
      </c>
      <c r="L115" t="s">
        <v>10325</v>
      </c>
      <c r="M115" t="s">
        <v>10364</v>
      </c>
      <c r="N115" t="s">
        <v>10478</v>
      </c>
      <c r="O115" t="s">
        <v>10327</v>
      </c>
      <c r="P115" t="s">
        <v>10328</v>
      </c>
      <c r="Q115" t="s">
        <v>10365</v>
      </c>
      <c r="R115" t="s">
        <v>10327</v>
      </c>
      <c r="S115" t="s">
        <v>10327</v>
      </c>
      <c r="T115" t="s">
        <v>10366</v>
      </c>
      <c r="U115" t="str">
        <f t="shared" si="1"/>
        <v>6228481920500023112113</v>
      </c>
      <c r="V115">
        <f>VLOOKUP(U115,网银退汇!F:G,2,FALSE)</f>
        <v>113</v>
      </c>
      <c r="W115" t="str">
        <f>VLOOKUP(U115,网银退汇!F:O,10,FALSE)</f>
        <v>20170608</v>
      </c>
      <c r="X115">
        <f>VLOOKUP(C115,自助退!L:V,11,FALSE)</f>
        <v>113</v>
      </c>
    </row>
    <row r="116" spans="1:24">
      <c r="A116" t="s">
        <v>10478</v>
      </c>
      <c r="B116" t="s">
        <v>5543</v>
      </c>
      <c r="C116" t="s">
        <v>5544</v>
      </c>
      <c r="D116">
        <v>113</v>
      </c>
      <c r="E116" t="s">
        <v>10508</v>
      </c>
      <c r="F116" t="s">
        <v>10453</v>
      </c>
      <c r="G116" t="s">
        <v>5002</v>
      </c>
      <c r="H116" t="s">
        <v>795</v>
      </c>
      <c r="I116" t="s">
        <v>10322</v>
      </c>
      <c r="J116" t="s">
        <v>10381</v>
      </c>
      <c r="K116" t="s">
        <v>10382</v>
      </c>
      <c r="L116" t="s">
        <v>10325</v>
      </c>
      <c r="M116" t="s">
        <v>10364</v>
      </c>
      <c r="N116" t="s">
        <v>10478</v>
      </c>
      <c r="O116" t="s">
        <v>10327</v>
      </c>
      <c r="P116" t="s">
        <v>10328</v>
      </c>
      <c r="Q116" t="s">
        <v>10365</v>
      </c>
      <c r="R116" t="s">
        <v>10327</v>
      </c>
      <c r="S116" t="s">
        <v>10327</v>
      </c>
      <c r="T116" t="s">
        <v>10366</v>
      </c>
      <c r="U116" t="str">
        <f t="shared" si="1"/>
        <v>6228481920500023112113</v>
      </c>
      <c r="V116">
        <f>VLOOKUP(U116,网银退汇!F:G,2,FALSE)</f>
        <v>113</v>
      </c>
      <c r="W116" t="str">
        <f>VLOOKUP(U116,网银退汇!F:O,10,FALSE)</f>
        <v>20170608</v>
      </c>
      <c r="X116">
        <f>VLOOKUP(C116,自助退!L:V,11,FALSE)</f>
        <v>113</v>
      </c>
    </row>
    <row r="117" spans="1:24">
      <c r="A117" t="s">
        <v>10478</v>
      </c>
      <c r="B117" t="s">
        <v>796</v>
      </c>
      <c r="C117" t="s">
        <v>5546</v>
      </c>
      <c r="D117">
        <v>730</v>
      </c>
      <c r="E117" t="s">
        <v>10509</v>
      </c>
      <c r="F117" t="s">
        <v>88</v>
      </c>
      <c r="G117" t="s">
        <v>5548</v>
      </c>
      <c r="H117" t="s">
        <v>798</v>
      </c>
      <c r="I117" t="s">
        <v>10322</v>
      </c>
      <c r="J117" t="s">
        <v>10381</v>
      </c>
      <c r="K117" t="s">
        <v>10382</v>
      </c>
      <c r="L117" t="s">
        <v>10325</v>
      </c>
      <c r="M117" t="s">
        <v>10326</v>
      </c>
      <c r="N117" t="s">
        <v>10478</v>
      </c>
      <c r="O117" t="s">
        <v>10327</v>
      </c>
      <c r="P117" t="s">
        <v>10328</v>
      </c>
      <c r="Q117" t="s">
        <v>10329</v>
      </c>
      <c r="R117" t="s">
        <v>10327</v>
      </c>
      <c r="S117" t="s">
        <v>10327</v>
      </c>
      <c r="T117" t="s">
        <v>10330</v>
      </c>
      <c r="U117" t="str">
        <f t="shared" si="1"/>
        <v>6228483348602331670730</v>
      </c>
      <c r="V117" t="e">
        <f>VLOOKUP(U117,网银退汇!F:G,2,FALSE)</f>
        <v>#N/A</v>
      </c>
      <c r="W117" t="e">
        <f>VLOOKUP(U117,网银退汇!F:O,10,FALSE)</f>
        <v>#N/A</v>
      </c>
      <c r="X117" t="e">
        <f>VLOOKUP(C117,自助退!L:V,11,FALSE)</f>
        <v>#N/A</v>
      </c>
    </row>
    <row r="118" spans="1:24">
      <c r="A118" t="s">
        <v>10478</v>
      </c>
      <c r="B118" t="s">
        <v>799</v>
      </c>
      <c r="C118" t="s">
        <v>5549</v>
      </c>
      <c r="D118">
        <v>816</v>
      </c>
      <c r="E118" t="s">
        <v>10510</v>
      </c>
      <c r="F118" t="s">
        <v>88</v>
      </c>
      <c r="G118" t="s">
        <v>5551</v>
      </c>
      <c r="H118" t="s">
        <v>801</v>
      </c>
      <c r="I118" t="s">
        <v>10322</v>
      </c>
      <c r="J118" t="s">
        <v>10381</v>
      </c>
      <c r="K118" t="s">
        <v>10382</v>
      </c>
      <c r="L118" t="s">
        <v>10325</v>
      </c>
      <c r="M118" t="s">
        <v>10326</v>
      </c>
      <c r="N118" t="s">
        <v>10478</v>
      </c>
      <c r="O118" t="s">
        <v>10327</v>
      </c>
      <c r="P118" t="s">
        <v>10328</v>
      </c>
      <c r="Q118" t="s">
        <v>10329</v>
      </c>
      <c r="R118" t="s">
        <v>10327</v>
      </c>
      <c r="S118" t="s">
        <v>10327</v>
      </c>
      <c r="T118" t="s">
        <v>10330</v>
      </c>
      <c r="U118" t="str">
        <f t="shared" si="1"/>
        <v>6228413863020416064816</v>
      </c>
      <c r="V118" t="e">
        <f>VLOOKUP(U118,网银退汇!F:G,2,FALSE)</f>
        <v>#N/A</v>
      </c>
      <c r="W118" t="e">
        <f>VLOOKUP(U118,网银退汇!F:O,10,FALSE)</f>
        <v>#N/A</v>
      </c>
      <c r="X118" t="e">
        <f>VLOOKUP(C118,自助退!L:V,11,FALSE)</f>
        <v>#N/A</v>
      </c>
    </row>
    <row r="119" spans="1:24">
      <c r="A119" t="s">
        <v>10478</v>
      </c>
      <c r="B119" t="s">
        <v>802</v>
      </c>
      <c r="C119" t="s">
        <v>5552</v>
      </c>
      <c r="D119">
        <v>500</v>
      </c>
      <c r="E119" t="s">
        <v>10511</v>
      </c>
      <c r="F119" t="s">
        <v>88</v>
      </c>
      <c r="G119" t="s">
        <v>250</v>
      </c>
      <c r="H119" t="s">
        <v>300</v>
      </c>
      <c r="I119" t="s">
        <v>10322</v>
      </c>
      <c r="J119" t="s">
        <v>10351</v>
      </c>
      <c r="K119" t="s">
        <v>10352</v>
      </c>
      <c r="L119" t="s">
        <v>10325</v>
      </c>
      <c r="M119" t="s">
        <v>10326</v>
      </c>
      <c r="N119" t="s">
        <v>10478</v>
      </c>
      <c r="O119" t="s">
        <v>10327</v>
      </c>
      <c r="P119" t="s">
        <v>10328</v>
      </c>
      <c r="Q119" t="s">
        <v>10329</v>
      </c>
      <c r="R119" t="s">
        <v>10327</v>
      </c>
      <c r="S119" t="s">
        <v>10327</v>
      </c>
      <c r="T119" t="s">
        <v>10330</v>
      </c>
      <c r="U119" t="str">
        <f t="shared" si="1"/>
        <v>6282889219008283500</v>
      </c>
      <c r="V119" t="e">
        <f>VLOOKUP(U119,网银退汇!F:G,2,FALSE)</f>
        <v>#N/A</v>
      </c>
      <c r="W119" t="e">
        <f>VLOOKUP(U119,网银退汇!F:O,10,FALSE)</f>
        <v>#N/A</v>
      </c>
      <c r="X119" t="e">
        <f>VLOOKUP(C119,自助退!L:V,11,FALSE)</f>
        <v>#N/A</v>
      </c>
    </row>
    <row r="120" spans="1:24">
      <c r="A120" t="s">
        <v>10478</v>
      </c>
      <c r="B120" t="s">
        <v>805</v>
      </c>
      <c r="C120" t="s">
        <v>5554</v>
      </c>
      <c r="D120">
        <v>66</v>
      </c>
      <c r="E120" t="s">
        <v>10512</v>
      </c>
      <c r="F120" t="s">
        <v>88</v>
      </c>
      <c r="G120" t="s">
        <v>5556</v>
      </c>
      <c r="H120" t="s">
        <v>807</v>
      </c>
      <c r="I120" t="s">
        <v>10335</v>
      </c>
      <c r="J120" t="s">
        <v>10374</v>
      </c>
      <c r="K120" t="s">
        <v>10375</v>
      </c>
      <c r="L120" t="s">
        <v>10325</v>
      </c>
      <c r="M120" t="s">
        <v>10326</v>
      </c>
      <c r="N120" t="s">
        <v>10478</v>
      </c>
      <c r="O120" t="s">
        <v>10327</v>
      </c>
      <c r="P120" t="s">
        <v>10328</v>
      </c>
      <c r="Q120" t="s">
        <v>10329</v>
      </c>
      <c r="R120" t="s">
        <v>10327</v>
      </c>
      <c r="S120" t="s">
        <v>10327</v>
      </c>
      <c r="T120" t="s">
        <v>10330</v>
      </c>
      <c r="U120" t="str">
        <f t="shared" si="1"/>
        <v>622155189500099266</v>
      </c>
      <c r="V120" t="e">
        <f>VLOOKUP(U120,网银退汇!F:G,2,FALSE)</f>
        <v>#N/A</v>
      </c>
      <c r="W120" t="e">
        <f>VLOOKUP(U120,网银退汇!F:O,10,FALSE)</f>
        <v>#N/A</v>
      </c>
      <c r="X120" t="e">
        <f>VLOOKUP(C120,自助退!L:V,11,FALSE)</f>
        <v>#N/A</v>
      </c>
    </row>
    <row r="121" spans="1:24">
      <c r="A121" t="s">
        <v>10478</v>
      </c>
      <c r="B121" t="s">
        <v>808</v>
      </c>
      <c r="C121" t="s">
        <v>5563</v>
      </c>
      <c r="D121">
        <v>380</v>
      </c>
      <c r="E121" t="s">
        <v>10513</v>
      </c>
      <c r="F121" t="s">
        <v>88</v>
      </c>
      <c r="G121" t="s">
        <v>5565</v>
      </c>
      <c r="H121" t="s">
        <v>810</v>
      </c>
      <c r="I121" t="s">
        <v>10322</v>
      </c>
      <c r="J121" t="s">
        <v>10381</v>
      </c>
      <c r="K121" t="s">
        <v>10382</v>
      </c>
      <c r="L121" t="s">
        <v>10325</v>
      </c>
      <c r="M121" t="s">
        <v>10326</v>
      </c>
      <c r="N121" t="s">
        <v>10478</v>
      </c>
      <c r="O121" t="s">
        <v>10327</v>
      </c>
      <c r="P121" t="s">
        <v>10328</v>
      </c>
      <c r="Q121" t="s">
        <v>10329</v>
      </c>
      <c r="R121" t="s">
        <v>10327</v>
      </c>
      <c r="S121" t="s">
        <v>10327</v>
      </c>
      <c r="T121" t="s">
        <v>10330</v>
      </c>
      <c r="U121" t="str">
        <f t="shared" si="1"/>
        <v>6228450868005597576380</v>
      </c>
      <c r="V121" t="e">
        <f>VLOOKUP(U121,网银退汇!F:G,2,FALSE)</f>
        <v>#N/A</v>
      </c>
      <c r="W121" t="e">
        <f>VLOOKUP(U121,网银退汇!F:O,10,FALSE)</f>
        <v>#N/A</v>
      </c>
      <c r="X121" t="e">
        <f>VLOOKUP(C121,自助退!L:V,11,FALSE)</f>
        <v>#N/A</v>
      </c>
    </row>
    <row r="122" spans="1:24">
      <c r="A122" t="s">
        <v>10478</v>
      </c>
      <c r="B122" t="s">
        <v>811</v>
      </c>
      <c r="C122" t="s">
        <v>5566</v>
      </c>
      <c r="D122">
        <v>1415</v>
      </c>
      <c r="E122" t="s">
        <v>10514</v>
      </c>
      <c r="F122" t="s">
        <v>88</v>
      </c>
      <c r="G122" t="s">
        <v>5568</v>
      </c>
      <c r="H122" t="s">
        <v>10515</v>
      </c>
      <c r="I122" t="s">
        <v>10322</v>
      </c>
      <c r="J122" t="s">
        <v>10348</v>
      </c>
      <c r="K122" t="s">
        <v>10349</v>
      </c>
      <c r="L122" t="s">
        <v>10325</v>
      </c>
      <c r="M122" t="s">
        <v>10326</v>
      </c>
      <c r="N122" t="s">
        <v>10478</v>
      </c>
      <c r="O122" t="s">
        <v>10327</v>
      </c>
      <c r="P122" t="s">
        <v>10328</v>
      </c>
      <c r="Q122" t="s">
        <v>10329</v>
      </c>
      <c r="R122" t="s">
        <v>10327</v>
      </c>
      <c r="S122" t="s">
        <v>10327</v>
      </c>
      <c r="T122" t="s">
        <v>10330</v>
      </c>
      <c r="U122" t="str">
        <f t="shared" si="1"/>
        <v>62170038600122695831415</v>
      </c>
      <c r="V122" t="e">
        <f>VLOOKUP(U122,网银退汇!F:G,2,FALSE)</f>
        <v>#N/A</v>
      </c>
      <c r="W122" t="e">
        <f>VLOOKUP(U122,网银退汇!F:O,10,FALSE)</f>
        <v>#N/A</v>
      </c>
      <c r="X122" t="e">
        <f>VLOOKUP(C122,自助退!L:V,11,FALSE)</f>
        <v>#N/A</v>
      </c>
    </row>
    <row r="123" spans="1:24">
      <c r="A123" t="s">
        <v>10478</v>
      </c>
      <c r="B123" t="s">
        <v>5569</v>
      </c>
      <c r="C123" t="s">
        <v>5570</v>
      </c>
      <c r="D123">
        <v>4722</v>
      </c>
      <c r="E123" t="s">
        <v>10516</v>
      </c>
      <c r="F123" t="s">
        <v>396</v>
      </c>
      <c r="G123" t="s">
        <v>247</v>
      </c>
      <c r="H123" t="s">
        <v>181</v>
      </c>
      <c r="I123" t="s">
        <v>10322</v>
      </c>
      <c r="J123" t="s">
        <v>10359</v>
      </c>
      <c r="K123" t="s">
        <v>10360</v>
      </c>
      <c r="L123" t="s">
        <v>10325</v>
      </c>
      <c r="M123" t="s">
        <v>10364</v>
      </c>
      <c r="N123" t="s">
        <v>10478</v>
      </c>
      <c r="O123" t="s">
        <v>10327</v>
      </c>
      <c r="P123" t="s">
        <v>10328</v>
      </c>
      <c r="Q123" t="s">
        <v>10365</v>
      </c>
      <c r="R123" t="s">
        <v>10327</v>
      </c>
      <c r="S123" t="s">
        <v>10327</v>
      </c>
      <c r="T123" t="s">
        <v>10366</v>
      </c>
      <c r="U123" t="str">
        <f t="shared" si="1"/>
        <v>62838851686067614722</v>
      </c>
      <c r="V123">
        <f>VLOOKUP(U123,网银退汇!F:G,2,FALSE)</f>
        <v>4722</v>
      </c>
      <c r="W123" t="str">
        <f>VLOOKUP(U123,网银退汇!F:O,10,FALSE)</f>
        <v>20170608</v>
      </c>
      <c r="X123">
        <f>VLOOKUP(C123,自助退!L:V,11,FALSE)</f>
        <v>4722</v>
      </c>
    </row>
    <row r="124" spans="1:24">
      <c r="A124" t="s">
        <v>10478</v>
      </c>
      <c r="B124" t="s">
        <v>814</v>
      </c>
      <c r="C124" t="s">
        <v>5572</v>
      </c>
      <c r="D124">
        <v>100</v>
      </c>
      <c r="E124" t="s">
        <v>10517</v>
      </c>
      <c r="F124" t="s">
        <v>88</v>
      </c>
      <c r="G124" t="s">
        <v>5574</v>
      </c>
      <c r="H124" t="s">
        <v>816</v>
      </c>
      <c r="I124" t="s">
        <v>10335</v>
      </c>
      <c r="J124" t="s">
        <v>10</v>
      </c>
      <c r="K124" t="s">
        <v>10336</v>
      </c>
      <c r="L124" t="s">
        <v>10325</v>
      </c>
      <c r="M124" t="s">
        <v>10326</v>
      </c>
      <c r="N124" t="s">
        <v>10478</v>
      </c>
      <c r="O124" t="s">
        <v>10327</v>
      </c>
      <c r="P124" t="s">
        <v>10328</v>
      </c>
      <c r="Q124" t="s">
        <v>10329</v>
      </c>
      <c r="R124" t="s">
        <v>10327</v>
      </c>
      <c r="S124" t="s">
        <v>10327</v>
      </c>
      <c r="T124" t="s">
        <v>10330</v>
      </c>
      <c r="U124" t="str">
        <f t="shared" si="1"/>
        <v>6225768745939940100</v>
      </c>
      <c r="V124" t="e">
        <f>VLOOKUP(U124,网银退汇!F:G,2,FALSE)</f>
        <v>#N/A</v>
      </c>
      <c r="W124" t="e">
        <f>VLOOKUP(U124,网银退汇!F:O,10,FALSE)</f>
        <v>#N/A</v>
      </c>
      <c r="X124" t="e">
        <f>VLOOKUP(C124,自助退!L:V,11,FALSE)</f>
        <v>#N/A</v>
      </c>
    </row>
    <row r="125" spans="1:24">
      <c r="A125" t="s">
        <v>10478</v>
      </c>
      <c r="B125" t="s">
        <v>817</v>
      </c>
      <c r="C125" t="s">
        <v>5575</v>
      </c>
      <c r="D125">
        <v>167</v>
      </c>
      <c r="E125" t="s">
        <v>10518</v>
      </c>
      <c r="F125" t="s">
        <v>88</v>
      </c>
      <c r="G125" t="s">
        <v>5577</v>
      </c>
      <c r="H125" t="s">
        <v>819</v>
      </c>
      <c r="I125" t="s">
        <v>10416</v>
      </c>
      <c r="J125" t="s">
        <v>10424</v>
      </c>
      <c r="K125" t="s">
        <v>10425</v>
      </c>
      <c r="L125" t="s">
        <v>10325</v>
      </c>
      <c r="M125" t="s">
        <v>10326</v>
      </c>
      <c r="N125" t="s">
        <v>10478</v>
      </c>
      <c r="O125" t="s">
        <v>10327</v>
      </c>
      <c r="P125" t="s">
        <v>10328</v>
      </c>
      <c r="Q125" t="s">
        <v>10329</v>
      </c>
      <c r="R125" t="s">
        <v>10327</v>
      </c>
      <c r="S125" t="s">
        <v>10327</v>
      </c>
      <c r="T125" t="s">
        <v>10330</v>
      </c>
      <c r="U125" t="str">
        <f t="shared" si="1"/>
        <v>6222520597986948167</v>
      </c>
      <c r="V125" t="e">
        <f>VLOOKUP(U125,网银退汇!F:G,2,FALSE)</f>
        <v>#N/A</v>
      </c>
      <c r="W125" t="e">
        <f>VLOOKUP(U125,网银退汇!F:O,10,FALSE)</f>
        <v>#N/A</v>
      </c>
      <c r="X125" t="e">
        <f>VLOOKUP(C125,自助退!L:V,11,FALSE)</f>
        <v>#N/A</v>
      </c>
    </row>
    <row r="126" spans="1:24">
      <c r="A126" t="s">
        <v>10478</v>
      </c>
      <c r="B126" t="s">
        <v>820</v>
      </c>
      <c r="C126" t="s">
        <v>5578</v>
      </c>
      <c r="D126">
        <v>700</v>
      </c>
      <c r="E126" t="s">
        <v>10519</v>
      </c>
      <c r="F126" t="s">
        <v>88</v>
      </c>
      <c r="G126" t="s">
        <v>389</v>
      </c>
      <c r="H126" t="s">
        <v>352</v>
      </c>
      <c r="I126" t="s">
        <v>10322</v>
      </c>
      <c r="J126" t="s">
        <v>10381</v>
      </c>
      <c r="K126" t="s">
        <v>10382</v>
      </c>
      <c r="L126" t="s">
        <v>10325</v>
      </c>
      <c r="M126" t="s">
        <v>10326</v>
      </c>
      <c r="N126" t="s">
        <v>10478</v>
      </c>
      <c r="O126" t="s">
        <v>10327</v>
      </c>
      <c r="P126" t="s">
        <v>10328</v>
      </c>
      <c r="Q126" t="s">
        <v>10329</v>
      </c>
      <c r="R126" t="s">
        <v>10327</v>
      </c>
      <c r="S126" t="s">
        <v>10327</v>
      </c>
      <c r="T126" t="s">
        <v>10330</v>
      </c>
      <c r="U126" t="str">
        <f t="shared" si="1"/>
        <v>6228480868597254374700</v>
      </c>
      <c r="V126" t="e">
        <f>VLOOKUP(U126,网银退汇!F:G,2,FALSE)</f>
        <v>#N/A</v>
      </c>
      <c r="W126" t="e">
        <f>VLOOKUP(U126,网银退汇!F:O,10,FALSE)</f>
        <v>#N/A</v>
      </c>
      <c r="X126" t="e">
        <f>VLOOKUP(C126,自助退!L:V,11,FALSE)</f>
        <v>#N/A</v>
      </c>
    </row>
    <row r="127" spans="1:24">
      <c r="A127" t="s">
        <v>10478</v>
      </c>
      <c r="B127" t="s">
        <v>5580</v>
      </c>
      <c r="C127" t="s">
        <v>5581</v>
      </c>
      <c r="D127">
        <v>54</v>
      </c>
      <c r="E127" t="s">
        <v>10520</v>
      </c>
      <c r="F127" t="s">
        <v>90</v>
      </c>
      <c r="G127" t="s">
        <v>5003</v>
      </c>
      <c r="H127" t="s">
        <v>822</v>
      </c>
      <c r="I127" t="s">
        <v>10322</v>
      </c>
      <c r="J127" t="s">
        <v>10348</v>
      </c>
      <c r="K127" t="s">
        <v>10349</v>
      </c>
      <c r="L127" t="s">
        <v>10325</v>
      </c>
      <c r="M127" t="s">
        <v>10364</v>
      </c>
      <c r="N127" t="s">
        <v>10478</v>
      </c>
      <c r="O127" t="s">
        <v>10327</v>
      </c>
      <c r="P127" t="s">
        <v>10328</v>
      </c>
      <c r="Q127" t="s">
        <v>10365</v>
      </c>
      <c r="R127" t="s">
        <v>10327</v>
      </c>
      <c r="S127" t="s">
        <v>10327</v>
      </c>
      <c r="T127" t="s">
        <v>10366</v>
      </c>
      <c r="U127" t="str">
        <f t="shared" si="1"/>
        <v>622700394033017227854</v>
      </c>
      <c r="V127">
        <f>VLOOKUP(U127,网银退汇!F:G,2,FALSE)</f>
        <v>54</v>
      </c>
      <c r="W127" t="str">
        <f>VLOOKUP(U127,网银退汇!F:O,10,FALSE)</f>
        <v>20170608</v>
      </c>
      <c r="X127">
        <f>VLOOKUP(C127,自助退!L:V,11,FALSE)</f>
        <v>54</v>
      </c>
    </row>
    <row r="128" spans="1:24">
      <c r="A128" t="s">
        <v>10478</v>
      </c>
      <c r="B128" t="s">
        <v>823</v>
      </c>
      <c r="C128" t="s">
        <v>5583</v>
      </c>
      <c r="D128">
        <v>200</v>
      </c>
      <c r="E128" t="s">
        <v>10521</v>
      </c>
      <c r="F128" t="s">
        <v>88</v>
      </c>
      <c r="G128" t="s">
        <v>5585</v>
      </c>
      <c r="H128" t="s">
        <v>10522</v>
      </c>
      <c r="I128" t="s">
        <v>10322</v>
      </c>
      <c r="J128" t="s">
        <v>10351</v>
      </c>
      <c r="K128" t="s">
        <v>10352</v>
      </c>
      <c r="L128" t="s">
        <v>10325</v>
      </c>
      <c r="M128" t="s">
        <v>10326</v>
      </c>
      <c r="N128" t="s">
        <v>10478</v>
      </c>
      <c r="O128" t="s">
        <v>10327</v>
      </c>
      <c r="P128" t="s">
        <v>10328</v>
      </c>
      <c r="Q128" t="s">
        <v>10329</v>
      </c>
      <c r="R128" t="s">
        <v>10327</v>
      </c>
      <c r="S128" t="s">
        <v>10327</v>
      </c>
      <c r="T128" t="s">
        <v>10330</v>
      </c>
      <c r="U128" t="str">
        <f t="shared" si="1"/>
        <v>6212262002010975328200</v>
      </c>
      <c r="V128" t="e">
        <f>VLOOKUP(U128,网银退汇!F:G,2,FALSE)</f>
        <v>#N/A</v>
      </c>
      <c r="W128" t="e">
        <f>VLOOKUP(U128,网银退汇!F:O,10,FALSE)</f>
        <v>#N/A</v>
      </c>
      <c r="X128" t="e">
        <f>VLOOKUP(C128,自助退!L:V,11,FALSE)</f>
        <v>#N/A</v>
      </c>
    </row>
    <row r="129" spans="1:24">
      <c r="A129" t="s">
        <v>10478</v>
      </c>
      <c r="B129" t="s">
        <v>828</v>
      </c>
      <c r="C129" t="s">
        <v>5588</v>
      </c>
      <c r="D129">
        <v>663</v>
      </c>
      <c r="E129" t="s">
        <v>10523</v>
      </c>
      <c r="F129" t="s">
        <v>88</v>
      </c>
      <c r="G129" t="s">
        <v>5590</v>
      </c>
      <c r="H129" t="s">
        <v>830</v>
      </c>
      <c r="I129" t="s">
        <v>10322</v>
      </c>
      <c r="J129" t="s">
        <v>10351</v>
      </c>
      <c r="K129" t="s">
        <v>10352</v>
      </c>
      <c r="L129" t="s">
        <v>10325</v>
      </c>
      <c r="M129" t="s">
        <v>10326</v>
      </c>
      <c r="N129" t="s">
        <v>10478</v>
      </c>
      <c r="O129" t="s">
        <v>10327</v>
      </c>
      <c r="P129" t="s">
        <v>10328</v>
      </c>
      <c r="Q129" t="s">
        <v>10329</v>
      </c>
      <c r="R129" t="s">
        <v>10327</v>
      </c>
      <c r="S129" t="s">
        <v>10327</v>
      </c>
      <c r="T129" t="s">
        <v>10330</v>
      </c>
      <c r="U129" t="str">
        <f t="shared" si="1"/>
        <v>6212262505003186729663</v>
      </c>
      <c r="V129" t="e">
        <f>VLOOKUP(U129,网银退汇!F:G,2,FALSE)</f>
        <v>#N/A</v>
      </c>
      <c r="W129" t="e">
        <f>VLOOKUP(U129,网银退汇!F:O,10,FALSE)</f>
        <v>#N/A</v>
      </c>
      <c r="X129" t="e">
        <f>VLOOKUP(C129,自助退!L:V,11,FALSE)</f>
        <v>#N/A</v>
      </c>
    </row>
    <row r="130" spans="1:24">
      <c r="A130" t="s">
        <v>10478</v>
      </c>
      <c r="B130" t="s">
        <v>833</v>
      </c>
      <c r="C130" t="s">
        <v>5593</v>
      </c>
      <c r="D130">
        <v>2691</v>
      </c>
      <c r="E130" t="s">
        <v>10524</v>
      </c>
      <c r="F130" t="s">
        <v>88</v>
      </c>
      <c r="G130" t="s">
        <v>5595</v>
      </c>
      <c r="H130" t="s">
        <v>835</v>
      </c>
      <c r="I130" t="s">
        <v>10322</v>
      </c>
      <c r="J130" t="s">
        <v>10351</v>
      </c>
      <c r="K130" t="s">
        <v>10352</v>
      </c>
      <c r="L130" t="s">
        <v>10325</v>
      </c>
      <c r="M130" t="s">
        <v>10326</v>
      </c>
      <c r="N130" t="s">
        <v>10478</v>
      </c>
      <c r="O130" t="s">
        <v>10327</v>
      </c>
      <c r="P130" t="s">
        <v>10328</v>
      </c>
      <c r="Q130" t="s">
        <v>10329</v>
      </c>
      <c r="R130" t="s">
        <v>10327</v>
      </c>
      <c r="S130" t="s">
        <v>10327</v>
      </c>
      <c r="T130" t="s">
        <v>10330</v>
      </c>
      <c r="U130" t="str">
        <f t="shared" ref="U130:U193" si="2">G130&amp;D130</f>
        <v>62122625170015776922691</v>
      </c>
      <c r="V130" t="e">
        <f>VLOOKUP(U130,网银退汇!F:G,2,FALSE)</f>
        <v>#N/A</v>
      </c>
      <c r="W130" t="e">
        <f>VLOOKUP(U130,网银退汇!F:O,10,FALSE)</f>
        <v>#N/A</v>
      </c>
      <c r="X130" t="e">
        <f>VLOOKUP(C130,自助退!L:V,11,FALSE)</f>
        <v>#N/A</v>
      </c>
    </row>
    <row r="131" spans="1:24">
      <c r="A131" t="s">
        <v>10478</v>
      </c>
      <c r="B131" t="s">
        <v>836</v>
      </c>
      <c r="C131" t="s">
        <v>5596</v>
      </c>
      <c r="D131">
        <v>38</v>
      </c>
      <c r="E131" t="s">
        <v>10525</v>
      </c>
      <c r="F131" t="s">
        <v>88</v>
      </c>
      <c r="G131" t="s">
        <v>5598</v>
      </c>
      <c r="H131" t="s">
        <v>10526</v>
      </c>
      <c r="I131" t="s">
        <v>10335</v>
      </c>
      <c r="J131" t="s">
        <v>10374</v>
      </c>
      <c r="K131" t="s">
        <v>10375</v>
      </c>
      <c r="L131" t="s">
        <v>10325</v>
      </c>
      <c r="M131" t="s">
        <v>10326</v>
      </c>
      <c r="N131" t="s">
        <v>10478</v>
      </c>
      <c r="O131" t="s">
        <v>10327</v>
      </c>
      <c r="P131" t="s">
        <v>10328</v>
      </c>
      <c r="Q131" t="s">
        <v>10329</v>
      </c>
      <c r="R131" t="s">
        <v>10327</v>
      </c>
      <c r="S131" t="s">
        <v>10327</v>
      </c>
      <c r="T131" t="s">
        <v>10330</v>
      </c>
      <c r="U131" t="str">
        <f t="shared" si="2"/>
        <v>623058000000290734838</v>
      </c>
      <c r="V131" t="e">
        <f>VLOOKUP(U131,网银退汇!F:G,2,FALSE)</f>
        <v>#N/A</v>
      </c>
      <c r="W131" t="e">
        <f>VLOOKUP(U131,网银退汇!F:O,10,FALSE)</f>
        <v>#N/A</v>
      </c>
      <c r="X131" t="e">
        <f>VLOOKUP(C131,自助退!L:V,11,FALSE)</f>
        <v>#N/A</v>
      </c>
    </row>
    <row r="132" spans="1:24">
      <c r="A132" t="s">
        <v>10478</v>
      </c>
      <c r="B132" t="s">
        <v>839</v>
      </c>
      <c r="C132" t="s">
        <v>5599</v>
      </c>
      <c r="D132">
        <v>1000</v>
      </c>
      <c r="E132" t="s">
        <v>10527</v>
      </c>
      <c r="F132" t="s">
        <v>88</v>
      </c>
      <c r="G132" t="s">
        <v>5601</v>
      </c>
      <c r="H132" t="s">
        <v>841</v>
      </c>
      <c r="I132" t="s">
        <v>10322</v>
      </c>
      <c r="J132" t="s">
        <v>10348</v>
      </c>
      <c r="K132" t="s">
        <v>10349</v>
      </c>
      <c r="L132" t="s">
        <v>10325</v>
      </c>
      <c r="M132" t="s">
        <v>10326</v>
      </c>
      <c r="N132" t="s">
        <v>10478</v>
      </c>
      <c r="O132" t="s">
        <v>10327</v>
      </c>
      <c r="P132" t="s">
        <v>10328</v>
      </c>
      <c r="Q132" t="s">
        <v>10329</v>
      </c>
      <c r="R132" t="s">
        <v>10327</v>
      </c>
      <c r="S132" t="s">
        <v>10327</v>
      </c>
      <c r="T132" t="s">
        <v>10330</v>
      </c>
      <c r="U132" t="str">
        <f t="shared" si="2"/>
        <v>62170038600058370991000</v>
      </c>
      <c r="V132" t="e">
        <f>VLOOKUP(U132,网银退汇!F:G,2,FALSE)</f>
        <v>#N/A</v>
      </c>
      <c r="W132" t="e">
        <f>VLOOKUP(U132,网银退汇!F:O,10,FALSE)</f>
        <v>#N/A</v>
      </c>
      <c r="X132" t="e">
        <f>VLOOKUP(C132,自助退!L:V,11,FALSE)</f>
        <v>#N/A</v>
      </c>
    </row>
    <row r="133" spans="1:24">
      <c r="A133" t="s">
        <v>10478</v>
      </c>
      <c r="B133" t="s">
        <v>844</v>
      </c>
      <c r="C133" t="s">
        <v>5604</v>
      </c>
      <c r="D133">
        <v>28</v>
      </c>
      <c r="E133" t="s">
        <v>10528</v>
      </c>
      <c r="F133" t="s">
        <v>88</v>
      </c>
      <c r="G133" t="s">
        <v>5606</v>
      </c>
      <c r="H133" t="s">
        <v>846</v>
      </c>
      <c r="I133" t="s">
        <v>10322</v>
      </c>
      <c r="J133" t="s">
        <v>10381</v>
      </c>
      <c r="K133" t="s">
        <v>10382</v>
      </c>
      <c r="L133" t="s">
        <v>10325</v>
      </c>
      <c r="M133" t="s">
        <v>10326</v>
      </c>
      <c r="N133" t="s">
        <v>10478</v>
      </c>
      <c r="O133" t="s">
        <v>10327</v>
      </c>
      <c r="P133" t="s">
        <v>10328</v>
      </c>
      <c r="Q133" t="s">
        <v>10329</v>
      </c>
      <c r="R133" t="s">
        <v>10327</v>
      </c>
      <c r="S133" t="s">
        <v>10327</v>
      </c>
      <c r="T133" t="s">
        <v>10330</v>
      </c>
      <c r="U133" t="str">
        <f t="shared" si="2"/>
        <v>622848386860726677928</v>
      </c>
      <c r="V133" t="e">
        <f>VLOOKUP(U133,网银退汇!F:G,2,FALSE)</f>
        <v>#N/A</v>
      </c>
      <c r="W133" t="e">
        <f>VLOOKUP(U133,网银退汇!F:O,10,FALSE)</f>
        <v>#N/A</v>
      </c>
      <c r="X133" t="e">
        <f>VLOOKUP(C133,自助退!L:V,11,FALSE)</f>
        <v>#N/A</v>
      </c>
    </row>
    <row r="134" spans="1:24">
      <c r="A134" t="s">
        <v>10478</v>
      </c>
      <c r="B134" t="s">
        <v>5607</v>
      </c>
      <c r="C134" t="s">
        <v>5608</v>
      </c>
      <c r="D134">
        <v>96</v>
      </c>
      <c r="E134" t="s">
        <v>10529</v>
      </c>
      <c r="F134" t="s">
        <v>10363</v>
      </c>
      <c r="G134" t="s">
        <v>5004</v>
      </c>
      <c r="H134" t="s">
        <v>121</v>
      </c>
      <c r="I134" t="s">
        <v>10322</v>
      </c>
      <c r="J134" t="s">
        <v>10381</v>
      </c>
      <c r="K134" t="s">
        <v>10382</v>
      </c>
      <c r="L134" t="s">
        <v>10325</v>
      </c>
      <c r="M134" t="s">
        <v>10364</v>
      </c>
      <c r="N134" t="s">
        <v>10478</v>
      </c>
      <c r="O134" t="s">
        <v>10327</v>
      </c>
      <c r="P134" t="s">
        <v>10328</v>
      </c>
      <c r="Q134" t="s">
        <v>10365</v>
      </c>
      <c r="R134" t="s">
        <v>10327</v>
      </c>
      <c r="S134" t="s">
        <v>10327</v>
      </c>
      <c r="T134" t="s">
        <v>10366</v>
      </c>
      <c r="U134" t="str">
        <f t="shared" si="2"/>
        <v>622848361855629297396</v>
      </c>
      <c r="V134">
        <f>VLOOKUP(U134,网银退汇!F:G,2,FALSE)</f>
        <v>96</v>
      </c>
      <c r="W134" t="str">
        <f>VLOOKUP(U134,网银退汇!F:O,10,FALSE)</f>
        <v>20170609</v>
      </c>
      <c r="X134">
        <f>VLOOKUP(C134,自助退!L:V,11,FALSE)</f>
        <v>96</v>
      </c>
    </row>
    <row r="135" spans="1:24">
      <c r="A135" t="s">
        <v>10478</v>
      </c>
      <c r="B135" t="s">
        <v>847</v>
      </c>
      <c r="C135" t="s">
        <v>5610</v>
      </c>
      <c r="D135">
        <v>20</v>
      </c>
      <c r="E135" t="s">
        <v>10530</v>
      </c>
      <c r="F135" t="s">
        <v>88</v>
      </c>
      <c r="G135" t="s">
        <v>5612</v>
      </c>
      <c r="H135" t="s">
        <v>10531</v>
      </c>
      <c r="I135" t="s">
        <v>10322</v>
      </c>
      <c r="J135" t="s">
        <v>10351</v>
      </c>
      <c r="K135" t="s">
        <v>10352</v>
      </c>
      <c r="L135" t="s">
        <v>10325</v>
      </c>
      <c r="M135" t="s">
        <v>10326</v>
      </c>
      <c r="N135" t="s">
        <v>10478</v>
      </c>
      <c r="O135" t="s">
        <v>10327</v>
      </c>
      <c r="P135" t="s">
        <v>10328</v>
      </c>
      <c r="Q135" t="s">
        <v>10329</v>
      </c>
      <c r="R135" t="s">
        <v>10327</v>
      </c>
      <c r="S135" t="s">
        <v>10327</v>
      </c>
      <c r="T135" t="s">
        <v>10330</v>
      </c>
      <c r="U135" t="str">
        <f t="shared" si="2"/>
        <v>621226250200663022520</v>
      </c>
      <c r="V135" t="e">
        <f>VLOOKUP(U135,网银退汇!F:G,2,FALSE)</f>
        <v>#N/A</v>
      </c>
      <c r="W135" t="e">
        <f>VLOOKUP(U135,网银退汇!F:O,10,FALSE)</f>
        <v>#N/A</v>
      </c>
      <c r="X135" t="e">
        <f>VLOOKUP(C135,自助退!L:V,11,FALSE)</f>
        <v>#N/A</v>
      </c>
    </row>
    <row r="136" spans="1:24">
      <c r="A136" t="s">
        <v>10478</v>
      </c>
      <c r="B136" t="s">
        <v>850</v>
      </c>
      <c r="C136" t="s">
        <v>5613</v>
      </c>
      <c r="D136">
        <v>14</v>
      </c>
      <c r="E136" t="s">
        <v>10532</v>
      </c>
      <c r="F136" t="s">
        <v>88</v>
      </c>
      <c r="G136" t="s">
        <v>5612</v>
      </c>
      <c r="H136" t="s">
        <v>10531</v>
      </c>
      <c r="I136" t="s">
        <v>10322</v>
      </c>
      <c r="J136" t="s">
        <v>10351</v>
      </c>
      <c r="K136" t="s">
        <v>10352</v>
      </c>
      <c r="L136" t="s">
        <v>10325</v>
      </c>
      <c r="M136" t="s">
        <v>10326</v>
      </c>
      <c r="N136" t="s">
        <v>10478</v>
      </c>
      <c r="O136" t="s">
        <v>10327</v>
      </c>
      <c r="P136" t="s">
        <v>10328</v>
      </c>
      <c r="Q136" t="s">
        <v>10329</v>
      </c>
      <c r="R136" t="s">
        <v>10327</v>
      </c>
      <c r="S136" t="s">
        <v>10327</v>
      </c>
      <c r="T136" t="s">
        <v>10330</v>
      </c>
      <c r="U136" t="str">
        <f t="shared" si="2"/>
        <v>621226250200663022514</v>
      </c>
      <c r="V136" t="e">
        <f>VLOOKUP(U136,网银退汇!F:G,2,FALSE)</f>
        <v>#N/A</v>
      </c>
      <c r="W136" t="e">
        <f>VLOOKUP(U136,网银退汇!F:O,10,FALSE)</f>
        <v>#N/A</v>
      </c>
      <c r="X136" t="e">
        <f>VLOOKUP(C136,自助退!L:V,11,FALSE)</f>
        <v>#N/A</v>
      </c>
    </row>
    <row r="137" spans="1:24">
      <c r="A137" t="s">
        <v>10533</v>
      </c>
      <c r="B137" t="s">
        <v>853</v>
      </c>
      <c r="C137" t="s">
        <v>5615</v>
      </c>
      <c r="D137">
        <v>200</v>
      </c>
      <c r="E137" t="s">
        <v>10534</v>
      </c>
      <c r="F137" t="s">
        <v>88</v>
      </c>
      <c r="G137" t="s">
        <v>5617</v>
      </c>
      <c r="H137" t="s">
        <v>10535</v>
      </c>
      <c r="I137" t="s">
        <v>10416</v>
      </c>
      <c r="J137" t="s">
        <v>10424</v>
      </c>
      <c r="K137" t="s">
        <v>10425</v>
      </c>
      <c r="L137" t="s">
        <v>10325</v>
      </c>
      <c r="M137" t="s">
        <v>10326</v>
      </c>
      <c r="N137" t="s">
        <v>10533</v>
      </c>
      <c r="O137" t="s">
        <v>10327</v>
      </c>
      <c r="P137" t="s">
        <v>10328</v>
      </c>
      <c r="Q137" t="s">
        <v>10329</v>
      </c>
      <c r="R137" t="s">
        <v>10327</v>
      </c>
      <c r="S137" t="s">
        <v>10327</v>
      </c>
      <c r="T137" t="s">
        <v>10330</v>
      </c>
      <c r="U137" t="str">
        <f t="shared" si="2"/>
        <v>6222620590005016583200</v>
      </c>
      <c r="V137" t="e">
        <f>VLOOKUP(U137,网银退汇!F:G,2,FALSE)</f>
        <v>#N/A</v>
      </c>
      <c r="W137" t="e">
        <f>VLOOKUP(U137,网银退汇!F:O,10,FALSE)</f>
        <v>#N/A</v>
      </c>
      <c r="X137" t="e">
        <f>VLOOKUP(C137,自助退!L:V,11,FALSE)</f>
        <v>#N/A</v>
      </c>
    </row>
    <row r="138" spans="1:24">
      <c r="A138" t="s">
        <v>10533</v>
      </c>
      <c r="B138" t="s">
        <v>856</v>
      </c>
      <c r="C138" t="s">
        <v>5618</v>
      </c>
      <c r="D138">
        <v>1014</v>
      </c>
      <c r="E138" t="s">
        <v>10536</v>
      </c>
      <c r="F138" t="s">
        <v>88</v>
      </c>
      <c r="G138" t="s">
        <v>5620</v>
      </c>
      <c r="H138" t="s">
        <v>858</v>
      </c>
      <c r="I138" t="s">
        <v>10537</v>
      </c>
      <c r="J138" t="s">
        <v>10538</v>
      </c>
      <c r="K138" t="s">
        <v>10539</v>
      </c>
      <c r="L138" t="s">
        <v>10325</v>
      </c>
      <c r="M138" t="s">
        <v>10326</v>
      </c>
      <c r="N138" t="s">
        <v>10533</v>
      </c>
      <c r="O138" t="s">
        <v>10327</v>
      </c>
      <c r="P138" t="s">
        <v>10328</v>
      </c>
      <c r="Q138" t="s">
        <v>10329</v>
      </c>
      <c r="R138" t="s">
        <v>10327</v>
      </c>
      <c r="S138" t="s">
        <v>10327</v>
      </c>
      <c r="T138" t="s">
        <v>10330</v>
      </c>
      <c r="U138" t="str">
        <f t="shared" si="2"/>
        <v>6229084734259081111014</v>
      </c>
      <c r="V138" t="e">
        <f>VLOOKUP(U138,网银退汇!F:G,2,FALSE)</f>
        <v>#N/A</v>
      </c>
      <c r="W138" t="e">
        <f>VLOOKUP(U138,网银退汇!F:O,10,FALSE)</f>
        <v>#N/A</v>
      </c>
      <c r="X138" t="e">
        <f>VLOOKUP(C138,自助退!L:V,11,FALSE)</f>
        <v>#N/A</v>
      </c>
    </row>
    <row r="139" spans="1:24">
      <c r="A139" t="s">
        <v>10533</v>
      </c>
      <c r="B139" t="s">
        <v>860</v>
      </c>
      <c r="C139" t="s">
        <v>5621</v>
      </c>
      <c r="D139">
        <v>779</v>
      </c>
      <c r="E139" t="s">
        <v>10540</v>
      </c>
      <c r="F139" t="s">
        <v>88</v>
      </c>
      <c r="G139" t="s">
        <v>5623</v>
      </c>
      <c r="H139" t="s">
        <v>862</v>
      </c>
      <c r="I139" t="s">
        <v>10335</v>
      </c>
      <c r="J139" t="s">
        <v>10</v>
      </c>
      <c r="K139" t="s">
        <v>10336</v>
      </c>
      <c r="L139" t="s">
        <v>10325</v>
      </c>
      <c r="M139" t="s">
        <v>10326</v>
      </c>
      <c r="N139" t="s">
        <v>10533</v>
      </c>
      <c r="O139" t="s">
        <v>10327</v>
      </c>
      <c r="P139" t="s">
        <v>10328</v>
      </c>
      <c r="Q139" t="s">
        <v>10329</v>
      </c>
      <c r="R139" t="s">
        <v>10327</v>
      </c>
      <c r="S139" t="s">
        <v>10327</v>
      </c>
      <c r="T139" t="s">
        <v>10330</v>
      </c>
      <c r="U139" t="str">
        <f t="shared" si="2"/>
        <v>6225757540066462779</v>
      </c>
      <c r="V139" t="e">
        <f>VLOOKUP(U139,网银退汇!F:G,2,FALSE)</f>
        <v>#N/A</v>
      </c>
      <c r="W139" t="e">
        <f>VLOOKUP(U139,网银退汇!F:O,10,FALSE)</f>
        <v>#N/A</v>
      </c>
      <c r="X139" t="e">
        <f>VLOOKUP(C139,自助退!L:V,11,FALSE)</f>
        <v>#N/A</v>
      </c>
    </row>
    <row r="140" spans="1:24">
      <c r="A140" t="s">
        <v>10533</v>
      </c>
      <c r="B140" t="s">
        <v>863</v>
      </c>
      <c r="C140" t="s">
        <v>5624</v>
      </c>
      <c r="D140">
        <v>7900</v>
      </c>
      <c r="E140" t="s">
        <v>10541</v>
      </c>
      <c r="F140" t="s">
        <v>88</v>
      </c>
      <c r="G140" t="s">
        <v>5626</v>
      </c>
      <c r="H140" t="s">
        <v>865</v>
      </c>
      <c r="I140" t="s">
        <v>10542</v>
      </c>
      <c r="J140" t="s">
        <v>10543</v>
      </c>
      <c r="K140" t="s">
        <v>10544</v>
      </c>
      <c r="L140" t="s">
        <v>10325</v>
      </c>
      <c r="M140" t="s">
        <v>10326</v>
      </c>
      <c r="N140" t="s">
        <v>10533</v>
      </c>
      <c r="O140" t="s">
        <v>10327</v>
      </c>
      <c r="P140" t="s">
        <v>10328</v>
      </c>
      <c r="Q140" t="s">
        <v>10329</v>
      </c>
      <c r="R140" t="s">
        <v>10327</v>
      </c>
      <c r="S140" t="s">
        <v>10327</v>
      </c>
      <c r="T140" t="s">
        <v>10330</v>
      </c>
      <c r="U140" t="str">
        <f t="shared" si="2"/>
        <v>62289300011684818067900</v>
      </c>
      <c r="V140" t="e">
        <f>VLOOKUP(U140,网银退汇!F:G,2,FALSE)</f>
        <v>#N/A</v>
      </c>
      <c r="W140" t="e">
        <f>VLOOKUP(U140,网银退汇!F:O,10,FALSE)</f>
        <v>#N/A</v>
      </c>
      <c r="X140" t="e">
        <f>VLOOKUP(C140,自助退!L:V,11,FALSE)</f>
        <v>#N/A</v>
      </c>
    </row>
    <row r="141" spans="1:24">
      <c r="A141" t="s">
        <v>10533</v>
      </c>
      <c r="B141" t="s">
        <v>866</v>
      </c>
      <c r="C141" t="s">
        <v>5627</v>
      </c>
      <c r="D141">
        <v>1782</v>
      </c>
      <c r="E141" t="s">
        <v>10545</v>
      </c>
      <c r="F141" t="s">
        <v>88</v>
      </c>
      <c r="G141" t="s">
        <v>5629</v>
      </c>
      <c r="H141" t="s">
        <v>868</v>
      </c>
      <c r="I141" t="s">
        <v>10322</v>
      </c>
      <c r="J141" t="s">
        <v>10348</v>
      </c>
      <c r="K141" t="s">
        <v>10349</v>
      </c>
      <c r="L141" t="s">
        <v>10325</v>
      </c>
      <c r="M141" t="s">
        <v>10326</v>
      </c>
      <c r="N141" t="s">
        <v>10533</v>
      </c>
      <c r="O141" t="s">
        <v>10327</v>
      </c>
      <c r="P141" t="s">
        <v>10328</v>
      </c>
      <c r="Q141" t="s">
        <v>10329</v>
      </c>
      <c r="R141" t="s">
        <v>10327</v>
      </c>
      <c r="S141" t="s">
        <v>10327</v>
      </c>
      <c r="T141" t="s">
        <v>10330</v>
      </c>
      <c r="U141" t="str">
        <f t="shared" si="2"/>
        <v>62596562418825821782</v>
      </c>
      <c r="V141" t="e">
        <f>VLOOKUP(U141,网银退汇!F:G,2,FALSE)</f>
        <v>#N/A</v>
      </c>
      <c r="W141" t="e">
        <f>VLOOKUP(U141,网银退汇!F:O,10,FALSE)</f>
        <v>#N/A</v>
      </c>
      <c r="X141" t="e">
        <f>VLOOKUP(C141,自助退!L:V,11,FALSE)</f>
        <v>#N/A</v>
      </c>
    </row>
    <row r="142" spans="1:24">
      <c r="A142" t="s">
        <v>10533</v>
      </c>
      <c r="B142" t="s">
        <v>871</v>
      </c>
      <c r="C142" t="s">
        <v>5634</v>
      </c>
      <c r="D142">
        <v>280</v>
      </c>
      <c r="E142" t="s">
        <v>10546</v>
      </c>
      <c r="F142" t="s">
        <v>88</v>
      </c>
      <c r="G142" t="s">
        <v>5636</v>
      </c>
      <c r="H142" t="s">
        <v>873</v>
      </c>
      <c r="I142" t="s">
        <v>10322</v>
      </c>
      <c r="J142" t="s">
        <v>10381</v>
      </c>
      <c r="K142" t="s">
        <v>10382</v>
      </c>
      <c r="L142" t="s">
        <v>10325</v>
      </c>
      <c r="M142" t="s">
        <v>10326</v>
      </c>
      <c r="N142" t="s">
        <v>10533</v>
      </c>
      <c r="O142" t="s">
        <v>10327</v>
      </c>
      <c r="P142" t="s">
        <v>10328</v>
      </c>
      <c r="Q142" t="s">
        <v>10329</v>
      </c>
      <c r="R142" t="s">
        <v>10327</v>
      </c>
      <c r="S142" t="s">
        <v>10327</v>
      </c>
      <c r="T142" t="s">
        <v>10330</v>
      </c>
      <c r="U142" t="str">
        <f t="shared" si="2"/>
        <v>6228480866201005760280</v>
      </c>
      <c r="V142" t="e">
        <f>VLOOKUP(U142,网银退汇!F:G,2,FALSE)</f>
        <v>#N/A</v>
      </c>
      <c r="W142" t="e">
        <f>VLOOKUP(U142,网银退汇!F:O,10,FALSE)</f>
        <v>#N/A</v>
      </c>
      <c r="X142" t="e">
        <f>VLOOKUP(C142,自助退!L:V,11,FALSE)</f>
        <v>#N/A</v>
      </c>
    </row>
    <row r="143" spans="1:24">
      <c r="A143" t="s">
        <v>10533</v>
      </c>
      <c r="B143" t="s">
        <v>874</v>
      </c>
      <c r="C143" t="s">
        <v>5637</v>
      </c>
      <c r="D143">
        <v>1000</v>
      </c>
      <c r="E143" t="s">
        <v>10547</v>
      </c>
      <c r="F143" t="s">
        <v>88</v>
      </c>
      <c r="G143" t="s">
        <v>5639</v>
      </c>
      <c r="H143" t="s">
        <v>10548</v>
      </c>
      <c r="I143" t="s">
        <v>10322</v>
      </c>
      <c r="J143" t="s">
        <v>10351</v>
      </c>
      <c r="K143" t="s">
        <v>10352</v>
      </c>
      <c r="L143" t="s">
        <v>10325</v>
      </c>
      <c r="M143" t="s">
        <v>10326</v>
      </c>
      <c r="N143" t="s">
        <v>10533</v>
      </c>
      <c r="O143" t="s">
        <v>10327</v>
      </c>
      <c r="P143" t="s">
        <v>10328</v>
      </c>
      <c r="Q143" t="s">
        <v>10329</v>
      </c>
      <c r="R143" t="s">
        <v>10327</v>
      </c>
      <c r="S143" t="s">
        <v>10327</v>
      </c>
      <c r="T143" t="s">
        <v>10330</v>
      </c>
      <c r="U143" t="str">
        <f t="shared" si="2"/>
        <v>62122625110002182831000</v>
      </c>
      <c r="V143" t="e">
        <f>VLOOKUP(U143,网银退汇!F:G,2,FALSE)</f>
        <v>#N/A</v>
      </c>
      <c r="W143" t="e">
        <f>VLOOKUP(U143,网银退汇!F:O,10,FALSE)</f>
        <v>#N/A</v>
      </c>
      <c r="X143" t="e">
        <f>VLOOKUP(C143,自助退!L:V,11,FALSE)</f>
        <v>#N/A</v>
      </c>
    </row>
    <row r="144" spans="1:24">
      <c r="A144" t="s">
        <v>10533</v>
      </c>
      <c r="B144" t="s">
        <v>877</v>
      </c>
      <c r="C144" t="s">
        <v>5640</v>
      </c>
      <c r="D144">
        <v>990</v>
      </c>
      <c r="E144" t="s">
        <v>10549</v>
      </c>
      <c r="F144" t="s">
        <v>88</v>
      </c>
      <c r="G144" t="s">
        <v>5642</v>
      </c>
      <c r="H144" t="s">
        <v>879</v>
      </c>
      <c r="I144" t="s">
        <v>10416</v>
      </c>
      <c r="J144" t="s">
        <v>10417</v>
      </c>
      <c r="K144" t="s">
        <v>10418</v>
      </c>
      <c r="L144" t="s">
        <v>10325</v>
      </c>
      <c r="M144" t="s">
        <v>10326</v>
      </c>
      <c r="N144" t="s">
        <v>10533</v>
      </c>
      <c r="O144" t="s">
        <v>10327</v>
      </c>
      <c r="P144" t="s">
        <v>10328</v>
      </c>
      <c r="Q144" t="s">
        <v>10329</v>
      </c>
      <c r="R144" t="s">
        <v>10327</v>
      </c>
      <c r="S144" t="s">
        <v>10327</v>
      </c>
      <c r="T144" t="s">
        <v>10330</v>
      </c>
      <c r="U144" t="str">
        <f t="shared" si="2"/>
        <v>6259588893021971990</v>
      </c>
      <c r="V144" t="e">
        <f>VLOOKUP(U144,网银退汇!F:G,2,FALSE)</f>
        <v>#N/A</v>
      </c>
      <c r="W144" t="e">
        <f>VLOOKUP(U144,网银退汇!F:O,10,FALSE)</f>
        <v>#N/A</v>
      </c>
      <c r="X144" t="e">
        <f>VLOOKUP(C144,自助退!L:V,11,FALSE)</f>
        <v>#N/A</v>
      </c>
    </row>
    <row r="145" spans="1:24">
      <c r="A145" t="s">
        <v>10533</v>
      </c>
      <c r="B145" t="s">
        <v>880</v>
      </c>
      <c r="C145" t="s">
        <v>5643</v>
      </c>
      <c r="D145">
        <v>1600</v>
      </c>
      <c r="E145" t="s">
        <v>10550</v>
      </c>
      <c r="F145" t="s">
        <v>88</v>
      </c>
      <c r="G145" t="s">
        <v>5645</v>
      </c>
      <c r="H145" t="s">
        <v>10551</v>
      </c>
      <c r="I145" t="s">
        <v>10322</v>
      </c>
      <c r="J145" t="s">
        <v>10359</v>
      </c>
      <c r="K145" t="s">
        <v>10360</v>
      </c>
      <c r="L145" t="s">
        <v>10325</v>
      </c>
      <c r="M145" t="s">
        <v>10326</v>
      </c>
      <c r="N145" t="s">
        <v>10533</v>
      </c>
      <c r="O145" t="s">
        <v>10327</v>
      </c>
      <c r="P145" t="s">
        <v>10328</v>
      </c>
      <c r="Q145" t="s">
        <v>10329</v>
      </c>
      <c r="R145" t="s">
        <v>10327</v>
      </c>
      <c r="S145" t="s">
        <v>10327</v>
      </c>
      <c r="T145" t="s">
        <v>10330</v>
      </c>
      <c r="U145" t="str">
        <f t="shared" si="2"/>
        <v>62178527000133360841600</v>
      </c>
      <c r="V145" t="e">
        <f>VLOOKUP(U145,网银退汇!F:G,2,FALSE)</f>
        <v>#N/A</v>
      </c>
      <c r="W145" t="e">
        <f>VLOOKUP(U145,网银退汇!F:O,10,FALSE)</f>
        <v>#N/A</v>
      </c>
      <c r="X145" t="e">
        <f>VLOOKUP(C145,自助退!L:V,11,FALSE)</f>
        <v>#N/A</v>
      </c>
    </row>
    <row r="146" spans="1:24">
      <c r="A146" t="s">
        <v>10533</v>
      </c>
      <c r="B146" t="s">
        <v>883</v>
      </c>
      <c r="C146" t="s">
        <v>5650</v>
      </c>
      <c r="D146">
        <v>1800</v>
      </c>
      <c r="E146" t="s">
        <v>10552</v>
      </c>
      <c r="F146" t="s">
        <v>88</v>
      </c>
      <c r="G146" t="s">
        <v>5652</v>
      </c>
      <c r="H146" t="s">
        <v>885</v>
      </c>
      <c r="I146" t="s">
        <v>10322</v>
      </c>
      <c r="J146" t="s">
        <v>10381</v>
      </c>
      <c r="K146" t="s">
        <v>10382</v>
      </c>
      <c r="L146" t="s">
        <v>10325</v>
      </c>
      <c r="M146" t="s">
        <v>10326</v>
      </c>
      <c r="N146" t="s">
        <v>10533</v>
      </c>
      <c r="O146" t="s">
        <v>10327</v>
      </c>
      <c r="P146" t="s">
        <v>10328</v>
      </c>
      <c r="Q146" t="s">
        <v>10329</v>
      </c>
      <c r="R146" t="s">
        <v>10327</v>
      </c>
      <c r="S146" t="s">
        <v>10327</v>
      </c>
      <c r="T146" t="s">
        <v>10330</v>
      </c>
      <c r="U146" t="str">
        <f t="shared" si="2"/>
        <v>62284838611021252101800</v>
      </c>
      <c r="V146" t="e">
        <f>VLOOKUP(U146,网银退汇!F:G,2,FALSE)</f>
        <v>#N/A</v>
      </c>
      <c r="W146" t="e">
        <f>VLOOKUP(U146,网银退汇!F:O,10,FALSE)</f>
        <v>#N/A</v>
      </c>
      <c r="X146" t="e">
        <f>VLOOKUP(C146,自助退!L:V,11,FALSE)</f>
        <v>#N/A</v>
      </c>
    </row>
    <row r="147" spans="1:24">
      <c r="A147" t="s">
        <v>10533</v>
      </c>
      <c r="B147" t="s">
        <v>886</v>
      </c>
      <c r="C147" t="s">
        <v>5653</v>
      </c>
      <c r="D147">
        <v>115</v>
      </c>
      <c r="E147" t="s">
        <v>10553</v>
      </c>
      <c r="F147" t="s">
        <v>88</v>
      </c>
      <c r="G147" t="s">
        <v>5655</v>
      </c>
      <c r="H147" t="s">
        <v>888</v>
      </c>
      <c r="I147" t="s">
        <v>10322</v>
      </c>
      <c r="J147" t="s">
        <v>10381</v>
      </c>
      <c r="K147" t="s">
        <v>10382</v>
      </c>
      <c r="L147" t="s">
        <v>10325</v>
      </c>
      <c r="M147" t="s">
        <v>10326</v>
      </c>
      <c r="N147" t="s">
        <v>10533</v>
      </c>
      <c r="O147" t="s">
        <v>10327</v>
      </c>
      <c r="P147" t="s">
        <v>10328</v>
      </c>
      <c r="Q147" t="s">
        <v>10329</v>
      </c>
      <c r="R147" t="s">
        <v>10327</v>
      </c>
      <c r="S147" t="s">
        <v>10327</v>
      </c>
      <c r="T147" t="s">
        <v>10330</v>
      </c>
      <c r="U147" t="str">
        <f t="shared" si="2"/>
        <v>6228483868403466573115</v>
      </c>
      <c r="V147" t="e">
        <f>VLOOKUP(U147,网银退汇!F:G,2,FALSE)</f>
        <v>#N/A</v>
      </c>
      <c r="W147" t="e">
        <f>VLOOKUP(U147,网银退汇!F:O,10,FALSE)</f>
        <v>#N/A</v>
      </c>
      <c r="X147" t="e">
        <f>VLOOKUP(C147,自助退!L:V,11,FALSE)</f>
        <v>#N/A</v>
      </c>
    </row>
    <row r="148" spans="1:24">
      <c r="A148" t="s">
        <v>10533</v>
      </c>
      <c r="B148" t="s">
        <v>891</v>
      </c>
      <c r="C148" t="s">
        <v>5662</v>
      </c>
      <c r="D148">
        <v>300</v>
      </c>
      <c r="E148" t="s">
        <v>10554</v>
      </c>
      <c r="F148" t="s">
        <v>88</v>
      </c>
      <c r="G148" t="s">
        <v>5664</v>
      </c>
      <c r="H148" t="s">
        <v>893</v>
      </c>
      <c r="I148" t="s">
        <v>10335</v>
      </c>
      <c r="J148" t="s">
        <v>10</v>
      </c>
      <c r="K148" t="s">
        <v>10336</v>
      </c>
      <c r="L148" t="s">
        <v>10325</v>
      </c>
      <c r="M148" t="s">
        <v>10326</v>
      </c>
      <c r="N148" t="s">
        <v>10533</v>
      </c>
      <c r="O148" t="s">
        <v>10327</v>
      </c>
      <c r="P148" t="s">
        <v>10328</v>
      </c>
      <c r="Q148" t="s">
        <v>10329</v>
      </c>
      <c r="R148" t="s">
        <v>10327</v>
      </c>
      <c r="S148" t="s">
        <v>10327</v>
      </c>
      <c r="T148" t="s">
        <v>10330</v>
      </c>
      <c r="U148" t="str">
        <f t="shared" si="2"/>
        <v>6214838712528985300</v>
      </c>
      <c r="V148" t="e">
        <f>VLOOKUP(U148,网银退汇!F:G,2,FALSE)</f>
        <v>#N/A</v>
      </c>
      <c r="W148" t="e">
        <f>VLOOKUP(U148,网银退汇!F:O,10,FALSE)</f>
        <v>#N/A</v>
      </c>
      <c r="X148" t="e">
        <f>VLOOKUP(C148,自助退!L:V,11,FALSE)</f>
        <v>#N/A</v>
      </c>
    </row>
    <row r="149" spans="1:24">
      <c r="A149" t="s">
        <v>10533</v>
      </c>
      <c r="B149" t="s">
        <v>894</v>
      </c>
      <c r="C149" t="s">
        <v>5665</v>
      </c>
      <c r="D149">
        <v>500</v>
      </c>
      <c r="E149" t="s">
        <v>10555</v>
      </c>
      <c r="F149" t="s">
        <v>88</v>
      </c>
      <c r="G149" t="s">
        <v>5667</v>
      </c>
      <c r="H149" t="s">
        <v>661</v>
      </c>
      <c r="I149" t="s">
        <v>10322</v>
      </c>
      <c r="J149" t="s">
        <v>10359</v>
      </c>
      <c r="K149" t="s">
        <v>10360</v>
      </c>
      <c r="L149" t="s">
        <v>10325</v>
      </c>
      <c r="M149" t="s">
        <v>10326</v>
      </c>
      <c r="N149" t="s">
        <v>10533</v>
      </c>
      <c r="O149" t="s">
        <v>10327</v>
      </c>
      <c r="P149" t="s">
        <v>10328</v>
      </c>
      <c r="Q149" t="s">
        <v>10329</v>
      </c>
      <c r="R149" t="s">
        <v>10327</v>
      </c>
      <c r="S149" t="s">
        <v>10327</v>
      </c>
      <c r="T149" t="s">
        <v>10330</v>
      </c>
      <c r="U149" t="str">
        <f t="shared" si="2"/>
        <v>6216616207004258771500</v>
      </c>
      <c r="V149" t="e">
        <f>VLOOKUP(U149,网银退汇!F:G,2,FALSE)</f>
        <v>#N/A</v>
      </c>
      <c r="W149" t="e">
        <f>VLOOKUP(U149,网银退汇!F:O,10,FALSE)</f>
        <v>#N/A</v>
      </c>
      <c r="X149" t="e">
        <f>VLOOKUP(C149,自助退!L:V,11,FALSE)</f>
        <v>#N/A</v>
      </c>
    </row>
    <row r="150" spans="1:24">
      <c r="A150" t="s">
        <v>10533</v>
      </c>
      <c r="B150" t="s">
        <v>895</v>
      </c>
      <c r="C150" t="s">
        <v>5668</v>
      </c>
      <c r="D150">
        <v>203</v>
      </c>
      <c r="E150" t="s">
        <v>10556</v>
      </c>
      <c r="F150" t="s">
        <v>88</v>
      </c>
      <c r="G150" t="s">
        <v>5670</v>
      </c>
      <c r="H150" t="s">
        <v>10557</v>
      </c>
      <c r="I150" t="s">
        <v>10369</v>
      </c>
      <c r="J150" t="s">
        <v>10558</v>
      </c>
      <c r="K150" t="s">
        <v>10559</v>
      </c>
      <c r="L150" t="s">
        <v>10325</v>
      </c>
      <c r="M150" t="s">
        <v>10326</v>
      </c>
      <c r="N150" t="s">
        <v>10533</v>
      </c>
      <c r="O150" t="s">
        <v>10327</v>
      </c>
      <c r="P150" t="s">
        <v>10328</v>
      </c>
      <c r="Q150" t="s">
        <v>10329</v>
      </c>
      <c r="R150" t="s">
        <v>10327</v>
      </c>
      <c r="S150" t="s">
        <v>10327</v>
      </c>
      <c r="T150" t="s">
        <v>10330</v>
      </c>
      <c r="U150" t="str">
        <f t="shared" si="2"/>
        <v>6251530473748209203</v>
      </c>
      <c r="V150">
        <f>VLOOKUP(U150,网银退汇!F:G,2,FALSE)</f>
        <v>203</v>
      </c>
      <c r="W150" t="str">
        <f>VLOOKUP(U150,网银退汇!F:O,10,FALSE)</f>
        <v>20170619</v>
      </c>
      <c r="X150" t="e">
        <f>VLOOKUP(C150,自助退!L:V,11,FALSE)</f>
        <v>#N/A</v>
      </c>
    </row>
    <row r="151" spans="1:24">
      <c r="A151" t="s">
        <v>10533</v>
      </c>
      <c r="B151" t="s">
        <v>898</v>
      </c>
      <c r="C151" t="s">
        <v>5671</v>
      </c>
      <c r="D151">
        <v>94</v>
      </c>
      <c r="E151" t="s">
        <v>10560</v>
      </c>
      <c r="F151" t="s">
        <v>88</v>
      </c>
      <c r="G151" t="s">
        <v>5673</v>
      </c>
      <c r="H151" t="s">
        <v>10561</v>
      </c>
      <c r="I151" t="s">
        <v>10322</v>
      </c>
      <c r="J151" t="s">
        <v>10359</v>
      </c>
      <c r="K151" t="s">
        <v>10360</v>
      </c>
      <c r="L151" t="s">
        <v>10325</v>
      </c>
      <c r="M151" t="s">
        <v>10326</v>
      </c>
      <c r="N151" t="s">
        <v>10533</v>
      </c>
      <c r="O151" t="s">
        <v>10327</v>
      </c>
      <c r="P151" t="s">
        <v>10328</v>
      </c>
      <c r="Q151" t="s">
        <v>10329</v>
      </c>
      <c r="R151" t="s">
        <v>10327</v>
      </c>
      <c r="S151" t="s">
        <v>10327</v>
      </c>
      <c r="T151" t="s">
        <v>10330</v>
      </c>
      <c r="U151" t="str">
        <f t="shared" si="2"/>
        <v>621568310001118207894</v>
      </c>
      <c r="V151" t="e">
        <f>VLOOKUP(U151,网银退汇!F:G,2,FALSE)</f>
        <v>#N/A</v>
      </c>
      <c r="W151" t="e">
        <f>VLOOKUP(U151,网银退汇!F:O,10,FALSE)</f>
        <v>#N/A</v>
      </c>
      <c r="X151" t="e">
        <f>VLOOKUP(C151,自助退!L:V,11,FALSE)</f>
        <v>#N/A</v>
      </c>
    </row>
    <row r="152" spans="1:24">
      <c r="A152" t="s">
        <v>10533</v>
      </c>
      <c r="B152" t="s">
        <v>901</v>
      </c>
      <c r="C152" t="s">
        <v>5674</v>
      </c>
      <c r="D152">
        <v>155</v>
      </c>
      <c r="E152" t="s">
        <v>10562</v>
      </c>
      <c r="F152" t="s">
        <v>88</v>
      </c>
      <c r="G152" t="s">
        <v>5676</v>
      </c>
      <c r="H152" t="s">
        <v>903</v>
      </c>
      <c r="I152" t="s">
        <v>10322</v>
      </c>
      <c r="J152" t="s">
        <v>10348</v>
      </c>
      <c r="K152" t="s">
        <v>10349</v>
      </c>
      <c r="L152" t="s">
        <v>10325</v>
      </c>
      <c r="M152" t="s">
        <v>10326</v>
      </c>
      <c r="N152" t="s">
        <v>10533</v>
      </c>
      <c r="O152" t="s">
        <v>10327</v>
      </c>
      <c r="P152" t="s">
        <v>10328</v>
      </c>
      <c r="Q152" t="s">
        <v>10329</v>
      </c>
      <c r="R152" t="s">
        <v>10327</v>
      </c>
      <c r="S152" t="s">
        <v>10327</v>
      </c>
      <c r="T152" t="s">
        <v>10330</v>
      </c>
      <c r="U152" t="str">
        <f t="shared" si="2"/>
        <v>6283174240469898155</v>
      </c>
      <c r="V152" t="e">
        <f>VLOOKUP(U152,网银退汇!F:G,2,FALSE)</f>
        <v>#N/A</v>
      </c>
      <c r="W152" t="e">
        <f>VLOOKUP(U152,网银退汇!F:O,10,FALSE)</f>
        <v>#N/A</v>
      </c>
      <c r="X152" t="e">
        <f>VLOOKUP(C152,自助退!L:V,11,FALSE)</f>
        <v>#N/A</v>
      </c>
    </row>
    <row r="153" spans="1:24">
      <c r="A153" t="s">
        <v>10533</v>
      </c>
      <c r="B153" t="s">
        <v>5677</v>
      </c>
      <c r="C153" t="s">
        <v>5678</v>
      </c>
      <c r="D153">
        <v>1300</v>
      </c>
      <c r="E153" t="s">
        <v>10563</v>
      </c>
      <c r="F153" t="s">
        <v>400</v>
      </c>
      <c r="G153" t="s">
        <v>5005</v>
      </c>
      <c r="H153" t="s">
        <v>905</v>
      </c>
      <c r="I153" t="s">
        <v>10335</v>
      </c>
      <c r="J153" t="s">
        <v>10</v>
      </c>
      <c r="K153" t="s">
        <v>10336</v>
      </c>
      <c r="L153" t="s">
        <v>10325</v>
      </c>
      <c r="M153" t="s">
        <v>10364</v>
      </c>
      <c r="N153" t="s">
        <v>10533</v>
      </c>
      <c r="O153" t="s">
        <v>10327</v>
      </c>
      <c r="P153" t="s">
        <v>10328</v>
      </c>
      <c r="Q153" t="s">
        <v>10365</v>
      </c>
      <c r="R153" t="s">
        <v>10327</v>
      </c>
      <c r="S153" t="s">
        <v>10327</v>
      </c>
      <c r="T153" t="s">
        <v>10366</v>
      </c>
      <c r="U153" t="str">
        <f t="shared" si="2"/>
        <v>51871870140758981300</v>
      </c>
      <c r="V153">
        <f>VLOOKUP(U153,网银退汇!F:G,2,FALSE)</f>
        <v>1300</v>
      </c>
      <c r="W153" t="str">
        <f>VLOOKUP(U153,网银退汇!F:O,10,FALSE)</f>
        <v>20170609</v>
      </c>
      <c r="X153">
        <f>VLOOKUP(C153,自助退!L:V,11,FALSE)</f>
        <v>1300</v>
      </c>
    </row>
    <row r="154" spans="1:24">
      <c r="A154" t="s">
        <v>10533</v>
      </c>
      <c r="B154" t="s">
        <v>5682</v>
      </c>
      <c r="C154" t="s">
        <v>5683</v>
      </c>
      <c r="D154">
        <v>496</v>
      </c>
      <c r="E154" t="s">
        <v>10564</v>
      </c>
      <c r="F154" t="s">
        <v>10363</v>
      </c>
      <c r="G154" t="s">
        <v>5006</v>
      </c>
      <c r="H154" t="s">
        <v>907</v>
      </c>
      <c r="I154" t="s">
        <v>10322</v>
      </c>
      <c r="J154" t="s">
        <v>10351</v>
      </c>
      <c r="K154" t="s">
        <v>10352</v>
      </c>
      <c r="L154" t="s">
        <v>10325</v>
      </c>
      <c r="M154" t="s">
        <v>10364</v>
      </c>
      <c r="N154" t="s">
        <v>10533</v>
      </c>
      <c r="O154" t="s">
        <v>10327</v>
      </c>
      <c r="P154" t="s">
        <v>10328</v>
      </c>
      <c r="Q154" t="s">
        <v>10365</v>
      </c>
      <c r="R154" t="s">
        <v>10327</v>
      </c>
      <c r="S154" t="s">
        <v>10327</v>
      </c>
      <c r="T154" t="s">
        <v>10366</v>
      </c>
      <c r="U154" t="str">
        <f t="shared" si="2"/>
        <v>6222022513000312629496</v>
      </c>
      <c r="V154">
        <f>VLOOKUP(U154,网银退汇!F:G,2,FALSE)</f>
        <v>496</v>
      </c>
      <c r="W154" t="str">
        <f>VLOOKUP(U154,网银退汇!F:O,10,FALSE)</f>
        <v>20170609</v>
      </c>
      <c r="X154">
        <f>VLOOKUP(C154,自助退!L:V,11,FALSE)</f>
        <v>496</v>
      </c>
    </row>
    <row r="155" spans="1:24">
      <c r="A155" t="s">
        <v>10533</v>
      </c>
      <c r="B155" t="s">
        <v>908</v>
      </c>
      <c r="C155" t="s">
        <v>5685</v>
      </c>
      <c r="D155">
        <v>447</v>
      </c>
      <c r="E155" t="s">
        <v>10565</v>
      </c>
      <c r="F155" t="s">
        <v>88</v>
      </c>
      <c r="G155" t="s">
        <v>5687</v>
      </c>
      <c r="H155" t="s">
        <v>910</v>
      </c>
      <c r="I155" t="s">
        <v>10416</v>
      </c>
      <c r="J155" t="s">
        <v>10424</v>
      </c>
      <c r="K155" t="s">
        <v>10425</v>
      </c>
      <c r="L155" t="s">
        <v>10325</v>
      </c>
      <c r="M155" t="s">
        <v>10326</v>
      </c>
      <c r="N155" t="s">
        <v>10533</v>
      </c>
      <c r="O155" t="s">
        <v>10327</v>
      </c>
      <c r="P155" t="s">
        <v>10328</v>
      </c>
      <c r="Q155" t="s">
        <v>10329</v>
      </c>
      <c r="R155" t="s">
        <v>10327</v>
      </c>
      <c r="S155" t="s">
        <v>10327</v>
      </c>
      <c r="T155" t="s">
        <v>10330</v>
      </c>
      <c r="U155" t="str">
        <f t="shared" si="2"/>
        <v>5218997153981281447</v>
      </c>
      <c r="V155" t="e">
        <f>VLOOKUP(U155,网银退汇!F:G,2,FALSE)</f>
        <v>#N/A</v>
      </c>
      <c r="W155" t="e">
        <f>VLOOKUP(U155,网银退汇!F:O,10,FALSE)</f>
        <v>#N/A</v>
      </c>
      <c r="X155" t="e">
        <f>VLOOKUP(C155,自助退!L:V,11,FALSE)</f>
        <v>#N/A</v>
      </c>
    </row>
    <row r="156" spans="1:24">
      <c r="A156" t="s">
        <v>10533</v>
      </c>
      <c r="B156" t="s">
        <v>911</v>
      </c>
      <c r="C156" t="s">
        <v>5688</v>
      </c>
      <c r="D156">
        <v>1</v>
      </c>
      <c r="E156" t="s">
        <v>10566</v>
      </c>
      <c r="F156" t="s">
        <v>88</v>
      </c>
      <c r="G156" t="s">
        <v>5690</v>
      </c>
      <c r="H156" t="s">
        <v>913</v>
      </c>
      <c r="I156" t="s">
        <v>10322</v>
      </c>
      <c r="J156" t="s">
        <v>10348</v>
      </c>
      <c r="K156" t="s">
        <v>10349</v>
      </c>
      <c r="L156" t="s">
        <v>10325</v>
      </c>
      <c r="M156" t="s">
        <v>10326</v>
      </c>
      <c r="N156" t="s">
        <v>10533</v>
      </c>
      <c r="O156" t="s">
        <v>10327</v>
      </c>
      <c r="P156" t="s">
        <v>10328</v>
      </c>
      <c r="Q156" t="s">
        <v>10329</v>
      </c>
      <c r="R156" t="s">
        <v>10327</v>
      </c>
      <c r="S156" t="s">
        <v>10327</v>
      </c>
      <c r="T156" t="s">
        <v>10330</v>
      </c>
      <c r="U156" t="str">
        <f t="shared" si="2"/>
        <v>62170038600198392061</v>
      </c>
      <c r="V156" t="e">
        <f>VLOOKUP(U156,网银退汇!F:G,2,FALSE)</f>
        <v>#N/A</v>
      </c>
      <c r="W156" t="e">
        <f>VLOOKUP(U156,网银退汇!F:O,10,FALSE)</f>
        <v>#N/A</v>
      </c>
      <c r="X156" t="e">
        <f>VLOOKUP(C156,自助退!L:V,11,FALSE)</f>
        <v>#N/A</v>
      </c>
    </row>
    <row r="157" spans="1:24">
      <c r="A157" t="s">
        <v>10533</v>
      </c>
      <c r="B157" t="s">
        <v>914</v>
      </c>
      <c r="C157" t="s">
        <v>5691</v>
      </c>
      <c r="D157">
        <v>13</v>
      </c>
      <c r="E157" t="s">
        <v>10567</v>
      </c>
      <c r="F157" t="s">
        <v>88</v>
      </c>
      <c r="G157" t="s">
        <v>5693</v>
      </c>
      <c r="H157" t="s">
        <v>916</v>
      </c>
      <c r="I157" t="s">
        <v>10322</v>
      </c>
      <c r="J157" t="s">
        <v>10351</v>
      </c>
      <c r="K157" t="s">
        <v>10352</v>
      </c>
      <c r="L157" t="s">
        <v>10325</v>
      </c>
      <c r="M157" t="s">
        <v>10326</v>
      </c>
      <c r="N157" t="s">
        <v>10533</v>
      </c>
      <c r="O157" t="s">
        <v>10327</v>
      </c>
      <c r="P157" t="s">
        <v>10328</v>
      </c>
      <c r="Q157" t="s">
        <v>10329</v>
      </c>
      <c r="R157" t="s">
        <v>10327</v>
      </c>
      <c r="S157" t="s">
        <v>10327</v>
      </c>
      <c r="T157" t="s">
        <v>10330</v>
      </c>
      <c r="U157" t="str">
        <f t="shared" si="2"/>
        <v>621226250200207179613</v>
      </c>
      <c r="V157" t="e">
        <f>VLOOKUP(U157,网银退汇!F:G,2,FALSE)</f>
        <v>#N/A</v>
      </c>
      <c r="W157" t="e">
        <f>VLOOKUP(U157,网银退汇!F:O,10,FALSE)</f>
        <v>#N/A</v>
      </c>
      <c r="X157" t="e">
        <f>VLOOKUP(C157,自助退!L:V,11,FALSE)</f>
        <v>#N/A</v>
      </c>
    </row>
    <row r="158" spans="1:24">
      <c r="A158" t="s">
        <v>10533</v>
      </c>
      <c r="B158" t="s">
        <v>917</v>
      </c>
      <c r="C158" t="s">
        <v>5694</v>
      </c>
      <c r="D158">
        <v>23</v>
      </c>
      <c r="E158" t="s">
        <v>10568</v>
      </c>
      <c r="F158" t="s">
        <v>88</v>
      </c>
      <c r="G158" t="s">
        <v>5693</v>
      </c>
      <c r="H158" t="s">
        <v>916</v>
      </c>
      <c r="I158" t="s">
        <v>10322</v>
      </c>
      <c r="J158" t="s">
        <v>10351</v>
      </c>
      <c r="K158" t="s">
        <v>10352</v>
      </c>
      <c r="L158" t="s">
        <v>10325</v>
      </c>
      <c r="M158" t="s">
        <v>10326</v>
      </c>
      <c r="N158" t="s">
        <v>10533</v>
      </c>
      <c r="O158" t="s">
        <v>10327</v>
      </c>
      <c r="P158" t="s">
        <v>10328</v>
      </c>
      <c r="Q158" t="s">
        <v>10329</v>
      </c>
      <c r="R158" t="s">
        <v>10327</v>
      </c>
      <c r="S158" t="s">
        <v>10327</v>
      </c>
      <c r="T158" t="s">
        <v>10330</v>
      </c>
      <c r="U158" t="str">
        <f t="shared" si="2"/>
        <v>621226250200207179623</v>
      </c>
      <c r="V158" t="e">
        <f>VLOOKUP(U158,网银退汇!F:G,2,FALSE)</f>
        <v>#N/A</v>
      </c>
      <c r="W158" t="e">
        <f>VLOOKUP(U158,网银退汇!F:O,10,FALSE)</f>
        <v>#N/A</v>
      </c>
      <c r="X158" t="e">
        <f>VLOOKUP(C158,自助退!L:V,11,FALSE)</f>
        <v>#N/A</v>
      </c>
    </row>
    <row r="159" spans="1:24">
      <c r="A159" t="s">
        <v>10533</v>
      </c>
      <c r="B159" t="s">
        <v>920</v>
      </c>
      <c r="C159" t="s">
        <v>5696</v>
      </c>
      <c r="D159">
        <v>800</v>
      </c>
      <c r="E159" t="s">
        <v>10569</v>
      </c>
      <c r="F159" t="s">
        <v>88</v>
      </c>
      <c r="G159" t="s">
        <v>5698</v>
      </c>
      <c r="H159" t="s">
        <v>922</v>
      </c>
      <c r="I159" t="s">
        <v>10322</v>
      </c>
      <c r="J159" t="s">
        <v>10381</v>
      </c>
      <c r="K159" t="s">
        <v>10382</v>
      </c>
      <c r="L159" t="s">
        <v>10325</v>
      </c>
      <c r="M159" t="s">
        <v>10326</v>
      </c>
      <c r="N159" t="s">
        <v>10533</v>
      </c>
      <c r="O159" t="s">
        <v>10327</v>
      </c>
      <c r="P159" t="s">
        <v>10328</v>
      </c>
      <c r="Q159" t="s">
        <v>10329</v>
      </c>
      <c r="R159" t="s">
        <v>10327</v>
      </c>
      <c r="S159" t="s">
        <v>10327</v>
      </c>
      <c r="T159" t="s">
        <v>10330</v>
      </c>
      <c r="U159" t="str">
        <f t="shared" si="2"/>
        <v>6228483318593211777800</v>
      </c>
      <c r="V159" t="e">
        <f>VLOOKUP(U159,网银退汇!F:G,2,FALSE)</f>
        <v>#N/A</v>
      </c>
      <c r="W159" t="e">
        <f>VLOOKUP(U159,网银退汇!F:O,10,FALSE)</f>
        <v>#N/A</v>
      </c>
      <c r="X159" t="e">
        <f>VLOOKUP(C159,自助退!L:V,11,FALSE)</f>
        <v>#N/A</v>
      </c>
    </row>
    <row r="160" spans="1:24">
      <c r="A160" t="s">
        <v>10533</v>
      </c>
      <c r="B160" t="s">
        <v>5699</v>
      </c>
      <c r="C160" t="s">
        <v>5700</v>
      </c>
      <c r="D160">
        <v>889</v>
      </c>
      <c r="E160" t="s">
        <v>10570</v>
      </c>
      <c r="F160" t="s">
        <v>10363</v>
      </c>
      <c r="G160" t="s">
        <v>4943</v>
      </c>
      <c r="H160" t="s">
        <v>924</v>
      </c>
      <c r="I160" t="s">
        <v>10322</v>
      </c>
      <c r="J160" t="s">
        <v>10351</v>
      </c>
      <c r="K160" t="s">
        <v>10352</v>
      </c>
      <c r="L160" t="s">
        <v>10325</v>
      </c>
      <c r="M160" t="s">
        <v>10364</v>
      </c>
      <c r="N160" t="s">
        <v>10533</v>
      </c>
      <c r="O160" t="s">
        <v>10327</v>
      </c>
      <c r="P160" t="s">
        <v>10328</v>
      </c>
      <c r="Q160" t="s">
        <v>10365</v>
      </c>
      <c r="R160" t="s">
        <v>10327</v>
      </c>
      <c r="S160" t="s">
        <v>10327</v>
      </c>
      <c r="T160" t="s">
        <v>10366</v>
      </c>
      <c r="U160" t="str">
        <f t="shared" si="2"/>
        <v>6212262502015242368889</v>
      </c>
      <c r="V160">
        <f>VLOOKUP(U160,网银退汇!F:G,2,FALSE)</f>
        <v>889</v>
      </c>
      <c r="W160" t="str">
        <f>VLOOKUP(U160,网银退汇!F:O,10,FALSE)</f>
        <v>20170609</v>
      </c>
      <c r="X160">
        <f>VLOOKUP(C160,自助退!L:V,11,FALSE)</f>
        <v>889</v>
      </c>
    </row>
    <row r="161" spans="1:24">
      <c r="A161" t="s">
        <v>10533</v>
      </c>
      <c r="B161" t="s">
        <v>925</v>
      </c>
      <c r="C161" t="s">
        <v>5702</v>
      </c>
      <c r="D161">
        <v>844</v>
      </c>
      <c r="E161" t="s">
        <v>10571</v>
      </c>
      <c r="F161" t="s">
        <v>88</v>
      </c>
      <c r="G161" t="s">
        <v>5704</v>
      </c>
      <c r="H161" t="s">
        <v>927</v>
      </c>
      <c r="I161" t="s">
        <v>10322</v>
      </c>
      <c r="J161" t="s">
        <v>10351</v>
      </c>
      <c r="K161" t="s">
        <v>10352</v>
      </c>
      <c r="L161" t="s">
        <v>10325</v>
      </c>
      <c r="M161" t="s">
        <v>10326</v>
      </c>
      <c r="N161" t="s">
        <v>10533</v>
      </c>
      <c r="O161" t="s">
        <v>10327</v>
      </c>
      <c r="P161" t="s">
        <v>10328</v>
      </c>
      <c r="Q161" t="s">
        <v>10329</v>
      </c>
      <c r="R161" t="s">
        <v>10327</v>
      </c>
      <c r="S161" t="s">
        <v>10327</v>
      </c>
      <c r="T161" t="s">
        <v>10330</v>
      </c>
      <c r="U161" t="str">
        <f t="shared" si="2"/>
        <v>6222082502006247340844</v>
      </c>
      <c r="V161" t="e">
        <f>VLOOKUP(U161,网银退汇!F:G,2,FALSE)</f>
        <v>#N/A</v>
      </c>
      <c r="W161" t="e">
        <f>VLOOKUP(U161,网银退汇!F:O,10,FALSE)</f>
        <v>#N/A</v>
      </c>
      <c r="X161" t="e">
        <f>VLOOKUP(C161,自助退!L:V,11,FALSE)</f>
        <v>#N/A</v>
      </c>
    </row>
    <row r="162" spans="1:24">
      <c r="A162" t="s">
        <v>10533</v>
      </c>
      <c r="B162" t="s">
        <v>928</v>
      </c>
      <c r="C162" t="s">
        <v>5705</v>
      </c>
      <c r="D162">
        <v>370</v>
      </c>
      <c r="E162" t="s">
        <v>10572</v>
      </c>
      <c r="F162" t="s">
        <v>88</v>
      </c>
      <c r="G162" t="s">
        <v>5707</v>
      </c>
      <c r="H162" t="s">
        <v>930</v>
      </c>
      <c r="I162" t="s">
        <v>10542</v>
      </c>
      <c r="J162" t="s">
        <v>10543</v>
      </c>
      <c r="K162" t="s">
        <v>10544</v>
      </c>
      <c r="L162" t="s">
        <v>10325</v>
      </c>
      <c r="M162" t="s">
        <v>10326</v>
      </c>
      <c r="N162" t="s">
        <v>10533</v>
      </c>
      <c r="O162" t="s">
        <v>10327</v>
      </c>
      <c r="P162" t="s">
        <v>10328</v>
      </c>
      <c r="Q162" t="s">
        <v>10329</v>
      </c>
      <c r="R162" t="s">
        <v>10327</v>
      </c>
      <c r="S162" t="s">
        <v>10327</v>
      </c>
      <c r="T162" t="s">
        <v>10330</v>
      </c>
      <c r="U162" t="str">
        <f t="shared" si="2"/>
        <v>6228930001125829618370</v>
      </c>
      <c r="V162" t="e">
        <f>VLOOKUP(U162,网银退汇!F:G,2,FALSE)</f>
        <v>#N/A</v>
      </c>
      <c r="W162" t="e">
        <f>VLOOKUP(U162,网银退汇!F:O,10,FALSE)</f>
        <v>#N/A</v>
      </c>
      <c r="X162" t="e">
        <f>VLOOKUP(C162,自助退!L:V,11,FALSE)</f>
        <v>#N/A</v>
      </c>
    </row>
    <row r="163" spans="1:24">
      <c r="A163" t="s">
        <v>10533</v>
      </c>
      <c r="B163" t="s">
        <v>931</v>
      </c>
      <c r="C163" t="s">
        <v>5708</v>
      </c>
      <c r="D163">
        <v>800</v>
      </c>
      <c r="E163" t="s">
        <v>10573</v>
      </c>
      <c r="F163" t="s">
        <v>88</v>
      </c>
      <c r="G163" t="s">
        <v>5707</v>
      </c>
      <c r="H163" t="s">
        <v>930</v>
      </c>
      <c r="I163" t="s">
        <v>10542</v>
      </c>
      <c r="J163" t="s">
        <v>10543</v>
      </c>
      <c r="K163" t="s">
        <v>10544</v>
      </c>
      <c r="L163" t="s">
        <v>10325</v>
      </c>
      <c r="M163" t="s">
        <v>10326</v>
      </c>
      <c r="N163" t="s">
        <v>10533</v>
      </c>
      <c r="O163" t="s">
        <v>10327</v>
      </c>
      <c r="P163" t="s">
        <v>10328</v>
      </c>
      <c r="Q163" t="s">
        <v>10329</v>
      </c>
      <c r="R163" t="s">
        <v>10327</v>
      </c>
      <c r="S163" t="s">
        <v>10327</v>
      </c>
      <c r="T163" t="s">
        <v>10330</v>
      </c>
      <c r="U163" t="str">
        <f t="shared" si="2"/>
        <v>6228930001125829618800</v>
      </c>
      <c r="V163" t="e">
        <f>VLOOKUP(U163,网银退汇!F:G,2,FALSE)</f>
        <v>#N/A</v>
      </c>
      <c r="W163" t="e">
        <f>VLOOKUP(U163,网银退汇!F:O,10,FALSE)</f>
        <v>#N/A</v>
      </c>
      <c r="X163" t="e">
        <f>VLOOKUP(C163,自助退!L:V,11,FALSE)</f>
        <v>#N/A</v>
      </c>
    </row>
    <row r="164" spans="1:24">
      <c r="A164" t="s">
        <v>10533</v>
      </c>
      <c r="B164" t="s">
        <v>936</v>
      </c>
      <c r="C164" t="s">
        <v>5712</v>
      </c>
      <c r="D164">
        <v>152</v>
      </c>
      <c r="E164" t="s">
        <v>10574</v>
      </c>
      <c r="F164" t="s">
        <v>88</v>
      </c>
      <c r="G164" t="s">
        <v>5714</v>
      </c>
      <c r="H164" t="s">
        <v>10575</v>
      </c>
      <c r="I164" t="s">
        <v>10416</v>
      </c>
      <c r="J164" t="s">
        <v>10424</v>
      </c>
      <c r="K164" t="s">
        <v>10425</v>
      </c>
      <c r="L164" t="s">
        <v>10325</v>
      </c>
      <c r="M164" t="s">
        <v>10326</v>
      </c>
      <c r="N164" t="s">
        <v>10533</v>
      </c>
      <c r="O164" t="s">
        <v>10327</v>
      </c>
      <c r="P164" t="s">
        <v>10328</v>
      </c>
      <c r="Q164" t="s">
        <v>10329</v>
      </c>
      <c r="R164" t="s">
        <v>10327</v>
      </c>
      <c r="S164" t="s">
        <v>10327</v>
      </c>
      <c r="T164" t="s">
        <v>10330</v>
      </c>
      <c r="U164" t="str">
        <f t="shared" si="2"/>
        <v>6222520591091695152</v>
      </c>
      <c r="V164" t="e">
        <f>VLOOKUP(U164,网银退汇!F:G,2,FALSE)</f>
        <v>#N/A</v>
      </c>
      <c r="W164" t="e">
        <f>VLOOKUP(U164,网银退汇!F:O,10,FALSE)</f>
        <v>#N/A</v>
      </c>
      <c r="X164" t="e">
        <f>VLOOKUP(C164,自助退!L:V,11,FALSE)</f>
        <v>#N/A</v>
      </c>
    </row>
    <row r="165" spans="1:24">
      <c r="A165" t="s">
        <v>10533</v>
      </c>
      <c r="B165" t="s">
        <v>939</v>
      </c>
      <c r="C165" t="s">
        <v>5719</v>
      </c>
      <c r="D165">
        <v>20</v>
      </c>
      <c r="E165" t="s">
        <v>10576</v>
      </c>
      <c r="F165" t="s">
        <v>88</v>
      </c>
      <c r="G165" t="s">
        <v>5721</v>
      </c>
      <c r="H165" t="s">
        <v>941</v>
      </c>
      <c r="I165" t="s">
        <v>10322</v>
      </c>
      <c r="J165" t="s">
        <v>10356</v>
      </c>
      <c r="K165" t="s">
        <v>10357</v>
      </c>
      <c r="L165" t="s">
        <v>10325</v>
      </c>
      <c r="M165" t="s">
        <v>10326</v>
      </c>
      <c r="N165" t="s">
        <v>10533</v>
      </c>
      <c r="O165" t="s">
        <v>10327</v>
      </c>
      <c r="P165" t="s">
        <v>10328</v>
      </c>
      <c r="Q165" t="s">
        <v>10329</v>
      </c>
      <c r="R165" t="s">
        <v>10327</v>
      </c>
      <c r="S165" t="s">
        <v>10327</v>
      </c>
      <c r="T165" t="s">
        <v>10330</v>
      </c>
      <c r="U165" t="str">
        <f t="shared" si="2"/>
        <v>621799730000557163620</v>
      </c>
      <c r="V165" t="e">
        <f>VLOOKUP(U165,网银退汇!F:G,2,FALSE)</f>
        <v>#N/A</v>
      </c>
      <c r="W165" t="e">
        <f>VLOOKUP(U165,网银退汇!F:O,10,FALSE)</f>
        <v>#N/A</v>
      </c>
      <c r="X165" t="e">
        <f>VLOOKUP(C165,自助退!L:V,11,FALSE)</f>
        <v>#N/A</v>
      </c>
    </row>
    <row r="166" spans="1:24">
      <c r="A166" t="s">
        <v>10533</v>
      </c>
      <c r="B166" t="s">
        <v>944</v>
      </c>
      <c r="C166" t="s">
        <v>5726</v>
      </c>
      <c r="D166">
        <v>32</v>
      </c>
      <c r="E166" t="s">
        <v>10577</v>
      </c>
      <c r="F166" t="s">
        <v>88</v>
      </c>
      <c r="G166" t="s">
        <v>5728</v>
      </c>
      <c r="H166" t="s">
        <v>946</v>
      </c>
      <c r="I166" t="s">
        <v>10322</v>
      </c>
      <c r="J166" t="s">
        <v>10381</v>
      </c>
      <c r="K166" t="s">
        <v>10382</v>
      </c>
      <c r="L166" t="s">
        <v>10325</v>
      </c>
      <c r="M166" t="s">
        <v>10326</v>
      </c>
      <c r="N166" t="s">
        <v>10533</v>
      </c>
      <c r="O166" t="s">
        <v>10327</v>
      </c>
      <c r="P166" t="s">
        <v>10328</v>
      </c>
      <c r="Q166" t="s">
        <v>10329</v>
      </c>
      <c r="R166" t="s">
        <v>10327</v>
      </c>
      <c r="S166" t="s">
        <v>10327</v>
      </c>
      <c r="T166" t="s">
        <v>10330</v>
      </c>
      <c r="U166" t="str">
        <f t="shared" si="2"/>
        <v>622848086804582447132</v>
      </c>
      <c r="V166" t="e">
        <f>VLOOKUP(U166,网银退汇!F:G,2,FALSE)</f>
        <v>#N/A</v>
      </c>
      <c r="W166" t="e">
        <f>VLOOKUP(U166,网银退汇!F:O,10,FALSE)</f>
        <v>#N/A</v>
      </c>
      <c r="X166" t="e">
        <f>VLOOKUP(C166,自助退!L:V,11,FALSE)</f>
        <v>#N/A</v>
      </c>
    </row>
    <row r="167" spans="1:24">
      <c r="A167" t="s">
        <v>10533</v>
      </c>
      <c r="B167" t="s">
        <v>948</v>
      </c>
      <c r="C167" t="s">
        <v>5729</v>
      </c>
      <c r="D167">
        <v>44</v>
      </c>
      <c r="E167" t="s">
        <v>10578</v>
      </c>
      <c r="F167" t="s">
        <v>88</v>
      </c>
      <c r="G167" t="s">
        <v>5731</v>
      </c>
      <c r="H167" t="s">
        <v>950</v>
      </c>
      <c r="I167" t="s">
        <v>10322</v>
      </c>
      <c r="J167" t="s">
        <v>10381</v>
      </c>
      <c r="K167" t="s">
        <v>10382</v>
      </c>
      <c r="L167" t="s">
        <v>10325</v>
      </c>
      <c r="M167" t="s">
        <v>10326</v>
      </c>
      <c r="N167" t="s">
        <v>10533</v>
      </c>
      <c r="O167" t="s">
        <v>10327</v>
      </c>
      <c r="P167" t="s">
        <v>10328</v>
      </c>
      <c r="Q167" t="s">
        <v>10329</v>
      </c>
      <c r="R167" t="s">
        <v>10327</v>
      </c>
      <c r="S167" t="s">
        <v>10327</v>
      </c>
      <c r="T167" t="s">
        <v>10330</v>
      </c>
      <c r="U167" t="str">
        <f t="shared" si="2"/>
        <v>622848086834949187844</v>
      </c>
      <c r="V167" t="e">
        <f>VLOOKUP(U167,网银退汇!F:G,2,FALSE)</f>
        <v>#N/A</v>
      </c>
      <c r="W167" t="e">
        <f>VLOOKUP(U167,网银退汇!F:O,10,FALSE)</f>
        <v>#N/A</v>
      </c>
      <c r="X167" t="e">
        <f>VLOOKUP(C167,自助退!L:V,11,FALSE)</f>
        <v>#N/A</v>
      </c>
    </row>
    <row r="168" spans="1:24">
      <c r="A168" t="s">
        <v>10533</v>
      </c>
      <c r="B168" t="s">
        <v>951</v>
      </c>
      <c r="C168" t="s">
        <v>5732</v>
      </c>
      <c r="D168">
        <v>569</v>
      </c>
      <c r="E168" t="s">
        <v>10579</v>
      </c>
      <c r="F168" t="s">
        <v>88</v>
      </c>
      <c r="G168" t="s">
        <v>5734</v>
      </c>
      <c r="H168" t="s">
        <v>953</v>
      </c>
      <c r="I168" t="s">
        <v>10322</v>
      </c>
      <c r="J168" t="s">
        <v>10351</v>
      </c>
      <c r="K168" t="s">
        <v>10352</v>
      </c>
      <c r="L168" t="s">
        <v>10325</v>
      </c>
      <c r="M168" t="s">
        <v>10326</v>
      </c>
      <c r="N168" t="s">
        <v>10533</v>
      </c>
      <c r="O168" t="s">
        <v>10327</v>
      </c>
      <c r="P168" t="s">
        <v>10328</v>
      </c>
      <c r="Q168" t="s">
        <v>10329</v>
      </c>
      <c r="R168" t="s">
        <v>10327</v>
      </c>
      <c r="S168" t="s">
        <v>10327</v>
      </c>
      <c r="T168" t="s">
        <v>10330</v>
      </c>
      <c r="U168" t="str">
        <f t="shared" si="2"/>
        <v>6217232410000189972569</v>
      </c>
      <c r="V168" t="e">
        <f>VLOOKUP(U168,网银退汇!F:G,2,FALSE)</f>
        <v>#N/A</v>
      </c>
      <c r="W168" t="e">
        <f>VLOOKUP(U168,网银退汇!F:O,10,FALSE)</f>
        <v>#N/A</v>
      </c>
      <c r="X168" t="e">
        <f>VLOOKUP(C168,自助退!L:V,11,FALSE)</f>
        <v>#N/A</v>
      </c>
    </row>
    <row r="169" spans="1:24">
      <c r="A169" t="s">
        <v>10533</v>
      </c>
      <c r="B169" t="s">
        <v>954</v>
      </c>
      <c r="C169" t="s">
        <v>5735</v>
      </c>
      <c r="D169">
        <v>811</v>
      </c>
      <c r="E169" t="s">
        <v>10580</v>
      </c>
      <c r="F169" t="s">
        <v>88</v>
      </c>
      <c r="G169" t="s">
        <v>5734</v>
      </c>
      <c r="H169" t="s">
        <v>953</v>
      </c>
      <c r="I169" t="s">
        <v>10322</v>
      </c>
      <c r="J169" t="s">
        <v>10351</v>
      </c>
      <c r="K169" t="s">
        <v>10352</v>
      </c>
      <c r="L169" t="s">
        <v>10325</v>
      </c>
      <c r="M169" t="s">
        <v>10326</v>
      </c>
      <c r="N169" t="s">
        <v>10533</v>
      </c>
      <c r="O169" t="s">
        <v>10327</v>
      </c>
      <c r="P169" t="s">
        <v>10328</v>
      </c>
      <c r="Q169" t="s">
        <v>10329</v>
      </c>
      <c r="R169" t="s">
        <v>10327</v>
      </c>
      <c r="S169" t="s">
        <v>10327</v>
      </c>
      <c r="T169" t="s">
        <v>10330</v>
      </c>
      <c r="U169" t="str">
        <f t="shared" si="2"/>
        <v>6217232410000189972811</v>
      </c>
      <c r="V169" t="e">
        <f>VLOOKUP(U169,网银退汇!F:G,2,FALSE)</f>
        <v>#N/A</v>
      </c>
      <c r="W169" t="e">
        <f>VLOOKUP(U169,网银退汇!F:O,10,FALSE)</f>
        <v>#N/A</v>
      </c>
      <c r="X169" t="e">
        <f>VLOOKUP(C169,自助退!L:V,11,FALSE)</f>
        <v>#N/A</v>
      </c>
    </row>
    <row r="170" spans="1:24">
      <c r="A170" t="s">
        <v>10533</v>
      </c>
      <c r="B170" t="s">
        <v>963</v>
      </c>
      <c r="C170" t="s">
        <v>5743</v>
      </c>
      <c r="D170">
        <v>459</v>
      </c>
      <c r="E170" t="s">
        <v>10581</v>
      </c>
      <c r="F170" t="s">
        <v>88</v>
      </c>
      <c r="G170" t="s">
        <v>5745</v>
      </c>
      <c r="H170" t="s">
        <v>965</v>
      </c>
      <c r="I170" t="s">
        <v>10322</v>
      </c>
      <c r="J170" t="s">
        <v>10351</v>
      </c>
      <c r="K170" t="s">
        <v>10352</v>
      </c>
      <c r="L170" t="s">
        <v>10325</v>
      </c>
      <c r="M170" t="s">
        <v>10326</v>
      </c>
      <c r="N170" t="s">
        <v>10533</v>
      </c>
      <c r="O170" t="s">
        <v>10327</v>
      </c>
      <c r="P170" t="s">
        <v>10328</v>
      </c>
      <c r="Q170" t="s">
        <v>10329</v>
      </c>
      <c r="R170" t="s">
        <v>10327</v>
      </c>
      <c r="S170" t="s">
        <v>10327</v>
      </c>
      <c r="T170" t="s">
        <v>10330</v>
      </c>
      <c r="U170" t="str">
        <f t="shared" si="2"/>
        <v>6212262409003838076459</v>
      </c>
      <c r="V170" t="e">
        <f>VLOOKUP(U170,网银退汇!F:G,2,FALSE)</f>
        <v>#N/A</v>
      </c>
      <c r="W170" t="e">
        <f>VLOOKUP(U170,网银退汇!F:O,10,FALSE)</f>
        <v>#N/A</v>
      </c>
      <c r="X170" t="e">
        <f>VLOOKUP(C170,自助退!L:V,11,FALSE)</f>
        <v>#N/A</v>
      </c>
    </row>
    <row r="171" spans="1:24">
      <c r="A171" t="s">
        <v>10533</v>
      </c>
      <c r="B171" t="s">
        <v>968</v>
      </c>
      <c r="C171" t="s">
        <v>5748</v>
      </c>
      <c r="D171">
        <v>400</v>
      </c>
      <c r="E171" t="s">
        <v>10582</v>
      </c>
      <c r="F171" t="s">
        <v>88</v>
      </c>
      <c r="G171" t="s">
        <v>5750</v>
      </c>
      <c r="H171" t="s">
        <v>10583</v>
      </c>
      <c r="I171" t="s">
        <v>10322</v>
      </c>
      <c r="J171" t="s">
        <v>10351</v>
      </c>
      <c r="K171" t="s">
        <v>10352</v>
      </c>
      <c r="L171" t="s">
        <v>10325</v>
      </c>
      <c r="M171" t="s">
        <v>10326</v>
      </c>
      <c r="N171" t="s">
        <v>10533</v>
      </c>
      <c r="O171" t="s">
        <v>10327</v>
      </c>
      <c r="P171" t="s">
        <v>10328</v>
      </c>
      <c r="Q171" t="s">
        <v>10329</v>
      </c>
      <c r="R171" t="s">
        <v>10327</v>
      </c>
      <c r="S171" t="s">
        <v>10327</v>
      </c>
      <c r="T171" t="s">
        <v>10330</v>
      </c>
      <c r="U171" t="str">
        <f t="shared" si="2"/>
        <v>6212262517002609262400</v>
      </c>
      <c r="V171" t="e">
        <f>VLOOKUP(U171,网银退汇!F:G,2,FALSE)</f>
        <v>#N/A</v>
      </c>
      <c r="W171" t="e">
        <f>VLOOKUP(U171,网银退汇!F:O,10,FALSE)</f>
        <v>#N/A</v>
      </c>
      <c r="X171" t="e">
        <f>VLOOKUP(C171,自助退!L:V,11,FALSE)</f>
        <v>#N/A</v>
      </c>
    </row>
    <row r="172" spans="1:24">
      <c r="A172" t="s">
        <v>10533</v>
      </c>
      <c r="B172" t="s">
        <v>5753</v>
      </c>
      <c r="C172" t="s">
        <v>5754</v>
      </c>
      <c r="D172">
        <v>868</v>
      </c>
      <c r="E172" t="s">
        <v>10584</v>
      </c>
      <c r="F172" t="s">
        <v>10363</v>
      </c>
      <c r="G172" t="s">
        <v>4903</v>
      </c>
      <c r="H172" t="s">
        <v>974</v>
      </c>
      <c r="I172" t="s">
        <v>10322</v>
      </c>
      <c r="J172" t="s">
        <v>10381</v>
      </c>
      <c r="K172" t="s">
        <v>10382</v>
      </c>
      <c r="L172" t="s">
        <v>10325</v>
      </c>
      <c r="M172" t="s">
        <v>10364</v>
      </c>
      <c r="N172" t="s">
        <v>10533</v>
      </c>
      <c r="O172" t="s">
        <v>10327</v>
      </c>
      <c r="P172" t="s">
        <v>10328</v>
      </c>
      <c r="Q172" t="s">
        <v>10365</v>
      </c>
      <c r="R172" t="s">
        <v>10327</v>
      </c>
      <c r="S172" t="s">
        <v>10327</v>
      </c>
      <c r="T172" t="s">
        <v>10366</v>
      </c>
      <c r="U172" t="str">
        <f t="shared" si="2"/>
        <v>6259960059963983868</v>
      </c>
      <c r="V172">
        <f>VLOOKUP(U172,网银退汇!F:G,2,FALSE)</f>
        <v>868</v>
      </c>
      <c r="W172" t="str">
        <f>VLOOKUP(U172,网银退汇!F:O,10,FALSE)</f>
        <v>20170609</v>
      </c>
      <c r="X172">
        <f>VLOOKUP(C172,自助退!L:V,11,FALSE)</f>
        <v>868</v>
      </c>
    </row>
    <row r="173" spans="1:24">
      <c r="A173" t="s">
        <v>10533</v>
      </c>
      <c r="B173" t="s">
        <v>5756</v>
      </c>
      <c r="C173" t="s">
        <v>5757</v>
      </c>
      <c r="D173">
        <v>1760</v>
      </c>
      <c r="E173" t="s">
        <v>10585</v>
      </c>
      <c r="F173" t="s">
        <v>10475</v>
      </c>
      <c r="G173" t="s">
        <v>5007</v>
      </c>
      <c r="H173" t="s">
        <v>976</v>
      </c>
      <c r="I173" t="s">
        <v>10416</v>
      </c>
      <c r="J173" t="s">
        <v>10424</v>
      </c>
      <c r="K173" t="s">
        <v>10425</v>
      </c>
      <c r="L173" t="s">
        <v>10325</v>
      </c>
      <c r="M173" t="s">
        <v>10364</v>
      </c>
      <c r="N173" t="s">
        <v>10533</v>
      </c>
      <c r="O173" t="s">
        <v>10327</v>
      </c>
      <c r="P173" t="s">
        <v>10328</v>
      </c>
      <c r="Q173" t="s">
        <v>10365</v>
      </c>
      <c r="R173" t="s">
        <v>10327</v>
      </c>
      <c r="S173" t="s">
        <v>10327</v>
      </c>
      <c r="T173" t="s">
        <v>10366</v>
      </c>
      <c r="U173" t="str">
        <f t="shared" si="2"/>
        <v>62225305971521361760</v>
      </c>
      <c r="V173">
        <f>VLOOKUP(U173,网银退汇!F:G,2,FALSE)</f>
        <v>1760</v>
      </c>
      <c r="W173" t="str">
        <f>VLOOKUP(U173,网银退汇!F:O,10,FALSE)</f>
        <v>20170612</v>
      </c>
      <c r="X173">
        <f>VLOOKUP(C173,自助退!L:V,11,FALSE)</f>
        <v>1760</v>
      </c>
    </row>
    <row r="174" spans="1:24">
      <c r="A174" t="s">
        <v>10533</v>
      </c>
      <c r="B174" t="s">
        <v>977</v>
      </c>
      <c r="C174" t="s">
        <v>5759</v>
      </c>
      <c r="D174">
        <v>603</v>
      </c>
      <c r="E174" t="s">
        <v>10586</v>
      </c>
      <c r="F174" t="s">
        <v>88</v>
      </c>
      <c r="G174" t="s">
        <v>5761</v>
      </c>
      <c r="H174" t="s">
        <v>10587</v>
      </c>
      <c r="I174" t="s">
        <v>10537</v>
      </c>
      <c r="J174" t="s">
        <v>10538</v>
      </c>
      <c r="K174" t="s">
        <v>10539</v>
      </c>
      <c r="L174" t="s">
        <v>10325</v>
      </c>
      <c r="M174" t="s">
        <v>10326</v>
      </c>
      <c r="N174" t="s">
        <v>10533</v>
      </c>
      <c r="O174" t="s">
        <v>10327</v>
      </c>
      <c r="P174" t="s">
        <v>10328</v>
      </c>
      <c r="Q174" t="s">
        <v>10329</v>
      </c>
      <c r="R174" t="s">
        <v>10327</v>
      </c>
      <c r="S174" t="s">
        <v>10327</v>
      </c>
      <c r="T174" t="s">
        <v>10330</v>
      </c>
      <c r="U174" t="str">
        <f t="shared" si="2"/>
        <v>6229224680466107603</v>
      </c>
      <c r="V174" t="e">
        <f>VLOOKUP(U174,网银退汇!F:G,2,FALSE)</f>
        <v>#N/A</v>
      </c>
      <c r="W174" t="e">
        <f>VLOOKUP(U174,网银退汇!F:O,10,FALSE)</f>
        <v>#N/A</v>
      </c>
      <c r="X174" t="e">
        <f>VLOOKUP(C174,自助退!L:V,11,FALSE)</f>
        <v>#N/A</v>
      </c>
    </row>
    <row r="175" spans="1:24">
      <c r="A175" t="s">
        <v>10533</v>
      </c>
      <c r="B175" t="s">
        <v>5762</v>
      </c>
      <c r="C175" t="s">
        <v>5763</v>
      </c>
      <c r="D175">
        <v>800</v>
      </c>
      <c r="E175" t="s">
        <v>10588</v>
      </c>
      <c r="F175" t="s">
        <v>10363</v>
      </c>
      <c r="G175" t="s">
        <v>4979</v>
      </c>
      <c r="H175" t="s">
        <v>981</v>
      </c>
      <c r="I175" t="s">
        <v>10322</v>
      </c>
      <c r="J175" t="s">
        <v>10351</v>
      </c>
      <c r="K175" t="s">
        <v>10352</v>
      </c>
      <c r="L175" t="s">
        <v>10325</v>
      </c>
      <c r="M175" t="s">
        <v>10364</v>
      </c>
      <c r="N175" t="s">
        <v>10533</v>
      </c>
      <c r="O175" t="s">
        <v>10327</v>
      </c>
      <c r="P175" t="s">
        <v>10328</v>
      </c>
      <c r="Q175" t="s">
        <v>10365</v>
      </c>
      <c r="R175" t="s">
        <v>10327</v>
      </c>
      <c r="S175" t="s">
        <v>10327</v>
      </c>
      <c r="T175" t="s">
        <v>10366</v>
      </c>
      <c r="U175" t="str">
        <f t="shared" si="2"/>
        <v>6212812505001502419800</v>
      </c>
      <c r="V175">
        <f>VLOOKUP(U175,网银退汇!F:G,2,FALSE)</f>
        <v>800</v>
      </c>
      <c r="W175" t="str">
        <f>VLOOKUP(U175,网银退汇!F:O,10,FALSE)</f>
        <v>20170609</v>
      </c>
      <c r="X175">
        <f>VLOOKUP(C175,自助退!L:V,11,FALSE)</f>
        <v>800</v>
      </c>
    </row>
    <row r="176" spans="1:24">
      <c r="A176" t="s">
        <v>10533</v>
      </c>
      <c r="B176" t="s">
        <v>982</v>
      </c>
      <c r="C176" t="s">
        <v>5765</v>
      </c>
      <c r="D176">
        <v>411</v>
      </c>
      <c r="E176" t="s">
        <v>10589</v>
      </c>
      <c r="F176" t="s">
        <v>88</v>
      </c>
      <c r="G176" t="s">
        <v>5767</v>
      </c>
      <c r="H176" t="s">
        <v>984</v>
      </c>
      <c r="I176" t="s">
        <v>10322</v>
      </c>
      <c r="J176" t="s">
        <v>10348</v>
      </c>
      <c r="K176" t="s">
        <v>10349</v>
      </c>
      <c r="L176" t="s">
        <v>10325</v>
      </c>
      <c r="M176" t="s">
        <v>10326</v>
      </c>
      <c r="N176" t="s">
        <v>10533</v>
      </c>
      <c r="O176" t="s">
        <v>10327</v>
      </c>
      <c r="P176" t="s">
        <v>10328</v>
      </c>
      <c r="Q176" t="s">
        <v>10329</v>
      </c>
      <c r="R176" t="s">
        <v>10327</v>
      </c>
      <c r="S176" t="s">
        <v>10327</v>
      </c>
      <c r="T176" t="s">
        <v>10330</v>
      </c>
      <c r="U176" t="str">
        <f t="shared" si="2"/>
        <v>6221682255959715411</v>
      </c>
      <c r="V176" t="e">
        <f>VLOOKUP(U176,网银退汇!F:G,2,FALSE)</f>
        <v>#N/A</v>
      </c>
      <c r="W176" t="e">
        <f>VLOOKUP(U176,网银退汇!F:O,10,FALSE)</f>
        <v>#N/A</v>
      </c>
      <c r="X176" t="e">
        <f>VLOOKUP(C176,自助退!L:V,11,FALSE)</f>
        <v>#N/A</v>
      </c>
    </row>
    <row r="177" spans="1:24">
      <c r="A177" t="s">
        <v>10533</v>
      </c>
      <c r="B177" t="s">
        <v>989</v>
      </c>
      <c r="C177" t="s">
        <v>5774</v>
      </c>
      <c r="D177">
        <v>1000</v>
      </c>
      <c r="E177" t="s">
        <v>10590</v>
      </c>
      <c r="F177" t="s">
        <v>88</v>
      </c>
      <c r="G177" t="s">
        <v>5776</v>
      </c>
      <c r="H177" t="s">
        <v>307</v>
      </c>
      <c r="I177" t="s">
        <v>10335</v>
      </c>
      <c r="J177" t="s">
        <v>10</v>
      </c>
      <c r="K177" t="s">
        <v>10336</v>
      </c>
      <c r="L177" t="s">
        <v>10325</v>
      </c>
      <c r="M177" t="s">
        <v>10326</v>
      </c>
      <c r="N177" t="s">
        <v>10533</v>
      </c>
      <c r="O177" t="s">
        <v>10327</v>
      </c>
      <c r="P177" t="s">
        <v>10328</v>
      </c>
      <c r="Q177" t="s">
        <v>10329</v>
      </c>
      <c r="R177" t="s">
        <v>10327</v>
      </c>
      <c r="S177" t="s">
        <v>10327</v>
      </c>
      <c r="T177" t="s">
        <v>10330</v>
      </c>
      <c r="U177" t="str">
        <f t="shared" si="2"/>
        <v>62257575293914771000</v>
      </c>
      <c r="V177" t="e">
        <f>VLOOKUP(U177,网银退汇!F:G,2,FALSE)</f>
        <v>#N/A</v>
      </c>
      <c r="W177" t="e">
        <f>VLOOKUP(U177,网银退汇!F:O,10,FALSE)</f>
        <v>#N/A</v>
      </c>
      <c r="X177" t="e">
        <f>VLOOKUP(C177,自助退!L:V,11,FALSE)</f>
        <v>#N/A</v>
      </c>
    </row>
    <row r="178" spans="1:24">
      <c r="A178" t="s">
        <v>10533</v>
      </c>
      <c r="B178" t="s">
        <v>5777</v>
      </c>
      <c r="C178" t="s">
        <v>5778</v>
      </c>
      <c r="D178">
        <v>833</v>
      </c>
      <c r="E178" t="s">
        <v>10591</v>
      </c>
      <c r="F178" t="s">
        <v>90</v>
      </c>
      <c r="G178" t="s">
        <v>5008</v>
      </c>
      <c r="H178" t="s">
        <v>991</v>
      </c>
      <c r="I178" t="s">
        <v>10322</v>
      </c>
      <c r="J178" t="s">
        <v>10348</v>
      </c>
      <c r="K178" t="s">
        <v>10349</v>
      </c>
      <c r="L178" t="s">
        <v>10325</v>
      </c>
      <c r="M178" t="s">
        <v>10364</v>
      </c>
      <c r="N178" t="s">
        <v>10533</v>
      </c>
      <c r="O178" t="s">
        <v>10327</v>
      </c>
      <c r="P178" t="s">
        <v>10328</v>
      </c>
      <c r="Q178" t="s">
        <v>10365</v>
      </c>
      <c r="R178" t="s">
        <v>10327</v>
      </c>
      <c r="S178" t="s">
        <v>10327</v>
      </c>
      <c r="T178" t="s">
        <v>10366</v>
      </c>
      <c r="U178" t="str">
        <f t="shared" si="2"/>
        <v>6217003860020521637833</v>
      </c>
      <c r="V178">
        <f>VLOOKUP(U178,网银退汇!F:G,2,FALSE)</f>
        <v>833</v>
      </c>
      <c r="W178" t="str">
        <f>VLOOKUP(U178,网银退汇!F:O,10,FALSE)</f>
        <v>20170612</v>
      </c>
      <c r="X178">
        <f>VLOOKUP(C178,自助退!L:V,11,FALSE)</f>
        <v>833</v>
      </c>
    </row>
    <row r="179" spans="1:24">
      <c r="A179" t="s">
        <v>10533</v>
      </c>
      <c r="B179" t="s">
        <v>992</v>
      </c>
      <c r="C179" t="s">
        <v>5780</v>
      </c>
      <c r="D179">
        <v>600</v>
      </c>
      <c r="E179" t="s">
        <v>10592</v>
      </c>
      <c r="F179" t="s">
        <v>88</v>
      </c>
      <c r="G179" t="s">
        <v>5453</v>
      </c>
      <c r="H179" t="s">
        <v>10473</v>
      </c>
      <c r="I179" t="s">
        <v>10322</v>
      </c>
      <c r="J179" t="s">
        <v>10381</v>
      </c>
      <c r="K179" t="s">
        <v>10382</v>
      </c>
      <c r="L179" t="s">
        <v>10325</v>
      </c>
      <c r="M179" t="s">
        <v>10326</v>
      </c>
      <c r="N179" t="s">
        <v>10533</v>
      </c>
      <c r="O179" t="s">
        <v>10327</v>
      </c>
      <c r="P179" t="s">
        <v>10328</v>
      </c>
      <c r="Q179" t="s">
        <v>10329</v>
      </c>
      <c r="R179" t="s">
        <v>10327</v>
      </c>
      <c r="S179" t="s">
        <v>10327</v>
      </c>
      <c r="T179" t="s">
        <v>10330</v>
      </c>
      <c r="U179" t="str">
        <f t="shared" si="2"/>
        <v>6228483318585664173600</v>
      </c>
      <c r="V179" t="e">
        <f>VLOOKUP(U179,网银退汇!F:G,2,FALSE)</f>
        <v>#N/A</v>
      </c>
      <c r="W179" t="e">
        <f>VLOOKUP(U179,网银退汇!F:O,10,FALSE)</f>
        <v>#N/A</v>
      </c>
      <c r="X179" t="e">
        <f>VLOOKUP(C179,自助退!L:V,11,FALSE)</f>
        <v>#N/A</v>
      </c>
    </row>
    <row r="180" spans="1:24">
      <c r="A180" t="s">
        <v>10533</v>
      </c>
      <c r="B180" t="s">
        <v>995</v>
      </c>
      <c r="C180" t="s">
        <v>5786</v>
      </c>
      <c r="D180">
        <v>454</v>
      </c>
      <c r="E180" t="s">
        <v>10593</v>
      </c>
      <c r="F180" t="s">
        <v>88</v>
      </c>
      <c r="G180" t="s">
        <v>5788</v>
      </c>
      <c r="H180" t="s">
        <v>10594</v>
      </c>
      <c r="I180" t="s">
        <v>10537</v>
      </c>
      <c r="J180" t="s">
        <v>10538</v>
      </c>
      <c r="K180" t="s">
        <v>10539</v>
      </c>
      <c r="L180" t="s">
        <v>10325</v>
      </c>
      <c r="M180" t="s">
        <v>10326</v>
      </c>
      <c r="N180" t="s">
        <v>10533</v>
      </c>
      <c r="O180" t="s">
        <v>10327</v>
      </c>
      <c r="P180" t="s">
        <v>10328</v>
      </c>
      <c r="Q180" t="s">
        <v>10329</v>
      </c>
      <c r="R180" t="s">
        <v>10327</v>
      </c>
      <c r="S180" t="s">
        <v>10327</v>
      </c>
      <c r="T180" t="s">
        <v>10330</v>
      </c>
      <c r="U180" t="str">
        <f t="shared" si="2"/>
        <v>6250868594682100454</v>
      </c>
      <c r="V180" t="e">
        <f>VLOOKUP(U180,网银退汇!F:G,2,FALSE)</f>
        <v>#N/A</v>
      </c>
      <c r="W180" t="e">
        <f>VLOOKUP(U180,网银退汇!F:O,10,FALSE)</f>
        <v>#N/A</v>
      </c>
      <c r="X180" t="e">
        <f>VLOOKUP(C180,自助退!L:V,11,FALSE)</f>
        <v>#N/A</v>
      </c>
    </row>
    <row r="181" spans="1:24">
      <c r="A181" t="s">
        <v>10533</v>
      </c>
      <c r="B181" t="s">
        <v>998</v>
      </c>
      <c r="C181" t="s">
        <v>5789</v>
      </c>
      <c r="D181">
        <v>100</v>
      </c>
      <c r="E181" t="s">
        <v>10343</v>
      </c>
      <c r="F181" t="s">
        <v>88</v>
      </c>
      <c r="G181" t="s">
        <v>5168</v>
      </c>
      <c r="H181" t="s">
        <v>440</v>
      </c>
      <c r="I181" t="s">
        <v>10335</v>
      </c>
      <c r="J181" t="s">
        <v>10</v>
      </c>
      <c r="K181" t="s">
        <v>10336</v>
      </c>
      <c r="L181" t="s">
        <v>10325</v>
      </c>
      <c r="M181" t="s">
        <v>10326</v>
      </c>
      <c r="N181" t="s">
        <v>10533</v>
      </c>
      <c r="O181" t="s">
        <v>10327</v>
      </c>
      <c r="P181" t="s">
        <v>10328</v>
      </c>
      <c r="Q181" t="s">
        <v>10329</v>
      </c>
      <c r="R181" t="s">
        <v>10327</v>
      </c>
      <c r="S181" t="s">
        <v>10327</v>
      </c>
      <c r="T181" t="s">
        <v>10330</v>
      </c>
      <c r="U181" t="str">
        <f t="shared" si="2"/>
        <v>6214850113763749100</v>
      </c>
      <c r="V181" t="e">
        <f>VLOOKUP(U181,网银退汇!F:G,2,FALSE)</f>
        <v>#N/A</v>
      </c>
      <c r="W181" t="e">
        <f>VLOOKUP(U181,网银退汇!F:O,10,FALSE)</f>
        <v>#N/A</v>
      </c>
      <c r="X181" t="e">
        <f>VLOOKUP(C181,自助退!L:V,11,FALSE)</f>
        <v>#N/A</v>
      </c>
    </row>
    <row r="182" spans="1:24">
      <c r="A182" t="s">
        <v>10595</v>
      </c>
      <c r="B182" t="s">
        <v>1000</v>
      </c>
      <c r="C182" t="s">
        <v>5791</v>
      </c>
      <c r="D182">
        <v>7000</v>
      </c>
      <c r="E182" t="s">
        <v>10596</v>
      </c>
      <c r="F182" t="s">
        <v>88</v>
      </c>
      <c r="G182" t="s">
        <v>5793</v>
      </c>
      <c r="H182" t="s">
        <v>10597</v>
      </c>
      <c r="I182" t="s">
        <v>10322</v>
      </c>
      <c r="J182" t="s">
        <v>10359</v>
      </c>
      <c r="K182" t="s">
        <v>10360</v>
      </c>
      <c r="L182" t="s">
        <v>10325</v>
      </c>
      <c r="M182" t="s">
        <v>10326</v>
      </c>
      <c r="N182" t="s">
        <v>10595</v>
      </c>
      <c r="O182" t="s">
        <v>10327</v>
      </c>
      <c r="P182" t="s">
        <v>10328</v>
      </c>
      <c r="Q182" t="s">
        <v>10329</v>
      </c>
      <c r="R182" t="s">
        <v>10327</v>
      </c>
      <c r="S182" t="s">
        <v>10327</v>
      </c>
      <c r="T182" t="s">
        <v>10330</v>
      </c>
      <c r="U182" t="str">
        <f t="shared" si="2"/>
        <v>62178527000137911067000</v>
      </c>
      <c r="V182" t="e">
        <f>VLOOKUP(U182,网银退汇!F:G,2,FALSE)</f>
        <v>#N/A</v>
      </c>
      <c r="W182" t="e">
        <f>VLOOKUP(U182,网银退汇!F:O,10,FALSE)</f>
        <v>#N/A</v>
      </c>
      <c r="X182" t="e">
        <f>VLOOKUP(C182,自助退!L:V,11,FALSE)</f>
        <v>#N/A</v>
      </c>
    </row>
    <row r="183" spans="1:24">
      <c r="A183" t="s">
        <v>10595</v>
      </c>
      <c r="B183" t="s">
        <v>1003</v>
      </c>
      <c r="C183" t="s">
        <v>5802</v>
      </c>
      <c r="D183">
        <v>606</v>
      </c>
      <c r="E183" t="s">
        <v>10598</v>
      </c>
      <c r="F183" t="s">
        <v>88</v>
      </c>
      <c r="G183" t="s">
        <v>5804</v>
      </c>
      <c r="H183" t="s">
        <v>1005</v>
      </c>
      <c r="I183" t="s">
        <v>10335</v>
      </c>
      <c r="J183" t="s">
        <v>10374</v>
      </c>
      <c r="K183" t="s">
        <v>10375</v>
      </c>
      <c r="L183" t="s">
        <v>10325</v>
      </c>
      <c r="M183" t="s">
        <v>10326</v>
      </c>
      <c r="N183" t="s">
        <v>10595</v>
      </c>
      <c r="O183" t="s">
        <v>10327</v>
      </c>
      <c r="P183" t="s">
        <v>10328</v>
      </c>
      <c r="Q183" t="s">
        <v>10329</v>
      </c>
      <c r="R183" t="s">
        <v>10327</v>
      </c>
      <c r="S183" t="s">
        <v>10327</v>
      </c>
      <c r="T183" t="s">
        <v>10330</v>
      </c>
      <c r="U183" t="str">
        <f t="shared" si="2"/>
        <v>6221550896812850606</v>
      </c>
      <c r="V183" t="e">
        <f>VLOOKUP(U183,网银退汇!F:G,2,FALSE)</f>
        <v>#N/A</v>
      </c>
      <c r="W183" t="e">
        <f>VLOOKUP(U183,网银退汇!F:O,10,FALSE)</f>
        <v>#N/A</v>
      </c>
      <c r="X183" t="e">
        <f>VLOOKUP(C183,自助退!L:V,11,FALSE)</f>
        <v>#N/A</v>
      </c>
    </row>
    <row r="184" spans="1:24">
      <c r="A184" t="s">
        <v>10595</v>
      </c>
      <c r="B184" t="s">
        <v>1006</v>
      </c>
      <c r="C184" t="s">
        <v>5805</v>
      </c>
      <c r="D184">
        <v>2200</v>
      </c>
      <c r="E184" t="s">
        <v>10599</v>
      </c>
      <c r="F184" t="s">
        <v>88</v>
      </c>
      <c r="G184" t="s">
        <v>5807</v>
      </c>
      <c r="H184" t="s">
        <v>1008</v>
      </c>
      <c r="I184" t="s">
        <v>10322</v>
      </c>
      <c r="J184" t="s">
        <v>10381</v>
      </c>
      <c r="K184" t="s">
        <v>10382</v>
      </c>
      <c r="L184" t="s">
        <v>10325</v>
      </c>
      <c r="M184" t="s">
        <v>10326</v>
      </c>
      <c r="N184" t="s">
        <v>10595</v>
      </c>
      <c r="O184" t="s">
        <v>10327</v>
      </c>
      <c r="P184" t="s">
        <v>10328</v>
      </c>
      <c r="Q184" t="s">
        <v>10329</v>
      </c>
      <c r="R184" t="s">
        <v>10327</v>
      </c>
      <c r="S184" t="s">
        <v>10327</v>
      </c>
      <c r="T184" t="s">
        <v>10330</v>
      </c>
      <c r="U184" t="str">
        <f t="shared" si="2"/>
        <v>62284808686741894772200</v>
      </c>
      <c r="V184" t="e">
        <f>VLOOKUP(U184,网银退汇!F:G,2,FALSE)</f>
        <v>#N/A</v>
      </c>
      <c r="W184" t="e">
        <f>VLOOKUP(U184,网银退汇!F:O,10,FALSE)</f>
        <v>#N/A</v>
      </c>
      <c r="X184" t="e">
        <f>VLOOKUP(C184,自助退!L:V,11,FALSE)</f>
        <v>#N/A</v>
      </c>
    </row>
    <row r="185" spans="1:24">
      <c r="A185" t="s">
        <v>10595</v>
      </c>
      <c r="B185" t="s">
        <v>5808</v>
      </c>
      <c r="C185" t="s">
        <v>5809</v>
      </c>
      <c r="D185">
        <v>600</v>
      </c>
      <c r="E185" t="s">
        <v>10600</v>
      </c>
      <c r="F185" t="s">
        <v>90</v>
      </c>
      <c r="G185" t="s">
        <v>5009</v>
      </c>
      <c r="H185" t="s">
        <v>1010</v>
      </c>
      <c r="I185" t="s">
        <v>10322</v>
      </c>
      <c r="J185" t="s">
        <v>10356</v>
      </c>
      <c r="K185" t="s">
        <v>10357</v>
      </c>
      <c r="L185" t="s">
        <v>10325</v>
      </c>
      <c r="M185" t="s">
        <v>10364</v>
      </c>
      <c r="N185" t="s">
        <v>10595</v>
      </c>
      <c r="O185" t="s">
        <v>10327</v>
      </c>
      <c r="P185" t="s">
        <v>10328</v>
      </c>
      <c r="Q185" t="s">
        <v>10365</v>
      </c>
      <c r="R185" t="s">
        <v>10327</v>
      </c>
      <c r="S185" t="s">
        <v>10327</v>
      </c>
      <c r="T185" t="s">
        <v>10366</v>
      </c>
      <c r="U185" t="str">
        <f t="shared" si="2"/>
        <v>6217997300060791699600</v>
      </c>
      <c r="V185">
        <f>VLOOKUP(U185,网银退汇!F:G,2,FALSE)</f>
        <v>600</v>
      </c>
      <c r="W185" t="str">
        <f>VLOOKUP(U185,网银退汇!F:O,10,FALSE)</f>
        <v>20170612</v>
      </c>
      <c r="X185">
        <f>VLOOKUP(C185,自助退!L:V,11,FALSE)</f>
        <v>600</v>
      </c>
    </row>
    <row r="186" spans="1:24">
      <c r="A186" t="s">
        <v>10595</v>
      </c>
      <c r="B186" t="s">
        <v>1011</v>
      </c>
      <c r="C186" t="s">
        <v>5811</v>
      </c>
      <c r="D186">
        <v>240</v>
      </c>
      <c r="E186" t="s">
        <v>10601</v>
      </c>
      <c r="F186" t="s">
        <v>88</v>
      </c>
      <c r="G186" t="s">
        <v>5813</v>
      </c>
      <c r="H186" t="s">
        <v>1013</v>
      </c>
      <c r="I186" t="s">
        <v>10322</v>
      </c>
      <c r="J186" t="s">
        <v>10351</v>
      </c>
      <c r="K186" t="s">
        <v>10352</v>
      </c>
      <c r="L186" t="s">
        <v>10325</v>
      </c>
      <c r="M186" t="s">
        <v>10326</v>
      </c>
      <c r="N186" t="s">
        <v>10595</v>
      </c>
      <c r="O186" t="s">
        <v>10327</v>
      </c>
      <c r="P186" t="s">
        <v>10328</v>
      </c>
      <c r="Q186" t="s">
        <v>10329</v>
      </c>
      <c r="R186" t="s">
        <v>10327</v>
      </c>
      <c r="S186" t="s">
        <v>10327</v>
      </c>
      <c r="T186" t="s">
        <v>10330</v>
      </c>
      <c r="U186" t="str">
        <f t="shared" si="2"/>
        <v>6212260200093517288240</v>
      </c>
      <c r="V186" t="e">
        <f>VLOOKUP(U186,网银退汇!F:G,2,FALSE)</f>
        <v>#N/A</v>
      </c>
      <c r="W186" t="e">
        <f>VLOOKUP(U186,网银退汇!F:O,10,FALSE)</f>
        <v>#N/A</v>
      </c>
      <c r="X186" t="e">
        <f>VLOOKUP(C186,自助退!L:V,11,FALSE)</f>
        <v>#N/A</v>
      </c>
    </row>
    <row r="187" spans="1:24">
      <c r="A187" t="s">
        <v>10595</v>
      </c>
      <c r="B187" t="s">
        <v>1014</v>
      </c>
      <c r="C187" t="s">
        <v>5814</v>
      </c>
      <c r="D187">
        <v>3200</v>
      </c>
      <c r="E187" t="s">
        <v>10602</v>
      </c>
      <c r="F187" t="s">
        <v>88</v>
      </c>
      <c r="G187" t="s">
        <v>156</v>
      </c>
      <c r="H187" t="s">
        <v>116</v>
      </c>
      <c r="I187" t="s">
        <v>10322</v>
      </c>
      <c r="J187" t="s">
        <v>10348</v>
      </c>
      <c r="K187" t="s">
        <v>10349</v>
      </c>
      <c r="L187" t="s">
        <v>10325</v>
      </c>
      <c r="M187" t="s">
        <v>10326</v>
      </c>
      <c r="N187" t="s">
        <v>10595</v>
      </c>
      <c r="O187" t="s">
        <v>10327</v>
      </c>
      <c r="P187" t="s">
        <v>10328</v>
      </c>
      <c r="Q187" t="s">
        <v>10329</v>
      </c>
      <c r="R187" t="s">
        <v>10327</v>
      </c>
      <c r="S187" t="s">
        <v>10327</v>
      </c>
      <c r="T187" t="s">
        <v>10330</v>
      </c>
      <c r="U187" t="str">
        <f t="shared" si="2"/>
        <v>62366838600030503533200</v>
      </c>
      <c r="V187" t="e">
        <f>VLOOKUP(U187,网银退汇!F:G,2,FALSE)</f>
        <v>#N/A</v>
      </c>
      <c r="W187" t="e">
        <f>VLOOKUP(U187,网银退汇!F:O,10,FALSE)</f>
        <v>#N/A</v>
      </c>
      <c r="X187" t="e">
        <f>VLOOKUP(C187,自助退!L:V,11,FALSE)</f>
        <v>#N/A</v>
      </c>
    </row>
    <row r="188" spans="1:24">
      <c r="A188" t="s">
        <v>10595</v>
      </c>
      <c r="B188" t="s">
        <v>1015</v>
      </c>
      <c r="C188" t="s">
        <v>5816</v>
      </c>
      <c r="D188">
        <v>10</v>
      </c>
      <c r="E188" t="s">
        <v>10603</v>
      </c>
      <c r="F188" t="s">
        <v>88</v>
      </c>
      <c r="G188" t="s">
        <v>5818</v>
      </c>
      <c r="H188" t="s">
        <v>287</v>
      </c>
      <c r="I188" t="s">
        <v>10335</v>
      </c>
      <c r="J188" t="s">
        <v>10</v>
      </c>
      <c r="K188" t="s">
        <v>10336</v>
      </c>
      <c r="L188" t="s">
        <v>10325</v>
      </c>
      <c r="M188" t="s">
        <v>10326</v>
      </c>
      <c r="N188" t="s">
        <v>10595</v>
      </c>
      <c r="O188" t="s">
        <v>10327</v>
      </c>
      <c r="P188" t="s">
        <v>10328</v>
      </c>
      <c r="Q188" t="s">
        <v>10329</v>
      </c>
      <c r="R188" t="s">
        <v>10327</v>
      </c>
      <c r="S188" t="s">
        <v>10327</v>
      </c>
      <c r="T188" t="s">
        <v>10330</v>
      </c>
      <c r="U188" t="str">
        <f t="shared" si="2"/>
        <v>621485871397815310</v>
      </c>
      <c r="V188" t="e">
        <f>VLOOKUP(U188,网银退汇!F:G,2,FALSE)</f>
        <v>#N/A</v>
      </c>
      <c r="W188" t="e">
        <f>VLOOKUP(U188,网银退汇!F:O,10,FALSE)</f>
        <v>#N/A</v>
      </c>
      <c r="X188" t="e">
        <f>VLOOKUP(C188,自助退!L:V,11,FALSE)</f>
        <v>#N/A</v>
      </c>
    </row>
    <row r="189" spans="1:24">
      <c r="A189" t="s">
        <v>10595</v>
      </c>
      <c r="B189" t="s">
        <v>5825</v>
      </c>
      <c r="C189" t="s">
        <v>5826</v>
      </c>
      <c r="D189">
        <v>5000</v>
      </c>
      <c r="E189" t="s">
        <v>10604</v>
      </c>
      <c r="F189" t="s">
        <v>90</v>
      </c>
      <c r="G189" t="s">
        <v>5010</v>
      </c>
      <c r="H189" t="s">
        <v>1021</v>
      </c>
      <c r="I189" t="s">
        <v>10322</v>
      </c>
      <c r="J189" t="s">
        <v>10356</v>
      </c>
      <c r="K189" t="s">
        <v>10357</v>
      </c>
      <c r="L189" t="s">
        <v>10325</v>
      </c>
      <c r="M189" t="s">
        <v>10364</v>
      </c>
      <c r="N189" t="s">
        <v>10595</v>
      </c>
      <c r="O189" t="s">
        <v>10327</v>
      </c>
      <c r="P189" t="s">
        <v>10328</v>
      </c>
      <c r="Q189" t="s">
        <v>10365</v>
      </c>
      <c r="R189" t="s">
        <v>10327</v>
      </c>
      <c r="S189" t="s">
        <v>10327</v>
      </c>
      <c r="T189" t="s">
        <v>10366</v>
      </c>
      <c r="U189" t="str">
        <f t="shared" si="2"/>
        <v>62109839100010816375000</v>
      </c>
      <c r="V189">
        <f>VLOOKUP(U189,网银退汇!F:G,2,FALSE)</f>
        <v>5000</v>
      </c>
      <c r="W189" t="str">
        <f>VLOOKUP(U189,网银退汇!F:O,10,FALSE)</f>
        <v>20170612</v>
      </c>
      <c r="X189">
        <f>VLOOKUP(C189,自助退!L:V,11,FALSE)</f>
        <v>5000</v>
      </c>
    </row>
    <row r="190" spans="1:24">
      <c r="A190" t="s">
        <v>10595</v>
      </c>
      <c r="B190" t="s">
        <v>5828</v>
      </c>
      <c r="C190" t="s">
        <v>5829</v>
      </c>
      <c r="D190">
        <v>1000</v>
      </c>
      <c r="E190" t="s">
        <v>10605</v>
      </c>
      <c r="F190" t="s">
        <v>10363</v>
      </c>
      <c r="G190" t="s">
        <v>5011</v>
      </c>
      <c r="H190" t="s">
        <v>1023</v>
      </c>
      <c r="I190" t="s">
        <v>10335</v>
      </c>
      <c r="J190" t="s">
        <v>10</v>
      </c>
      <c r="K190" t="s">
        <v>10336</v>
      </c>
      <c r="L190" t="s">
        <v>10325</v>
      </c>
      <c r="M190" t="s">
        <v>10364</v>
      </c>
      <c r="N190" t="s">
        <v>10595</v>
      </c>
      <c r="O190" t="s">
        <v>10327</v>
      </c>
      <c r="P190" t="s">
        <v>10328</v>
      </c>
      <c r="Q190" t="s">
        <v>10365</v>
      </c>
      <c r="R190" t="s">
        <v>10327</v>
      </c>
      <c r="S190" t="s">
        <v>10327</v>
      </c>
      <c r="T190" t="s">
        <v>10366</v>
      </c>
      <c r="U190" t="str">
        <f t="shared" si="2"/>
        <v>62257583818991281000</v>
      </c>
      <c r="V190">
        <f>VLOOKUP(U190,网银退汇!F:G,2,FALSE)</f>
        <v>1000</v>
      </c>
      <c r="W190" t="str">
        <f>VLOOKUP(U190,网银退汇!F:O,10,FALSE)</f>
        <v>20170612</v>
      </c>
      <c r="X190">
        <f>VLOOKUP(C190,自助退!L:V,11,FALSE)</f>
        <v>1000</v>
      </c>
    </row>
    <row r="191" spans="1:24">
      <c r="A191" t="s">
        <v>10595</v>
      </c>
      <c r="B191" t="s">
        <v>1024</v>
      </c>
      <c r="C191" t="s">
        <v>5831</v>
      </c>
      <c r="D191">
        <v>523</v>
      </c>
      <c r="E191" t="s">
        <v>10606</v>
      </c>
      <c r="F191" t="s">
        <v>88</v>
      </c>
      <c r="G191" t="s">
        <v>5833</v>
      </c>
      <c r="H191" t="s">
        <v>1026</v>
      </c>
      <c r="I191" t="s">
        <v>10335</v>
      </c>
      <c r="J191" t="s">
        <v>10</v>
      </c>
      <c r="K191" t="s">
        <v>10336</v>
      </c>
      <c r="L191" t="s">
        <v>10325</v>
      </c>
      <c r="M191" t="s">
        <v>10326</v>
      </c>
      <c r="N191" t="s">
        <v>10595</v>
      </c>
      <c r="O191" t="s">
        <v>10327</v>
      </c>
      <c r="P191" t="s">
        <v>10328</v>
      </c>
      <c r="Q191" t="s">
        <v>10329</v>
      </c>
      <c r="R191" t="s">
        <v>10327</v>
      </c>
      <c r="S191" t="s">
        <v>10327</v>
      </c>
      <c r="T191" t="s">
        <v>10330</v>
      </c>
      <c r="U191" t="str">
        <f t="shared" si="2"/>
        <v>5187180014768638523</v>
      </c>
      <c r="V191" t="e">
        <f>VLOOKUP(U191,网银退汇!F:G,2,FALSE)</f>
        <v>#N/A</v>
      </c>
      <c r="W191" t="e">
        <f>VLOOKUP(U191,网银退汇!F:O,10,FALSE)</f>
        <v>#N/A</v>
      </c>
      <c r="X191" t="e">
        <f>VLOOKUP(C191,自助退!L:V,11,FALSE)</f>
        <v>#N/A</v>
      </c>
    </row>
    <row r="192" spans="1:24">
      <c r="A192" t="s">
        <v>10595</v>
      </c>
      <c r="B192" t="s">
        <v>1027</v>
      </c>
      <c r="C192" t="s">
        <v>5834</v>
      </c>
      <c r="D192">
        <v>1200</v>
      </c>
      <c r="E192" t="s">
        <v>10607</v>
      </c>
      <c r="F192" t="s">
        <v>88</v>
      </c>
      <c r="G192" t="s">
        <v>5836</v>
      </c>
      <c r="H192" t="s">
        <v>10608</v>
      </c>
      <c r="I192" t="s">
        <v>10322</v>
      </c>
      <c r="J192" t="s">
        <v>10348</v>
      </c>
      <c r="K192" t="s">
        <v>10349</v>
      </c>
      <c r="L192" t="s">
        <v>10325</v>
      </c>
      <c r="M192" t="s">
        <v>10326</v>
      </c>
      <c r="N192" t="s">
        <v>10595</v>
      </c>
      <c r="O192" t="s">
        <v>10327</v>
      </c>
      <c r="P192" t="s">
        <v>10328</v>
      </c>
      <c r="Q192" t="s">
        <v>10329</v>
      </c>
      <c r="R192" t="s">
        <v>10327</v>
      </c>
      <c r="S192" t="s">
        <v>10327</v>
      </c>
      <c r="T192" t="s">
        <v>10330</v>
      </c>
      <c r="U192" t="str">
        <f t="shared" si="2"/>
        <v>62170038600354446921200</v>
      </c>
      <c r="V192" t="e">
        <f>VLOOKUP(U192,网银退汇!F:G,2,FALSE)</f>
        <v>#N/A</v>
      </c>
      <c r="W192" t="e">
        <f>VLOOKUP(U192,网银退汇!F:O,10,FALSE)</f>
        <v>#N/A</v>
      </c>
      <c r="X192" t="e">
        <f>VLOOKUP(C192,自助退!L:V,11,FALSE)</f>
        <v>#N/A</v>
      </c>
    </row>
    <row r="193" spans="1:24">
      <c r="A193" t="s">
        <v>10595</v>
      </c>
      <c r="B193" t="s">
        <v>1033</v>
      </c>
      <c r="C193" t="s">
        <v>5841</v>
      </c>
      <c r="D193">
        <v>481</v>
      </c>
      <c r="E193" t="s">
        <v>10609</v>
      </c>
      <c r="F193" t="s">
        <v>88</v>
      </c>
      <c r="G193" t="s">
        <v>148</v>
      </c>
      <c r="H193" t="s">
        <v>10610</v>
      </c>
      <c r="I193" t="s">
        <v>10322</v>
      </c>
      <c r="J193" t="s">
        <v>10381</v>
      </c>
      <c r="K193" t="s">
        <v>10382</v>
      </c>
      <c r="L193" t="s">
        <v>10325</v>
      </c>
      <c r="M193" t="s">
        <v>10326</v>
      </c>
      <c r="N193" t="s">
        <v>10595</v>
      </c>
      <c r="O193" t="s">
        <v>10327</v>
      </c>
      <c r="P193" t="s">
        <v>10328</v>
      </c>
      <c r="Q193" t="s">
        <v>10329</v>
      </c>
      <c r="R193" t="s">
        <v>10327</v>
      </c>
      <c r="S193" t="s">
        <v>10327</v>
      </c>
      <c r="T193" t="s">
        <v>10330</v>
      </c>
      <c r="U193" t="str">
        <f t="shared" si="2"/>
        <v>6228483868502349571481</v>
      </c>
      <c r="V193" t="e">
        <f>VLOOKUP(U193,网银退汇!F:G,2,FALSE)</f>
        <v>#N/A</v>
      </c>
      <c r="W193" t="e">
        <f>VLOOKUP(U193,网银退汇!F:O,10,FALSE)</f>
        <v>#N/A</v>
      </c>
      <c r="X193" t="e">
        <f>VLOOKUP(C193,自助退!L:V,11,FALSE)</f>
        <v>#N/A</v>
      </c>
    </row>
    <row r="194" spans="1:24">
      <c r="A194" t="s">
        <v>10595</v>
      </c>
      <c r="B194" t="s">
        <v>5843</v>
      </c>
      <c r="C194" t="s">
        <v>5844</v>
      </c>
      <c r="D194">
        <v>500</v>
      </c>
      <c r="E194" t="s">
        <v>10611</v>
      </c>
      <c r="F194" t="s">
        <v>10363</v>
      </c>
      <c r="G194" t="s">
        <v>5012</v>
      </c>
      <c r="H194" t="s">
        <v>4042</v>
      </c>
      <c r="I194" t="s">
        <v>10322</v>
      </c>
      <c r="J194" t="s">
        <v>10351</v>
      </c>
      <c r="K194" t="s">
        <v>10352</v>
      </c>
      <c r="L194" t="s">
        <v>10325</v>
      </c>
      <c r="M194" t="s">
        <v>10364</v>
      </c>
      <c r="N194" t="s">
        <v>10595</v>
      </c>
      <c r="O194" t="s">
        <v>10327</v>
      </c>
      <c r="P194" t="s">
        <v>10328</v>
      </c>
      <c r="Q194" t="s">
        <v>10365</v>
      </c>
      <c r="R194" t="s">
        <v>10327</v>
      </c>
      <c r="S194" t="s">
        <v>10327</v>
      </c>
      <c r="T194" t="s">
        <v>10366</v>
      </c>
      <c r="U194" t="str">
        <f t="shared" ref="U194:U257" si="3">G194&amp;D194</f>
        <v>6282880013006201500</v>
      </c>
      <c r="V194">
        <f>VLOOKUP(U194,网银退汇!F:G,2,FALSE)</f>
        <v>500</v>
      </c>
      <c r="W194" t="str">
        <f>VLOOKUP(U194,网银退汇!F:O,10,FALSE)</f>
        <v>20170612</v>
      </c>
      <c r="X194">
        <f>VLOOKUP(C194,自助退!L:V,11,FALSE)</f>
        <v>500</v>
      </c>
    </row>
    <row r="195" spans="1:24">
      <c r="A195" t="s">
        <v>10595</v>
      </c>
      <c r="B195" t="s">
        <v>5846</v>
      </c>
      <c r="C195" t="s">
        <v>5847</v>
      </c>
      <c r="D195">
        <v>500</v>
      </c>
      <c r="E195" t="s">
        <v>10611</v>
      </c>
      <c r="F195" t="s">
        <v>10363</v>
      </c>
      <c r="G195" t="s">
        <v>5012</v>
      </c>
      <c r="H195" t="s">
        <v>4042</v>
      </c>
      <c r="I195" t="s">
        <v>10322</v>
      </c>
      <c r="J195" t="s">
        <v>10351</v>
      </c>
      <c r="K195" t="s">
        <v>10352</v>
      </c>
      <c r="L195" t="s">
        <v>10325</v>
      </c>
      <c r="M195" t="s">
        <v>10364</v>
      </c>
      <c r="N195" t="s">
        <v>10595</v>
      </c>
      <c r="O195" t="s">
        <v>10327</v>
      </c>
      <c r="P195" t="s">
        <v>10328</v>
      </c>
      <c r="Q195" t="s">
        <v>10365</v>
      </c>
      <c r="R195" t="s">
        <v>10327</v>
      </c>
      <c r="S195" t="s">
        <v>10327</v>
      </c>
      <c r="T195" t="s">
        <v>10366</v>
      </c>
      <c r="U195" t="str">
        <f t="shared" si="3"/>
        <v>6282880013006201500</v>
      </c>
      <c r="V195">
        <f>VLOOKUP(U195,网银退汇!F:G,2,FALSE)</f>
        <v>500</v>
      </c>
      <c r="W195" t="str">
        <f>VLOOKUP(U195,网银退汇!F:O,10,FALSE)</f>
        <v>20170612</v>
      </c>
      <c r="X195">
        <f>VLOOKUP(C195,自助退!L:V,11,FALSE)</f>
        <v>500</v>
      </c>
    </row>
    <row r="196" spans="1:24">
      <c r="A196" t="s">
        <v>10595</v>
      </c>
      <c r="B196" t="s">
        <v>5849</v>
      </c>
      <c r="C196" t="s">
        <v>5850</v>
      </c>
      <c r="D196">
        <v>700</v>
      </c>
      <c r="E196" t="s">
        <v>10612</v>
      </c>
      <c r="F196" t="s">
        <v>10363</v>
      </c>
      <c r="G196" t="s">
        <v>5012</v>
      </c>
      <c r="H196" t="s">
        <v>4042</v>
      </c>
      <c r="I196" t="s">
        <v>10322</v>
      </c>
      <c r="J196" t="s">
        <v>10351</v>
      </c>
      <c r="K196" t="s">
        <v>10352</v>
      </c>
      <c r="L196" t="s">
        <v>10325</v>
      </c>
      <c r="M196" t="s">
        <v>10364</v>
      </c>
      <c r="N196" t="s">
        <v>10595</v>
      </c>
      <c r="O196" t="s">
        <v>10327</v>
      </c>
      <c r="P196" t="s">
        <v>10328</v>
      </c>
      <c r="Q196" t="s">
        <v>10365</v>
      </c>
      <c r="R196" t="s">
        <v>10327</v>
      </c>
      <c r="S196" t="s">
        <v>10327</v>
      </c>
      <c r="T196" t="s">
        <v>10366</v>
      </c>
      <c r="U196" t="str">
        <f t="shared" si="3"/>
        <v>6282880013006201700</v>
      </c>
      <c r="V196">
        <f>VLOOKUP(U196,网银退汇!F:G,2,FALSE)</f>
        <v>700</v>
      </c>
      <c r="W196" t="str">
        <f>VLOOKUP(U196,网银退汇!F:O,10,FALSE)</f>
        <v>20170612</v>
      </c>
      <c r="X196">
        <f>VLOOKUP(C196,自助退!L:V,11,FALSE)</f>
        <v>700</v>
      </c>
    </row>
    <row r="197" spans="1:24">
      <c r="A197" t="s">
        <v>10595</v>
      </c>
      <c r="B197" t="s">
        <v>1040</v>
      </c>
      <c r="C197" t="s">
        <v>5856</v>
      </c>
      <c r="D197">
        <v>1000</v>
      </c>
      <c r="E197" t="s">
        <v>10613</v>
      </c>
      <c r="F197" t="s">
        <v>88</v>
      </c>
      <c r="G197" t="s">
        <v>5858</v>
      </c>
      <c r="H197" t="s">
        <v>10614</v>
      </c>
      <c r="I197" t="s">
        <v>10322</v>
      </c>
      <c r="J197" t="s">
        <v>10356</v>
      </c>
      <c r="K197" t="s">
        <v>10357</v>
      </c>
      <c r="L197" t="s">
        <v>10325</v>
      </c>
      <c r="M197" t="s">
        <v>10326</v>
      </c>
      <c r="N197" t="s">
        <v>10595</v>
      </c>
      <c r="O197" t="s">
        <v>10327</v>
      </c>
      <c r="P197" t="s">
        <v>10328</v>
      </c>
      <c r="Q197" t="s">
        <v>10329</v>
      </c>
      <c r="R197" t="s">
        <v>10327</v>
      </c>
      <c r="S197" t="s">
        <v>10327</v>
      </c>
      <c r="T197" t="s">
        <v>10330</v>
      </c>
      <c r="U197" t="str">
        <f t="shared" si="3"/>
        <v>62179956200014569001000</v>
      </c>
      <c r="V197" t="e">
        <f>VLOOKUP(U197,网银退汇!F:G,2,FALSE)</f>
        <v>#N/A</v>
      </c>
      <c r="W197" t="e">
        <f>VLOOKUP(U197,网银退汇!F:O,10,FALSE)</f>
        <v>#N/A</v>
      </c>
      <c r="X197" t="e">
        <f>VLOOKUP(C197,自助退!L:V,11,FALSE)</f>
        <v>#N/A</v>
      </c>
    </row>
    <row r="198" spans="1:24">
      <c r="A198" t="s">
        <v>10595</v>
      </c>
      <c r="B198" t="s">
        <v>1043</v>
      </c>
      <c r="C198" t="s">
        <v>5859</v>
      </c>
      <c r="D198">
        <v>236</v>
      </c>
      <c r="E198" t="s">
        <v>10615</v>
      </c>
      <c r="F198" t="s">
        <v>88</v>
      </c>
      <c r="G198" t="s">
        <v>5861</v>
      </c>
      <c r="H198" t="s">
        <v>1045</v>
      </c>
      <c r="I198" t="s">
        <v>10335</v>
      </c>
      <c r="J198" t="s">
        <v>10</v>
      </c>
      <c r="K198" t="s">
        <v>10336</v>
      </c>
      <c r="L198" t="s">
        <v>10325</v>
      </c>
      <c r="M198" t="s">
        <v>10326</v>
      </c>
      <c r="N198" t="s">
        <v>10595</v>
      </c>
      <c r="O198" t="s">
        <v>10327</v>
      </c>
      <c r="P198" t="s">
        <v>10328</v>
      </c>
      <c r="Q198" t="s">
        <v>10329</v>
      </c>
      <c r="R198" t="s">
        <v>10327</v>
      </c>
      <c r="S198" t="s">
        <v>10327</v>
      </c>
      <c r="T198" t="s">
        <v>10330</v>
      </c>
      <c r="U198" t="str">
        <f t="shared" si="3"/>
        <v>6214838710286461236</v>
      </c>
      <c r="V198" t="e">
        <f>VLOOKUP(U198,网银退汇!F:G,2,FALSE)</f>
        <v>#N/A</v>
      </c>
      <c r="W198" t="e">
        <f>VLOOKUP(U198,网银退汇!F:O,10,FALSE)</f>
        <v>#N/A</v>
      </c>
      <c r="X198" t="e">
        <f>VLOOKUP(C198,自助退!L:V,11,FALSE)</f>
        <v>#N/A</v>
      </c>
    </row>
    <row r="199" spans="1:24">
      <c r="A199" t="s">
        <v>10595</v>
      </c>
      <c r="B199" t="s">
        <v>5862</v>
      </c>
      <c r="C199" t="s">
        <v>5863</v>
      </c>
      <c r="D199">
        <v>4000</v>
      </c>
      <c r="E199" t="s">
        <v>10616</v>
      </c>
      <c r="F199" t="s">
        <v>10363</v>
      </c>
      <c r="G199" t="s">
        <v>5013</v>
      </c>
      <c r="H199" t="s">
        <v>1047</v>
      </c>
      <c r="I199" t="s">
        <v>10335</v>
      </c>
      <c r="J199" t="s">
        <v>10</v>
      </c>
      <c r="K199" t="s">
        <v>10336</v>
      </c>
      <c r="L199" t="s">
        <v>10325</v>
      </c>
      <c r="M199" t="s">
        <v>10364</v>
      </c>
      <c r="N199" t="s">
        <v>10595</v>
      </c>
      <c r="O199" t="s">
        <v>10327</v>
      </c>
      <c r="P199" t="s">
        <v>10328</v>
      </c>
      <c r="Q199" t="s">
        <v>10365</v>
      </c>
      <c r="R199" t="s">
        <v>10327</v>
      </c>
      <c r="S199" t="s">
        <v>10327</v>
      </c>
      <c r="T199" t="s">
        <v>10366</v>
      </c>
      <c r="U199" t="str">
        <f t="shared" si="3"/>
        <v>62257687691222254000</v>
      </c>
      <c r="V199">
        <f>VLOOKUP(U199,网银退汇!F:G,2,FALSE)</f>
        <v>4000</v>
      </c>
      <c r="W199" t="str">
        <f>VLOOKUP(U199,网银退汇!F:O,10,FALSE)</f>
        <v>20170612</v>
      </c>
      <c r="X199">
        <f>VLOOKUP(C199,自助退!L:V,11,FALSE)</f>
        <v>4000</v>
      </c>
    </row>
    <row r="200" spans="1:24">
      <c r="A200" t="s">
        <v>10595</v>
      </c>
      <c r="B200" t="s">
        <v>1048</v>
      </c>
      <c r="C200" t="s">
        <v>5865</v>
      </c>
      <c r="D200">
        <v>700</v>
      </c>
      <c r="E200" t="s">
        <v>10617</v>
      </c>
      <c r="F200" t="s">
        <v>88</v>
      </c>
      <c r="G200" t="s">
        <v>5867</v>
      </c>
      <c r="H200" t="s">
        <v>10618</v>
      </c>
      <c r="I200" t="s">
        <v>10322</v>
      </c>
      <c r="J200" t="s">
        <v>10348</v>
      </c>
      <c r="K200" t="s">
        <v>10349</v>
      </c>
      <c r="L200" t="s">
        <v>10325</v>
      </c>
      <c r="M200" t="s">
        <v>10326</v>
      </c>
      <c r="N200" t="s">
        <v>10595</v>
      </c>
      <c r="O200" t="s">
        <v>10327</v>
      </c>
      <c r="P200" t="s">
        <v>10328</v>
      </c>
      <c r="Q200" t="s">
        <v>10329</v>
      </c>
      <c r="R200" t="s">
        <v>10327</v>
      </c>
      <c r="S200" t="s">
        <v>10327</v>
      </c>
      <c r="T200" t="s">
        <v>10330</v>
      </c>
      <c r="U200" t="str">
        <f t="shared" si="3"/>
        <v>6236683860003551509700</v>
      </c>
      <c r="V200" t="e">
        <f>VLOOKUP(U200,网银退汇!F:G,2,FALSE)</f>
        <v>#N/A</v>
      </c>
      <c r="W200" t="e">
        <f>VLOOKUP(U200,网银退汇!F:O,10,FALSE)</f>
        <v>#N/A</v>
      </c>
      <c r="X200" t="e">
        <f>VLOOKUP(C200,自助退!L:V,11,FALSE)</f>
        <v>#N/A</v>
      </c>
    </row>
    <row r="201" spans="1:24">
      <c r="A201" t="s">
        <v>10595</v>
      </c>
      <c r="B201" t="s">
        <v>1051</v>
      </c>
      <c r="C201" t="s">
        <v>5868</v>
      </c>
      <c r="D201">
        <v>1268</v>
      </c>
      <c r="E201" t="s">
        <v>10619</v>
      </c>
      <c r="F201" t="s">
        <v>88</v>
      </c>
      <c r="G201" t="s">
        <v>4944</v>
      </c>
      <c r="H201" t="s">
        <v>1053</v>
      </c>
      <c r="I201" t="s">
        <v>10322</v>
      </c>
      <c r="J201" t="s">
        <v>10381</v>
      </c>
      <c r="K201" t="s">
        <v>10382</v>
      </c>
      <c r="L201" t="s">
        <v>10325</v>
      </c>
      <c r="M201" t="s">
        <v>10326</v>
      </c>
      <c r="N201" t="s">
        <v>10595</v>
      </c>
      <c r="O201" t="s">
        <v>10327</v>
      </c>
      <c r="P201" t="s">
        <v>10328</v>
      </c>
      <c r="Q201" t="s">
        <v>10329</v>
      </c>
      <c r="R201" t="s">
        <v>10327</v>
      </c>
      <c r="S201" t="s">
        <v>10327</v>
      </c>
      <c r="T201" t="s">
        <v>10330</v>
      </c>
      <c r="U201" t="str">
        <f t="shared" si="3"/>
        <v>62284833006700595191268</v>
      </c>
      <c r="V201" t="e">
        <f>VLOOKUP(U201,网银退汇!F:G,2,FALSE)</f>
        <v>#N/A</v>
      </c>
      <c r="W201" t="e">
        <f>VLOOKUP(U201,网银退汇!F:O,10,FALSE)</f>
        <v>#N/A</v>
      </c>
      <c r="X201" t="e">
        <f>VLOOKUP(C201,自助退!L:V,11,FALSE)</f>
        <v>#N/A</v>
      </c>
    </row>
    <row r="202" spans="1:24">
      <c r="A202" t="s">
        <v>10595</v>
      </c>
      <c r="B202" t="s">
        <v>5870</v>
      </c>
      <c r="C202" t="s">
        <v>5871</v>
      </c>
      <c r="D202">
        <v>1694</v>
      </c>
      <c r="E202" t="s">
        <v>10620</v>
      </c>
      <c r="F202" t="s">
        <v>10363</v>
      </c>
      <c r="G202" t="s">
        <v>4944</v>
      </c>
      <c r="H202" t="s">
        <v>1055</v>
      </c>
      <c r="I202" t="s">
        <v>10322</v>
      </c>
      <c r="J202" t="s">
        <v>10381</v>
      </c>
      <c r="K202" t="s">
        <v>10382</v>
      </c>
      <c r="L202" t="s">
        <v>10325</v>
      </c>
      <c r="M202" t="s">
        <v>10364</v>
      </c>
      <c r="N202" t="s">
        <v>10595</v>
      </c>
      <c r="O202" t="s">
        <v>10327</v>
      </c>
      <c r="P202" t="s">
        <v>10328</v>
      </c>
      <c r="Q202" t="s">
        <v>10365</v>
      </c>
      <c r="R202" t="s">
        <v>10327</v>
      </c>
      <c r="S202" t="s">
        <v>10327</v>
      </c>
      <c r="T202" t="s">
        <v>10366</v>
      </c>
      <c r="U202" t="str">
        <f t="shared" si="3"/>
        <v>62284833006700595191694</v>
      </c>
      <c r="V202">
        <f>VLOOKUP(U202,网银退汇!F:G,2,FALSE)</f>
        <v>1694</v>
      </c>
      <c r="W202" t="str">
        <f>VLOOKUP(U202,网银退汇!F:O,10,FALSE)</f>
        <v>20170612</v>
      </c>
      <c r="X202">
        <f>VLOOKUP(C202,自助退!L:V,11,FALSE)</f>
        <v>1694</v>
      </c>
    </row>
    <row r="203" spans="1:24">
      <c r="A203" t="s">
        <v>10595</v>
      </c>
      <c r="B203" t="s">
        <v>5873</v>
      </c>
      <c r="C203" t="s">
        <v>5874</v>
      </c>
      <c r="D203">
        <v>600</v>
      </c>
      <c r="E203" t="s">
        <v>10621</v>
      </c>
      <c r="F203" t="s">
        <v>10363</v>
      </c>
      <c r="G203" t="s">
        <v>5014</v>
      </c>
      <c r="H203" t="s">
        <v>1057</v>
      </c>
      <c r="I203" t="s">
        <v>10322</v>
      </c>
      <c r="J203" t="s">
        <v>10381</v>
      </c>
      <c r="K203" t="s">
        <v>10382</v>
      </c>
      <c r="L203" t="s">
        <v>10325</v>
      </c>
      <c r="M203" t="s">
        <v>10364</v>
      </c>
      <c r="N203" t="s">
        <v>10595</v>
      </c>
      <c r="O203" t="s">
        <v>10327</v>
      </c>
      <c r="P203" t="s">
        <v>10328</v>
      </c>
      <c r="Q203" t="s">
        <v>10365</v>
      </c>
      <c r="R203" t="s">
        <v>10327</v>
      </c>
      <c r="S203" t="s">
        <v>10327</v>
      </c>
      <c r="T203" t="s">
        <v>10366</v>
      </c>
      <c r="U203" t="str">
        <f t="shared" si="3"/>
        <v>6259960059199661600</v>
      </c>
      <c r="V203">
        <f>VLOOKUP(U203,网银退汇!F:G,2,FALSE)</f>
        <v>600</v>
      </c>
      <c r="W203" t="str">
        <f>VLOOKUP(U203,网银退汇!F:O,10,FALSE)</f>
        <v>20170612</v>
      </c>
      <c r="X203">
        <f>VLOOKUP(C203,自助退!L:V,11,FALSE)</f>
        <v>600</v>
      </c>
    </row>
    <row r="204" spans="1:24">
      <c r="A204" t="s">
        <v>10595</v>
      </c>
      <c r="B204" t="s">
        <v>5876</v>
      </c>
      <c r="C204" t="s">
        <v>5877</v>
      </c>
      <c r="D204">
        <v>2000</v>
      </c>
      <c r="E204" t="s">
        <v>10622</v>
      </c>
      <c r="F204" t="s">
        <v>97</v>
      </c>
      <c r="G204" t="s">
        <v>5015</v>
      </c>
      <c r="H204" t="s">
        <v>1059</v>
      </c>
      <c r="I204" t="s">
        <v>10369</v>
      </c>
      <c r="J204" t="s">
        <v>10484</v>
      </c>
      <c r="K204" t="s">
        <v>10485</v>
      </c>
      <c r="L204" t="s">
        <v>10325</v>
      </c>
      <c r="M204" t="s">
        <v>10364</v>
      </c>
      <c r="N204" t="s">
        <v>10595</v>
      </c>
      <c r="O204" t="s">
        <v>10327</v>
      </c>
      <c r="P204" t="s">
        <v>10328</v>
      </c>
      <c r="Q204" t="s">
        <v>10365</v>
      </c>
      <c r="R204" t="s">
        <v>10327</v>
      </c>
      <c r="S204" t="s">
        <v>10327</v>
      </c>
      <c r="T204" t="s">
        <v>10366</v>
      </c>
      <c r="U204" t="str">
        <f t="shared" si="3"/>
        <v>62146001800069206692000</v>
      </c>
      <c r="V204">
        <f>VLOOKUP(U204,网银退汇!F:G,2,FALSE)</f>
        <v>2000</v>
      </c>
      <c r="W204" t="str">
        <f>VLOOKUP(U204,网银退汇!F:O,10,FALSE)</f>
        <v>20170612</v>
      </c>
      <c r="X204">
        <f>VLOOKUP(C204,自助退!L:V,11,FALSE)</f>
        <v>2000</v>
      </c>
    </row>
    <row r="205" spans="1:24">
      <c r="A205" t="s">
        <v>10595</v>
      </c>
      <c r="B205" t="s">
        <v>5879</v>
      </c>
      <c r="C205" t="s">
        <v>5880</v>
      </c>
      <c r="D205">
        <v>1556</v>
      </c>
      <c r="E205" t="s">
        <v>10623</v>
      </c>
      <c r="F205" t="s">
        <v>10363</v>
      </c>
      <c r="G205" t="s">
        <v>5016</v>
      </c>
      <c r="H205" t="s">
        <v>10624</v>
      </c>
      <c r="I205" t="s">
        <v>10335</v>
      </c>
      <c r="J205" t="s">
        <v>10</v>
      </c>
      <c r="K205" t="s">
        <v>10336</v>
      </c>
      <c r="L205" t="s">
        <v>10325</v>
      </c>
      <c r="M205" t="s">
        <v>10364</v>
      </c>
      <c r="N205" t="s">
        <v>10595</v>
      </c>
      <c r="O205" t="s">
        <v>10327</v>
      </c>
      <c r="P205" t="s">
        <v>10328</v>
      </c>
      <c r="Q205" t="s">
        <v>10365</v>
      </c>
      <c r="R205" t="s">
        <v>10327</v>
      </c>
      <c r="S205" t="s">
        <v>10327</v>
      </c>
      <c r="T205" t="s">
        <v>10366</v>
      </c>
      <c r="U205" t="str">
        <f t="shared" si="3"/>
        <v>62148587128667061556</v>
      </c>
      <c r="V205">
        <f>VLOOKUP(U205,网银退汇!F:G,2,FALSE)</f>
        <v>1556</v>
      </c>
      <c r="W205" t="str">
        <f>VLOOKUP(U205,网银退汇!F:O,10,FALSE)</f>
        <v>20170612</v>
      </c>
      <c r="X205">
        <f>VLOOKUP(C205,自助退!L:V,11,FALSE)</f>
        <v>1556</v>
      </c>
    </row>
    <row r="206" spans="1:24">
      <c r="A206" t="s">
        <v>10595</v>
      </c>
      <c r="B206" t="s">
        <v>1062</v>
      </c>
      <c r="C206" t="s">
        <v>5882</v>
      </c>
      <c r="D206">
        <v>996</v>
      </c>
      <c r="E206" t="s">
        <v>10625</v>
      </c>
      <c r="F206" t="s">
        <v>88</v>
      </c>
      <c r="G206" t="s">
        <v>5884</v>
      </c>
      <c r="H206" t="s">
        <v>1064</v>
      </c>
      <c r="I206" t="s">
        <v>10322</v>
      </c>
      <c r="J206" t="s">
        <v>10348</v>
      </c>
      <c r="K206" t="s">
        <v>10349</v>
      </c>
      <c r="L206" t="s">
        <v>10325</v>
      </c>
      <c r="M206" t="s">
        <v>10326</v>
      </c>
      <c r="N206" t="s">
        <v>10595</v>
      </c>
      <c r="O206" t="s">
        <v>10327</v>
      </c>
      <c r="P206" t="s">
        <v>10328</v>
      </c>
      <c r="Q206" t="s">
        <v>10329</v>
      </c>
      <c r="R206" t="s">
        <v>10327</v>
      </c>
      <c r="S206" t="s">
        <v>10327</v>
      </c>
      <c r="T206" t="s">
        <v>10330</v>
      </c>
      <c r="U206" t="str">
        <f t="shared" si="3"/>
        <v>6217003860002597688996</v>
      </c>
      <c r="V206" t="e">
        <f>VLOOKUP(U206,网银退汇!F:G,2,FALSE)</f>
        <v>#N/A</v>
      </c>
      <c r="W206" t="e">
        <f>VLOOKUP(U206,网银退汇!F:O,10,FALSE)</f>
        <v>#N/A</v>
      </c>
      <c r="X206" t="e">
        <f>VLOOKUP(C206,自助退!L:V,11,FALSE)</f>
        <v>#N/A</v>
      </c>
    </row>
    <row r="207" spans="1:24">
      <c r="A207" t="s">
        <v>10595</v>
      </c>
      <c r="B207" t="s">
        <v>1065</v>
      </c>
      <c r="C207" t="s">
        <v>5885</v>
      </c>
      <c r="D207">
        <v>65</v>
      </c>
      <c r="E207" t="s">
        <v>10626</v>
      </c>
      <c r="F207" t="s">
        <v>88</v>
      </c>
      <c r="G207" t="s">
        <v>5887</v>
      </c>
      <c r="H207" t="s">
        <v>1067</v>
      </c>
      <c r="I207" t="s">
        <v>10322</v>
      </c>
      <c r="J207" t="s">
        <v>10348</v>
      </c>
      <c r="K207" t="s">
        <v>10349</v>
      </c>
      <c r="L207" t="s">
        <v>10325</v>
      </c>
      <c r="M207" t="s">
        <v>10326</v>
      </c>
      <c r="N207" t="s">
        <v>10595</v>
      </c>
      <c r="O207" t="s">
        <v>10327</v>
      </c>
      <c r="P207" t="s">
        <v>10328</v>
      </c>
      <c r="Q207" t="s">
        <v>10329</v>
      </c>
      <c r="R207" t="s">
        <v>10327</v>
      </c>
      <c r="S207" t="s">
        <v>10327</v>
      </c>
      <c r="T207" t="s">
        <v>10330</v>
      </c>
      <c r="U207" t="str">
        <f t="shared" si="3"/>
        <v>621700386000741498865</v>
      </c>
      <c r="V207" t="e">
        <f>VLOOKUP(U207,网银退汇!F:G,2,FALSE)</f>
        <v>#N/A</v>
      </c>
      <c r="W207" t="e">
        <f>VLOOKUP(U207,网银退汇!F:O,10,FALSE)</f>
        <v>#N/A</v>
      </c>
      <c r="X207" t="e">
        <f>VLOOKUP(C207,自助退!L:V,11,FALSE)</f>
        <v>#N/A</v>
      </c>
    </row>
    <row r="208" spans="1:24">
      <c r="A208" t="s">
        <v>10595</v>
      </c>
      <c r="B208" t="s">
        <v>5888</v>
      </c>
      <c r="C208" t="s">
        <v>5889</v>
      </c>
      <c r="D208">
        <v>1000</v>
      </c>
      <c r="E208" t="s">
        <v>10627</v>
      </c>
      <c r="F208" t="s">
        <v>10363</v>
      </c>
      <c r="G208" t="s">
        <v>5017</v>
      </c>
      <c r="H208" t="s">
        <v>1069</v>
      </c>
      <c r="I208" t="s">
        <v>10322</v>
      </c>
      <c r="J208" t="s">
        <v>10351</v>
      </c>
      <c r="K208" t="s">
        <v>10352</v>
      </c>
      <c r="L208" t="s">
        <v>10325</v>
      </c>
      <c r="M208" t="s">
        <v>10364</v>
      </c>
      <c r="N208" t="s">
        <v>10595</v>
      </c>
      <c r="O208" t="s">
        <v>10327</v>
      </c>
      <c r="P208" t="s">
        <v>10328</v>
      </c>
      <c r="Q208" t="s">
        <v>10365</v>
      </c>
      <c r="R208" t="s">
        <v>10327</v>
      </c>
      <c r="S208" t="s">
        <v>10327</v>
      </c>
      <c r="T208" t="s">
        <v>10366</v>
      </c>
      <c r="U208" t="str">
        <f t="shared" si="3"/>
        <v>62828800825790541000</v>
      </c>
      <c r="V208">
        <f>VLOOKUP(U208,网银退汇!F:G,2,FALSE)</f>
        <v>1000</v>
      </c>
      <c r="W208" t="str">
        <f>VLOOKUP(U208,网银退汇!F:O,10,FALSE)</f>
        <v>20170612</v>
      </c>
      <c r="X208">
        <f>VLOOKUP(C208,自助退!L:V,11,FALSE)</f>
        <v>1000</v>
      </c>
    </row>
    <row r="209" spans="1:24">
      <c r="A209" t="s">
        <v>10595</v>
      </c>
      <c r="B209" t="s">
        <v>5891</v>
      </c>
      <c r="C209" t="s">
        <v>5892</v>
      </c>
      <c r="D209">
        <v>1000</v>
      </c>
      <c r="E209" t="s">
        <v>10627</v>
      </c>
      <c r="F209" t="s">
        <v>10363</v>
      </c>
      <c r="G209" t="s">
        <v>5017</v>
      </c>
      <c r="H209" t="s">
        <v>1069</v>
      </c>
      <c r="I209" t="s">
        <v>10322</v>
      </c>
      <c r="J209" t="s">
        <v>10351</v>
      </c>
      <c r="K209" t="s">
        <v>10352</v>
      </c>
      <c r="L209" t="s">
        <v>10325</v>
      </c>
      <c r="M209" t="s">
        <v>10364</v>
      </c>
      <c r="N209" t="s">
        <v>10595</v>
      </c>
      <c r="O209" t="s">
        <v>10327</v>
      </c>
      <c r="P209" t="s">
        <v>10328</v>
      </c>
      <c r="Q209" t="s">
        <v>10365</v>
      </c>
      <c r="R209" t="s">
        <v>10327</v>
      </c>
      <c r="S209" t="s">
        <v>10327</v>
      </c>
      <c r="T209" t="s">
        <v>10366</v>
      </c>
      <c r="U209" t="str">
        <f t="shared" si="3"/>
        <v>62828800825790541000</v>
      </c>
      <c r="V209">
        <f>VLOOKUP(U209,网银退汇!F:G,2,FALSE)</f>
        <v>1000</v>
      </c>
      <c r="W209" t="str">
        <f>VLOOKUP(U209,网银退汇!F:O,10,FALSE)</f>
        <v>20170612</v>
      </c>
      <c r="X209">
        <f>VLOOKUP(C209,自助退!L:V,11,FALSE)</f>
        <v>1000</v>
      </c>
    </row>
    <row r="210" spans="1:24">
      <c r="A210" t="s">
        <v>10595</v>
      </c>
      <c r="B210" t="s">
        <v>5894</v>
      </c>
      <c r="C210" t="s">
        <v>5895</v>
      </c>
      <c r="D210">
        <v>1000</v>
      </c>
      <c r="E210" t="s">
        <v>10628</v>
      </c>
      <c r="F210" t="s">
        <v>10363</v>
      </c>
      <c r="G210" t="s">
        <v>5017</v>
      </c>
      <c r="H210" t="s">
        <v>1071</v>
      </c>
      <c r="I210" t="s">
        <v>10322</v>
      </c>
      <c r="J210" t="s">
        <v>10351</v>
      </c>
      <c r="K210" t="s">
        <v>10352</v>
      </c>
      <c r="L210" t="s">
        <v>10325</v>
      </c>
      <c r="M210" t="s">
        <v>10364</v>
      </c>
      <c r="N210" t="s">
        <v>10595</v>
      </c>
      <c r="O210" t="s">
        <v>10327</v>
      </c>
      <c r="P210" t="s">
        <v>10328</v>
      </c>
      <c r="Q210" t="s">
        <v>10365</v>
      </c>
      <c r="R210" t="s">
        <v>10327</v>
      </c>
      <c r="S210" t="s">
        <v>10327</v>
      </c>
      <c r="T210" t="s">
        <v>10366</v>
      </c>
      <c r="U210" t="str">
        <f t="shared" si="3"/>
        <v>62828800825790541000</v>
      </c>
      <c r="V210">
        <f>VLOOKUP(U210,网银退汇!F:G,2,FALSE)</f>
        <v>1000</v>
      </c>
      <c r="W210" t="str">
        <f>VLOOKUP(U210,网银退汇!F:O,10,FALSE)</f>
        <v>20170612</v>
      </c>
      <c r="X210">
        <f>VLOOKUP(C210,自助退!L:V,11,FALSE)</f>
        <v>1000</v>
      </c>
    </row>
    <row r="211" spans="1:24">
      <c r="A211" t="s">
        <v>10595</v>
      </c>
      <c r="B211" t="s">
        <v>5897</v>
      </c>
      <c r="C211" t="s">
        <v>5898</v>
      </c>
      <c r="D211">
        <v>1000</v>
      </c>
      <c r="E211" t="s">
        <v>10628</v>
      </c>
      <c r="F211" t="s">
        <v>10363</v>
      </c>
      <c r="G211" t="s">
        <v>5017</v>
      </c>
      <c r="H211" t="s">
        <v>1071</v>
      </c>
      <c r="I211" t="s">
        <v>10322</v>
      </c>
      <c r="J211" t="s">
        <v>10351</v>
      </c>
      <c r="K211" t="s">
        <v>10352</v>
      </c>
      <c r="L211" t="s">
        <v>10325</v>
      </c>
      <c r="M211" t="s">
        <v>10364</v>
      </c>
      <c r="N211" t="s">
        <v>10595</v>
      </c>
      <c r="O211" t="s">
        <v>10327</v>
      </c>
      <c r="P211" t="s">
        <v>10328</v>
      </c>
      <c r="Q211" t="s">
        <v>10365</v>
      </c>
      <c r="R211" t="s">
        <v>10327</v>
      </c>
      <c r="S211" t="s">
        <v>10327</v>
      </c>
      <c r="T211" t="s">
        <v>10366</v>
      </c>
      <c r="U211" t="str">
        <f t="shared" si="3"/>
        <v>62828800825790541000</v>
      </c>
      <c r="V211">
        <f>VLOOKUP(U211,网银退汇!F:G,2,FALSE)</f>
        <v>1000</v>
      </c>
      <c r="W211" t="str">
        <f>VLOOKUP(U211,网银退汇!F:O,10,FALSE)</f>
        <v>20170612</v>
      </c>
      <c r="X211">
        <f>VLOOKUP(C211,自助退!L:V,11,FALSE)</f>
        <v>1000</v>
      </c>
    </row>
    <row r="212" spans="1:24">
      <c r="A212" t="s">
        <v>10595</v>
      </c>
      <c r="B212" t="s">
        <v>1072</v>
      </c>
      <c r="C212" t="s">
        <v>5900</v>
      </c>
      <c r="D212">
        <v>61</v>
      </c>
      <c r="E212" t="s">
        <v>10629</v>
      </c>
      <c r="F212" t="s">
        <v>88</v>
      </c>
      <c r="G212" t="s">
        <v>5902</v>
      </c>
      <c r="H212" t="s">
        <v>10630</v>
      </c>
      <c r="I212" t="s">
        <v>10322</v>
      </c>
      <c r="J212" t="s">
        <v>10339</v>
      </c>
      <c r="K212" t="s">
        <v>10340</v>
      </c>
      <c r="L212" t="s">
        <v>10325</v>
      </c>
      <c r="M212" t="s">
        <v>10326</v>
      </c>
      <c r="N212" t="s">
        <v>10595</v>
      </c>
      <c r="O212" t="s">
        <v>10327</v>
      </c>
      <c r="P212" t="s">
        <v>10328</v>
      </c>
      <c r="Q212" t="s">
        <v>10329</v>
      </c>
      <c r="R212" t="s">
        <v>10327</v>
      </c>
      <c r="S212" t="s">
        <v>10327</v>
      </c>
      <c r="T212" t="s">
        <v>10330</v>
      </c>
      <c r="U212" t="str">
        <f t="shared" si="3"/>
        <v>622662130116834861</v>
      </c>
      <c r="V212" t="e">
        <f>VLOOKUP(U212,网银退汇!F:G,2,FALSE)</f>
        <v>#N/A</v>
      </c>
      <c r="W212" t="e">
        <f>VLOOKUP(U212,网银退汇!F:O,10,FALSE)</f>
        <v>#N/A</v>
      </c>
      <c r="X212" t="e">
        <f>VLOOKUP(C212,自助退!L:V,11,FALSE)</f>
        <v>#N/A</v>
      </c>
    </row>
    <row r="213" spans="1:24">
      <c r="A213" t="s">
        <v>10595</v>
      </c>
      <c r="B213" t="s">
        <v>1075</v>
      </c>
      <c r="C213" t="s">
        <v>5903</v>
      </c>
      <c r="D213">
        <v>1004</v>
      </c>
      <c r="E213" t="s">
        <v>10631</v>
      </c>
      <c r="F213" t="s">
        <v>88</v>
      </c>
      <c r="G213" t="s">
        <v>5905</v>
      </c>
      <c r="H213" t="s">
        <v>1077</v>
      </c>
      <c r="I213" t="s">
        <v>10322</v>
      </c>
      <c r="J213" t="s">
        <v>10381</v>
      </c>
      <c r="K213" t="s">
        <v>10382</v>
      </c>
      <c r="L213" t="s">
        <v>10325</v>
      </c>
      <c r="M213" t="s">
        <v>10326</v>
      </c>
      <c r="N213" t="s">
        <v>10595</v>
      </c>
      <c r="O213" t="s">
        <v>10327</v>
      </c>
      <c r="P213" t="s">
        <v>10328</v>
      </c>
      <c r="Q213" t="s">
        <v>10329</v>
      </c>
      <c r="R213" t="s">
        <v>10327</v>
      </c>
      <c r="S213" t="s">
        <v>10327</v>
      </c>
      <c r="T213" t="s">
        <v>10330</v>
      </c>
      <c r="U213" t="str">
        <f t="shared" si="3"/>
        <v>62284836185967196701004</v>
      </c>
      <c r="V213" t="e">
        <f>VLOOKUP(U213,网银退汇!F:G,2,FALSE)</f>
        <v>#N/A</v>
      </c>
      <c r="W213" t="e">
        <f>VLOOKUP(U213,网银退汇!F:O,10,FALSE)</f>
        <v>#N/A</v>
      </c>
      <c r="X213" t="e">
        <f>VLOOKUP(C213,自助退!L:V,11,FALSE)</f>
        <v>#N/A</v>
      </c>
    </row>
    <row r="214" spans="1:24">
      <c r="A214" t="s">
        <v>10595</v>
      </c>
      <c r="B214" t="s">
        <v>1078</v>
      </c>
      <c r="C214" t="s">
        <v>5906</v>
      </c>
      <c r="D214">
        <v>530</v>
      </c>
      <c r="E214" t="s">
        <v>10632</v>
      </c>
      <c r="F214" t="s">
        <v>88</v>
      </c>
      <c r="G214" t="s">
        <v>5908</v>
      </c>
      <c r="H214" t="s">
        <v>10633</v>
      </c>
      <c r="I214" t="s">
        <v>10322</v>
      </c>
      <c r="J214" t="s">
        <v>10381</v>
      </c>
      <c r="K214" t="s">
        <v>10382</v>
      </c>
      <c r="L214" t="s">
        <v>10325</v>
      </c>
      <c r="M214" t="s">
        <v>10326</v>
      </c>
      <c r="N214" t="s">
        <v>10595</v>
      </c>
      <c r="O214" t="s">
        <v>10327</v>
      </c>
      <c r="P214" t="s">
        <v>10328</v>
      </c>
      <c r="Q214" t="s">
        <v>10329</v>
      </c>
      <c r="R214" t="s">
        <v>10327</v>
      </c>
      <c r="S214" t="s">
        <v>10327</v>
      </c>
      <c r="T214" t="s">
        <v>10330</v>
      </c>
      <c r="U214" t="str">
        <f t="shared" si="3"/>
        <v>6228481938304795073530</v>
      </c>
      <c r="V214" t="e">
        <f>VLOOKUP(U214,网银退汇!F:G,2,FALSE)</f>
        <v>#N/A</v>
      </c>
      <c r="W214" t="e">
        <f>VLOOKUP(U214,网银退汇!F:O,10,FALSE)</f>
        <v>#N/A</v>
      </c>
      <c r="X214" t="e">
        <f>VLOOKUP(C214,自助退!L:V,11,FALSE)</f>
        <v>#N/A</v>
      </c>
    </row>
    <row r="215" spans="1:24">
      <c r="A215" t="s">
        <v>10595</v>
      </c>
      <c r="B215" t="s">
        <v>5909</v>
      </c>
      <c r="C215" t="s">
        <v>5910</v>
      </c>
      <c r="D215">
        <v>1000</v>
      </c>
      <c r="E215" t="s">
        <v>10634</v>
      </c>
      <c r="F215" t="s">
        <v>10363</v>
      </c>
      <c r="G215" t="s">
        <v>5018</v>
      </c>
      <c r="H215" t="s">
        <v>1082</v>
      </c>
      <c r="I215" t="s">
        <v>10335</v>
      </c>
      <c r="J215" t="s">
        <v>10374</v>
      </c>
      <c r="K215" t="s">
        <v>10375</v>
      </c>
      <c r="L215" t="s">
        <v>10325</v>
      </c>
      <c r="M215" t="s">
        <v>10364</v>
      </c>
      <c r="N215" t="s">
        <v>10595</v>
      </c>
      <c r="O215" t="s">
        <v>10327</v>
      </c>
      <c r="P215" t="s">
        <v>10328</v>
      </c>
      <c r="Q215" t="s">
        <v>10365</v>
      </c>
      <c r="R215" t="s">
        <v>10327</v>
      </c>
      <c r="S215" t="s">
        <v>10327</v>
      </c>
      <c r="T215" t="s">
        <v>10366</v>
      </c>
      <c r="U215" t="str">
        <f t="shared" si="3"/>
        <v>62215518016914881000</v>
      </c>
      <c r="V215">
        <f>VLOOKUP(U215,网银退汇!F:G,2,FALSE)</f>
        <v>1000</v>
      </c>
      <c r="W215" t="str">
        <f>VLOOKUP(U215,网银退汇!F:O,10,FALSE)</f>
        <v>20170612</v>
      </c>
      <c r="X215">
        <f>VLOOKUP(C215,自助退!L:V,11,FALSE)</f>
        <v>1000</v>
      </c>
    </row>
    <row r="216" spans="1:24">
      <c r="A216" t="s">
        <v>10595</v>
      </c>
      <c r="B216" t="s">
        <v>5912</v>
      </c>
      <c r="C216" t="s">
        <v>5913</v>
      </c>
      <c r="D216">
        <v>200</v>
      </c>
      <c r="E216" t="s">
        <v>10635</v>
      </c>
      <c r="F216" t="s">
        <v>10363</v>
      </c>
      <c r="G216" t="s">
        <v>5018</v>
      </c>
      <c r="H216" t="s">
        <v>1082</v>
      </c>
      <c r="I216" t="s">
        <v>10335</v>
      </c>
      <c r="J216" t="s">
        <v>10374</v>
      </c>
      <c r="K216" t="s">
        <v>10375</v>
      </c>
      <c r="L216" t="s">
        <v>10325</v>
      </c>
      <c r="M216" t="s">
        <v>10364</v>
      </c>
      <c r="N216" t="s">
        <v>10595</v>
      </c>
      <c r="O216" t="s">
        <v>10327</v>
      </c>
      <c r="P216" t="s">
        <v>10328</v>
      </c>
      <c r="Q216" t="s">
        <v>10365</v>
      </c>
      <c r="R216" t="s">
        <v>10327</v>
      </c>
      <c r="S216" t="s">
        <v>10327</v>
      </c>
      <c r="T216" t="s">
        <v>10366</v>
      </c>
      <c r="U216" t="str">
        <f t="shared" si="3"/>
        <v>6221551801691488200</v>
      </c>
      <c r="V216">
        <f>VLOOKUP(U216,网银退汇!F:G,2,FALSE)</f>
        <v>200</v>
      </c>
      <c r="W216" t="str">
        <f>VLOOKUP(U216,网银退汇!F:O,10,FALSE)</f>
        <v>20170612</v>
      </c>
      <c r="X216">
        <f>VLOOKUP(C216,自助退!L:V,11,FALSE)</f>
        <v>200</v>
      </c>
    </row>
    <row r="217" spans="1:24">
      <c r="A217" t="s">
        <v>10595</v>
      </c>
      <c r="B217" t="s">
        <v>1083</v>
      </c>
      <c r="C217" t="s">
        <v>5915</v>
      </c>
      <c r="D217">
        <v>382</v>
      </c>
      <c r="E217" t="s">
        <v>10636</v>
      </c>
      <c r="F217" t="s">
        <v>88</v>
      </c>
      <c r="G217" t="s">
        <v>5917</v>
      </c>
      <c r="H217" t="s">
        <v>10637</v>
      </c>
      <c r="I217" t="s">
        <v>10322</v>
      </c>
      <c r="J217" t="s">
        <v>10348</v>
      </c>
      <c r="K217" t="s">
        <v>10349</v>
      </c>
      <c r="L217" t="s">
        <v>10325</v>
      </c>
      <c r="M217" t="s">
        <v>10326</v>
      </c>
      <c r="N217" t="s">
        <v>10595</v>
      </c>
      <c r="O217" t="s">
        <v>10327</v>
      </c>
      <c r="P217" t="s">
        <v>10328</v>
      </c>
      <c r="Q217" t="s">
        <v>10329</v>
      </c>
      <c r="R217" t="s">
        <v>10327</v>
      </c>
      <c r="S217" t="s">
        <v>10327</v>
      </c>
      <c r="T217" t="s">
        <v>10330</v>
      </c>
      <c r="U217" t="str">
        <f t="shared" si="3"/>
        <v>6236683920000016318382</v>
      </c>
      <c r="V217" t="e">
        <f>VLOOKUP(U217,网银退汇!F:G,2,FALSE)</f>
        <v>#N/A</v>
      </c>
      <c r="W217" t="e">
        <f>VLOOKUP(U217,网银退汇!F:O,10,FALSE)</f>
        <v>#N/A</v>
      </c>
      <c r="X217" t="e">
        <f>VLOOKUP(C217,自助退!L:V,11,FALSE)</f>
        <v>#N/A</v>
      </c>
    </row>
    <row r="218" spans="1:24">
      <c r="A218" t="s">
        <v>10595</v>
      </c>
      <c r="B218" t="s">
        <v>1088</v>
      </c>
      <c r="C218" t="s">
        <v>5920</v>
      </c>
      <c r="D218">
        <v>4400</v>
      </c>
      <c r="E218" t="s">
        <v>10638</v>
      </c>
      <c r="F218" t="s">
        <v>88</v>
      </c>
      <c r="G218" t="s">
        <v>5922</v>
      </c>
      <c r="H218" t="s">
        <v>10639</v>
      </c>
      <c r="I218" t="s">
        <v>10322</v>
      </c>
      <c r="J218" t="s">
        <v>10351</v>
      </c>
      <c r="K218" t="s">
        <v>10352</v>
      </c>
      <c r="L218" t="s">
        <v>10325</v>
      </c>
      <c r="M218" t="s">
        <v>10326</v>
      </c>
      <c r="N218" t="s">
        <v>10595</v>
      </c>
      <c r="O218" t="s">
        <v>10327</v>
      </c>
      <c r="P218" t="s">
        <v>10328</v>
      </c>
      <c r="Q218" t="s">
        <v>10329</v>
      </c>
      <c r="R218" t="s">
        <v>10327</v>
      </c>
      <c r="S218" t="s">
        <v>10327</v>
      </c>
      <c r="T218" t="s">
        <v>10330</v>
      </c>
      <c r="U218" t="str">
        <f t="shared" si="3"/>
        <v>62128825020006364754400</v>
      </c>
      <c r="V218" t="e">
        <f>VLOOKUP(U218,网银退汇!F:G,2,FALSE)</f>
        <v>#N/A</v>
      </c>
      <c r="W218" t="e">
        <f>VLOOKUP(U218,网银退汇!F:O,10,FALSE)</f>
        <v>#N/A</v>
      </c>
      <c r="X218" t="e">
        <f>VLOOKUP(C218,自助退!L:V,11,FALSE)</f>
        <v>#N/A</v>
      </c>
    </row>
    <row r="219" spans="1:24">
      <c r="A219" t="s">
        <v>10595</v>
      </c>
      <c r="B219" t="s">
        <v>1093</v>
      </c>
      <c r="C219" t="s">
        <v>5927</v>
      </c>
      <c r="D219">
        <v>100</v>
      </c>
      <c r="E219" t="s">
        <v>10640</v>
      </c>
      <c r="F219" t="s">
        <v>88</v>
      </c>
      <c r="G219" t="s">
        <v>5929</v>
      </c>
      <c r="H219" t="s">
        <v>1095</v>
      </c>
      <c r="I219" t="s">
        <v>10322</v>
      </c>
      <c r="J219" t="s">
        <v>10351</v>
      </c>
      <c r="K219" t="s">
        <v>10352</v>
      </c>
      <c r="L219" t="s">
        <v>10325</v>
      </c>
      <c r="M219" t="s">
        <v>10326</v>
      </c>
      <c r="N219" t="s">
        <v>10595</v>
      </c>
      <c r="O219" t="s">
        <v>10327</v>
      </c>
      <c r="P219" t="s">
        <v>10328</v>
      </c>
      <c r="Q219" t="s">
        <v>10329</v>
      </c>
      <c r="R219" t="s">
        <v>10327</v>
      </c>
      <c r="S219" t="s">
        <v>10327</v>
      </c>
      <c r="T219" t="s">
        <v>10330</v>
      </c>
      <c r="U219" t="str">
        <f t="shared" si="3"/>
        <v>5105290027300086100</v>
      </c>
      <c r="V219" t="e">
        <f>VLOOKUP(U219,网银退汇!F:G,2,FALSE)</f>
        <v>#N/A</v>
      </c>
      <c r="W219" t="e">
        <f>VLOOKUP(U219,网银退汇!F:O,10,FALSE)</f>
        <v>#N/A</v>
      </c>
      <c r="X219" t="e">
        <f>VLOOKUP(C219,自助退!L:V,11,FALSE)</f>
        <v>#N/A</v>
      </c>
    </row>
    <row r="220" spans="1:24">
      <c r="A220" t="s">
        <v>10641</v>
      </c>
      <c r="B220" t="s">
        <v>1096</v>
      </c>
      <c r="C220" t="s">
        <v>5930</v>
      </c>
      <c r="D220">
        <v>100</v>
      </c>
      <c r="E220" t="s">
        <v>10642</v>
      </c>
      <c r="F220" t="s">
        <v>88</v>
      </c>
      <c r="G220" t="s">
        <v>5932</v>
      </c>
      <c r="H220" t="s">
        <v>10643</v>
      </c>
      <c r="I220" t="s">
        <v>10322</v>
      </c>
      <c r="J220" t="s">
        <v>10331</v>
      </c>
      <c r="K220" t="s">
        <v>10332</v>
      </c>
      <c r="L220" t="s">
        <v>10325</v>
      </c>
      <c r="M220" t="s">
        <v>10326</v>
      </c>
      <c r="N220" t="s">
        <v>10641</v>
      </c>
      <c r="O220" t="s">
        <v>10327</v>
      </c>
      <c r="P220" t="s">
        <v>10328</v>
      </c>
      <c r="Q220" t="s">
        <v>10329</v>
      </c>
      <c r="R220" t="s">
        <v>10327</v>
      </c>
      <c r="S220" t="s">
        <v>10327</v>
      </c>
      <c r="T220" t="s">
        <v>10330</v>
      </c>
      <c r="U220" t="str">
        <f t="shared" si="3"/>
        <v>6226222203474593100</v>
      </c>
      <c r="V220" t="e">
        <f>VLOOKUP(U220,网银退汇!F:G,2,FALSE)</f>
        <v>#N/A</v>
      </c>
      <c r="W220" t="e">
        <f>VLOOKUP(U220,网银退汇!F:O,10,FALSE)</f>
        <v>#N/A</v>
      </c>
      <c r="X220" t="e">
        <f>VLOOKUP(C220,自助退!L:V,11,FALSE)</f>
        <v>#N/A</v>
      </c>
    </row>
    <row r="221" spans="1:24">
      <c r="A221" t="s">
        <v>10641</v>
      </c>
      <c r="B221" t="s">
        <v>1099</v>
      </c>
      <c r="C221" t="s">
        <v>5933</v>
      </c>
      <c r="D221">
        <v>419</v>
      </c>
      <c r="E221" t="s">
        <v>10644</v>
      </c>
      <c r="F221" t="s">
        <v>88</v>
      </c>
      <c r="G221" t="s">
        <v>5935</v>
      </c>
      <c r="H221" t="s">
        <v>10645</v>
      </c>
      <c r="I221" t="s">
        <v>10400</v>
      </c>
      <c r="J221" t="s">
        <v>10401</v>
      </c>
      <c r="K221" t="s">
        <v>10402</v>
      </c>
      <c r="L221" t="s">
        <v>10325</v>
      </c>
      <c r="M221" t="s">
        <v>10326</v>
      </c>
      <c r="N221" t="s">
        <v>10641</v>
      </c>
      <c r="O221" t="s">
        <v>10403</v>
      </c>
      <c r="P221" t="s">
        <v>10328</v>
      </c>
      <c r="Q221" t="s">
        <v>10329</v>
      </c>
      <c r="R221" t="s">
        <v>10327</v>
      </c>
      <c r="S221" t="s">
        <v>10327</v>
      </c>
      <c r="T221" t="s">
        <v>10330</v>
      </c>
      <c r="U221" t="str">
        <f t="shared" si="3"/>
        <v>6283078050440107419</v>
      </c>
      <c r="V221" t="e">
        <f>VLOOKUP(U221,网银退汇!F:G,2,FALSE)</f>
        <v>#N/A</v>
      </c>
      <c r="W221" t="e">
        <f>VLOOKUP(U221,网银退汇!F:O,10,FALSE)</f>
        <v>#N/A</v>
      </c>
      <c r="X221" t="e">
        <f>VLOOKUP(C221,自助退!L:V,11,FALSE)</f>
        <v>#N/A</v>
      </c>
    </row>
    <row r="222" spans="1:24">
      <c r="A222" t="s">
        <v>10641</v>
      </c>
      <c r="B222" t="s">
        <v>1106</v>
      </c>
      <c r="C222" t="s">
        <v>5946</v>
      </c>
      <c r="D222">
        <v>2000</v>
      </c>
      <c r="E222" t="s">
        <v>10646</v>
      </c>
      <c r="F222" t="s">
        <v>88</v>
      </c>
      <c r="G222" t="s">
        <v>375</v>
      </c>
      <c r="H222" t="s">
        <v>10647</v>
      </c>
      <c r="I222" t="s">
        <v>10335</v>
      </c>
      <c r="J222" t="s">
        <v>10374</v>
      </c>
      <c r="K222" t="s">
        <v>10375</v>
      </c>
      <c r="L222" t="s">
        <v>10325</v>
      </c>
      <c r="M222" t="s">
        <v>10326</v>
      </c>
      <c r="N222" t="s">
        <v>10641</v>
      </c>
      <c r="O222" t="s">
        <v>10327</v>
      </c>
      <c r="P222" t="s">
        <v>10328</v>
      </c>
      <c r="Q222" t="s">
        <v>10329</v>
      </c>
      <c r="R222" t="s">
        <v>10327</v>
      </c>
      <c r="S222" t="s">
        <v>10327</v>
      </c>
      <c r="T222" t="s">
        <v>10330</v>
      </c>
      <c r="U222" t="str">
        <f t="shared" si="3"/>
        <v>62215503518813332000</v>
      </c>
      <c r="V222" t="e">
        <f>VLOOKUP(U222,网银退汇!F:G,2,FALSE)</f>
        <v>#N/A</v>
      </c>
      <c r="W222" t="e">
        <f>VLOOKUP(U222,网银退汇!F:O,10,FALSE)</f>
        <v>#N/A</v>
      </c>
      <c r="X222" t="e">
        <f>VLOOKUP(C222,自助退!L:V,11,FALSE)</f>
        <v>#N/A</v>
      </c>
    </row>
    <row r="223" spans="1:24">
      <c r="A223" t="s">
        <v>10641</v>
      </c>
      <c r="B223" t="s">
        <v>1108</v>
      </c>
      <c r="C223" t="s">
        <v>5948</v>
      </c>
      <c r="D223">
        <v>99</v>
      </c>
      <c r="E223" t="s">
        <v>10648</v>
      </c>
      <c r="F223" t="s">
        <v>88</v>
      </c>
      <c r="G223" t="s">
        <v>5950</v>
      </c>
      <c r="H223" t="s">
        <v>1110</v>
      </c>
      <c r="I223" t="s">
        <v>10322</v>
      </c>
      <c r="J223" t="s">
        <v>10381</v>
      </c>
      <c r="K223" t="s">
        <v>10382</v>
      </c>
      <c r="L223" t="s">
        <v>10325</v>
      </c>
      <c r="M223" t="s">
        <v>10326</v>
      </c>
      <c r="N223" t="s">
        <v>10641</v>
      </c>
      <c r="O223" t="s">
        <v>10327</v>
      </c>
      <c r="P223" t="s">
        <v>10328</v>
      </c>
      <c r="Q223" t="s">
        <v>10329</v>
      </c>
      <c r="R223" t="s">
        <v>10327</v>
      </c>
      <c r="S223" t="s">
        <v>10327</v>
      </c>
      <c r="T223" t="s">
        <v>10330</v>
      </c>
      <c r="U223" t="str">
        <f t="shared" si="3"/>
        <v>622848244918105387499</v>
      </c>
      <c r="V223" t="e">
        <f>VLOOKUP(U223,网银退汇!F:G,2,FALSE)</f>
        <v>#N/A</v>
      </c>
      <c r="W223" t="e">
        <f>VLOOKUP(U223,网银退汇!F:O,10,FALSE)</f>
        <v>#N/A</v>
      </c>
      <c r="X223" t="e">
        <f>VLOOKUP(C223,自助退!L:V,11,FALSE)</f>
        <v>#N/A</v>
      </c>
    </row>
    <row r="224" spans="1:24">
      <c r="A224" t="s">
        <v>10641</v>
      </c>
      <c r="B224" t="s">
        <v>1111</v>
      </c>
      <c r="C224" t="s">
        <v>5951</v>
      </c>
      <c r="D224">
        <v>19</v>
      </c>
      <c r="E224" t="s">
        <v>10649</v>
      </c>
      <c r="F224" t="s">
        <v>88</v>
      </c>
      <c r="G224" t="s">
        <v>5953</v>
      </c>
      <c r="H224" t="s">
        <v>10650</v>
      </c>
      <c r="I224" t="s">
        <v>10335</v>
      </c>
      <c r="J224" t="s">
        <v>10374</v>
      </c>
      <c r="K224" t="s">
        <v>10375</v>
      </c>
      <c r="L224" t="s">
        <v>10325</v>
      </c>
      <c r="M224" t="s">
        <v>10326</v>
      </c>
      <c r="N224" t="s">
        <v>10641</v>
      </c>
      <c r="O224" t="s">
        <v>10327</v>
      </c>
      <c r="P224" t="s">
        <v>10328</v>
      </c>
      <c r="Q224" t="s">
        <v>10329</v>
      </c>
      <c r="R224" t="s">
        <v>10327</v>
      </c>
      <c r="S224" t="s">
        <v>10327</v>
      </c>
      <c r="T224" t="s">
        <v>10330</v>
      </c>
      <c r="U224" t="str">
        <f t="shared" si="3"/>
        <v>622155189032722619</v>
      </c>
      <c r="V224" t="e">
        <f>VLOOKUP(U224,网银退汇!F:G,2,FALSE)</f>
        <v>#N/A</v>
      </c>
      <c r="W224" t="e">
        <f>VLOOKUP(U224,网银退汇!F:O,10,FALSE)</f>
        <v>#N/A</v>
      </c>
      <c r="X224" t="e">
        <f>VLOOKUP(C224,自助退!L:V,11,FALSE)</f>
        <v>#N/A</v>
      </c>
    </row>
    <row r="225" spans="1:24">
      <c r="A225" t="s">
        <v>10651</v>
      </c>
      <c r="B225" t="s">
        <v>5960</v>
      </c>
      <c r="C225" t="s">
        <v>5961</v>
      </c>
      <c r="D225">
        <v>939</v>
      </c>
      <c r="E225" t="s">
        <v>10652</v>
      </c>
      <c r="F225" t="s">
        <v>10363</v>
      </c>
      <c r="G225" t="s">
        <v>5019</v>
      </c>
      <c r="H225" t="s">
        <v>10653</v>
      </c>
      <c r="I225" t="s">
        <v>10335</v>
      </c>
      <c r="J225" t="s">
        <v>10</v>
      </c>
      <c r="K225" t="s">
        <v>10336</v>
      </c>
      <c r="L225" t="s">
        <v>10325</v>
      </c>
      <c r="M225" t="s">
        <v>10364</v>
      </c>
      <c r="N225" t="s">
        <v>10651</v>
      </c>
      <c r="O225" t="s">
        <v>10327</v>
      </c>
      <c r="P225" t="s">
        <v>10328</v>
      </c>
      <c r="Q225" t="s">
        <v>10365</v>
      </c>
      <c r="R225" t="s">
        <v>10327</v>
      </c>
      <c r="S225" t="s">
        <v>10327</v>
      </c>
      <c r="T225" t="s">
        <v>10366</v>
      </c>
      <c r="U225" t="str">
        <f t="shared" si="3"/>
        <v>6214858713921435939</v>
      </c>
      <c r="V225">
        <f>VLOOKUP(U225,网银退汇!F:G,2,FALSE)</f>
        <v>939</v>
      </c>
      <c r="W225" t="str">
        <f>VLOOKUP(U225,网银退汇!F:O,10,FALSE)</f>
        <v>20170612</v>
      </c>
      <c r="X225">
        <f>VLOOKUP(C225,自助退!L:V,11,FALSE)</f>
        <v>939</v>
      </c>
    </row>
    <row r="226" spans="1:24">
      <c r="A226" t="s">
        <v>10651</v>
      </c>
      <c r="B226" t="s">
        <v>1118</v>
      </c>
      <c r="C226" t="s">
        <v>5963</v>
      </c>
      <c r="D226">
        <v>6000</v>
      </c>
      <c r="E226" t="s">
        <v>10654</v>
      </c>
      <c r="F226" t="s">
        <v>88</v>
      </c>
      <c r="G226" t="s">
        <v>4919</v>
      </c>
      <c r="H226" t="s">
        <v>10655</v>
      </c>
      <c r="I226" t="s">
        <v>10656</v>
      </c>
      <c r="J226" t="s">
        <v>10657</v>
      </c>
      <c r="K226" t="s">
        <v>10402</v>
      </c>
      <c r="L226" t="s">
        <v>10325</v>
      </c>
      <c r="M226" t="s">
        <v>10326</v>
      </c>
      <c r="N226" t="s">
        <v>10651</v>
      </c>
      <c r="O226" t="s">
        <v>10403</v>
      </c>
      <c r="P226" t="s">
        <v>10328</v>
      </c>
      <c r="Q226" t="s">
        <v>10329</v>
      </c>
      <c r="R226" t="s">
        <v>10327</v>
      </c>
      <c r="S226" t="s">
        <v>10327</v>
      </c>
      <c r="T226" t="s">
        <v>10330</v>
      </c>
      <c r="U226" t="str">
        <f t="shared" si="3"/>
        <v>62319000000233708656000</v>
      </c>
      <c r="V226" t="e">
        <f>VLOOKUP(U226,网银退汇!F:G,2,FALSE)</f>
        <v>#N/A</v>
      </c>
      <c r="W226" t="e">
        <f>VLOOKUP(U226,网银退汇!F:O,10,FALSE)</f>
        <v>#N/A</v>
      </c>
      <c r="X226" t="e">
        <f>VLOOKUP(C226,自助退!L:V,11,FALSE)</f>
        <v>#N/A</v>
      </c>
    </row>
    <row r="227" spans="1:24">
      <c r="A227" t="s">
        <v>10651</v>
      </c>
      <c r="B227" t="s">
        <v>1119</v>
      </c>
      <c r="C227" t="s">
        <v>5965</v>
      </c>
      <c r="D227">
        <v>144</v>
      </c>
      <c r="E227" t="s">
        <v>10658</v>
      </c>
      <c r="F227" t="s">
        <v>88</v>
      </c>
      <c r="G227" t="s">
        <v>5967</v>
      </c>
      <c r="H227" t="s">
        <v>1121</v>
      </c>
      <c r="I227" t="s">
        <v>10322</v>
      </c>
      <c r="J227" t="s">
        <v>10381</v>
      </c>
      <c r="K227" t="s">
        <v>10382</v>
      </c>
      <c r="L227" t="s">
        <v>10325</v>
      </c>
      <c r="M227" t="s">
        <v>10326</v>
      </c>
      <c r="N227" t="s">
        <v>10651</v>
      </c>
      <c r="O227" t="s">
        <v>10327</v>
      </c>
      <c r="P227" t="s">
        <v>10328</v>
      </c>
      <c r="Q227" t="s">
        <v>10329</v>
      </c>
      <c r="R227" t="s">
        <v>10327</v>
      </c>
      <c r="S227" t="s">
        <v>10327</v>
      </c>
      <c r="T227" t="s">
        <v>10330</v>
      </c>
      <c r="U227" t="str">
        <f t="shared" si="3"/>
        <v>6228480968421357672144</v>
      </c>
      <c r="V227" t="e">
        <f>VLOOKUP(U227,网银退汇!F:G,2,FALSE)</f>
        <v>#N/A</v>
      </c>
      <c r="W227" t="e">
        <f>VLOOKUP(U227,网银退汇!F:O,10,FALSE)</f>
        <v>#N/A</v>
      </c>
      <c r="X227" t="e">
        <f>VLOOKUP(C227,自助退!L:V,11,FALSE)</f>
        <v>#N/A</v>
      </c>
    </row>
    <row r="228" spans="1:24">
      <c r="A228" t="s">
        <v>10651</v>
      </c>
      <c r="B228" t="s">
        <v>1122</v>
      </c>
      <c r="C228" t="s">
        <v>5968</v>
      </c>
      <c r="D228">
        <v>900</v>
      </c>
      <c r="E228" t="s">
        <v>10659</v>
      </c>
      <c r="F228" t="s">
        <v>88</v>
      </c>
      <c r="G228" t="s">
        <v>5970</v>
      </c>
      <c r="H228" t="s">
        <v>1124</v>
      </c>
      <c r="I228" t="s">
        <v>10322</v>
      </c>
      <c r="J228" t="s">
        <v>10356</v>
      </c>
      <c r="K228" t="s">
        <v>10357</v>
      </c>
      <c r="L228" t="s">
        <v>10325</v>
      </c>
      <c r="M228" t="s">
        <v>10326</v>
      </c>
      <c r="N228" t="s">
        <v>10651</v>
      </c>
      <c r="O228" t="s">
        <v>10327</v>
      </c>
      <c r="P228" t="s">
        <v>10328</v>
      </c>
      <c r="Q228" t="s">
        <v>10329</v>
      </c>
      <c r="R228" t="s">
        <v>10327</v>
      </c>
      <c r="S228" t="s">
        <v>10327</v>
      </c>
      <c r="T228" t="s">
        <v>10330</v>
      </c>
      <c r="U228" t="str">
        <f t="shared" si="3"/>
        <v>6221887300039964760900</v>
      </c>
      <c r="V228" t="e">
        <f>VLOOKUP(U228,网银退汇!F:G,2,FALSE)</f>
        <v>#N/A</v>
      </c>
      <c r="W228" t="e">
        <f>VLOOKUP(U228,网银退汇!F:O,10,FALSE)</f>
        <v>#N/A</v>
      </c>
      <c r="X228" t="e">
        <f>VLOOKUP(C228,自助退!L:V,11,FALSE)</f>
        <v>#N/A</v>
      </c>
    </row>
    <row r="229" spans="1:24">
      <c r="A229" t="s">
        <v>10651</v>
      </c>
      <c r="B229" t="s">
        <v>1125</v>
      </c>
      <c r="C229" t="s">
        <v>5971</v>
      </c>
      <c r="D229">
        <v>5000</v>
      </c>
      <c r="E229" t="s">
        <v>10660</v>
      </c>
      <c r="F229" t="s">
        <v>88</v>
      </c>
      <c r="G229" t="s">
        <v>5973</v>
      </c>
      <c r="H229" t="s">
        <v>1127</v>
      </c>
      <c r="I229" t="s">
        <v>10542</v>
      </c>
      <c r="J229" t="s">
        <v>10543</v>
      </c>
      <c r="K229" t="s">
        <v>10544</v>
      </c>
      <c r="L229" t="s">
        <v>10325</v>
      </c>
      <c r="M229" t="s">
        <v>10326</v>
      </c>
      <c r="N229" t="s">
        <v>10651</v>
      </c>
      <c r="O229" t="s">
        <v>10327</v>
      </c>
      <c r="P229" t="s">
        <v>10328</v>
      </c>
      <c r="Q229" t="s">
        <v>10329</v>
      </c>
      <c r="R229" t="s">
        <v>10327</v>
      </c>
      <c r="S229" t="s">
        <v>10327</v>
      </c>
      <c r="T229" t="s">
        <v>10330</v>
      </c>
      <c r="U229" t="str">
        <f t="shared" si="3"/>
        <v>62177900011108043475000</v>
      </c>
      <c r="V229" t="e">
        <f>VLOOKUP(U229,网银退汇!F:G,2,FALSE)</f>
        <v>#N/A</v>
      </c>
      <c r="W229" t="e">
        <f>VLOOKUP(U229,网银退汇!F:O,10,FALSE)</f>
        <v>#N/A</v>
      </c>
      <c r="X229" t="e">
        <f>VLOOKUP(C229,自助退!L:V,11,FALSE)</f>
        <v>#N/A</v>
      </c>
    </row>
    <row r="230" spans="1:24">
      <c r="A230" t="s">
        <v>10651</v>
      </c>
      <c r="B230" t="s">
        <v>1128</v>
      </c>
      <c r="C230" t="s">
        <v>5974</v>
      </c>
      <c r="D230">
        <v>300</v>
      </c>
      <c r="E230" t="s">
        <v>10661</v>
      </c>
      <c r="F230" t="s">
        <v>88</v>
      </c>
      <c r="G230" t="s">
        <v>5976</v>
      </c>
      <c r="H230" t="s">
        <v>1130</v>
      </c>
      <c r="I230" t="s">
        <v>10322</v>
      </c>
      <c r="J230" t="s">
        <v>10351</v>
      </c>
      <c r="K230" t="s">
        <v>10352</v>
      </c>
      <c r="L230" t="s">
        <v>10325</v>
      </c>
      <c r="M230" t="s">
        <v>10326</v>
      </c>
      <c r="N230" t="s">
        <v>10651</v>
      </c>
      <c r="O230" t="s">
        <v>10327</v>
      </c>
      <c r="P230" t="s">
        <v>10328</v>
      </c>
      <c r="Q230" t="s">
        <v>10329</v>
      </c>
      <c r="R230" t="s">
        <v>10327</v>
      </c>
      <c r="S230" t="s">
        <v>10327</v>
      </c>
      <c r="T230" t="s">
        <v>10330</v>
      </c>
      <c r="U230" t="str">
        <f t="shared" si="3"/>
        <v>6282880019748434300</v>
      </c>
      <c r="V230" t="e">
        <f>VLOOKUP(U230,网银退汇!F:G,2,FALSE)</f>
        <v>#N/A</v>
      </c>
      <c r="W230" t="e">
        <f>VLOOKUP(U230,网银退汇!F:O,10,FALSE)</f>
        <v>#N/A</v>
      </c>
      <c r="X230" t="e">
        <f>VLOOKUP(C230,自助退!L:V,11,FALSE)</f>
        <v>#N/A</v>
      </c>
    </row>
    <row r="231" spans="1:24">
      <c r="A231" t="s">
        <v>10651</v>
      </c>
      <c r="B231" t="s">
        <v>5977</v>
      </c>
      <c r="C231" t="s">
        <v>5978</v>
      </c>
      <c r="D231">
        <v>463</v>
      </c>
      <c r="E231" t="s">
        <v>10662</v>
      </c>
      <c r="F231" t="s">
        <v>10363</v>
      </c>
      <c r="G231" t="s">
        <v>379</v>
      </c>
      <c r="H231" t="s">
        <v>329</v>
      </c>
      <c r="I231" t="s">
        <v>10322</v>
      </c>
      <c r="J231" t="s">
        <v>10381</v>
      </c>
      <c r="K231" t="s">
        <v>10382</v>
      </c>
      <c r="L231" t="s">
        <v>10325</v>
      </c>
      <c r="M231" t="s">
        <v>10364</v>
      </c>
      <c r="N231" t="s">
        <v>10651</v>
      </c>
      <c r="O231" t="s">
        <v>10327</v>
      </c>
      <c r="P231" t="s">
        <v>10328</v>
      </c>
      <c r="Q231" t="s">
        <v>10365</v>
      </c>
      <c r="R231" t="s">
        <v>10327</v>
      </c>
      <c r="S231" t="s">
        <v>10327</v>
      </c>
      <c r="T231" t="s">
        <v>10366</v>
      </c>
      <c r="U231" t="str">
        <f t="shared" si="3"/>
        <v>6228480868424933273463</v>
      </c>
      <c r="V231">
        <f>VLOOKUP(U231,网银退汇!F:G,2,FALSE)</f>
        <v>463</v>
      </c>
      <c r="W231" t="str">
        <f>VLOOKUP(U231,网银退汇!F:O,10,FALSE)</f>
        <v>20170612</v>
      </c>
      <c r="X231">
        <f>VLOOKUP(C231,自助退!L:V,11,FALSE)</f>
        <v>463</v>
      </c>
    </row>
    <row r="232" spans="1:24">
      <c r="A232" t="s">
        <v>10651</v>
      </c>
      <c r="B232" t="s">
        <v>1131</v>
      </c>
      <c r="C232" t="s">
        <v>5980</v>
      </c>
      <c r="D232">
        <v>6000</v>
      </c>
      <c r="E232" t="s">
        <v>10663</v>
      </c>
      <c r="F232" t="s">
        <v>88</v>
      </c>
      <c r="G232" t="s">
        <v>4984</v>
      </c>
      <c r="H232" t="s">
        <v>1133</v>
      </c>
      <c r="I232" t="s">
        <v>10542</v>
      </c>
      <c r="J232" t="s">
        <v>10664</v>
      </c>
      <c r="K232" t="s">
        <v>10665</v>
      </c>
      <c r="L232" t="s">
        <v>10325</v>
      </c>
      <c r="M232" t="s">
        <v>10326</v>
      </c>
      <c r="N232" t="s">
        <v>10651</v>
      </c>
      <c r="O232" t="s">
        <v>10327</v>
      </c>
      <c r="P232" t="s">
        <v>10328</v>
      </c>
      <c r="Q232" t="s">
        <v>10329</v>
      </c>
      <c r="R232" t="s">
        <v>10327</v>
      </c>
      <c r="S232" t="s">
        <v>10327</v>
      </c>
      <c r="T232" t="s">
        <v>10330</v>
      </c>
      <c r="U232" t="str">
        <f t="shared" si="3"/>
        <v>62173599260001686716000</v>
      </c>
      <c r="V232" t="e">
        <f>VLOOKUP(U232,网银退汇!F:G,2,FALSE)</f>
        <v>#N/A</v>
      </c>
      <c r="W232" t="e">
        <f>VLOOKUP(U232,网银退汇!F:O,10,FALSE)</f>
        <v>#N/A</v>
      </c>
      <c r="X232" t="e">
        <f>VLOOKUP(C232,自助退!L:V,11,FALSE)</f>
        <v>#N/A</v>
      </c>
    </row>
    <row r="233" spans="1:24">
      <c r="A233" t="s">
        <v>10651</v>
      </c>
      <c r="B233" t="s">
        <v>5982</v>
      </c>
      <c r="C233" t="s">
        <v>5983</v>
      </c>
      <c r="D233">
        <v>216</v>
      </c>
      <c r="E233" t="s">
        <v>10666</v>
      </c>
      <c r="F233" t="s">
        <v>96</v>
      </c>
      <c r="G233" t="s">
        <v>4922</v>
      </c>
      <c r="H233" t="s">
        <v>1135</v>
      </c>
      <c r="I233" t="s">
        <v>10656</v>
      </c>
      <c r="J233" t="s">
        <v>10657</v>
      </c>
      <c r="K233" t="s">
        <v>10402</v>
      </c>
      <c r="L233" t="s">
        <v>10325</v>
      </c>
      <c r="M233" t="s">
        <v>10364</v>
      </c>
      <c r="N233" t="s">
        <v>10651</v>
      </c>
      <c r="O233" t="s">
        <v>10403</v>
      </c>
      <c r="P233" t="s">
        <v>10328</v>
      </c>
      <c r="Q233" t="s">
        <v>10365</v>
      </c>
      <c r="R233" t="s">
        <v>10327</v>
      </c>
      <c r="S233" t="s">
        <v>10327</v>
      </c>
      <c r="T233" t="s">
        <v>10366</v>
      </c>
      <c r="U233" t="str">
        <f t="shared" si="3"/>
        <v>6231900000031293349216</v>
      </c>
      <c r="V233">
        <f>VLOOKUP(U233,网银退汇!F:G,2,FALSE)</f>
        <v>216</v>
      </c>
      <c r="W233" t="str">
        <f>VLOOKUP(U233,网银退汇!F:O,10,FALSE)</f>
        <v>20170612</v>
      </c>
      <c r="X233">
        <f>VLOOKUP(C233,自助退!L:V,11,FALSE)</f>
        <v>216</v>
      </c>
    </row>
    <row r="234" spans="1:24">
      <c r="A234" t="s">
        <v>10651</v>
      </c>
      <c r="B234" t="s">
        <v>1136</v>
      </c>
      <c r="C234" t="s">
        <v>5985</v>
      </c>
      <c r="D234">
        <v>500</v>
      </c>
      <c r="E234" t="s">
        <v>10667</v>
      </c>
      <c r="F234" t="s">
        <v>88</v>
      </c>
      <c r="G234" t="s">
        <v>5987</v>
      </c>
      <c r="H234" t="s">
        <v>10668</v>
      </c>
      <c r="I234" t="s">
        <v>10322</v>
      </c>
      <c r="J234" t="s">
        <v>10356</v>
      </c>
      <c r="K234" t="s">
        <v>10357</v>
      </c>
      <c r="L234" t="s">
        <v>10325</v>
      </c>
      <c r="M234" t="s">
        <v>10326</v>
      </c>
      <c r="N234" t="s">
        <v>10651</v>
      </c>
      <c r="O234" t="s">
        <v>10327</v>
      </c>
      <c r="P234" t="s">
        <v>10328</v>
      </c>
      <c r="Q234" t="s">
        <v>10329</v>
      </c>
      <c r="R234" t="s">
        <v>10327</v>
      </c>
      <c r="S234" t="s">
        <v>10327</v>
      </c>
      <c r="T234" t="s">
        <v>10330</v>
      </c>
      <c r="U234" t="str">
        <f t="shared" si="3"/>
        <v>6217997300013595353500</v>
      </c>
      <c r="V234" t="e">
        <f>VLOOKUP(U234,网银退汇!F:G,2,FALSE)</f>
        <v>#N/A</v>
      </c>
      <c r="W234" t="e">
        <f>VLOOKUP(U234,网银退汇!F:O,10,FALSE)</f>
        <v>#N/A</v>
      </c>
      <c r="X234" t="e">
        <f>VLOOKUP(C234,自助退!L:V,11,FALSE)</f>
        <v>#N/A</v>
      </c>
    </row>
    <row r="235" spans="1:24">
      <c r="A235" t="s">
        <v>10651</v>
      </c>
      <c r="B235" t="s">
        <v>5988</v>
      </c>
      <c r="C235" t="s">
        <v>5989</v>
      </c>
      <c r="D235">
        <v>1100</v>
      </c>
      <c r="E235" t="s">
        <v>10669</v>
      </c>
      <c r="F235" t="s">
        <v>97</v>
      </c>
      <c r="G235" t="s">
        <v>4984</v>
      </c>
      <c r="H235" t="s">
        <v>1140</v>
      </c>
      <c r="I235" t="s">
        <v>10542</v>
      </c>
      <c r="J235" t="s">
        <v>10664</v>
      </c>
      <c r="K235" t="s">
        <v>10665</v>
      </c>
      <c r="L235" t="s">
        <v>10325</v>
      </c>
      <c r="M235" t="s">
        <v>10364</v>
      </c>
      <c r="N235" t="s">
        <v>10651</v>
      </c>
      <c r="O235" t="s">
        <v>10327</v>
      </c>
      <c r="P235" t="s">
        <v>10328</v>
      </c>
      <c r="Q235" t="s">
        <v>10365</v>
      </c>
      <c r="R235" t="s">
        <v>10327</v>
      </c>
      <c r="S235" t="s">
        <v>10327</v>
      </c>
      <c r="T235" t="s">
        <v>10366</v>
      </c>
      <c r="U235" t="str">
        <f t="shared" si="3"/>
        <v>62173599260001686711100</v>
      </c>
      <c r="V235">
        <f>VLOOKUP(U235,网银退汇!F:G,2,FALSE)</f>
        <v>1100</v>
      </c>
      <c r="W235" t="str">
        <f>VLOOKUP(U235,网银退汇!F:O,10,FALSE)</f>
        <v>20170613</v>
      </c>
      <c r="X235">
        <f>VLOOKUP(C235,自助退!L:V,11,FALSE)</f>
        <v>1100</v>
      </c>
    </row>
    <row r="236" spans="1:24">
      <c r="A236" t="s">
        <v>10651</v>
      </c>
      <c r="B236" t="s">
        <v>1141</v>
      </c>
      <c r="C236" t="s">
        <v>5991</v>
      </c>
      <c r="D236">
        <v>700</v>
      </c>
      <c r="E236" t="s">
        <v>10670</v>
      </c>
      <c r="F236" t="s">
        <v>88</v>
      </c>
      <c r="G236" t="s">
        <v>4984</v>
      </c>
      <c r="H236" t="s">
        <v>1133</v>
      </c>
      <c r="I236" t="s">
        <v>10542</v>
      </c>
      <c r="J236" t="s">
        <v>10664</v>
      </c>
      <c r="K236" t="s">
        <v>10665</v>
      </c>
      <c r="L236" t="s">
        <v>10325</v>
      </c>
      <c r="M236" t="s">
        <v>10326</v>
      </c>
      <c r="N236" t="s">
        <v>10651</v>
      </c>
      <c r="O236" t="s">
        <v>10327</v>
      </c>
      <c r="P236" t="s">
        <v>10328</v>
      </c>
      <c r="Q236" t="s">
        <v>10329</v>
      </c>
      <c r="R236" t="s">
        <v>10327</v>
      </c>
      <c r="S236" t="s">
        <v>10327</v>
      </c>
      <c r="T236" t="s">
        <v>10330</v>
      </c>
      <c r="U236" t="str">
        <f t="shared" si="3"/>
        <v>6217359926000168671700</v>
      </c>
      <c r="V236" t="e">
        <f>VLOOKUP(U236,网银退汇!F:G,2,FALSE)</f>
        <v>#N/A</v>
      </c>
      <c r="W236" t="e">
        <f>VLOOKUP(U236,网银退汇!F:O,10,FALSE)</f>
        <v>#N/A</v>
      </c>
      <c r="X236" t="e">
        <f>VLOOKUP(C236,自助退!L:V,11,FALSE)</f>
        <v>#N/A</v>
      </c>
    </row>
    <row r="237" spans="1:24">
      <c r="A237" t="s">
        <v>10651</v>
      </c>
      <c r="B237" t="s">
        <v>1142</v>
      </c>
      <c r="C237" t="s">
        <v>5993</v>
      </c>
      <c r="D237">
        <v>149</v>
      </c>
      <c r="E237" t="s">
        <v>10671</v>
      </c>
      <c r="F237" t="s">
        <v>88</v>
      </c>
      <c r="G237" t="s">
        <v>5995</v>
      </c>
      <c r="H237" t="s">
        <v>10672</v>
      </c>
      <c r="I237" t="s">
        <v>10656</v>
      </c>
      <c r="J237" t="s">
        <v>10657</v>
      </c>
      <c r="K237" t="s">
        <v>10402</v>
      </c>
      <c r="L237" t="s">
        <v>10325</v>
      </c>
      <c r="M237" t="s">
        <v>10326</v>
      </c>
      <c r="N237" t="s">
        <v>10651</v>
      </c>
      <c r="O237" t="s">
        <v>10403</v>
      </c>
      <c r="P237" t="s">
        <v>10328</v>
      </c>
      <c r="Q237" t="s">
        <v>10329</v>
      </c>
      <c r="R237" t="s">
        <v>10327</v>
      </c>
      <c r="S237" t="s">
        <v>10327</v>
      </c>
      <c r="T237" t="s">
        <v>10330</v>
      </c>
      <c r="U237" t="str">
        <f t="shared" si="3"/>
        <v>6231900000129597080149</v>
      </c>
      <c r="V237" t="e">
        <f>VLOOKUP(U237,网银退汇!F:G,2,FALSE)</f>
        <v>#N/A</v>
      </c>
      <c r="W237" t="e">
        <f>VLOOKUP(U237,网银退汇!F:O,10,FALSE)</f>
        <v>#N/A</v>
      </c>
      <c r="X237" t="e">
        <f>VLOOKUP(C237,自助退!L:V,11,FALSE)</f>
        <v>#N/A</v>
      </c>
    </row>
    <row r="238" spans="1:24">
      <c r="A238" t="s">
        <v>10651</v>
      </c>
      <c r="B238" t="s">
        <v>1145</v>
      </c>
      <c r="C238" t="s">
        <v>5996</v>
      </c>
      <c r="D238">
        <v>1000</v>
      </c>
      <c r="E238" t="s">
        <v>10673</v>
      </c>
      <c r="F238" t="s">
        <v>88</v>
      </c>
      <c r="G238" t="s">
        <v>5998</v>
      </c>
      <c r="H238" t="s">
        <v>1151</v>
      </c>
      <c r="I238" t="s">
        <v>10322</v>
      </c>
      <c r="J238" t="s">
        <v>10351</v>
      </c>
      <c r="K238" t="s">
        <v>10352</v>
      </c>
      <c r="L238" t="s">
        <v>10325</v>
      </c>
      <c r="M238" t="s">
        <v>10326</v>
      </c>
      <c r="N238" t="s">
        <v>10651</v>
      </c>
      <c r="O238" t="s">
        <v>10327</v>
      </c>
      <c r="P238" t="s">
        <v>10328</v>
      </c>
      <c r="Q238" t="s">
        <v>10329</v>
      </c>
      <c r="R238" t="s">
        <v>10327</v>
      </c>
      <c r="S238" t="s">
        <v>10327</v>
      </c>
      <c r="T238" t="s">
        <v>10330</v>
      </c>
      <c r="U238" t="str">
        <f t="shared" si="3"/>
        <v>62828800204748891000</v>
      </c>
      <c r="V238" t="e">
        <f>VLOOKUP(U238,网银退汇!F:G,2,FALSE)</f>
        <v>#N/A</v>
      </c>
      <c r="W238" t="e">
        <f>VLOOKUP(U238,网银退汇!F:O,10,FALSE)</f>
        <v>#N/A</v>
      </c>
      <c r="X238" t="e">
        <f>VLOOKUP(C238,自助退!L:V,11,FALSE)</f>
        <v>#N/A</v>
      </c>
    </row>
    <row r="239" spans="1:24">
      <c r="A239" t="s">
        <v>10651</v>
      </c>
      <c r="B239" t="s">
        <v>1148</v>
      </c>
      <c r="C239" t="s">
        <v>5999</v>
      </c>
      <c r="D239">
        <v>660</v>
      </c>
      <c r="E239" t="s">
        <v>10674</v>
      </c>
      <c r="F239" t="s">
        <v>88</v>
      </c>
      <c r="G239" t="s">
        <v>5998</v>
      </c>
      <c r="H239" t="s">
        <v>1151</v>
      </c>
      <c r="I239" t="s">
        <v>10322</v>
      </c>
      <c r="J239" t="s">
        <v>10351</v>
      </c>
      <c r="K239" t="s">
        <v>10352</v>
      </c>
      <c r="L239" t="s">
        <v>10325</v>
      </c>
      <c r="M239" t="s">
        <v>10326</v>
      </c>
      <c r="N239" t="s">
        <v>10651</v>
      </c>
      <c r="O239" t="s">
        <v>10327</v>
      </c>
      <c r="P239" t="s">
        <v>10328</v>
      </c>
      <c r="Q239" t="s">
        <v>10329</v>
      </c>
      <c r="R239" t="s">
        <v>10327</v>
      </c>
      <c r="S239" t="s">
        <v>10327</v>
      </c>
      <c r="T239" t="s">
        <v>10330</v>
      </c>
      <c r="U239" t="str">
        <f t="shared" si="3"/>
        <v>6282880020474889660</v>
      </c>
      <c r="V239" t="e">
        <f>VLOOKUP(U239,网银退汇!F:G,2,FALSE)</f>
        <v>#N/A</v>
      </c>
      <c r="W239" t="e">
        <f>VLOOKUP(U239,网银退汇!F:O,10,FALSE)</f>
        <v>#N/A</v>
      </c>
      <c r="X239" t="e">
        <f>VLOOKUP(C239,自助退!L:V,11,FALSE)</f>
        <v>#N/A</v>
      </c>
    </row>
    <row r="240" spans="1:24">
      <c r="A240" t="s">
        <v>10651</v>
      </c>
      <c r="B240" t="s">
        <v>1149</v>
      </c>
      <c r="C240" t="s">
        <v>6001</v>
      </c>
      <c r="D240">
        <v>1000</v>
      </c>
      <c r="E240" t="s">
        <v>10673</v>
      </c>
      <c r="F240" t="s">
        <v>88</v>
      </c>
      <c r="G240" t="s">
        <v>5998</v>
      </c>
      <c r="H240" t="s">
        <v>1151</v>
      </c>
      <c r="I240" t="s">
        <v>10322</v>
      </c>
      <c r="J240" t="s">
        <v>10351</v>
      </c>
      <c r="K240" t="s">
        <v>10352</v>
      </c>
      <c r="L240" t="s">
        <v>10325</v>
      </c>
      <c r="M240" t="s">
        <v>10326</v>
      </c>
      <c r="N240" t="s">
        <v>10651</v>
      </c>
      <c r="O240" t="s">
        <v>10327</v>
      </c>
      <c r="P240" t="s">
        <v>10328</v>
      </c>
      <c r="Q240" t="s">
        <v>10329</v>
      </c>
      <c r="R240" t="s">
        <v>10327</v>
      </c>
      <c r="S240" t="s">
        <v>10327</v>
      </c>
      <c r="T240" t="s">
        <v>10330</v>
      </c>
      <c r="U240" t="str">
        <f t="shared" si="3"/>
        <v>62828800204748891000</v>
      </c>
      <c r="V240" t="e">
        <f>VLOOKUP(U240,网银退汇!F:G,2,FALSE)</f>
        <v>#N/A</v>
      </c>
      <c r="W240" t="e">
        <f>VLOOKUP(U240,网银退汇!F:O,10,FALSE)</f>
        <v>#N/A</v>
      </c>
      <c r="X240" t="e">
        <f>VLOOKUP(C240,自助退!L:V,11,FALSE)</f>
        <v>#N/A</v>
      </c>
    </row>
    <row r="241" spans="1:24">
      <c r="A241" t="s">
        <v>10651</v>
      </c>
      <c r="B241" t="s">
        <v>1152</v>
      </c>
      <c r="C241" t="s">
        <v>6003</v>
      </c>
      <c r="D241">
        <v>1000</v>
      </c>
      <c r="E241" t="s">
        <v>10673</v>
      </c>
      <c r="F241" t="s">
        <v>88</v>
      </c>
      <c r="G241" t="s">
        <v>5998</v>
      </c>
      <c r="H241" t="s">
        <v>1151</v>
      </c>
      <c r="I241" t="s">
        <v>10322</v>
      </c>
      <c r="J241" t="s">
        <v>10351</v>
      </c>
      <c r="K241" t="s">
        <v>10352</v>
      </c>
      <c r="L241" t="s">
        <v>10325</v>
      </c>
      <c r="M241" t="s">
        <v>10326</v>
      </c>
      <c r="N241" t="s">
        <v>10651</v>
      </c>
      <c r="O241" t="s">
        <v>10327</v>
      </c>
      <c r="P241" t="s">
        <v>10328</v>
      </c>
      <c r="Q241" t="s">
        <v>10329</v>
      </c>
      <c r="R241" t="s">
        <v>10327</v>
      </c>
      <c r="S241" t="s">
        <v>10327</v>
      </c>
      <c r="T241" t="s">
        <v>10330</v>
      </c>
      <c r="U241" t="str">
        <f t="shared" si="3"/>
        <v>62828800204748891000</v>
      </c>
      <c r="V241" t="e">
        <f>VLOOKUP(U241,网银退汇!F:G,2,FALSE)</f>
        <v>#N/A</v>
      </c>
      <c r="W241" t="e">
        <f>VLOOKUP(U241,网银退汇!F:O,10,FALSE)</f>
        <v>#N/A</v>
      </c>
      <c r="X241" t="e">
        <f>VLOOKUP(C241,自助退!L:V,11,FALSE)</f>
        <v>#N/A</v>
      </c>
    </row>
    <row r="242" spans="1:24">
      <c r="A242" t="s">
        <v>10651</v>
      </c>
      <c r="B242" t="s">
        <v>1153</v>
      </c>
      <c r="C242" t="s">
        <v>6005</v>
      </c>
      <c r="D242">
        <v>580</v>
      </c>
      <c r="E242" t="s">
        <v>10675</v>
      </c>
      <c r="F242" t="s">
        <v>88</v>
      </c>
      <c r="G242" t="s">
        <v>371</v>
      </c>
      <c r="H242" t="s">
        <v>10676</v>
      </c>
      <c r="I242" t="s">
        <v>10656</v>
      </c>
      <c r="J242" t="s">
        <v>10657</v>
      </c>
      <c r="K242" t="s">
        <v>10402</v>
      </c>
      <c r="L242" t="s">
        <v>10325</v>
      </c>
      <c r="M242" t="s">
        <v>10326</v>
      </c>
      <c r="N242" t="s">
        <v>10651</v>
      </c>
      <c r="O242" t="s">
        <v>10403</v>
      </c>
      <c r="P242" t="s">
        <v>10328</v>
      </c>
      <c r="Q242" t="s">
        <v>10329</v>
      </c>
      <c r="R242" t="s">
        <v>10327</v>
      </c>
      <c r="S242" t="s">
        <v>10327</v>
      </c>
      <c r="T242" t="s">
        <v>10330</v>
      </c>
      <c r="U242" t="str">
        <f t="shared" si="3"/>
        <v>6231900021781767829580</v>
      </c>
      <c r="V242" t="e">
        <f>VLOOKUP(U242,网银退汇!F:G,2,FALSE)</f>
        <v>#N/A</v>
      </c>
      <c r="W242" t="e">
        <f>VLOOKUP(U242,网银退汇!F:O,10,FALSE)</f>
        <v>#N/A</v>
      </c>
      <c r="X242" t="e">
        <f>VLOOKUP(C242,自助退!L:V,11,FALSE)</f>
        <v>#N/A</v>
      </c>
    </row>
    <row r="243" spans="1:24">
      <c r="A243" t="s">
        <v>10651</v>
      </c>
      <c r="B243" t="s">
        <v>1154</v>
      </c>
      <c r="C243" t="s">
        <v>6007</v>
      </c>
      <c r="D243">
        <v>1000</v>
      </c>
      <c r="E243" t="s">
        <v>10677</v>
      </c>
      <c r="F243" t="s">
        <v>88</v>
      </c>
      <c r="G243" t="s">
        <v>382</v>
      </c>
      <c r="H243" t="s">
        <v>10678</v>
      </c>
      <c r="I243" t="s">
        <v>10322</v>
      </c>
      <c r="J243" t="s">
        <v>10381</v>
      </c>
      <c r="K243" t="s">
        <v>10382</v>
      </c>
      <c r="L243" t="s">
        <v>10325</v>
      </c>
      <c r="M243" t="s">
        <v>10326</v>
      </c>
      <c r="N243" t="s">
        <v>10651</v>
      </c>
      <c r="O243" t="s">
        <v>10327</v>
      </c>
      <c r="P243" t="s">
        <v>10328</v>
      </c>
      <c r="Q243" t="s">
        <v>10329</v>
      </c>
      <c r="R243" t="s">
        <v>10327</v>
      </c>
      <c r="S243" t="s">
        <v>10327</v>
      </c>
      <c r="T243" t="s">
        <v>10330</v>
      </c>
      <c r="U243" t="str">
        <f t="shared" si="3"/>
        <v>62284808686578953711000</v>
      </c>
      <c r="X243" t="e">
        <f>VLOOKUP(C243,自助退!L:V,11,FALSE)</f>
        <v>#N/A</v>
      </c>
    </row>
    <row r="244" spans="1:24">
      <c r="A244" t="s">
        <v>10651</v>
      </c>
      <c r="B244" t="s">
        <v>1157</v>
      </c>
      <c r="C244" t="s">
        <v>6015</v>
      </c>
      <c r="D244">
        <v>247</v>
      </c>
      <c r="E244" t="s">
        <v>10679</v>
      </c>
      <c r="F244" t="s">
        <v>88</v>
      </c>
      <c r="G244" t="s">
        <v>6017</v>
      </c>
      <c r="H244" t="s">
        <v>1159</v>
      </c>
      <c r="I244" t="s">
        <v>10322</v>
      </c>
      <c r="J244" t="s">
        <v>10331</v>
      </c>
      <c r="K244" t="s">
        <v>10332</v>
      </c>
      <c r="L244" t="s">
        <v>10325</v>
      </c>
      <c r="M244" t="s">
        <v>10326</v>
      </c>
      <c r="N244" t="s">
        <v>10651</v>
      </c>
      <c r="O244" t="s">
        <v>10327</v>
      </c>
      <c r="P244" t="s">
        <v>10328</v>
      </c>
      <c r="Q244" t="s">
        <v>10329</v>
      </c>
      <c r="R244" t="s">
        <v>10327</v>
      </c>
      <c r="S244" t="s">
        <v>10327</v>
      </c>
      <c r="T244" t="s">
        <v>10330</v>
      </c>
      <c r="U244" t="str">
        <f t="shared" si="3"/>
        <v>6226192005763958247</v>
      </c>
      <c r="V244" t="e">
        <f>VLOOKUP(U244,网银退汇!F:G,2,FALSE)</f>
        <v>#N/A</v>
      </c>
      <c r="W244" t="e">
        <f>VLOOKUP(U244,网银退汇!F:O,10,FALSE)</f>
        <v>#N/A</v>
      </c>
      <c r="X244" t="e">
        <f>VLOOKUP(C244,自助退!L:V,11,FALSE)</f>
        <v>#N/A</v>
      </c>
    </row>
    <row r="245" spans="1:24">
      <c r="A245" t="s">
        <v>10651</v>
      </c>
      <c r="B245" t="s">
        <v>1160</v>
      </c>
      <c r="C245" t="s">
        <v>6018</v>
      </c>
      <c r="D245">
        <v>1115</v>
      </c>
      <c r="E245" t="s">
        <v>10680</v>
      </c>
      <c r="F245" t="s">
        <v>88</v>
      </c>
      <c r="G245" t="s">
        <v>6020</v>
      </c>
      <c r="H245" t="s">
        <v>10681</v>
      </c>
      <c r="I245" t="s">
        <v>10335</v>
      </c>
      <c r="J245" t="s">
        <v>10</v>
      </c>
      <c r="K245" t="s">
        <v>10336</v>
      </c>
      <c r="L245" t="s">
        <v>10325</v>
      </c>
      <c r="M245" t="s">
        <v>10326</v>
      </c>
      <c r="N245" t="s">
        <v>10651</v>
      </c>
      <c r="O245" t="s">
        <v>10327</v>
      </c>
      <c r="P245" t="s">
        <v>10328</v>
      </c>
      <c r="Q245" t="s">
        <v>10329</v>
      </c>
      <c r="R245" t="s">
        <v>10327</v>
      </c>
      <c r="S245" t="s">
        <v>10327</v>
      </c>
      <c r="T245" t="s">
        <v>10330</v>
      </c>
      <c r="U245" t="str">
        <f t="shared" si="3"/>
        <v>43922500481657801115</v>
      </c>
      <c r="V245" t="e">
        <f>VLOOKUP(U245,网银退汇!F:G,2,FALSE)</f>
        <v>#N/A</v>
      </c>
      <c r="W245" t="e">
        <f>VLOOKUP(U245,网银退汇!F:O,10,FALSE)</f>
        <v>#N/A</v>
      </c>
      <c r="X245" t="e">
        <f>VLOOKUP(C245,自助退!L:V,11,FALSE)</f>
        <v>#N/A</v>
      </c>
    </row>
    <row r="246" spans="1:24">
      <c r="A246" t="s">
        <v>10651</v>
      </c>
      <c r="B246" t="s">
        <v>6021</v>
      </c>
      <c r="C246" t="s">
        <v>6022</v>
      </c>
      <c r="D246">
        <v>115</v>
      </c>
      <c r="E246" t="s">
        <v>10682</v>
      </c>
      <c r="F246" t="s">
        <v>96</v>
      </c>
      <c r="G246" t="s">
        <v>4923</v>
      </c>
      <c r="H246" t="s">
        <v>1164</v>
      </c>
      <c r="I246" t="s">
        <v>10656</v>
      </c>
      <c r="J246" t="s">
        <v>10657</v>
      </c>
      <c r="K246" t="s">
        <v>10402</v>
      </c>
      <c r="L246" t="s">
        <v>10325</v>
      </c>
      <c r="M246" t="s">
        <v>10364</v>
      </c>
      <c r="N246" t="s">
        <v>10651</v>
      </c>
      <c r="O246" t="s">
        <v>10403</v>
      </c>
      <c r="P246" t="s">
        <v>10328</v>
      </c>
      <c r="Q246" t="s">
        <v>10365</v>
      </c>
      <c r="R246" t="s">
        <v>10327</v>
      </c>
      <c r="S246" t="s">
        <v>10327</v>
      </c>
      <c r="T246" t="s">
        <v>10366</v>
      </c>
      <c r="U246" t="str">
        <f t="shared" si="3"/>
        <v>6223691472022874115</v>
      </c>
      <c r="V246">
        <f>VLOOKUP(U246,网银退汇!F:G,2,FALSE)</f>
        <v>115</v>
      </c>
      <c r="W246" t="str">
        <f>VLOOKUP(U246,网银退汇!F:O,10,FALSE)</f>
        <v>20170612</v>
      </c>
      <c r="X246">
        <f>VLOOKUP(C246,自助退!L:V,11,FALSE)</f>
        <v>115</v>
      </c>
    </row>
    <row r="247" spans="1:24">
      <c r="A247" t="s">
        <v>10651</v>
      </c>
      <c r="B247" t="s">
        <v>1165</v>
      </c>
      <c r="C247" t="s">
        <v>6024</v>
      </c>
      <c r="D247">
        <v>476</v>
      </c>
      <c r="E247" t="s">
        <v>10683</v>
      </c>
      <c r="F247" t="s">
        <v>88</v>
      </c>
      <c r="G247" t="s">
        <v>6026</v>
      </c>
      <c r="H247" t="s">
        <v>10684</v>
      </c>
      <c r="I247" t="s">
        <v>10322</v>
      </c>
      <c r="J247" t="s">
        <v>10356</v>
      </c>
      <c r="K247" t="s">
        <v>10357</v>
      </c>
      <c r="L247" t="s">
        <v>10325</v>
      </c>
      <c r="M247" t="s">
        <v>10326</v>
      </c>
      <c r="N247" t="s">
        <v>10651</v>
      </c>
      <c r="O247" t="s">
        <v>10327</v>
      </c>
      <c r="P247" t="s">
        <v>10328</v>
      </c>
      <c r="Q247" t="s">
        <v>10329</v>
      </c>
      <c r="R247" t="s">
        <v>10327</v>
      </c>
      <c r="S247" t="s">
        <v>10327</v>
      </c>
      <c r="T247" t="s">
        <v>10330</v>
      </c>
      <c r="U247" t="str">
        <f t="shared" si="3"/>
        <v>6217997300044896135476</v>
      </c>
      <c r="V247" t="e">
        <f>VLOOKUP(U247,网银退汇!F:G,2,FALSE)</f>
        <v>#N/A</v>
      </c>
      <c r="W247" t="e">
        <f>VLOOKUP(U247,网银退汇!F:O,10,FALSE)</f>
        <v>#N/A</v>
      </c>
      <c r="X247" t="e">
        <f>VLOOKUP(C247,自助退!L:V,11,FALSE)</f>
        <v>#N/A</v>
      </c>
    </row>
    <row r="248" spans="1:24">
      <c r="A248" t="s">
        <v>10651</v>
      </c>
      <c r="B248" t="s">
        <v>1168</v>
      </c>
      <c r="C248" t="s">
        <v>6027</v>
      </c>
      <c r="D248">
        <v>247</v>
      </c>
      <c r="E248" t="s">
        <v>10685</v>
      </c>
      <c r="F248" t="s">
        <v>88</v>
      </c>
      <c r="G248" t="s">
        <v>4923</v>
      </c>
      <c r="H248" t="s">
        <v>1170</v>
      </c>
      <c r="I248" t="s">
        <v>10656</v>
      </c>
      <c r="J248" t="s">
        <v>10657</v>
      </c>
      <c r="K248" t="s">
        <v>10402</v>
      </c>
      <c r="L248" t="s">
        <v>10325</v>
      </c>
      <c r="M248" t="s">
        <v>10326</v>
      </c>
      <c r="N248" t="s">
        <v>10651</v>
      </c>
      <c r="O248" t="s">
        <v>10403</v>
      </c>
      <c r="P248" t="s">
        <v>10328</v>
      </c>
      <c r="Q248" t="s">
        <v>10329</v>
      </c>
      <c r="R248" t="s">
        <v>10327</v>
      </c>
      <c r="S248" t="s">
        <v>10327</v>
      </c>
      <c r="T248" t="s">
        <v>10330</v>
      </c>
      <c r="U248" t="str">
        <f t="shared" si="3"/>
        <v>6223691472022874247</v>
      </c>
      <c r="V248" t="e">
        <f>VLOOKUP(U248,网银退汇!F:G,2,FALSE)</f>
        <v>#N/A</v>
      </c>
      <c r="W248" t="e">
        <f>VLOOKUP(U248,网银退汇!F:O,10,FALSE)</f>
        <v>#N/A</v>
      </c>
      <c r="X248" t="e">
        <f>VLOOKUP(C248,自助退!L:V,11,FALSE)</f>
        <v>#N/A</v>
      </c>
    </row>
    <row r="249" spans="1:24">
      <c r="A249" t="s">
        <v>10651</v>
      </c>
      <c r="B249" t="s">
        <v>1171</v>
      </c>
      <c r="C249" t="s">
        <v>6029</v>
      </c>
      <c r="D249">
        <v>1000</v>
      </c>
      <c r="E249" t="s">
        <v>10686</v>
      </c>
      <c r="F249" t="s">
        <v>88</v>
      </c>
      <c r="G249" t="s">
        <v>6031</v>
      </c>
      <c r="H249" t="s">
        <v>1177</v>
      </c>
      <c r="I249" t="s">
        <v>10322</v>
      </c>
      <c r="J249" t="s">
        <v>10359</v>
      </c>
      <c r="K249" t="s">
        <v>10360</v>
      </c>
      <c r="L249" t="s">
        <v>10325</v>
      </c>
      <c r="M249" t="s">
        <v>10326</v>
      </c>
      <c r="N249" t="s">
        <v>10651</v>
      </c>
      <c r="O249" t="s">
        <v>10327</v>
      </c>
      <c r="P249" t="s">
        <v>10328</v>
      </c>
      <c r="Q249" t="s">
        <v>10329</v>
      </c>
      <c r="R249" t="s">
        <v>10327</v>
      </c>
      <c r="S249" t="s">
        <v>10327</v>
      </c>
      <c r="T249" t="s">
        <v>10330</v>
      </c>
      <c r="U249" t="str">
        <f t="shared" si="3"/>
        <v>62838807035767691000</v>
      </c>
      <c r="V249" t="e">
        <f>VLOOKUP(U249,网银退汇!F:G,2,FALSE)</f>
        <v>#N/A</v>
      </c>
      <c r="W249" t="e">
        <f>VLOOKUP(U249,网银退汇!F:O,10,FALSE)</f>
        <v>#N/A</v>
      </c>
      <c r="X249" t="e">
        <f>VLOOKUP(C249,自助退!L:V,11,FALSE)</f>
        <v>#N/A</v>
      </c>
    </row>
    <row r="250" spans="1:24">
      <c r="A250" t="s">
        <v>10651</v>
      </c>
      <c r="B250" t="s">
        <v>1173</v>
      </c>
      <c r="C250" t="s">
        <v>6032</v>
      </c>
      <c r="D250">
        <v>216</v>
      </c>
      <c r="E250" t="s">
        <v>10687</v>
      </c>
      <c r="F250" t="s">
        <v>88</v>
      </c>
      <c r="G250" t="s">
        <v>4922</v>
      </c>
      <c r="H250" t="s">
        <v>10688</v>
      </c>
      <c r="I250" t="s">
        <v>10656</v>
      </c>
      <c r="J250" t="s">
        <v>10657</v>
      </c>
      <c r="K250" t="s">
        <v>10402</v>
      </c>
      <c r="L250" t="s">
        <v>10325</v>
      </c>
      <c r="M250" t="s">
        <v>10326</v>
      </c>
      <c r="N250" t="s">
        <v>10651</v>
      </c>
      <c r="O250" t="s">
        <v>10403</v>
      </c>
      <c r="P250" t="s">
        <v>10328</v>
      </c>
      <c r="Q250" t="s">
        <v>10329</v>
      </c>
      <c r="R250" t="s">
        <v>10327</v>
      </c>
      <c r="S250" t="s">
        <v>10327</v>
      </c>
      <c r="T250" t="s">
        <v>10330</v>
      </c>
      <c r="U250" t="str">
        <f t="shared" si="3"/>
        <v>6231900000031293349216</v>
      </c>
      <c r="X250" t="e">
        <f>VLOOKUP(C250,自助退!L:V,11,FALSE)</f>
        <v>#N/A</v>
      </c>
    </row>
    <row r="251" spans="1:24">
      <c r="A251" t="s">
        <v>10651</v>
      </c>
      <c r="B251" t="s">
        <v>1174</v>
      </c>
      <c r="C251" t="s">
        <v>6034</v>
      </c>
      <c r="D251">
        <v>965</v>
      </c>
      <c r="E251" t="s">
        <v>10689</v>
      </c>
      <c r="F251" t="s">
        <v>88</v>
      </c>
      <c r="G251" t="s">
        <v>6031</v>
      </c>
      <c r="H251" t="s">
        <v>1177</v>
      </c>
      <c r="I251" t="s">
        <v>10322</v>
      </c>
      <c r="J251" t="s">
        <v>10359</v>
      </c>
      <c r="K251" t="s">
        <v>10360</v>
      </c>
      <c r="L251" t="s">
        <v>10325</v>
      </c>
      <c r="M251" t="s">
        <v>10326</v>
      </c>
      <c r="N251" t="s">
        <v>10651</v>
      </c>
      <c r="O251" t="s">
        <v>10327</v>
      </c>
      <c r="P251" t="s">
        <v>10328</v>
      </c>
      <c r="Q251" t="s">
        <v>10329</v>
      </c>
      <c r="R251" t="s">
        <v>10327</v>
      </c>
      <c r="S251" t="s">
        <v>10327</v>
      </c>
      <c r="T251" t="s">
        <v>10330</v>
      </c>
      <c r="U251" t="str">
        <f t="shared" si="3"/>
        <v>6283880703576769965</v>
      </c>
      <c r="V251" t="e">
        <f>VLOOKUP(U251,网银退汇!F:G,2,FALSE)</f>
        <v>#N/A</v>
      </c>
      <c r="W251" t="e">
        <f>VLOOKUP(U251,网银退汇!F:O,10,FALSE)</f>
        <v>#N/A</v>
      </c>
      <c r="X251" t="e">
        <f>VLOOKUP(C251,自助退!L:V,11,FALSE)</f>
        <v>#N/A</v>
      </c>
    </row>
    <row r="252" spans="1:24">
      <c r="A252" t="s">
        <v>10651</v>
      </c>
      <c r="B252" t="s">
        <v>1175</v>
      </c>
      <c r="C252" t="s">
        <v>6036</v>
      </c>
      <c r="D252">
        <v>1000</v>
      </c>
      <c r="E252" t="s">
        <v>10686</v>
      </c>
      <c r="F252" t="s">
        <v>88</v>
      </c>
      <c r="G252" t="s">
        <v>6031</v>
      </c>
      <c r="H252" t="s">
        <v>1177</v>
      </c>
      <c r="I252" t="s">
        <v>10322</v>
      </c>
      <c r="J252" t="s">
        <v>10359</v>
      </c>
      <c r="K252" t="s">
        <v>10360</v>
      </c>
      <c r="L252" t="s">
        <v>10325</v>
      </c>
      <c r="M252" t="s">
        <v>10326</v>
      </c>
      <c r="N252" t="s">
        <v>10651</v>
      </c>
      <c r="O252" t="s">
        <v>10327</v>
      </c>
      <c r="P252" t="s">
        <v>10328</v>
      </c>
      <c r="Q252" t="s">
        <v>10329</v>
      </c>
      <c r="R252" t="s">
        <v>10327</v>
      </c>
      <c r="S252" t="s">
        <v>10327</v>
      </c>
      <c r="T252" t="s">
        <v>10330</v>
      </c>
      <c r="U252" t="str">
        <f t="shared" si="3"/>
        <v>62838807035767691000</v>
      </c>
      <c r="V252" t="e">
        <f>VLOOKUP(U252,网银退汇!F:G,2,FALSE)</f>
        <v>#N/A</v>
      </c>
      <c r="W252" t="e">
        <f>VLOOKUP(U252,网银退汇!F:O,10,FALSE)</f>
        <v>#N/A</v>
      </c>
      <c r="X252" t="e">
        <f>VLOOKUP(C252,自助退!L:V,11,FALSE)</f>
        <v>#N/A</v>
      </c>
    </row>
    <row r="253" spans="1:24">
      <c r="A253" t="s">
        <v>10651</v>
      </c>
      <c r="B253" t="s">
        <v>1178</v>
      </c>
      <c r="C253" t="s">
        <v>6038</v>
      </c>
      <c r="D253">
        <v>261</v>
      </c>
      <c r="E253" t="s">
        <v>10690</v>
      </c>
      <c r="F253" t="s">
        <v>88</v>
      </c>
      <c r="G253" t="s">
        <v>6031</v>
      </c>
      <c r="H253" t="s">
        <v>1177</v>
      </c>
      <c r="I253" t="s">
        <v>10322</v>
      </c>
      <c r="J253" t="s">
        <v>10359</v>
      </c>
      <c r="K253" t="s">
        <v>10360</v>
      </c>
      <c r="L253" t="s">
        <v>10325</v>
      </c>
      <c r="M253" t="s">
        <v>10326</v>
      </c>
      <c r="N253" t="s">
        <v>10651</v>
      </c>
      <c r="O253" t="s">
        <v>10327</v>
      </c>
      <c r="P253" t="s">
        <v>10328</v>
      </c>
      <c r="Q253" t="s">
        <v>10329</v>
      </c>
      <c r="R253" t="s">
        <v>10327</v>
      </c>
      <c r="S253" t="s">
        <v>10327</v>
      </c>
      <c r="T253" t="s">
        <v>10330</v>
      </c>
      <c r="U253" t="str">
        <f t="shared" si="3"/>
        <v>6283880703576769261</v>
      </c>
      <c r="V253" t="e">
        <f>VLOOKUP(U253,网银退汇!F:G,2,FALSE)</f>
        <v>#N/A</v>
      </c>
      <c r="W253" t="e">
        <f>VLOOKUP(U253,网银退汇!F:O,10,FALSE)</f>
        <v>#N/A</v>
      </c>
      <c r="X253" t="e">
        <f>VLOOKUP(C253,自助退!L:V,11,FALSE)</f>
        <v>#N/A</v>
      </c>
    </row>
    <row r="254" spans="1:24">
      <c r="A254" t="s">
        <v>10651</v>
      </c>
      <c r="B254" t="s">
        <v>1179</v>
      </c>
      <c r="C254" t="s">
        <v>6040</v>
      </c>
      <c r="D254">
        <v>1000</v>
      </c>
      <c r="E254" t="s">
        <v>10691</v>
      </c>
      <c r="F254" t="s">
        <v>88</v>
      </c>
      <c r="G254" t="s">
        <v>6042</v>
      </c>
      <c r="H254" t="s">
        <v>10692</v>
      </c>
      <c r="I254" t="s">
        <v>10656</v>
      </c>
      <c r="J254" t="s">
        <v>10657</v>
      </c>
      <c r="K254" t="s">
        <v>10402</v>
      </c>
      <c r="L254" t="s">
        <v>10325</v>
      </c>
      <c r="M254" t="s">
        <v>10326</v>
      </c>
      <c r="N254" t="s">
        <v>10651</v>
      </c>
      <c r="O254" t="s">
        <v>10403</v>
      </c>
      <c r="P254" t="s">
        <v>10328</v>
      </c>
      <c r="Q254" t="s">
        <v>10329</v>
      </c>
      <c r="R254" t="s">
        <v>10327</v>
      </c>
      <c r="S254" t="s">
        <v>10327</v>
      </c>
      <c r="T254" t="s">
        <v>10330</v>
      </c>
      <c r="U254" t="str">
        <f t="shared" si="3"/>
        <v>62319000000092910281000</v>
      </c>
      <c r="V254" t="e">
        <f>VLOOKUP(U254,网银退汇!F:G,2,FALSE)</f>
        <v>#N/A</v>
      </c>
      <c r="W254" t="e">
        <f>VLOOKUP(U254,网银退汇!F:O,10,FALSE)</f>
        <v>#N/A</v>
      </c>
      <c r="X254" t="e">
        <f>VLOOKUP(C254,自助退!L:V,11,FALSE)</f>
        <v>#N/A</v>
      </c>
    </row>
    <row r="255" spans="1:24">
      <c r="A255" t="s">
        <v>10651</v>
      </c>
      <c r="B255" t="s">
        <v>1182</v>
      </c>
      <c r="C255" t="s">
        <v>6043</v>
      </c>
      <c r="D255">
        <v>296</v>
      </c>
      <c r="E255" t="s">
        <v>10693</v>
      </c>
      <c r="F255" t="s">
        <v>88</v>
      </c>
      <c r="G255" t="s">
        <v>6045</v>
      </c>
      <c r="H255" t="s">
        <v>1184</v>
      </c>
      <c r="I255" t="s">
        <v>10335</v>
      </c>
      <c r="J255" t="s">
        <v>10</v>
      </c>
      <c r="K255" t="s">
        <v>10336</v>
      </c>
      <c r="L255" t="s">
        <v>10325</v>
      </c>
      <c r="M255" t="s">
        <v>10326</v>
      </c>
      <c r="N255" t="s">
        <v>10651</v>
      </c>
      <c r="O255" t="s">
        <v>10327</v>
      </c>
      <c r="P255" t="s">
        <v>10328</v>
      </c>
      <c r="Q255" t="s">
        <v>10329</v>
      </c>
      <c r="R255" t="s">
        <v>10327</v>
      </c>
      <c r="S255" t="s">
        <v>10327</v>
      </c>
      <c r="T255" t="s">
        <v>10330</v>
      </c>
      <c r="U255" t="str">
        <f t="shared" si="3"/>
        <v>6214838712532938296</v>
      </c>
      <c r="V255" t="e">
        <f>VLOOKUP(U255,网银退汇!F:G,2,FALSE)</f>
        <v>#N/A</v>
      </c>
      <c r="W255" t="e">
        <f>VLOOKUP(U255,网银退汇!F:O,10,FALSE)</f>
        <v>#N/A</v>
      </c>
      <c r="X255" t="e">
        <f>VLOOKUP(C255,自助退!L:V,11,FALSE)</f>
        <v>#N/A</v>
      </c>
    </row>
    <row r="256" spans="1:24">
      <c r="A256" t="s">
        <v>10651</v>
      </c>
      <c r="B256" t="s">
        <v>1185</v>
      </c>
      <c r="C256" t="s">
        <v>6046</v>
      </c>
      <c r="D256">
        <v>990</v>
      </c>
      <c r="E256" t="s">
        <v>10694</v>
      </c>
      <c r="F256" t="s">
        <v>88</v>
      </c>
      <c r="G256" t="s">
        <v>6048</v>
      </c>
      <c r="H256" t="s">
        <v>10695</v>
      </c>
      <c r="I256" t="s">
        <v>10322</v>
      </c>
      <c r="J256" t="s">
        <v>10356</v>
      </c>
      <c r="K256" t="s">
        <v>10357</v>
      </c>
      <c r="L256" t="s">
        <v>10325</v>
      </c>
      <c r="M256" t="s">
        <v>10326</v>
      </c>
      <c r="N256" t="s">
        <v>10651</v>
      </c>
      <c r="O256" t="s">
        <v>10327</v>
      </c>
      <c r="P256" t="s">
        <v>10328</v>
      </c>
      <c r="Q256" t="s">
        <v>10329</v>
      </c>
      <c r="R256" t="s">
        <v>10327</v>
      </c>
      <c r="S256" t="s">
        <v>10327</v>
      </c>
      <c r="T256" t="s">
        <v>10330</v>
      </c>
      <c r="U256" t="str">
        <f t="shared" si="3"/>
        <v>6210987300003766367990</v>
      </c>
      <c r="V256" t="e">
        <f>VLOOKUP(U256,网银退汇!F:G,2,FALSE)</f>
        <v>#N/A</v>
      </c>
      <c r="W256" t="e">
        <f>VLOOKUP(U256,网银退汇!F:O,10,FALSE)</f>
        <v>#N/A</v>
      </c>
      <c r="X256" t="e">
        <f>VLOOKUP(C256,自助退!L:V,11,FALSE)</f>
        <v>#N/A</v>
      </c>
    </row>
    <row r="257" spans="1:24">
      <c r="A257" t="s">
        <v>10651</v>
      </c>
      <c r="B257" t="s">
        <v>1188</v>
      </c>
      <c r="C257" t="s">
        <v>6049</v>
      </c>
      <c r="D257">
        <v>558</v>
      </c>
      <c r="E257" t="s">
        <v>10696</v>
      </c>
      <c r="F257" t="s">
        <v>88</v>
      </c>
      <c r="G257" t="s">
        <v>6051</v>
      </c>
      <c r="H257" t="s">
        <v>10697</v>
      </c>
      <c r="I257" t="s">
        <v>10322</v>
      </c>
      <c r="J257" t="s">
        <v>10381</v>
      </c>
      <c r="K257" t="s">
        <v>10382</v>
      </c>
      <c r="L257" t="s">
        <v>10325</v>
      </c>
      <c r="M257" t="s">
        <v>10326</v>
      </c>
      <c r="N257" t="s">
        <v>10651</v>
      </c>
      <c r="O257" t="s">
        <v>10327</v>
      </c>
      <c r="P257" t="s">
        <v>10328</v>
      </c>
      <c r="Q257" t="s">
        <v>10329</v>
      </c>
      <c r="R257" t="s">
        <v>10327</v>
      </c>
      <c r="S257" t="s">
        <v>10327</v>
      </c>
      <c r="T257" t="s">
        <v>10330</v>
      </c>
      <c r="U257" t="str">
        <f t="shared" si="3"/>
        <v>6228482478119886576558</v>
      </c>
      <c r="V257" t="e">
        <f>VLOOKUP(U257,网银退汇!F:G,2,FALSE)</f>
        <v>#N/A</v>
      </c>
      <c r="W257" t="e">
        <f>VLOOKUP(U257,网银退汇!F:O,10,FALSE)</f>
        <v>#N/A</v>
      </c>
      <c r="X257" t="e">
        <f>VLOOKUP(C257,自助退!L:V,11,FALSE)</f>
        <v>#N/A</v>
      </c>
    </row>
    <row r="258" spans="1:24">
      <c r="A258" t="s">
        <v>10651</v>
      </c>
      <c r="B258" t="s">
        <v>1191</v>
      </c>
      <c r="C258" t="s">
        <v>6052</v>
      </c>
      <c r="D258">
        <v>39</v>
      </c>
      <c r="E258" t="s">
        <v>10698</v>
      </c>
      <c r="F258" t="s">
        <v>88</v>
      </c>
      <c r="G258" t="s">
        <v>6054</v>
      </c>
      <c r="H258" t="s">
        <v>1193</v>
      </c>
      <c r="I258" t="s">
        <v>10537</v>
      </c>
      <c r="J258" t="s">
        <v>10538</v>
      </c>
      <c r="K258" t="s">
        <v>10539</v>
      </c>
      <c r="L258" t="s">
        <v>10325</v>
      </c>
      <c r="M258" t="s">
        <v>10326</v>
      </c>
      <c r="N258" t="s">
        <v>10651</v>
      </c>
      <c r="O258" t="s">
        <v>10327</v>
      </c>
      <c r="P258" t="s">
        <v>10328</v>
      </c>
      <c r="Q258" t="s">
        <v>10329</v>
      </c>
      <c r="R258" t="s">
        <v>10327</v>
      </c>
      <c r="S258" t="s">
        <v>10327</v>
      </c>
      <c r="T258" t="s">
        <v>10330</v>
      </c>
      <c r="U258" t="str">
        <f t="shared" ref="U258:U321" si="4">G258&amp;D258</f>
        <v>62290839895323601739</v>
      </c>
      <c r="V258" t="e">
        <f>VLOOKUP(U258,网银退汇!F:G,2,FALSE)</f>
        <v>#N/A</v>
      </c>
      <c r="W258" t="e">
        <f>VLOOKUP(U258,网银退汇!F:O,10,FALSE)</f>
        <v>#N/A</v>
      </c>
      <c r="X258" t="e">
        <f>VLOOKUP(C258,自助退!L:V,11,FALSE)</f>
        <v>#N/A</v>
      </c>
    </row>
    <row r="259" spans="1:24">
      <c r="A259" t="s">
        <v>10651</v>
      </c>
      <c r="B259" t="s">
        <v>1194</v>
      </c>
      <c r="C259" t="s">
        <v>6055</v>
      </c>
      <c r="D259">
        <v>116</v>
      </c>
      <c r="E259" t="s">
        <v>10699</v>
      </c>
      <c r="F259" t="s">
        <v>88</v>
      </c>
      <c r="G259" t="s">
        <v>6057</v>
      </c>
      <c r="H259" t="s">
        <v>1196</v>
      </c>
      <c r="I259" t="s">
        <v>10335</v>
      </c>
      <c r="J259" t="s">
        <v>10</v>
      </c>
      <c r="K259" t="s">
        <v>10336</v>
      </c>
      <c r="L259" t="s">
        <v>10325</v>
      </c>
      <c r="M259" t="s">
        <v>10326</v>
      </c>
      <c r="N259" t="s">
        <v>10651</v>
      </c>
      <c r="O259" t="s">
        <v>10327</v>
      </c>
      <c r="P259" t="s">
        <v>10328</v>
      </c>
      <c r="Q259" t="s">
        <v>10329</v>
      </c>
      <c r="R259" t="s">
        <v>10327</v>
      </c>
      <c r="S259" t="s">
        <v>10327</v>
      </c>
      <c r="T259" t="s">
        <v>10330</v>
      </c>
      <c r="U259" t="str">
        <f t="shared" si="4"/>
        <v>6225768757204175116</v>
      </c>
      <c r="V259" t="e">
        <f>VLOOKUP(U259,网银退汇!F:G,2,FALSE)</f>
        <v>#N/A</v>
      </c>
      <c r="W259" t="e">
        <f>VLOOKUP(U259,网银退汇!F:O,10,FALSE)</f>
        <v>#N/A</v>
      </c>
      <c r="X259" t="e">
        <f>VLOOKUP(C259,自助退!L:V,11,FALSE)</f>
        <v>#N/A</v>
      </c>
    </row>
    <row r="260" spans="1:24">
      <c r="A260" t="s">
        <v>10651</v>
      </c>
      <c r="B260" t="s">
        <v>1197</v>
      </c>
      <c r="C260" t="s">
        <v>6058</v>
      </c>
      <c r="D260">
        <v>1308</v>
      </c>
      <c r="E260" t="s">
        <v>10700</v>
      </c>
      <c r="F260" t="s">
        <v>88</v>
      </c>
      <c r="G260" t="s">
        <v>6060</v>
      </c>
      <c r="H260" t="s">
        <v>1199</v>
      </c>
      <c r="I260" t="s">
        <v>10322</v>
      </c>
      <c r="J260" t="s">
        <v>10351</v>
      </c>
      <c r="K260" t="s">
        <v>10352</v>
      </c>
      <c r="L260" t="s">
        <v>10325</v>
      </c>
      <c r="M260" t="s">
        <v>10326</v>
      </c>
      <c r="N260" t="s">
        <v>10651</v>
      </c>
      <c r="O260" t="s">
        <v>10327</v>
      </c>
      <c r="P260" t="s">
        <v>10328</v>
      </c>
      <c r="Q260" t="s">
        <v>10329</v>
      </c>
      <c r="R260" t="s">
        <v>10327</v>
      </c>
      <c r="S260" t="s">
        <v>10327</v>
      </c>
      <c r="T260" t="s">
        <v>10330</v>
      </c>
      <c r="U260" t="str">
        <f t="shared" si="4"/>
        <v>62828800129164181308</v>
      </c>
      <c r="V260" t="e">
        <f>VLOOKUP(U260,网银退汇!F:G,2,FALSE)</f>
        <v>#N/A</v>
      </c>
      <c r="W260" t="e">
        <f>VLOOKUP(U260,网银退汇!F:O,10,FALSE)</f>
        <v>#N/A</v>
      </c>
      <c r="X260" t="e">
        <f>VLOOKUP(C260,自助退!L:V,11,FALSE)</f>
        <v>#N/A</v>
      </c>
    </row>
    <row r="261" spans="1:24">
      <c r="A261" t="s">
        <v>10651</v>
      </c>
      <c r="B261" t="s">
        <v>1200</v>
      </c>
      <c r="C261" t="s">
        <v>6061</v>
      </c>
      <c r="D261">
        <v>1500</v>
      </c>
      <c r="E261" t="s">
        <v>10701</v>
      </c>
      <c r="F261" t="s">
        <v>88</v>
      </c>
      <c r="G261" t="s">
        <v>6060</v>
      </c>
      <c r="H261" t="s">
        <v>1199</v>
      </c>
      <c r="I261" t="s">
        <v>10322</v>
      </c>
      <c r="J261" t="s">
        <v>10351</v>
      </c>
      <c r="K261" t="s">
        <v>10352</v>
      </c>
      <c r="L261" t="s">
        <v>10325</v>
      </c>
      <c r="M261" t="s">
        <v>10326</v>
      </c>
      <c r="N261" t="s">
        <v>10651</v>
      </c>
      <c r="O261" t="s">
        <v>10327</v>
      </c>
      <c r="P261" t="s">
        <v>10328</v>
      </c>
      <c r="Q261" t="s">
        <v>10329</v>
      </c>
      <c r="R261" t="s">
        <v>10327</v>
      </c>
      <c r="S261" t="s">
        <v>10327</v>
      </c>
      <c r="T261" t="s">
        <v>10330</v>
      </c>
      <c r="U261" t="str">
        <f t="shared" si="4"/>
        <v>62828800129164181500</v>
      </c>
      <c r="V261" t="e">
        <f>VLOOKUP(U261,网银退汇!F:G,2,FALSE)</f>
        <v>#N/A</v>
      </c>
      <c r="W261" t="e">
        <f>VLOOKUP(U261,网银退汇!F:O,10,FALSE)</f>
        <v>#N/A</v>
      </c>
      <c r="X261" t="e">
        <f>VLOOKUP(C261,自助退!L:V,11,FALSE)</f>
        <v>#N/A</v>
      </c>
    </row>
    <row r="262" spans="1:24">
      <c r="A262" t="s">
        <v>10651</v>
      </c>
      <c r="B262" t="s">
        <v>1203</v>
      </c>
      <c r="C262" t="s">
        <v>6063</v>
      </c>
      <c r="D262">
        <v>362</v>
      </c>
      <c r="E262" t="s">
        <v>10702</v>
      </c>
      <c r="F262" t="s">
        <v>88</v>
      </c>
      <c r="G262" t="s">
        <v>6060</v>
      </c>
      <c r="H262" t="s">
        <v>1199</v>
      </c>
      <c r="I262" t="s">
        <v>10322</v>
      </c>
      <c r="J262" t="s">
        <v>10351</v>
      </c>
      <c r="K262" t="s">
        <v>10352</v>
      </c>
      <c r="L262" t="s">
        <v>10325</v>
      </c>
      <c r="M262" t="s">
        <v>10326</v>
      </c>
      <c r="N262" t="s">
        <v>10651</v>
      </c>
      <c r="O262" t="s">
        <v>10327</v>
      </c>
      <c r="P262" t="s">
        <v>10328</v>
      </c>
      <c r="Q262" t="s">
        <v>10329</v>
      </c>
      <c r="R262" t="s">
        <v>10327</v>
      </c>
      <c r="S262" t="s">
        <v>10327</v>
      </c>
      <c r="T262" t="s">
        <v>10330</v>
      </c>
      <c r="U262" t="str">
        <f t="shared" si="4"/>
        <v>6282880012916418362</v>
      </c>
      <c r="V262" t="e">
        <f>VLOOKUP(U262,网银退汇!F:G,2,FALSE)</f>
        <v>#N/A</v>
      </c>
      <c r="W262" t="e">
        <f>VLOOKUP(U262,网银退汇!F:O,10,FALSE)</f>
        <v>#N/A</v>
      </c>
      <c r="X262" t="e">
        <f>VLOOKUP(C262,自助退!L:V,11,FALSE)</f>
        <v>#N/A</v>
      </c>
    </row>
    <row r="263" spans="1:24">
      <c r="A263" t="s">
        <v>10651</v>
      </c>
      <c r="B263" t="s">
        <v>1204</v>
      </c>
      <c r="C263" t="s">
        <v>6065</v>
      </c>
      <c r="D263">
        <v>30</v>
      </c>
      <c r="E263" t="s">
        <v>10703</v>
      </c>
      <c r="F263" t="s">
        <v>88</v>
      </c>
      <c r="G263" t="s">
        <v>6067</v>
      </c>
      <c r="H263" t="s">
        <v>1206</v>
      </c>
      <c r="I263" t="s">
        <v>10322</v>
      </c>
      <c r="J263" t="s">
        <v>10381</v>
      </c>
      <c r="K263" t="s">
        <v>10382</v>
      </c>
      <c r="L263" t="s">
        <v>10325</v>
      </c>
      <c r="M263" t="s">
        <v>10326</v>
      </c>
      <c r="N263" t="s">
        <v>10651</v>
      </c>
      <c r="O263" t="s">
        <v>10327</v>
      </c>
      <c r="P263" t="s">
        <v>10328</v>
      </c>
      <c r="Q263" t="s">
        <v>10329</v>
      </c>
      <c r="R263" t="s">
        <v>10327</v>
      </c>
      <c r="S263" t="s">
        <v>10327</v>
      </c>
      <c r="T263" t="s">
        <v>10330</v>
      </c>
      <c r="U263" t="str">
        <f t="shared" si="4"/>
        <v>622848086842839707930</v>
      </c>
      <c r="V263" t="e">
        <f>VLOOKUP(U263,网银退汇!F:G,2,FALSE)</f>
        <v>#N/A</v>
      </c>
      <c r="W263" t="e">
        <f>VLOOKUP(U263,网银退汇!F:O,10,FALSE)</f>
        <v>#N/A</v>
      </c>
      <c r="X263" t="e">
        <f>VLOOKUP(C263,自助退!L:V,11,FALSE)</f>
        <v>#N/A</v>
      </c>
    </row>
    <row r="264" spans="1:24">
      <c r="A264" t="s">
        <v>10651</v>
      </c>
      <c r="B264" t="s">
        <v>1207</v>
      </c>
      <c r="C264" t="s">
        <v>6068</v>
      </c>
      <c r="D264">
        <v>2000</v>
      </c>
      <c r="E264" t="s">
        <v>10704</v>
      </c>
      <c r="F264" t="s">
        <v>88</v>
      </c>
      <c r="G264" t="s">
        <v>4891</v>
      </c>
      <c r="H264" t="s">
        <v>692</v>
      </c>
      <c r="I264" t="s">
        <v>10656</v>
      </c>
      <c r="J264" t="s">
        <v>10657</v>
      </c>
      <c r="K264" t="s">
        <v>10402</v>
      </c>
      <c r="L264" t="s">
        <v>10325</v>
      </c>
      <c r="M264" t="s">
        <v>10326</v>
      </c>
      <c r="N264" t="s">
        <v>10651</v>
      </c>
      <c r="O264" t="s">
        <v>10403</v>
      </c>
      <c r="P264" t="s">
        <v>10328</v>
      </c>
      <c r="Q264" t="s">
        <v>10329</v>
      </c>
      <c r="R264" t="s">
        <v>10327</v>
      </c>
      <c r="S264" t="s">
        <v>10327</v>
      </c>
      <c r="T264" t="s">
        <v>10330</v>
      </c>
      <c r="U264" t="str">
        <f t="shared" si="4"/>
        <v>62236908710651792000</v>
      </c>
      <c r="V264" t="e">
        <f>VLOOKUP(U264,网银退汇!F:G,2,FALSE)</f>
        <v>#N/A</v>
      </c>
      <c r="W264" t="e">
        <f>VLOOKUP(U264,网银退汇!F:O,10,FALSE)</f>
        <v>#N/A</v>
      </c>
      <c r="X264" t="e">
        <f>VLOOKUP(C264,自助退!L:V,11,FALSE)</f>
        <v>#N/A</v>
      </c>
    </row>
    <row r="265" spans="1:24">
      <c r="A265" t="s">
        <v>10651</v>
      </c>
      <c r="B265" t="s">
        <v>6070</v>
      </c>
      <c r="C265" t="s">
        <v>6071</v>
      </c>
      <c r="D265">
        <v>9050</v>
      </c>
      <c r="E265" t="s">
        <v>10705</v>
      </c>
      <c r="F265" t="s">
        <v>96</v>
      </c>
      <c r="G265" t="s">
        <v>4933</v>
      </c>
      <c r="H265" t="s">
        <v>1209</v>
      </c>
      <c r="I265" t="s">
        <v>10656</v>
      </c>
      <c r="J265" t="s">
        <v>10657</v>
      </c>
      <c r="K265" t="s">
        <v>10402</v>
      </c>
      <c r="L265" t="s">
        <v>10325</v>
      </c>
      <c r="M265" t="s">
        <v>10364</v>
      </c>
      <c r="N265" t="s">
        <v>10651</v>
      </c>
      <c r="O265" t="s">
        <v>10403</v>
      </c>
      <c r="P265" t="s">
        <v>10328</v>
      </c>
      <c r="Q265" t="s">
        <v>10365</v>
      </c>
      <c r="R265" t="s">
        <v>10327</v>
      </c>
      <c r="S265" t="s">
        <v>10327</v>
      </c>
      <c r="T265" t="s">
        <v>10366</v>
      </c>
      <c r="U265" t="str">
        <f t="shared" si="4"/>
        <v>62319000000415842089050</v>
      </c>
      <c r="V265">
        <f>VLOOKUP(U265,网银退汇!F:G,2,FALSE)</f>
        <v>9050</v>
      </c>
      <c r="W265" t="str">
        <f>VLOOKUP(U265,网银退汇!F:O,10,FALSE)</f>
        <v>20170612</v>
      </c>
      <c r="X265">
        <f>VLOOKUP(C265,自助退!L:V,11,FALSE)</f>
        <v>9050</v>
      </c>
    </row>
    <row r="266" spans="1:24">
      <c r="A266" t="s">
        <v>10651</v>
      </c>
      <c r="B266" t="s">
        <v>1210</v>
      </c>
      <c r="C266" t="s">
        <v>6073</v>
      </c>
      <c r="D266">
        <v>2570</v>
      </c>
      <c r="E266" t="s">
        <v>10706</v>
      </c>
      <c r="F266" t="s">
        <v>88</v>
      </c>
      <c r="G266" t="s">
        <v>6075</v>
      </c>
      <c r="H266" t="s">
        <v>1212</v>
      </c>
      <c r="I266" t="s">
        <v>10656</v>
      </c>
      <c r="J266" t="s">
        <v>10657</v>
      </c>
      <c r="K266" t="s">
        <v>10402</v>
      </c>
      <c r="L266" t="s">
        <v>10325</v>
      </c>
      <c r="M266" t="s">
        <v>10326</v>
      </c>
      <c r="N266" t="s">
        <v>10651</v>
      </c>
      <c r="O266" t="s">
        <v>10403</v>
      </c>
      <c r="P266" t="s">
        <v>10328</v>
      </c>
      <c r="Q266" t="s">
        <v>10329</v>
      </c>
      <c r="R266" t="s">
        <v>10327</v>
      </c>
      <c r="S266" t="s">
        <v>10327</v>
      </c>
      <c r="T266" t="s">
        <v>10330</v>
      </c>
      <c r="U266" t="str">
        <f t="shared" si="4"/>
        <v>62236915364431812570</v>
      </c>
      <c r="V266" t="e">
        <f>VLOOKUP(U266,网银退汇!F:G,2,FALSE)</f>
        <v>#N/A</v>
      </c>
      <c r="W266" t="e">
        <f>VLOOKUP(U266,网银退汇!F:O,10,FALSE)</f>
        <v>#N/A</v>
      </c>
      <c r="X266" t="e">
        <f>VLOOKUP(C266,自助退!L:V,11,FALSE)</f>
        <v>#N/A</v>
      </c>
    </row>
    <row r="267" spans="1:24">
      <c r="A267" t="s">
        <v>10651</v>
      </c>
      <c r="B267" t="s">
        <v>1213</v>
      </c>
      <c r="C267" t="s">
        <v>6076</v>
      </c>
      <c r="D267">
        <v>258</v>
      </c>
      <c r="E267" t="s">
        <v>10707</v>
      </c>
      <c r="F267" t="s">
        <v>88</v>
      </c>
      <c r="G267" t="s">
        <v>6078</v>
      </c>
      <c r="H267" t="s">
        <v>10708</v>
      </c>
      <c r="I267" t="s">
        <v>10322</v>
      </c>
      <c r="J267" t="s">
        <v>10351</v>
      </c>
      <c r="K267" t="s">
        <v>10352</v>
      </c>
      <c r="L267" t="s">
        <v>10325</v>
      </c>
      <c r="M267" t="s">
        <v>10326</v>
      </c>
      <c r="N267" t="s">
        <v>10651</v>
      </c>
      <c r="O267" t="s">
        <v>10327</v>
      </c>
      <c r="P267" t="s">
        <v>10328</v>
      </c>
      <c r="Q267" t="s">
        <v>10329</v>
      </c>
      <c r="R267" t="s">
        <v>10327</v>
      </c>
      <c r="S267" t="s">
        <v>10327</v>
      </c>
      <c r="T267" t="s">
        <v>10330</v>
      </c>
      <c r="U267" t="str">
        <f t="shared" si="4"/>
        <v>6217232410001453294258</v>
      </c>
      <c r="V267" t="e">
        <f>VLOOKUP(U267,网银退汇!F:G,2,FALSE)</f>
        <v>#N/A</v>
      </c>
      <c r="W267" t="e">
        <f>VLOOKUP(U267,网银退汇!F:O,10,FALSE)</f>
        <v>#N/A</v>
      </c>
      <c r="X267" t="e">
        <f>VLOOKUP(C267,自助退!L:V,11,FALSE)</f>
        <v>#N/A</v>
      </c>
    </row>
    <row r="268" spans="1:24">
      <c r="A268" t="s">
        <v>10651</v>
      </c>
      <c r="B268" t="s">
        <v>1216</v>
      </c>
      <c r="C268" t="s">
        <v>6079</v>
      </c>
      <c r="D268">
        <v>980</v>
      </c>
      <c r="E268" t="s">
        <v>10709</v>
      </c>
      <c r="F268" t="s">
        <v>88</v>
      </c>
      <c r="G268" t="s">
        <v>6081</v>
      </c>
      <c r="H268" t="s">
        <v>10710</v>
      </c>
      <c r="I268" t="s">
        <v>10322</v>
      </c>
      <c r="J268" t="s">
        <v>10348</v>
      </c>
      <c r="K268" t="s">
        <v>10349</v>
      </c>
      <c r="L268" t="s">
        <v>10325</v>
      </c>
      <c r="M268" t="s">
        <v>10326</v>
      </c>
      <c r="N268" t="s">
        <v>10651</v>
      </c>
      <c r="O268" t="s">
        <v>10327</v>
      </c>
      <c r="P268" t="s">
        <v>10328</v>
      </c>
      <c r="Q268" t="s">
        <v>10329</v>
      </c>
      <c r="R268" t="s">
        <v>10327</v>
      </c>
      <c r="S268" t="s">
        <v>10327</v>
      </c>
      <c r="T268" t="s">
        <v>10330</v>
      </c>
      <c r="U268" t="str">
        <f t="shared" si="4"/>
        <v>6217003860011042528980</v>
      </c>
      <c r="V268" t="e">
        <f>VLOOKUP(U268,网银退汇!F:G,2,FALSE)</f>
        <v>#N/A</v>
      </c>
      <c r="W268" t="e">
        <f>VLOOKUP(U268,网银退汇!F:O,10,FALSE)</f>
        <v>#N/A</v>
      </c>
      <c r="X268" t="e">
        <f>VLOOKUP(C268,自助退!L:V,11,FALSE)</f>
        <v>#N/A</v>
      </c>
    </row>
    <row r="269" spans="1:24">
      <c r="A269" t="s">
        <v>10651</v>
      </c>
      <c r="B269" t="s">
        <v>1219</v>
      </c>
      <c r="C269" t="s">
        <v>6082</v>
      </c>
      <c r="D269">
        <v>715</v>
      </c>
      <c r="E269" t="s">
        <v>10711</v>
      </c>
      <c r="F269" t="s">
        <v>88</v>
      </c>
      <c r="G269" t="s">
        <v>4878</v>
      </c>
      <c r="H269" t="s">
        <v>454</v>
      </c>
      <c r="I269" t="s">
        <v>10656</v>
      </c>
      <c r="J269" t="s">
        <v>10657</v>
      </c>
      <c r="K269" t="s">
        <v>10402</v>
      </c>
      <c r="L269" t="s">
        <v>10325</v>
      </c>
      <c r="M269" t="s">
        <v>10326</v>
      </c>
      <c r="N269" t="s">
        <v>10651</v>
      </c>
      <c r="O269" t="s">
        <v>10403</v>
      </c>
      <c r="P269" t="s">
        <v>10328</v>
      </c>
      <c r="Q269" t="s">
        <v>10329</v>
      </c>
      <c r="R269" t="s">
        <v>10327</v>
      </c>
      <c r="S269" t="s">
        <v>10327</v>
      </c>
      <c r="T269" t="s">
        <v>10330</v>
      </c>
      <c r="U269" t="str">
        <f t="shared" si="4"/>
        <v>6231900020004012112715</v>
      </c>
      <c r="V269" t="e">
        <f>VLOOKUP(U269,网银退汇!F:G,2,FALSE)</f>
        <v>#N/A</v>
      </c>
      <c r="W269" t="e">
        <f>VLOOKUP(U269,网银退汇!F:O,10,FALSE)</f>
        <v>#N/A</v>
      </c>
      <c r="X269" t="e">
        <f>VLOOKUP(C269,自助退!L:V,11,FALSE)</f>
        <v>#N/A</v>
      </c>
    </row>
    <row r="270" spans="1:24">
      <c r="A270" t="s">
        <v>10651</v>
      </c>
      <c r="B270" t="s">
        <v>1220</v>
      </c>
      <c r="C270" t="s">
        <v>6084</v>
      </c>
      <c r="D270">
        <v>500</v>
      </c>
      <c r="E270" t="s">
        <v>10712</v>
      </c>
      <c r="F270" t="s">
        <v>88</v>
      </c>
      <c r="G270" t="s">
        <v>6086</v>
      </c>
      <c r="H270" t="s">
        <v>1222</v>
      </c>
      <c r="I270" t="s">
        <v>10322</v>
      </c>
      <c r="J270" t="s">
        <v>10381</v>
      </c>
      <c r="K270" t="s">
        <v>10382</v>
      </c>
      <c r="L270" t="s">
        <v>10325</v>
      </c>
      <c r="M270" t="s">
        <v>10326</v>
      </c>
      <c r="N270" t="s">
        <v>10651</v>
      </c>
      <c r="O270" t="s">
        <v>10327</v>
      </c>
      <c r="P270" t="s">
        <v>10328</v>
      </c>
      <c r="Q270" t="s">
        <v>10329</v>
      </c>
      <c r="R270" t="s">
        <v>10327</v>
      </c>
      <c r="S270" t="s">
        <v>10327</v>
      </c>
      <c r="T270" t="s">
        <v>10330</v>
      </c>
      <c r="U270" t="str">
        <f t="shared" si="4"/>
        <v>6228480868099094971500</v>
      </c>
      <c r="V270" t="e">
        <f>VLOOKUP(U270,网银退汇!F:G,2,FALSE)</f>
        <v>#N/A</v>
      </c>
      <c r="W270" t="e">
        <f>VLOOKUP(U270,网银退汇!F:O,10,FALSE)</f>
        <v>#N/A</v>
      </c>
      <c r="X270" t="e">
        <f>VLOOKUP(C270,自助退!L:V,11,FALSE)</f>
        <v>#N/A</v>
      </c>
    </row>
    <row r="271" spans="1:24">
      <c r="A271" t="s">
        <v>10651</v>
      </c>
      <c r="B271" t="s">
        <v>1223</v>
      </c>
      <c r="C271" t="s">
        <v>6087</v>
      </c>
      <c r="D271">
        <v>1544</v>
      </c>
      <c r="E271" t="s">
        <v>10713</v>
      </c>
      <c r="F271" t="s">
        <v>88</v>
      </c>
      <c r="G271" t="s">
        <v>6089</v>
      </c>
      <c r="H271" t="s">
        <v>1225</v>
      </c>
      <c r="I271" t="s">
        <v>10542</v>
      </c>
      <c r="J271" t="s">
        <v>10543</v>
      </c>
      <c r="K271" t="s">
        <v>10544</v>
      </c>
      <c r="L271" t="s">
        <v>10325</v>
      </c>
      <c r="M271" t="s">
        <v>10326</v>
      </c>
      <c r="N271" t="s">
        <v>10651</v>
      </c>
      <c r="O271" t="s">
        <v>10327</v>
      </c>
      <c r="P271" t="s">
        <v>10328</v>
      </c>
      <c r="Q271" t="s">
        <v>10329</v>
      </c>
      <c r="R271" t="s">
        <v>10327</v>
      </c>
      <c r="S271" t="s">
        <v>10327</v>
      </c>
      <c r="T271" t="s">
        <v>10330</v>
      </c>
      <c r="U271" t="str">
        <f t="shared" si="4"/>
        <v>62177900010501573001544</v>
      </c>
      <c r="V271" t="e">
        <f>VLOOKUP(U271,网银退汇!F:G,2,FALSE)</f>
        <v>#N/A</v>
      </c>
      <c r="W271" t="e">
        <f>VLOOKUP(U271,网银退汇!F:O,10,FALSE)</f>
        <v>#N/A</v>
      </c>
      <c r="X271" t="e">
        <f>VLOOKUP(C271,自助退!L:V,11,FALSE)</f>
        <v>#N/A</v>
      </c>
    </row>
    <row r="272" spans="1:24">
      <c r="A272" t="s">
        <v>10651</v>
      </c>
      <c r="B272" t="s">
        <v>1226</v>
      </c>
      <c r="C272" t="s">
        <v>6090</v>
      </c>
      <c r="D272">
        <v>264</v>
      </c>
      <c r="E272" t="s">
        <v>10714</v>
      </c>
      <c r="F272" t="s">
        <v>88</v>
      </c>
      <c r="G272" t="s">
        <v>6092</v>
      </c>
      <c r="H272" t="s">
        <v>1228</v>
      </c>
      <c r="I272" t="s">
        <v>10656</v>
      </c>
      <c r="J272" t="s">
        <v>10657</v>
      </c>
      <c r="K272" t="s">
        <v>10402</v>
      </c>
      <c r="L272" t="s">
        <v>10325</v>
      </c>
      <c r="M272" t="s">
        <v>10326</v>
      </c>
      <c r="N272" t="s">
        <v>10651</v>
      </c>
      <c r="O272" t="s">
        <v>10403</v>
      </c>
      <c r="P272" t="s">
        <v>10328</v>
      </c>
      <c r="Q272" t="s">
        <v>10329</v>
      </c>
      <c r="R272" t="s">
        <v>10327</v>
      </c>
      <c r="S272" t="s">
        <v>10327</v>
      </c>
      <c r="T272" t="s">
        <v>10330</v>
      </c>
      <c r="U272" t="str">
        <f t="shared" si="4"/>
        <v>6210178002017934671264</v>
      </c>
      <c r="V272" t="e">
        <f>VLOOKUP(U272,网银退汇!F:G,2,FALSE)</f>
        <v>#N/A</v>
      </c>
      <c r="W272" t="e">
        <f>VLOOKUP(U272,网银退汇!F:O,10,FALSE)</f>
        <v>#N/A</v>
      </c>
      <c r="X272" t="e">
        <f>VLOOKUP(C272,自助退!L:V,11,FALSE)</f>
        <v>#N/A</v>
      </c>
    </row>
    <row r="273" spans="1:24">
      <c r="A273" t="s">
        <v>10651</v>
      </c>
      <c r="B273" t="s">
        <v>1229</v>
      </c>
      <c r="C273" t="s">
        <v>6093</v>
      </c>
      <c r="D273">
        <v>32</v>
      </c>
      <c r="E273" t="s">
        <v>10715</v>
      </c>
      <c r="F273" t="s">
        <v>88</v>
      </c>
      <c r="G273" t="s">
        <v>6092</v>
      </c>
      <c r="H273" t="s">
        <v>1228</v>
      </c>
      <c r="I273" t="s">
        <v>10656</v>
      </c>
      <c r="J273" t="s">
        <v>10657</v>
      </c>
      <c r="K273" t="s">
        <v>10402</v>
      </c>
      <c r="L273" t="s">
        <v>10325</v>
      </c>
      <c r="M273" t="s">
        <v>10326</v>
      </c>
      <c r="N273" t="s">
        <v>10651</v>
      </c>
      <c r="O273" t="s">
        <v>10403</v>
      </c>
      <c r="P273" t="s">
        <v>10328</v>
      </c>
      <c r="Q273" t="s">
        <v>10329</v>
      </c>
      <c r="R273" t="s">
        <v>10327</v>
      </c>
      <c r="S273" t="s">
        <v>10327</v>
      </c>
      <c r="T273" t="s">
        <v>10330</v>
      </c>
      <c r="U273" t="str">
        <f t="shared" si="4"/>
        <v>621017800201793467132</v>
      </c>
      <c r="V273" t="e">
        <f>VLOOKUP(U273,网银退汇!F:G,2,FALSE)</f>
        <v>#N/A</v>
      </c>
      <c r="W273" t="e">
        <f>VLOOKUP(U273,网银退汇!F:O,10,FALSE)</f>
        <v>#N/A</v>
      </c>
      <c r="X273" t="e">
        <f>VLOOKUP(C273,自助退!L:V,11,FALSE)</f>
        <v>#N/A</v>
      </c>
    </row>
    <row r="274" spans="1:24">
      <c r="A274" t="s">
        <v>10651</v>
      </c>
      <c r="B274" t="s">
        <v>1232</v>
      </c>
      <c r="C274" t="s">
        <v>6095</v>
      </c>
      <c r="D274">
        <v>173</v>
      </c>
      <c r="E274" t="s">
        <v>10716</v>
      </c>
      <c r="F274" t="s">
        <v>88</v>
      </c>
      <c r="G274" t="s">
        <v>6097</v>
      </c>
      <c r="H274" t="s">
        <v>10717</v>
      </c>
      <c r="I274" t="s">
        <v>10322</v>
      </c>
      <c r="J274" t="s">
        <v>10348</v>
      </c>
      <c r="K274" t="s">
        <v>10349</v>
      </c>
      <c r="L274" t="s">
        <v>10325</v>
      </c>
      <c r="M274" t="s">
        <v>10326</v>
      </c>
      <c r="N274" t="s">
        <v>10651</v>
      </c>
      <c r="O274" t="s">
        <v>10327</v>
      </c>
      <c r="P274" t="s">
        <v>10328</v>
      </c>
      <c r="Q274" t="s">
        <v>10329</v>
      </c>
      <c r="R274" t="s">
        <v>10327</v>
      </c>
      <c r="S274" t="s">
        <v>10327</v>
      </c>
      <c r="T274" t="s">
        <v>10330</v>
      </c>
      <c r="U274" t="str">
        <f t="shared" si="4"/>
        <v>6217003880002194484173</v>
      </c>
      <c r="V274" t="e">
        <f>VLOOKUP(U274,网银退汇!F:G,2,FALSE)</f>
        <v>#N/A</v>
      </c>
      <c r="W274" t="e">
        <f>VLOOKUP(U274,网银退汇!F:O,10,FALSE)</f>
        <v>#N/A</v>
      </c>
      <c r="X274" t="e">
        <f>VLOOKUP(C274,自助退!L:V,11,FALSE)</f>
        <v>#N/A</v>
      </c>
    </row>
    <row r="275" spans="1:24">
      <c r="A275" t="s">
        <v>10651</v>
      </c>
      <c r="B275" t="s">
        <v>6098</v>
      </c>
      <c r="C275" t="s">
        <v>6099</v>
      </c>
      <c r="D275">
        <v>500</v>
      </c>
      <c r="E275" t="s">
        <v>10718</v>
      </c>
      <c r="F275" t="s">
        <v>10453</v>
      </c>
      <c r="G275" t="s">
        <v>5020</v>
      </c>
      <c r="H275" t="s">
        <v>10719</v>
      </c>
      <c r="I275" t="s">
        <v>10322</v>
      </c>
      <c r="J275" t="s">
        <v>10381</v>
      </c>
      <c r="K275" t="s">
        <v>10382</v>
      </c>
      <c r="L275" t="s">
        <v>10325</v>
      </c>
      <c r="M275" t="s">
        <v>10364</v>
      </c>
      <c r="N275" t="s">
        <v>10651</v>
      </c>
      <c r="O275" t="s">
        <v>10327</v>
      </c>
      <c r="P275" t="s">
        <v>10328</v>
      </c>
      <c r="Q275" t="s">
        <v>10365</v>
      </c>
      <c r="R275" t="s">
        <v>10327</v>
      </c>
      <c r="S275" t="s">
        <v>10327</v>
      </c>
      <c r="T275" t="s">
        <v>10366</v>
      </c>
      <c r="U275" t="str">
        <f t="shared" si="4"/>
        <v>6228480866104382365500</v>
      </c>
      <c r="V275">
        <f>VLOOKUP(U275,网银退汇!F:G,2,FALSE)</f>
        <v>500</v>
      </c>
      <c r="W275" t="str">
        <f>VLOOKUP(U275,网银退汇!F:O,10,FALSE)</f>
        <v>20170612</v>
      </c>
      <c r="X275">
        <f>VLOOKUP(C275,自助退!L:V,11,FALSE)</f>
        <v>500</v>
      </c>
    </row>
    <row r="276" spans="1:24">
      <c r="A276" t="s">
        <v>10651</v>
      </c>
      <c r="B276" t="s">
        <v>1237</v>
      </c>
      <c r="C276" t="s">
        <v>6101</v>
      </c>
      <c r="D276">
        <v>2500</v>
      </c>
      <c r="E276" t="s">
        <v>10720</v>
      </c>
      <c r="F276" t="s">
        <v>88</v>
      </c>
      <c r="G276" t="s">
        <v>6103</v>
      </c>
      <c r="H276" t="s">
        <v>1242</v>
      </c>
      <c r="I276" t="s">
        <v>10322</v>
      </c>
      <c r="J276" t="s">
        <v>10381</v>
      </c>
      <c r="K276" t="s">
        <v>10382</v>
      </c>
      <c r="L276" t="s">
        <v>10325</v>
      </c>
      <c r="M276" t="s">
        <v>10326</v>
      </c>
      <c r="N276" t="s">
        <v>10651</v>
      </c>
      <c r="O276" t="s">
        <v>10327</v>
      </c>
      <c r="P276" t="s">
        <v>10328</v>
      </c>
      <c r="Q276" t="s">
        <v>10329</v>
      </c>
      <c r="R276" t="s">
        <v>10327</v>
      </c>
      <c r="S276" t="s">
        <v>10327</v>
      </c>
      <c r="T276" t="s">
        <v>10330</v>
      </c>
      <c r="U276" t="str">
        <f t="shared" si="4"/>
        <v>62284841460638502642500</v>
      </c>
      <c r="V276" t="e">
        <f>VLOOKUP(U276,网银退汇!F:G,2,FALSE)</f>
        <v>#N/A</v>
      </c>
      <c r="W276" t="e">
        <f>VLOOKUP(U276,网银退汇!F:O,10,FALSE)</f>
        <v>#N/A</v>
      </c>
      <c r="X276" t="e">
        <f>VLOOKUP(C276,自助退!L:V,11,FALSE)</f>
        <v>#N/A</v>
      </c>
    </row>
    <row r="277" spans="1:24">
      <c r="A277" t="s">
        <v>10651</v>
      </c>
      <c r="B277" t="s">
        <v>1240</v>
      </c>
      <c r="C277" t="s">
        <v>6104</v>
      </c>
      <c r="D277">
        <v>500</v>
      </c>
      <c r="E277" t="s">
        <v>10721</v>
      </c>
      <c r="F277" t="s">
        <v>88</v>
      </c>
      <c r="G277" t="s">
        <v>6103</v>
      </c>
      <c r="H277" t="s">
        <v>1242</v>
      </c>
      <c r="I277" t="s">
        <v>10322</v>
      </c>
      <c r="J277" t="s">
        <v>10381</v>
      </c>
      <c r="K277" t="s">
        <v>10382</v>
      </c>
      <c r="L277" t="s">
        <v>10325</v>
      </c>
      <c r="M277" t="s">
        <v>10326</v>
      </c>
      <c r="N277" t="s">
        <v>10651</v>
      </c>
      <c r="O277" t="s">
        <v>10327</v>
      </c>
      <c r="P277" t="s">
        <v>10328</v>
      </c>
      <c r="Q277" t="s">
        <v>10329</v>
      </c>
      <c r="R277" t="s">
        <v>10327</v>
      </c>
      <c r="S277" t="s">
        <v>10327</v>
      </c>
      <c r="T277" t="s">
        <v>10330</v>
      </c>
      <c r="U277" t="str">
        <f t="shared" si="4"/>
        <v>6228484146063850264500</v>
      </c>
      <c r="V277" t="e">
        <f>VLOOKUP(U277,网银退汇!F:G,2,FALSE)</f>
        <v>#N/A</v>
      </c>
      <c r="W277" t="e">
        <f>VLOOKUP(U277,网银退汇!F:O,10,FALSE)</f>
        <v>#N/A</v>
      </c>
      <c r="X277" t="e">
        <f>VLOOKUP(C277,自助退!L:V,11,FALSE)</f>
        <v>#N/A</v>
      </c>
    </row>
    <row r="278" spans="1:24">
      <c r="A278" t="s">
        <v>10651</v>
      </c>
      <c r="B278" t="s">
        <v>1243</v>
      </c>
      <c r="C278" t="s">
        <v>6106</v>
      </c>
      <c r="D278">
        <v>2346</v>
      </c>
      <c r="E278" t="s">
        <v>10722</v>
      </c>
      <c r="F278" t="s">
        <v>88</v>
      </c>
      <c r="G278" t="s">
        <v>6108</v>
      </c>
      <c r="H278" t="s">
        <v>1245</v>
      </c>
      <c r="I278" t="s">
        <v>10369</v>
      </c>
      <c r="J278" t="s">
        <v>10370</v>
      </c>
      <c r="K278" t="s">
        <v>10371</v>
      </c>
      <c r="L278" t="s">
        <v>10325</v>
      </c>
      <c r="M278" t="s">
        <v>10326</v>
      </c>
      <c r="N278" t="s">
        <v>10651</v>
      </c>
      <c r="O278" t="s">
        <v>10327</v>
      </c>
      <c r="P278" t="s">
        <v>10328</v>
      </c>
      <c r="Q278" t="s">
        <v>10329</v>
      </c>
      <c r="R278" t="s">
        <v>10327</v>
      </c>
      <c r="S278" t="s">
        <v>10327</v>
      </c>
      <c r="T278" t="s">
        <v>10330</v>
      </c>
      <c r="U278" t="str">
        <f t="shared" si="4"/>
        <v>62268900852860102346</v>
      </c>
      <c r="V278" t="e">
        <f>VLOOKUP(U278,网银退汇!F:G,2,FALSE)</f>
        <v>#N/A</v>
      </c>
      <c r="W278" t="e">
        <f>VLOOKUP(U278,网银退汇!F:O,10,FALSE)</f>
        <v>#N/A</v>
      </c>
      <c r="X278" t="e">
        <f>VLOOKUP(C278,自助退!L:V,11,FALSE)</f>
        <v>#N/A</v>
      </c>
    </row>
    <row r="279" spans="1:24">
      <c r="A279" t="s">
        <v>10651</v>
      </c>
      <c r="B279" t="s">
        <v>1246</v>
      </c>
      <c r="C279" t="s">
        <v>6109</v>
      </c>
      <c r="D279">
        <v>109</v>
      </c>
      <c r="E279" t="s">
        <v>10723</v>
      </c>
      <c r="F279" t="s">
        <v>88</v>
      </c>
      <c r="G279" t="s">
        <v>6111</v>
      </c>
      <c r="H279" t="s">
        <v>1614</v>
      </c>
      <c r="I279" t="s">
        <v>10335</v>
      </c>
      <c r="J279" t="s">
        <v>10</v>
      </c>
      <c r="K279" t="s">
        <v>10336</v>
      </c>
      <c r="L279" t="s">
        <v>10325</v>
      </c>
      <c r="M279" t="s">
        <v>10326</v>
      </c>
      <c r="N279" t="s">
        <v>10651</v>
      </c>
      <c r="O279" t="s">
        <v>10327</v>
      </c>
      <c r="P279" t="s">
        <v>10328</v>
      </c>
      <c r="Q279" t="s">
        <v>10329</v>
      </c>
      <c r="R279" t="s">
        <v>10327</v>
      </c>
      <c r="S279" t="s">
        <v>10327</v>
      </c>
      <c r="T279" t="s">
        <v>10330</v>
      </c>
      <c r="U279" t="str">
        <f t="shared" si="4"/>
        <v>6214833880784866109</v>
      </c>
      <c r="V279" t="e">
        <f>VLOOKUP(U279,网银退汇!F:G,2,FALSE)</f>
        <v>#N/A</v>
      </c>
      <c r="W279" t="e">
        <f>VLOOKUP(U279,网银退汇!F:O,10,FALSE)</f>
        <v>#N/A</v>
      </c>
      <c r="X279" t="e">
        <f>VLOOKUP(C279,自助退!L:V,11,FALSE)</f>
        <v>#N/A</v>
      </c>
    </row>
    <row r="280" spans="1:24">
      <c r="A280" t="s">
        <v>10651</v>
      </c>
      <c r="B280" t="s">
        <v>6112</v>
      </c>
      <c r="C280" t="s">
        <v>6113</v>
      </c>
      <c r="D280">
        <v>700</v>
      </c>
      <c r="E280" t="s">
        <v>10724</v>
      </c>
      <c r="F280" t="s">
        <v>400</v>
      </c>
      <c r="G280" t="s">
        <v>5021</v>
      </c>
      <c r="H280" t="s">
        <v>1249</v>
      </c>
      <c r="I280" t="s">
        <v>10369</v>
      </c>
      <c r="J280" t="s">
        <v>10370</v>
      </c>
      <c r="K280" t="s">
        <v>10371</v>
      </c>
      <c r="L280" t="s">
        <v>10325</v>
      </c>
      <c r="M280" t="s">
        <v>10364</v>
      </c>
      <c r="N280" t="s">
        <v>10651</v>
      </c>
      <c r="O280" t="s">
        <v>10327</v>
      </c>
      <c r="P280" t="s">
        <v>10328</v>
      </c>
      <c r="Q280" t="s">
        <v>10365</v>
      </c>
      <c r="R280" t="s">
        <v>10327</v>
      </c>
      <c r="S280" t="s">
        <v>10327</v>
      </c>
      <c r="T280" t="s">
        <v>10366</v>
      </c>
      <c r="U280" t="str">
        <f t="shared" si="4"/>
        <v>6217681900665772700</v>
      </c>
      <c r="V280">
        <f>VLOOKUP(U280,网银退汇!F:G,2,FALSE)</f>
        <v>700</v>
      </c>
      <c r="W280" t="str">
        <f>VLOOKUP(U280,网银退汇!F:O,10,FALSE)</f>
        <v>20170613</v>
      </c>
      <c r="X280">
        <f>VLOOKUP(C280,自助退!L:V,11,FALSE)</f>
        <v>700</v>
      </c>
    </row>
    <row r="281" spans="1:24">
      <c r="A281" t="s">
        <v>10651</v>
      </c>
      <c r="B281" t="s">
        <v>1250</v>
      </c>
      <c r="C281" t="s">
        <v>6115</v>
      </c>
      <c r="D281">
        <v>22</v>
      </c>
      <c r="E281" t="s">
        <v>10725</v>
      </c>
      <c r="F281" t="s">
        <v>88</v>
      </c>
      <c r="G281" t="s">
        <v>6117</v>
      </c>
      <c r="H281" t="s">
        <v>1252</v>
      </c>
      <c r="I281" t="s">
        <v>10322</v>
      </c>
      <c r="J281" t="s">
        <v>10348</v>
      </c>
      <c r="K281" t="s">
        <v>10349</v>
      </c>
      <c r="L281" t="s">
        <v>10325</v>
      </c>
      <c r="M281" t="s">
        <v>10326</v>
      </c>
      <c r="N281" t="s">
        <v>10651</v>
      </c>
      <c r="O281" t="s">
        <v>10327</v>
      </c>
      <c r="P281" t="s">
        <v>10328</v>
      </c>
      <c r="Q281" t="s">
        <v>10329</v>
      </c>
      <c r="R281" t="s">
        <v>10327</v>
      </c>
      <c r="S281" t="s">
        <v>10327</v>
      </c>
      <c r="T281" t="s">
        <v>10330</v>
      </c>
      <c r="U281" t="str">
        <f t="shared" si="4"/>
        <v>621700388000354721922</v>
      </c>
      <c r="V281" t="e">
        <f>VLOOKUP(U281,网银退汇!F:G,2,FALSE)</f>
        <v>#N/A</v>
      </c>
      <c r="W281" t="e">
        <f>VLOOKUP(U281,网银退汇!F:O,10,FALSE)</f>
        <v>#N/A</v>
      </c>
      <c r="X281" t="e">
        <f>VLOOKUP(C281,自助退!L:V,11,FALSE)</f>
        <v>#N/A</v>
      </c>
    </row>
    <row r="282" spans="1:24">
      <c r="A282" t="s">
        <v>10651</v>
      </c>
      <c r="B282" t="s">
        <v>6118</v>
      </c>
      <c r="C282" t="s">
        <v>6119</v>
      </c>
      <c r="D282">
        <v>361</v>
      </c>
      <c r="E282" t="s">
        <v>10726</v>
      </c>
      <c r="F282" t="s">
        <v>96</v>
      </c>
      <c r="G282" t="s">
        <v>4924</v>
      </c>
      <c r="H282" t="s">
        <v>1254</v>
      </c>
      <c r="I282" t="s">
        <v>10656</v>
      </c>
      <c r="J282" t="s">
        <v>10657</v>
      </c>
      <c r="K282" t="s">
        <v>10402</v>
      </c>
      <c r="L282" t="s">
        <v>10325</v>
      </c>
      <c r="M282" t="s">
        <v>10364</v>
      </c>
      <c r="N282" t="s">
        <v>10651</v>
      </c>
      <c r="O282" t="s">
        <v>10403</v>
      </c>
      <c r="P282" t="s">
        <v>10328</v>
      </c>
      <c r="Q282" t="s">
        <v>10365</v>
      </c>
      <c r="R282" t="s">
        <v>10327</v>
      </c>
      <c r="S282" t="s">
        <v>10327</v>
      </c>
      <c r="T282" t="s">
        <v>10366</v>
      </c>
      <c r="U282" t="str">
        <f t="shared" si="4"/>
        <v>6223691305598009361</v>
      </c>
      <c r="V282">
        <f>VLOOKUP(U282,网银退汇!F:G,2,FALSE)</f>
        <v>361</v>
      </c>
      <c r="W282" t="str">
        <f>VLOOKUP(U282,网银退汇!F:O,10,FALSE)</f>
        <v>20170612</v>
      </c>
      <c r="X282">
        <f>VLOOKUP(C282,自助退!L:V,11,FALSE)</f>
        <v>361</v>
      </c>
    </row>
    <row r="283" spans="1:24">
      <c r="A283" t="s">
        <v>10651</v>
      </c>
      <c r="B283" t="s">
        <v>1255</v>
      </c>
      <c r="C283" t="s">
        <v>6121</v>
      </c>
      <c r="D283">
        <v>255</v>
      </c>
      <c r="E283" t="s">
        <v>10727</v>
      </c>
      <c r="F283" t="s">
        <v>88</v>
      </c>
      <c r="G283" t="s">
        <v>6123</v>
      </c>
      <c r="H283" t="s">
        <v>1257</v>
      </c>
      <c r="I283" t="s">
        <v>10322</v>
      </c>
      <c r="J283" t="s">
        <v>10351</v>
      </c>
      <c r="K283" t="s">
        <v>10352</v>
      </c>
      <c r="L283" t="s">
        <v>10325</v>
      </c>
      <c r="M283" t="s">
        <v>10326</v>
      </c>
      <c r="N283" t="s">
        <v>10651</v>
      </c>
      <c r="O283" t="s">
        <v>10327</v>
      </c>
      <c r="P283" t="s">
        <v>10328</v>
      </c>
      <c r="Q283" t="s">
        <v>10329</v>
      </c>
      <c r="R283" t="s">
        <v>10327</v>
      </c>
      <c r="S283" t="s">
        <v>10327</v>
      </c>
      <c r="T283" t="s">
        <v>10330</v>
      </c>
      <c r="U283" t="str">
        <f t="shared" si="4"/>
        <v>6222082505000682784255</v>
      </c>
      <c r="V283" t="e">
        <f>VLOOKUP(U283,网银退汇!F:G,2,FALSE)</f>
        <v>#N/A</v>
      </c>
      <c r="W283" t="e">
        <f>VLOOKUP(U283,网银退汇!F:O,10,FALSE)</f>
        <v>#N/A</v>
      </c>
      <c r="X283" t="e">
        <f>VLOOKUP(C283,自助退!L:V,11,FALSE)</f>
        <v>#N/A</v>
      </c>
    </row>
    <row r="284" spans="1:24">
      <c r="A284" t="s">
        <v>10651</v>
      </c>
      <c r="B284" t="s">
        <v>1258</v>
      </c>
      <c r="C284" t="s">
        <v>6124</v>
      </c>
      <c r="D284">
        <v>1811</v>
      </c>
      <c r="E284" t="s">
        <v>10728</v>
      </c>
      <c r="F284" t="s">
        <v>88</v>
      </c>
      <c r="G284" t="s">
        <v>373</v>
      </c>
      <c r="H284" t="s">
        <v>315</v>
      </c>
      <c r="I284" t="s">
        <v>10656</v>
      </c>
      <c r="J284" t="s">
        <v>10657</v>
      </c>
      <c r="K284" t="s">
        <v>10402</v>
      </c>
      <c r="L284" t="s">
        <v>10325</v>
      </c>
      <c r="M284" t="s">
        <v>10326</v>
      </c>
      <c r="N284" t="s">
        <v>10651</v>
      </c>
      <c r="O284" t="s">
        <v>10403</v>
      </c>
      <c r="P284" t="s">
        <v>10328</v>
      </c>
      <c r="Q284" t="s">
        <v>10329</v>
      </c>
      <c r="R284" t="s">
        <v>10327</v>
      </c>
      <c r="S284" t="s">
        <v>10327</v>
      </c>
      <c r="T284" t="s">
        <v>10330</v>
      </c>
      <c r="U284" t="str">
        <f t="shared" si="4"/>
        <v>62236912964387511811</v>
      </c>
      <c r="V284" t="e">
        <f>VLOOKUP(U284,网银退汇!F:G,2,FALSE)</f>
        <v>#N/A</v>
      </c>
      <c r="W284" t="e">
        <f>VLOOKUP(U284,网银退汇!F:O,10,FALSE)</f>
        <v>#N/A</v>
      </c>
      <c r="X284" t="e">
        <f>VLOOKUP(C284,自助退!L:V,11,FALSE)</f>
        <v>#N/A</v>
      </c>
    </row>
    <row r="285" spans="1:24">
      <c r="A285" t="s">
        <v>10651</v>
      </c>
      <c r="B285" t="s">
        <v>1259</v>
      </c>
      <c r="C285" t="s">
        <v>6126</v>
      </c>
      <c r="D285">
        <v>1864</v>
      </c>
      <c r="E285" t="s">
        <v>10729</v>
      </c>
      <c r="F285" t="s">
        <v>88</v>
      </c>
      <c r="G285" t="s">
        <v>373</v>
      </c>
      <c r="H285" t="s">
        <v>315</v>
      </c>
      <c r="I285" t="s">
        <v>10656</v>
      </c>
      <c r="J285" t="s">
        <v>10657</v>
      </c>
      <c r="K285" t="s">
        <v>10402</v>
      </c>
      <c r="L285" t="s">
        <v>10325</v>
      </c>
      <c r="M285" t="s">
        <v>10326</v>
      </c>
      <c r="N285" t="s">
        <v>10651</v>
      </c>
      <c r="O285" t="s">
        <v>10403</v>
      </c>
      <c r="P285" t="s">
        <v>10328</v>
      </c>
      <c r="Q285" t="s">
        <v>10329</v>
      </c>
      <c r="R285" t="s">
        <v>10327</v>
      </c>
      <c r="S285" t="s">
        <v>10327</v>
      </c>
      <c r="T285" t="s">
        <v>10330</v>
      </c>
      <c r="U285" t="str">
        <f t="shared" si="4"/>
        <v>62236912964387511864</v>
      </c>
      <c r="V285" t="e">
        <f>VLOOKUP(U285,网银退汇!F:G,2,FALSE)</f>
        <v>#N/A</v>
      </c>
      <c r="W285" t="e">
        <f>VLOOKUP(U285,网银退汇!F:O,10,FALSE)</f>
        <v>#N/A</v>
      </c>
      <c r="X285" t="e">
        <f>VLOOKUP(C285,自助退!L:V,11,FALSE)</f>
        <v>#N/A</v>
      </c>
    </row>
    <row r="286" spans="1:24">
      <c r="A286" t="s">
        <v>10651</v>
      </c>
      <c r="B286" t="s">
        <v>6128</v>
      </c>
      <c r="C286" t="s">
        <v>6129</v>
      </c>
      <c r="D286">
        <v>67</v>
      </c>
      <c r="E286" t="s">
        <v>10730</v>
      </c>
      <c r="F286" t="s">
        <v>90</v>
      </c>
      <c r="G286" t="s">
        <v>5022</v>
      </c>
      <c r="H286" t="s">
        <v>1261</v>
      </c>
      <c r="I286" t="s">
        <v>10322</v>
      </c>
      <c r="J286" t="s">
        <v>10348</v>
      </c>
      <c r="K286" t="s">
        <v>10349</v>
      </c>
      <c r="L286" t="s">
        <v>10325</v>
      </c>
      <c r="M286" t="s">
        <v>10364</v>
      </c>
      <c r="N286" t="s">
        <v>10651</v>
      </c>
      <c r="O286" t="s">
        <v>10327</v>
      </c>
      <c r="P286" t="s">
        <v>10328</v>
      </c>
      <c r="Q286" t="s">
        <v>10365</v>
      </c>
      <c r="R286" t="s">
        <v>10327</v>
      </c>
      <c r="S286" t="s">
        <v>10327</v>
      </c>
      <c r="T286" t="s">
        <v>10366</v>
      </c>
      <c r="U286" t="str">
        <f t="shared" si="4"/>
        <v>622700386130016892467</v>
      </c>
      <c r="V286">
        <f>VLOOKUP(U286,网银退汇!F:G,2,FALSE)</f>
        <v>67</v>
      </c>
      <c r="W286" t="str">
        <f>VLOOKUP(U286,网银退汇!F:O,10,FALSE)</f>
        <v>20170612</v>
      </c>
      <c r="X286">
        <f>VLOOKUP(C286,自助退!L:V,11,FALSE)</f>
        <v>67</v>
      </c>
    </row>
    <row r="287" spans="1:24">
      <c r="A287" t="s">
        <v>10651</v>
      </c>
      <c r="B287" t="s">
        <v>1262</v>
      </c>
      <c r="C287" t="s">
        <v>6131</v>
      </c>
      <c r="D287">
        <v>3000</v>
      </c>
      <c r="E287" t="s">
        <v>10731</v>
      </c>
      <c r="F287" t="s">
        <v>88</v>
      </c>
      <c r="G287" t="s">
        <v>6133</v>
      </c>
      <c r="H287" t="s">
        <v>1264</v>
      </c>
      <c r="I287" t="s">
        <v>10656</v>
      </c>
      <c r="J287" t="s">
        <v>10657</v>
      </c>
      <c r="K287" t="s">
        <v>10402</v>
      </c>
      <c r="L287" t="s">
        <v>10325</v>
      </c>
      <c r="M287" t="s">
        <v>10326</v>
      </c>
      <c r="N287" t="s">
        <v>10651</v>
      </c>
      <c r="O287" t="s">
        <v>10403</v>
      </c>
      <c r="P287" t="s">
        <v>10328</v>
      </c>
      <c r="Q287" t="s">
        <v>10329</v>
      </c>
      <c r="R287" t="s">
        <v>10327</v>
      </c>
      <c r="S287" t="s">
        <v>10327</v>
      </c>
      <c r="T287" t="s">
        <v>10330</v>
      </c>
      <c r="U287" t="str">
        <f t="shared" si="4"/>
        <v>62319000000636144463000</v>
      </c>
      <c r="V287" t="e">
        <f>VLOOKUP(U287,网银退汇!F:G,2,FALSE)</f>
        <v>#N/A</v>
      </c>
      <c r="W287" t="e">
        <f>VLOOKUP(U287,网银退汇!F:O,10,FALSE)</f>
        <v>#N/A</v>
      </c>
      <c r="X287" t="e">
        <f>VLOOKUP(C287,自助退!L:V,11,FALSE)</f>
        <v>#N/A</v>
      </c>
    </row>
    <row r="288" spans="1:24">
      <c r="A288" t="s">
        <v>10651</v>
      </c>
      <c r="B288" t="s">
        <v>1265</v>
      </c>
      <c r="C288" t="s">
        <v>6134</v>
      </c>
      <c r="D288">
        <v>2546</v>
      </c>
      <c r="E288" t="s">
        <v>10732</v>
      </c>
      <c r="F288" t="s">
        <v>88</v>
      </c>
      <c r="G288" t="s">
        <v>4925</v>
      </c>
      <c r="H288" t="s">
        <v>1267</v>
      </c>
      <c r="I288" t="s">
        <v>10322</v>
      </c>
      <c r="J288" t="s">
        <v>10381</v>
      </c>
      <c r="K288" t="s">
        <v>10382</v>
      </c>
      <c r="L288" t="s">
        <v>10325</v>
      </c>
      <c r="M288" t="s">
        <v>10326</v>
      </c>
      <c r="N288" t="s">
        <v>10651</v>
      </c>
      <c r="O288" t="s">
        <v>10327</v>
      </c>
      <c r="P288" t="s">
        <v>10328</v>
      </c>
      <c r="Q288" t="s">
        <v>10329</v>
      </c>
      <c r="R288" t="s">
        <v>10327</v>
      </c>
      <c r="S288" t="s">
        <v>10327</v>
      </c>
      <c r="T288" t="s">
        <v>10330</v>
      </c>
      <c r="U288" t="str">
        <f t="shared" si="4"/>
        <v>62284833481431165722546</v>
      </c>
      <c r="V288" t="e">
        <f>VLOOKUP(U288,网银退汇!F:G,2,FALSE)</f>
        <v>#N/A</v>
      </c>
      <c r="W288" t="e">
        <f>VLOOKUP(U288,网银退汇!F:O,10,FALSE)</f>
        <v>#N/A</v>
      </c>
      <c r="X288" t="e">
        <f>VLOOKUP(C288,自助退!L:V,11,FALSE)</f>
        <v>#N/A</v>
      </c>
    </row>
    <row r="289" spans="1:24">
      <c r="A289" t="s">
        <v>10651</v>
      </c>
      <c r="B289" t="s">
        <v>6136</v>
      </c>
      <c r="C289" t="s">
        <v>6137</v>
      </c>
      <c r="D289">
        <v>500</v>
      </c>
      <c r="E289" t="s">
        <v>10733</v>
      </c>
      <c r="F289" t="s">
        <v>10363</v>
      </c>
      <c r="G289" t="s">
        <v>4925</v>
      </c>
      <c r="H289" t="s">
        <v>1269</v>
      </c>
      <c r="I289" t="s">
        <v>10322</v>
      </c>
      <c r="J289" t="s">
        <v>10381</v>
      </c>
      <c r="K289" t="s">
        <v>10382</v>
      </c>
      <c r="L289" t="s">
        <v>10325</v>
      </c>
      <c r="M289" t="s">
        <v>10364</v>
      </c>
      <c r="N289" t="s">
        <v>10651</v>
      </c>
      <c r="O289" t="s">
        <v>10327</v>
      </c>
      <c r="P289" t="s">
        <v>10328</v>
      </c>
      <c r="Q289" t="s">
        <v>10365</v>
      </c>
      <c r="R289" t="s">
        <v>10327</v>
      </c>
      <c r="S289" t="s">
        <v>10327</v>
      </c>
      <c r="T289" t="s">
        <v>10366</v>
      </c>
      <c r="U289" t="str">
        <f t="shared" si="4"/>
        <v>6228483348143116572500</v>
      </c>
      <c r="V289">
        <f>VLOOKUP(U289,网银退汇!F:G,2,FALSE)</f>
        <v>500</v>
      </c>
      <c r="W289" t="str">
        <f>VLOOKUP(U289,网银退汇!F:O,10,FALSE)</f>
        <v>20170612</v>
      </c>
      <c r="X289">
        <f>VLOOKUP(C289,自助退!L:V,11,FALSE)</f>
        <v>500</v>
      </c>
    </row>
    <row r="290" spans="1:24">
      <c r="A290" t="s">
        <v>10651</v>
      </c>
      <c r="B290" t="s">
        <v>6141</v>
      </c>
      <c r="C290" t="s">
        <v>6142</v>
      </c>
      <c r="D290">
        <v>498</v>
      </c>
      <c r="E290" t="s">
        <v>10734</v>
      </c>
      <c r="F290" t="s">
        <v>10363</v>
      </c>
      <c r="G290" t="s">
        <v>4926</v>
      </c>
      <c r="H290" t="s">
        <v>1273</v>
      </c>
      <c r="I290" t="s">
        <v>10322</v>
      </c>
      <c r="J290" t="s">
        <v>10381</v>
      </c>
      <c r="K290" t="s">
        <v>10382</v>
      </c>
      <c r="L290" t="s">
        <v>10325</v>
      </c>
      <c r="M290" t="s">
        <v>10364</v>
      </c>
      <c r="N290" t="s">
        <v>10651</v>
      </c>
      <c r="O290" t="s">
        <v>10327</v>
      </c>
      <c r="P290" t="s">
        <v>10328</v>
      </c>
      <c r="Q290" t="s">
        <v>10365</v>
      </c>
      <c r="R290" t="s">
        <v>10327</v>
      </c>
      <c r="S290" t="s">
        <v>10327</v>
      </c>
      <c r="T290" t="s">
        <v>10366</v>
      </c>
      <c r="U290" t="str">
        <f t="shared" si="4"/>
        <v>6228483868600634270498</v>
      </c>
      <c r="V290">
        <f>VLOOKUP(U290,网银退汇!F:G,2,FALSE)</f>
        <v>498</v>
      </c>
      <c r="W290" t="str">
        <f>VLOOKUP(U290,网银退汇!F:O,10,FALSE)</f>
        <v>20170612</v>
      </c>
      <c r="X290">
        <f>VLOOKUP(C290,自助退!L:V,11,FALSE)</f>
        <v>498</v>
      </c>
    </row>
    <row r="291" spans="1:24">
      <c r="A291" t="s">
        <v>10651</v>
      </c>
      <c r="B291" t="s">
        <v>6144</v>
      </c>
      <c r="C291" t="s">
        <v>6145</v>
      </c>
      <c r="D291">
        <v>430</v>
      </c>
      <c r="E291" t="s">
        <v>10735</v>
      </c>
      <c r="F291" t="s">
        <v>10363</v>
      </c>
      <c r="G291" t="s">
        <v>4928</v>
      </c>
      <c r="H291" t="s">
        <v>1275</v>
      </c>
      <c r="I291" t="s">
        <v>10322</v>
      </c>
      <c r="J291" t="s">
        <v>10381</v>
      </c>
      <c r="K291" t="s">
        <v>10382</v>
      </c>
      <c r="L291" t="s">
        <v>10325</v>
      </c>
      <c r="M291" t="s">
        <v>10364</v>
      </c>
      <c r="N291" t="s">
        <v>10651</v>
      </c>
      <c r="O291" t="s">
        <v>10327</v>
      </c>
      <c r="P291" t="s">
        <v>10328</v>
      </c>
      <c r="Q291" t="s">
        <v>10365</v>
      </c>
      <c r="R291" t="s">
        <v>10327</v>
      </c>
      <c r="S291" t="s">
        <v>10327</v>
      </c>
      <c r="T291" t="s">
        <v>10366</v>
      </c>
      <c r="U291" t="str">
        <f t="shared" si="4"/>
        <v>6228481938618416978430</v>
      </c>
      <c r="V291">
        <f>VLOOKUP(U291,网银退汇!F:G,2,FALSE)</f>
        <v>430</v>
      </c>
      <c r="W291" t="str">
        <f>VLOOKUP(U291,网银退汇!F:O,10,FALSE)</f>
        <v>20170612</v>
      </c>
      <c r="X291">
        <f>VLOOKUP(C291,自助退!L:V,11,FALSE)</f>
        <v>430</v>
      </c>
    </row>
    <row r="292" spans="1:24">
      <c r="A292" t="s">
        <v>10651</v>
      </c>
      <c r="B292" t="s">
        <v>6147</v>
      </c>
      <c r="C292" t="s">
        <v>6148</v>
      </c>
      <c r="D292">
        <v>1500</v>
      </c>
      <c r="E292" t="s">
        <v>10736</v>
      </c>
      <c r="F292" t="s">
        <v>10363</v>
      </c>
      <c r="G292" t="s">
        <v>4927</v>
      </c>
      <c r="H292" t="s">
        <v>1277</v>
      </c>
      <c r="I292" t="s">
        <v>10322</v>
      </c>
      <c r="J292" t="s">
        <v>10381</v>
      </c>
      <c r="K292" t="s">
        <v>10382</v>
      </c>
      <c r="L292" t="s">
        <v>10325</v>
      </c>
      <c r="M292" t="s">
        <v>10364</v>
      </c>
      <c r="N292" t="s">
        <v>10651</v>
      </c>
      <c r="O292" t="s">
        <v>10327</v>
      </c>
      <c r="P292" t="s">
        <v>10328</v>
      </c>
      <c r="Q292" t="s">
        <v>10365</v>
      </c>
      <c r="R292" t="s">
        <v>10327</v>
      </c>
      <c r="S292" t="s">
        <v>10327</v>
      </c>
      <c r="T292" t="s">
        <v>10366</v>
      </c>
      <c r="U292" t="str">
        <f t="shared" si="4"/>
        <v>62599602492721211500</v>
      </c>
      <c r="V292">
        <f>VLOOKUP(U292,网银退汇!F:G,2,FALSE)</f>
        <v>1500</v>
      </c>
      <c r="W292" t="str">
        <f>VLOOKUP(U292,网银退汇!F:O,10,FALSE)</f>
        <v>20170612</v>
      </c>
      <c r="X292">
        <f>VLOOKUP(C292,自助退!L:V,11,FALSE)</f>
        <v>1500</v>
      </c>
    </row>
    <row r="293" spans="1:24">
      <c r="A293" t="s">
        <v>10651</v>
      </c>
      <c r="B293" t="s">
        <v>1278</v>
      </c>
      <c r="C293" t="s">
        <v>6150</v>
      </c>
      <c r="D293">
        <v>1000</v>
      </c>
      <c r="E293" t="s">
        <v>10737</v>
      </c>
      <c r="F293" t="s">
        <v>88</v>
      </c>
      <c r="G293" t="s">
        <v>6152</v>
      </c>
      <c r="H293" t="s">
        <v>10738</v>
      </c>
      <c r="I293" t="s">
        <v>10369</v>
      </c>
      <c r="J293" t="s">
        <v>10370</v>
      </c>
      <c r="K293" t="s">
        <v>10371</v>
      </c>
      <c r="L293" t="s">
        <v>10325</v>
      </c>
      <c r="M293" t="s">
        <v>10326</v>
      </c>
      <c r="N293" t="s">
        <v>10651</v>
      </c>
      <c r="O293" t="s">
        <v>10327</v>
      </c>
      <c r="P293" t="s">
        <v>10328</v>
      </c>
      <c r="Q293" t="s">
        <v>10329</v>
      </c>
      <c r="R293" t="s">
        <v>10327</v>
      </c>
      <c r="S293" t="s">
        <v>10327</v>
      </c>
      <c r="T293" t="s">
        <v>10330</v>
      </c>
      <c r="U293" t="str">
        <f t="shared" si="4"/>
        <v>62177319020579141000</v>
      </c>
      <c r="V293" t="e">
        <f>VLOOKUP(U293,网银退汇!F:G,2,FALSE)</f>
        <v>#N/A</v>
      </c>
      <c r="W293" t="e">
        <f>VLOOKUP(U293,网银退汇!F:O,10,FALSE)</f>
        <v>#N/A</v>
      </c>
      <c r="X293" t="e">
        <f>VLOOKUP(C293,自助退!L:V,11,FALSE)</f>
        <v>#N/A</v>
      </c>
    </row>
    <row r="294" spans="1:24">
      <c r="A294" t="s">
        <v>10651</v>
      </c>
      <c r="B294" t="s">
        <v>6153</v>
      </c>
      <c r="C294" t="s">
        <v>6154</v>
      </c>
      <c r="D294">
        <v>5000</v>
      </c>
      <c r="E294" t="s">
        <v>10739</v>
      </c>
      <c r="F294" t="s">
        <v>10740</v>
      </c>
      <c r="G294" t="s">
        <v>4929</v>
      </c>
      <c r="H294" t="s">
        <v>10741</v>
      </c>
      <c r="I294" t="s">
        <v>10656</v>
      </c>
      <c r="J294" t="s">
        <v>10657</v>
      </c>
      <c r="K294" t="s">
        <v>10402</v>
      </c>
      <c r="L294" t="s">
        <v>10325</v>
      </c>
      <c r="M294" t="s">
        <v>10364</v>
      </c>
      <c r="N294" t="s">
        <v>10651</v>
      </c>
      <c r="O294" t="s">
        <v>10403</v>
      </c>
      <c r="P294" t="s">
        <v>10328</v>
      </c>
      <c r="Q294" t="s">
        <v>10365</v>
      </c>
      <c r="R294" t="s">
        <v>10327</v>
      </c>
      <c r="S294" t="s">
        <v>10327</v>
      </c>
      <c r="T294" t="s">
        <v>10366</v>
      </c>
      <c r="U294" t="str">
        <f t="shared" si="4"/>
        <v>62236913243806865000</v>
      </c>
      <c r="V294">
        <f>VLOOKUP(U294,网银退汇!F:G,2,FALSE)</f>
        <v>5000</v>
      </c>
      <c r="W294" t="str">
        <f>VLOOKUP(U294,网银退汇!F:O,10,FALSE)</f>
        <v>20170612</v>
      </c>
      <c r="X294">
        <f>VLOOKUP(C294,自助退!L:V,11,FALSE)</f>
        <v>5000</v>
      </c>
    </row>
    <row r="295" spans="1:24">
      <c r="A295" t="s">
        <v>10651</v>
      </c>
      <c r="B295" t="s">
        <v>6156</v>
      </c>
      <c r="C295" t="s">
        <v>6157</v>
      </c>
      <c r="D295">
        <v>20</v>
      </c>
      <c r="E295" t="s">
        <v>10742</v>
      </c>
      <c r="F295" t="s">
        <v>90</v>
      </c>
      <c r="G295" t="s">
        <v>380</v>
      </c>
      <c r="H295" t="s">
        <v>331</v>
      </c>
      <c r="I295" t="s">
        <v>10322</v>
      </c>
      <c r="J295" t="s">
        <v>10348</v>
      </c>
      <c r="K295" t="s">
        <v>10349</v>
      </c>
      <c r="L295" t="s">
        <v>10325</v>
      </c>
      <c r="M295" t="s">
        <v>10364</v>
      </c>
      <c r="N295" t="s">
        <v>10651</v>
      </c>
      <c r="O295" t="s">
        <v>10327</v>
      </c>
      <c r="P295" t="s">
        <v>10328</v>
      </c>
      <c r="Q295" t="s">
        <v>10365</v>
      </c>
      <c r="R295" t="s">
        <v>10327</v>
      </c>
      <c r="S295" t="s">
        <v>10327</v>
      </c>
      <c r="T295" t="s">
        <v>10366</v>
      </c>
      <c r="U295" t="str">
        <f t="shared" si="4"/>
        <v>621700391000615739120</v>
      </c>
      <c r="V295">
        <f>VLOOKUP(U295,网银退汇!F:G,2,FALSE)</f>
        <v>20</v>
      </c>
      <c r="W295" t="str">
        <f>VLOOKUP(U295,网银退汇!F:O,10,FALSE)</f>
        <v>20170612</v>
      </c>
      <c r="X295">
        <f>VLOOKUP(C295,自助退!L:V,11,FALSE)</f>
        <v>20</v>
      </c>
    </row>
    <row r="296" spans="1:24">
      <c r="A296" t="s">
        <v>10651</v>
      </c>
      <c r="B296" t="s">
        <v>6159</v>
      </c>
      <c r="C296" t="s">
        <v>6160</v>
      </c>
      <c r="D296">
        <v>1000</v>
      </c>
      <c r="E296" t="s">
        <v>10743</v>
      </c>
      <c r="F296" t="s">
        <v>10740</v>
      </c>
      <c r="G296" t="s">
        <v>4930</v>
      </c>
      <c r="H296" t="s">
        <v>1284</v>
      </c>
      <c r="I296" t="s">
        <v>10656</v>
      </c>
      <c r="J296" t="s">
        <v>10657</v>
      </c>
      <c r="K296" t="s">
        <v>10402</v>
      </c>
      <c r="L296" t="s">
        <v>10325</v>
      </c>
      <c r="M296" t="s">
        <v>10364</v>
      </c>
      <c r="N296" t="s">
        <v>10651</v>
      </c>
      <c r="O296" t="s">
        <v>10403</v>
      </c>
      <c r="P296" t="s">
        <v>10328</v>
      </c>
      <c r="Q296" t="s">
        <v>10365</v>
      </c>
      <c r="R296" t="s">
        <v>10327</v>
      </c>
      <c r="S296" t="s">
        <v>10327</v>
      </c>
      <c r="T296" t="s">
        <v>10366</v>
      </c>
      <c r="U296" t="str">
        <f t="shared" si="4"/>
        <v>62319000000127022351000</v>
      </c>
      <c r="V296">
        <f>VLOOKUP(U296,网银退汇!F:G,2,FALSE)</f>
        <v>1000</v>
      </c>
      <c r="W296" t="str">
        <f>VLOOKUP(U296,网银退汇!F:O,10,FALSE)</f>
        <v>20170612</v>
      </c>
      <c r="X296">
        <f>VLOOKUP(C296,自助退!L:V,11,FALSE)</f>
        <v>1000</v>
      </c>
    </row>
    <row r="297" spans="1:24">
      <c r="A297" t="s">
        <v>10651</v>
      </c>
      <c r="B297" t="s">
        <v>6162</v>
      </c>
      <c r="C297" t="s">
        <v>6163</v>
      </c>
      <c r="D297">
        <v>9</v>
      </c>
      <c r="E297" t="s">
        <v>10744</v>
      </c>
      <c r="F297" t="s">
        <v>10740</v>
      </c>
      <c r="G297" t="s">
        <v>4930</v>
      </c>
      <c r="H297" t="s">
        <v>1284</v>
      </c>
      <c r="I297" t="s">
        <v>10656</v>
      </c>
      <c r="J297" t="s">
        <v>10657</v>
      </c>
      <c r="K297" t="s">
        <v>10402</v>
      </c>
      <c r="L297" t="s">
        <v>10325</v>
      </c>
      <c r="M297" t="s">
        <v>10364</v>
      </c>
      <c r="N297" t="s">
        <v>10651</v>
      </c>
      <c r="O297" t="s">
        <v>10403</v>
      </c>
      <c r="P297" t="s">
        <v>10328</v>
      </c>
      <c r="Q297" t="s">
        <v>10365</v>
      </c>
      <c r="R297" t="s">
        <v>10327</v>
      </c>
      <c r="S297" t="s">
        <v>10327</v>
      </c>
      <c r="T297" t="s">
        <v>10366</v>
      </c>
      <c r="U297" t="str">
        <f t="shared" si="4"/>
        <v>62319000000127022359</v>
      </c>
      <c r="V297">
        <f>VLOOKUP(U297,网银退汇!F:G,2,FALSE)</f>
        <v>9</v>
      </c>
      <c r="W297" t="str">
        <f>VLOOKUP(U297,网银退汇!F:O,10,FALSE)</f>
        <v>20170612</v>
      </c>
      <c r="X297">
        <f>VLOOKUP(C297,自助退!L:V,11,FALSE)</f>
        <v>9</v>
      </c>
    </row>
    <row r="298" spans="1:24">
      <c r="A298" t="s">
        <v>10651</v>
      </c>
      <c r="B298" t="s">
        <v>1285</v>
      </c>
      <c r="C298" t="s">
        <v>6165</v>
      </c>
      <c r="D298">
        <v>46</v>
      </c>
      <c r="E298" t="s">
        <v>10745</v>
      </c>
      <c r="F298" t="s">
        <v>88</v>
      </c>
      <c r="G298" t="s">
        <v>6167</v>
      </c>
      <c r="H298" t="s">
        <v>1287</v>
      </c>
      <c r="I298" t="s">
        <v>10335</v>
      </c>
      <c r="J298" t="s">
        <v>10</v>
      </c>
      <c r="K298" t="s">
        <v>10336</v>
      </c>
      <c r="L298" t="s">
        <v>10325</v>
      </c>
      <c r="M298" t="s">
        <v>10326</v>
      </c>
      <c r="N298" t="s">
        <v>10651</v>
      </c>
      <c r="O298" t="s">
        <v>10327</v>
      </c>
      <c r="P298" t="s">
        <v>10328</v>
      </c>
      <c r="Q298" t="s">
        <v>10329</v>
      </c>
      <c r="R298" t="s">
        <v>10327</v>
      </c>
      <c r="S298" t="s">
        <v>10327</v>
      </c>
      <c r="T298" t="s">
        <v>10330</v>
      </c>
      <c r="U298" t="str">
        <f t="shared" si="4"/>
        <v>621483013852804646</v>
      </c>
      <c r="V298" t="e">
        <f>VLOOKUP(U298,网银退汇!F:G,2,FALSE)</f>
        <v>#N/A</v>
      </c>
      <c r="W298" t="e">
        <f>VLOOKUP(U298,网银退汇!F:O,10,FALSE)</f>
        <v>#N/A</v>
      </c>
      <c r="X298" t="e">
        <f>VLOOKUP(C298,自助退!L:V,11,FALSE)</f>
        <v>#N/A</v>
      </c>
    </row>
    <row r="299" spans="1:24">
      <c r="A299" t="s">
        <v>10651</v>
      </c>
      <c r="B299" t="s">
        <v>1288</v>
      </c>
      <c r="C299" t="s">
        <v>6168</v>
      </c>
      <c r="D299">
        <v>580</v>
      </c>
      <c r="E299" t="s">
        <v>10746</v>
      </c>
      <c r="F299" t="s">
        <v>88</v>
      </c>
      <c r="G299" t="s">
        <v>6170</v>
      </c>
      <c r="H299" t="s">
        <v>10747</v>
      </c>
      <c r="I299" t="s">
        <v>10322</v>
      </c>
      <c r="J299" t="s">
        <v>10381</v>
      </c>
      <c r="K299" t="s">
        <v>10382</v>
      </c>
      <c r="L299" t="s">
        <v>10325</v>
      </c>
      <c r="M299" t="s">
        <v>10326</v>
      </c>
      <c r="N299" t="s">
        <v>10651</v>
      </c>
      <c r="O299" t="s">
        <v>10327</v>
      </c>
      <c r="P299" t="s">
        <v>10328</v>
      </c>
      <c r="Q299" t="s">
        <v>10329</v>
      </c>
      <c r="R299" t="s">
        <v>10327</v>
      </c>
      <c r="S299" t="s">
        <v>10327</v>
      </c>
      <c r="T299" t="s">
        <v>10330</v>
      </c>
      <c r="U299" t="str">
        <f t="shared" si="4"/>
        <v>6228481190645706910580</v>
      </c>
      <c r="V299" t="e">
        <f>VLOOKUP(U299,网银退汇!F:G,2,FALSE)</f>
        <v>#N/A</v>
      </c>
      <c r="W299" t="e">
        <f>VLOOKUP(U299,网银退汇!F:O,10,FALSE)</f>
        <v>#N/A</v>
      </c>
      <c r="X299" t="e">
        <f>VLOOKUP(C299,自助退!L:V,11,FALSE)</f>
        <v>#N/A</v>
      </c>
    </row>
    <row r="300" spans="1:24">
      <c r="A300" t="s">
        <v>10651</v>
      </c>
      <c r="B300" t="s">
        <v>1291</v>
      </c>
      <c r="C300" t="s">
        <v>6171</v>
      </c>
      <c r="D300">
        <v>1273</v>
      </c>
      <c r="E300" t="s">
        <v>10748</v>
      </c>
      <c r="F300" t="s">
        <v>88</v>
      </c>
      <c r="G300" t="s">
        <v>6173</v>
      </c>
      <c r="H300" t="s">
        <v>1293</v>
      </c>
      <c r="I300" t="s">
        <v>10542</v>
      </c>
      <c r="J300" t="s">
        <v>10543</v>
      </c>
      <c r="K300" t="s">
        <v>10544</v>
      </c>
      <c r="L300" t="s">
        <v>10325</v>
      </c>
      <c r="M300" t="s">
        <v>10326</v>
      </c>
      <c r="N300" t="s">
        <v>10651</v>
      </c>
      <c r="O300" t="s">
        <v>10327</v>
      </c>
      <c r="P300" t="s">
        <v>10328</v>
      </c>
      <c r="Q300" t="s">
        <v>10329</v>
      </c>
      <c r="R300" t="s">
        <v>10327</v>
      </c>
      <c r="S300" t="s">
        <v>10327</v>
      </c>
      <c r="T300" t="s">
        <v>10330</v>
      </c>
      <c r="U300" t="str">
        <f t="shared" si="4"/>
        <v>62177900010332473761273</v>
      </c>
      <c r="V300" t="e">
        <f>VLOOKUP(U300,网银退汇!F:G,2,FALSE)</f>
        <v>#N/A</v>
      </c>
      <c r="W300" t="e">
        <f>VLOOKUP(U300,网银退汇!F:O,10,FALSE)</f>
        <v>#N/A</v>
      </c>
      <c r="X300" t="e">
        <f>VLOOKUP(C300,自助退!L:V,11,FALSE)</f>
        <v>#N/A</v>
      </c>
    </row>
    <row r="301" spans="1:24">
      <c r="A301" t="s">
        <v>10651</v>
      </c>
      <c r="B301" t="s">
        <v>1294</v>
      </c>
      <c r="C301" t="s">
        <v>6174</v>
      </c>
      <c r="D301">
        <v>168</v>
      </c>
      <c r="E301" t="s">
        <v>10749</v>
      </c>
      <c r="F301" t="s">
        <v>88</v>
      </c>
      <c r="G301" t="s">
        <v>6176</v>
      </c>
      <c r="H301" t="s">
        <v>1296</v>
      </c>
      <c r="I301" t="s">
        <v>10335</v>
      </c>
      <c r="J301" t="s">
        <v>10</v>
      </c>
      <c r="K301" t="s">
        <v>10336</v>
      </c>
      <c r="L301" t="s">
        <v>10325</v>
      </c>
      <c r="M301" t="s">
        <v>10326</v>
      </c>
      <c r="N301" t="s">
        <v>10651</v>
      </c>
      <c r="O301" t="s">
        <v>10327</v>
      </c>
      <c r="P301" t="s">
        <v>10328</v>
      </c>
      <c r="Q301" t="s">
        <v>10329</v>
      </c>
      <c r="R301" t="s">
        <v>10327</v>
      </c>
      <c r="S301" t="s">
        <v>10327</v>
      </c>
      <c r="T301" t="s">
        <v>10330</v>
      </c>
      <c r="U301" t="str">
        <f t="shared" si="4"/>
        <v>6225768778325470168</v>
      </c>
      <c r="V301" t="e">
        <f>VLOOKUP(U301,网银退汇!F:G,2,FALSE)</f>
        <v>#N/A</v>
      </c>
      <c r="W301" t="e">
        <f>VLOOKUP(U301,网银退汇!F:O,10,FALSE)</f>
        <v>#N/A</v>
      </c>
      <c r="X301" t="e">
        <f>VLOOKUP(C301,自助退!L:V,11,FALSE)</f>
        <v>#N/A</v>
      </c>
    </row>
    <row r="302" spans="1:24">
      <c r="A302" t="s">
        <v>10651</v>
      </c>
      <c r="B302" t="s">
        <v>6177</v>
      </c>
      <c r="C302" t="s">
        <v>6178</v>
      </c>
      <c r="D302">
        <v>200</v>
      </c>
      <c r="E302" t="s">
        <v>10750</v>
      </c>
      <c r="F302" t="s">
        <v>10363</v>
      </c>
      <c r="G302" t="s">
        <v>5024</v>
      </c>
      <c r="H302" t="s">
        <v>1298</v>
      </c>
      <c r="I302" t="s">
        <v>10322</v>
      </c>
      <c r="J302" t="s">
        <v>10351</v>
      </c>
      <c r="K302" t="s">
        <v>10352</v>
      </c>
      <c r="L302" t="s">
        <v>10325</v>
      </c>
      <c r="M302" t="s">
        <v>10364</v>
      </c>
      <c r="N302" t="s">
        <v>10651</v>
      </c>
      <c r="O302" t="s">
        <v>10327</v>
      </c>
      <c r="P302" t="s">
        <v>10328</v>
      </c>
      <c r="Q302" t="s">
        <v>10365</v>
      </c>
      <c r="R302" t="s">
        <v>10327</v>
      </c>
      <c r="S302" t="s">
        <v>10327</v>
      </c>
      <c r="T302" t="s">
        <v>10366</v>
      </c>
      <c r="U302" t="str">
        <f t="shared" si="4"/>
        <v>6282880031673362200</v>
      </c>
      <c r="V302">
        <f>VLOOKUP(U302,网银退汇!F:G,2,FALSE)</f>
        <v>200</v>
      </c>
      <c r="W302" t="str">
        <f>VLOOKUP(U302,网银退汇!F:O,10,FALSE)</f>
        <v>20170612</v>
      </c>
      <c r="X302">
        <f>VLOOKUP(C302,自助退!L:V,11,FALSE)</f>
        <v>200</v>
      </c>
    </row>
    <row r="303" spans="1:24">
      <c r="A303" t="s">
        <v>10651</v>
      </c>
      <c r="B303" t="s">
        <v>6180</v>
      </c>
      <c r="C303" t="s">
        <v>6181</v>
      </c>
      <c r="D303">
        <v>1608</v>
      </c>
      <c r="E303" t="s">
        <v>10751</v>
      </c>
      <c r="F303" t="s">
        <v>10363</v>
      </c>
      <c r="G303" t="s">
        <v>5024</v>
      </c>
      <c r="H303" t="s">
        <v>1298</v>
      </c>
      <c r="I303" t="s">
        <v>10322</v>
      </c>
      <c r="J303" t="s">
        <v>10351</v>
      </c>
      <c r="K303" t="s">
        <v>10352</v>
      </c>
      <c r="L303" t="s">
        <v>10325</v>
      </c>
      <c r="M303" t="s">
        <v>10364</v>
      </c>
      <c r="N303" t="s">
        <v>10651</v>
      </c>
      <c r="O303" t="s">
        <v>10327</v>
      </c>
      <c r="P303" t="s">
        <v>10328</v>
      </c>
      <c r="Q303" t="s">
        <v>10365</v>
      </c>
      <c r="R303" t="s">
        <v>10327</v>
      </c>
      <c r="S303" t="s">
        <v>10327</v>
      </c>
      <c r="T303" t="s">
        <v>10366</v>
      </c>
      <c r="U303" t="str">
        <f t="shared" si="4"/>
        <v>62828800316733621608</v>
      </c>
      <c r="V303">
        <f>VLOOKUP(U303,网银退汇!F:G,2,FALSE)</f>
        <v>1608</v>
      </c>
      <c r="W303" t="str">
        <f>VLOOKUP(U303,网银退汇!F:O,10,FALSE)</f>
        <v>20170612</v>
      </c>
      <c r="X303">
        <f>VLOOKUP(C303,自助退!L:V,11,FALSE)</f>
        <v>1608</v>
      </c>
    </row>
    <row r="304" spans="1:24">
      <c r="A304" t="s">
        <v>10651</v>
      </c>
      <c r="B304" t="s">
        <v>6183</v>
      </c>
      <c r="C304" t="s">
        <v>6184</v>
      </c>
      <c r="D304">
        <v>200</v>
      </c>
      <c r="E304" t="s">
        <v>10750</v>
      </c>
      <c r="F304" t="s">
        <v>10363</v>
      </c>
      <c r="G304" t="s">
        <v>5024</v>
      </c>
      <c r="H304" t="s">
        <v>1298</v>
      </c>
      <c r="I304" t="s">
        <v>10322</v>
      </c>
      <c r="J304" t="s">
        <v>10351</v>
      </c>
      <c r="K304" t="s">
        <v>10352</v>
      </c>
      <c r="L304" t="s">
        <v>10325</v>
      </c>
      <c r="M304" t="s">
        <v>10364</v>
      </c>
      <c r="N304" t="s">
        <v>10651</v>
      </c>
      <c r="O304" t="s">
        <v>10327</v>
      </c>
      <c r="P304" t="s">
        <v>10328</v>
      </c>
      <c r="Q304" t="s">
        <v>10365</v>
      </c>
      <c r="R304" t="s">
        <v>10327</v>
      </c>
      <c r="S304" t="s">
        <v>10327</v>
      </c>
      <c r="T304" t="s">
        <v>10366</v>
      </c>
      <c r="U304" t="str">
        <f t="shared" si="4"/>
        <v>6282880031673362200</v>
      </c>
      <c r="V304">
        <f>VLOOKUP(U304,网银退汇!F:G,2,FALSE)</f>
        <v>200</v>
      </c>
      <c r="W304" t="str">
        <f>VLOOKUP(U304,网银退汇!F:O,10,FALSE)</f>
        <v>20170612</v>
      </c>
      <c r="X304">
        <f>VLOOKUP(C304,自助退!L:V,11,FALSE)</f>
        <v>200</v>
      </c>
    </row>
    <row r="305" spans="1:24">
      <c r="A305" t="s">
        <v>10651</v>
      </c>
      <c r="B305" t="s">
        <v>6186</v>
      </c>
      <c r="C305" t="s">
        <v>6187</v>
      </c>
      <c r="D305">
        <v>1034</v>
      </c>
      <c r="E305" t="s">
        <v>10752</v>
      </c>
      <c r="F305" t="s">
        <v>10363</v>
      </c>
      <c r="G305" t="s">
        <v>5024</v>
      </c>
      <c r="H305" t="s">
        <v>1298</v>
      </c>
      <c r="I305" t="s">
        <v>10322</v>
      </c>
      <c r="J305" t="s">
        <v>10351</v>
      </c>
      <c r="K305" t="s">
        <v>10352</v>
      </c>
      <c r="L305" t="s">
        <v>10325</v>
      </c>
      <c r="M305" t="s">
        <v>10364</v>
      </c>
      <c r="N305" t="s">
        <v>10651</v>
      </c>
      <c r="O305" t="s">
        <v>10327</v>
      </c>
      <c r="P305" t="s">
        <v>10328</v>
      </c>
      <c r="Q305" t="s">
        <v>10365</v>
      </c>
      <c r="R305" t="s">
        <v>10327</v>
      </c>
      <c r="S305" t="s">
        <v>10327</v>
      </c>
      <c r="T305" t="s">
        <v>10366</v>
      </c>
      <c r="U305" t="str">
        <f t="shared" si="4"/>
        <v>62828800316733621034</v>
      </c>
      <c r="V305">
        <f>VLOOKUP(U305,网银退汇!F:G,2,FALSE)</f>
        <v>1034</v>
      </c>
      <c r="W305" t="str">
        <f>VLOOKUP(U305,网银退汇!F:O,10,FALSE)</f>
        <v>20170612</v>
      </c>
      <c r="X305">
        <f>VLOOKUP(C305,自助退!L:V,11,FALSE)</f>
        <v>1034</v>
      </c>
    </row>
    <row r="306" spans="1:24">
      <c r="A306" t="s">
        <v>10651</v>
      </c>
      <c r="B306" t="s">
        <v>1301</v>
      </c>
      <c r="C306" t="s">
        <v>6189</v>
      </c>
      <c r="D306">
        <v>72</v>
      </c>
      <c r="E306" t="s">
        <v>10753</v>
      </c>
      <c r="F306" t="s">
        <v>88</v>
      </c>
      <c r="G306" t="s">
        <v>6191</v>
      </c>
      <c r="H306" t="s">
        <v>1303</v>
      </c>
      <c r="I306" t="s">
        <v>10656</v>
      </c>
      <c r="J306" t="s">
        <v>10657</v>
      </c>
      <c r="K306" t="s">
        <v>10402</v>
      </c>
      <c r="L306" t="s">
        <v>10325</v>
      </c>
      <c r="M306" t="s">
        <v>10326</v>
      </c>
      <c r="N306" t="s">
        <v>10651</v>
      </c>
      <c r="O306" t="s">
        <v>10403</v>
      </c>
      <c r="P306" t="s">
        <v>10328</v>
      </c>
      <c r="Q306" t="s">
        <v>10329</v>
      </c>
      <c r="R306" t="s">
        <v>10327</v>
      </c>
      <c r="S306" t="s">
        <v>10327</v>
      </c>
      <c r="T306" t="s">
        <v>10330</v>
      </c>
      <c r="U306" t="str">
        <f t="shared" si="4"/>
        <v>623190000012169941372</v>
      </c>
      <c r="V306" t="e">
        <f>VLOOKUP(U306,网银退汇!F:G,2,FALSE)</f>
        <v>#N/A</v>
      </c>
      <c r="W306" t="e">
        <f>VLOOKUP(U306,网银退汇!F:O,10,FALSE)</f>
        <v>#N/A</v>
      </c>
      <c r="X306" t="e">
        <f>VLOOKUP(C306,自助退!L:V,11,FALSE)</f>
        <v>#N/A</v>
      </c>
    </row>
    <row r="307" spans="1:24">
      <c r="A307" t="s">
        <v>10651</v>
      </c>
      <c r="B307" t="s">
        <v>6192</v>
      </c>
      <c r="C307" t="s">
        <v>6193</v>
      </c>
      <c r="D307">
        <v>196</v>
      </c>
      <c r="E307" t="s">
        <v>10754</v>
      </c>
      <c r="F307" t="s">
        <v>90</v>
      </c>
      <c r="G307" t="s">
        <v>5025</v>
      </c>
      <c r="H307" t="s">
        <v>1305</v>
      </c>
      <c r="I307" t="s">
        <v>10322</v>
      </c>
      <c r="J307" t="s">
        <v>10356</v>
      </c>
      <c r="K307" t="s">
        <v>10357</v>
      </c>
      <c r="L307" t="s">
        <v>10325</v>
      </c>
      <c r="M307" t="s">
        <v>10364</v>
      </c>
      <c r="N307" t="s">
        <v>10651</v>
      </c>
      <c r="O307" t="s">
        <v>10327</v>
      </c>
      <c r="P307" t="s">
        <v>10328</v>
      </c>
      <c r="Q307" t="s">
        <v>10365</v>
      </c>
      <c r="R307" t="s">
        <v>10327</v>
      </c>
      <c r="S307" t="s">
        <v>10327</v>
      </c>
      <c r="T307" t="s">
        <v>10366</v>
      </c>
      <c r="U307" t="str">
        <f t="shared" si="4"/>
        <v>6217997020002712864196</v>
      </c>
      <c r="V307">
        <f>VLOOKUP(U307,网银退汇!F:G,2,FALSE)</f>
        <v>196</v>
      </c>
      <c r="W307" t="str">
        <f>VLOOKUP(U307,网银退汇!F:O,10,FALSE)</f>
        <v>20170612</v>
      </c>
      <c r="X307">
        <f>VLOOKUP(C307,自助退!L:V,11,FALSE)</f>
        <v>196</v>
      </c>
    </row>
    <row r="308" spans="1:24">
      <c r="A308" t="s">
        <v>10651</v>
      </c>
      <c r="B308" t="s">
        <v>1309</v>
      </c>
      <c r="C308" t="s">
        <v>6198</v>
      </c>
      <c r="D308">
        <v>1300</v>
      </c>
      <c r="E308" t="s">
        <v>10755</v>
      </c>
      <c r="F308" t="s">
        <v>88</v>
      </c>
      <c r="G308" t="s">
        <v>6200</v>
      </c>
      <c r="H308" t="s">
        <v>1311</v>
      </c>
      <c r="I308" t="s">
        <v>10656</v>
      </c>
      <c r="J308" t="s">
        <v>10657</v>
      </c>
      <c r="K308" t="s">
        <v>10402</v>
      </c>
      <c r="L308" t="s">
        <v>10325</v>
      </c>
      <c r="M308" t="s">
        <v>10326</v>
      </c>
      <c r="N308" t="s">
        <v>10651</v>
      </c>
      <c r="O308" t="s">
        <v>10403</v>
      </c>
      <c r="P308" t="s">
        <v>10328</v>
      </c>
      <c r="Q308" t="s">
        <v>10329</v>
      </c>
      <c r="R308" t="s">
        <v>10327</v>
      </c>
      <c r="S308" t="s">
        <v>10327</v>
      </c>
      <c r="T308" t="s">
        <v>10330</v>
      </c>
      <c r="U308" t="str">
        <f t="shared" si="4"/>
        <v>62319000000763861231300</v>
      </c>
      <c r="V308" t="e">
        <f>VLOOKUP(U308,网银退汇!F:G,2,FALSE)</f>
        <v>#N/A</v>
      </c>
      <c r="W308" t="e">
        <f>VLOOKUP(U308,网银退汇!F:O,10,FALSE)</f>
        <v>#N/A</v>
      </c>
      <c r="X308" t="e">
        <f>VLOOKUP(C308,自助退!L:V,11,FALSE)</f>
        <v>#N/A</v>
      </c>
    </row>
    <row r="309" spans="1:24">
      <c r="A309" t="s">
        <v>10651</v>
      </c>
      <c r="B309" t="s">
        <v>1306</v>
      </c>
      <c r="C309" t="s">
        <v>6195</v>
      </c>
      <c r="D309">
        <v>962</v>
      </c>
      <c r="E309" t="s">
        <v>10756</v>
      </c>
      <c r="F309" t="s">
        <v>88</v>
      </c>
      <c r="G309" t="s">
        <v>6197</v>
      </c>
      <c r="H309" t="s">
        <v>1308</v>
      </c>
      <c r="I309" t="s">
        <v>10322</v>
      </c>
      <c r="J309" t="s">
        <v>10381</v>
      </c>
      <c r="K309" t="s">
        <v>10382</v>
      </c>
      <c r="L309" t="s">
        <v>10325</v>
      </c>
      <c r="M309" t="s">
        <v>10326</v>
      </c>
      <c r="N309" t="s">
        <v>10651</v>
      </c>
      <c r="O309" t="s">
        <v>10327</v>
      </c>
      <c r="P309" t="s">
        <v>10328</v>
      </c>
      <c r="Q309" t="s">
        <v>10329</v>
      </c>
      <c r="R309" t="s">
        <v>10327</v>
      </c>
      <c r="S309" t="s">
        <v>10327</v>
      </c>
      <c r="T309" t="s">
        <v>10330</v>
      </c>
      <c r="U309" t="str">
        <f t="shared" si="4"/>
        <v>6228481198372434275962</v>
      </c>
      <c r="V309" t="e">
        <f>VLOOKUP(U309,网银退汇!F:G,2,FALSE)</f>
        <v>#N/A</v>
      </c>
      <c r="W309" t="e">
        <f>VLOOKUP(U309,网银退汇!F:O,10,FALSE)</f>
        <v>#N/A</v>
      </c>
      <c r="X309" t="e">
        <f>VLOOKUP(C309,自助退!L:V,11,FALSE)</f>
        <v>#N/A</v>
      </c>
    </row>
    <row r="310" spans="1:24">
      <c r="A310" t="s">
        <v>10651</v>
      </c>
      <c r="B310" t="s">
        <v>6201</v>
      </c>
      <c r="C310" t="s">
        <v>6202</v>
      </c>
      <c r="D310">
        <v>96</v>
      </c>
      <c r="E310" t="s">
        <v>10757</v>
      </c>
      <c r="F310" t="s">
        <v>10740</v>
      </c>
      <c r="G310" t="s">
        <v>4931</v>
      </c>
      <c r="H310" t="s">
        <v>1313</v>
      </c>
      <c r="I310" t="s">
        <v>10656</v>
      </c>
      <c r="J310" t="s">
        <v>10657</v>
      </c>
      <c r="K310" t="s">
        <v>10402</v>
      </c>
      <c r="L310" t="s">
        <v>10325</v>
      </c>
      <c r="M310" t="s">
        <v>10364</v>
      </c>
      <c r="N310" t="s">
        <v>10651</v>
      </c>
      <c r="O310" t="s">
        <v>10403</v>
      </c>
      <c r="P310" t="s">
        <v>10328</v>
      </c>
      <c r="Q310" t="s">
        <v>10365</v>
      </c>
      <c r="R310" t="s">
        <v>10327</v>
      </c>
      <c r="S310" t="s">
        <v>10327</v>
      </c>
      <c r="T310" t="s">
        <v>10366</v>
      </c>
      <c r="U310" t="str">
        <f t="shared" si="4"/>
        <v>622369176828801596</v>
      </c>
      <c r="V310">
        <f>VLOOKUP(U310,网银退汇!F:G,2,FALSE)</f>
        <v>96</v>
      </c>
      <c r="W310" t="str">
        <f>VLOOKUP(U310,网银退汇!F:O,10,FALSE)</f>
        <v>20170612</v>
      </c>
      <c r="X310">
        <f>VLOOKUP(C310,自助退!L:V,11,FALSE)</f>
        <v>96</v>
      </c>
    </row>
    <row r="311" spans="1:24">
      <c r="A311" t="s">
        <v>10651</v>
      </c>
      <c r="B311" t="s">
        <v>1314</v>
      </c>
      <c r="C311" t="s">
        <v>6204</v>
      </c>
      <c r="D311">
        <v>129</v>
      </c>
      <c r="E311" t="s">
        <v>10758</v>
      </c>
      <c r="F311" t="s">
        <v>88</v>
      </c>
      <c r="G311" t="s">
        <v>6206</v>
      </c>
      <c r="H311" t="s">
        <v>1316</v>
      </c>
      <c r="I311" t="s">
        <v>10322</v>
      </c>
      <c r="J311" t="s">
        <v>10381</v>
      </c>
      <c r="K311" t="s">
        <v>10382</v>
      </c>
      <c r="L311" t="s">
        <v>10325</v>
      </c>
      <c r="M311" t="s">
        <v>10326</v>
      </c>
      <c r="N311" t="s">
        <v>10651</v>
      </c>
      <c r="O311" t="s">
        <v>10327</v>
      </c>
      <c r="P311" t="s">
        <v>10328</v>
      </c>
      <c r="Q311" t="s">
        <v>10329</v>
      </c>
      <c r="R311" t="s">
        <v>10327</v>
      </c>
      <c r="S311" t="s">
        <v>10327</v>
      </c>
      <c r="T311" t="s">
        <v>10330</v>
      </c>
      <c r="U311" t="str">
        <f t="shared" si="4"/>
        <v>6228484148314468474129</v>
      </c>
      <c r="V311" t="e">
        <f>VLOOKUP(U311,网银退汇!F:G,2,FALSE)</f>
        <v>#N/A</v>
      </c>
      <c r="W311" t="e">
        <f>VLOOKUP(U311,网银退汇!F:O,10,FALSE)</f>
        <v>#N/A</v>
      </c>
      <c r="X311" t="e">
        <f>VLOOKUP(C311,自助退!L:V,11,FALSE)</f>
        <v>#N/A</v>
      </c>
    </row>
    <row r="312" spans="1:24">
      <c r="A312" t="s">
        <v>10651</v>
      </c>
      <c r="B312" t="s">
        <v>6207</v>
      </c>
      <c r="C312" t="s">
        <v>6208</v>
      </c>
      <c r="D312">
        <v>800</v>
      </c>
      <c r="E312" t="s">
        <v>10759</v>
      </c>
      <c r="F312" t="s">
        <v>10760</v>
      </c>
      <c r="G312" t="s">
        <v>255</v>
      </c>
      <c r="H312" t="s">
        <v>398</v>
      </c>
      <c r="I312" t="s">
        <v>10322</v>
      </c>
      <c r="J312" t="s">
        <v>10351</v>
      </c>
      <c r="K312" t="s">
        <v>10352</v>
      </c>
      <c r="L312" t="s">
        <v>10325</v>
      </c>
      <c r="M312" t="s">
        <v>10364</v>
      </c>
      <c r="N312" t="s">
        <v>10651</v>
      </c>
      <c r="O312" t="s">
        <v>10327</v>
      </c>
      <c r="P312" t="s">
        <v>10328</v>
      </c>
      <c r="Q312" t="s">
        <v>10365</v>
      </c>
      <c r="R312" t="s">
        <v>10327</v>
      </c>
      <c r="S312" t="s">
        <v>10327</v>
      </c>
      <c r="T312" t="s">
        <v>10366</v>
      </c>
      <c r="U312" t="str">
        <f t="shared" si="4"/>
        <v>62230829005479484800</v>
      </c>
      <c r="V312">
        <f>VLOOKUP(U312,网银退汇!F:G,2,FALSE)</f>
        <v>800</v>
      </c>
      <c r="W312" t="str">
        <f>VLOOKUP(U312,网银退汇!F:O,10,FALSE)</f>
        <v>20170613</v>
      </c>
      <c r="X312">
        <f>VLOOKUP(C312,自助退!L:V,11,FALSE)</f>
        <v>800</v>
      </c>
    </row>
    <row r="313" spans="1:24">
      <c r="A313" t="s">
        <v>10651</v>
      </c>
      <c r="B313" t="s">
        <v>1317</v>
      </c>
      <c r="C313" t="s">
        <v>6210</v>
      </c>
      <c r="D313">
        <v>1138</v>
      </c>
      <c r="E313" t="s">
        <v>10761</v>
      </c>
      <c r="F313" t="s">
        <v>88</v>
      </c>
      <c r="G313" t="s">
        <v>6212</v>
      </c>
      <c r="H313" t="s">
        <v>1319</v>
      </c>
      <c r="I313" t="s">
        <v>10322</v>
      </c>
      <c r="J313" t="s">
        <v>10356</v>
      </c>
      <c r="K313" t="s">
        <v>10357</v>
      </c>
      <c r="L313" t="s">
        <v>10325</v>
      </c>
      <c r="M313" t="s">
        <v>10326</v>
      </c>
      <c r="N313" t="s">
        <v>10651</v>
      </c>
      <c r="O313" t="s">
        <v>10327</v>
      </c>
      <c r="P313" t="s">
        <v>10328</v>
      </c>
      <c r="Q313" t="s">
        <v>10329</v>
      </c>
      <c r="R313" t="s">
        <v>10327</v>
      </c>
      <c r="S313" t="s">
        <v>10327</v>
      </c>
      <c r="T313" t="s">
        <v>10330</v>
      </c>
      <c r="U313" t="str">
        <f t="shared" si="4"/>
        <v>62218873000346566351138</v>
      </c>
      <c r="V313" t="e">
        <f>VLOOKUP(U313,网银退汇!F:G,2,FALSE)</f>
        <v>#N/A</v>
      </c>
      <c r="W313" t="e">
        <f>VLOOKUP(U313,网银退汇!F:O,10,FALSE)</f>
        <v>#N/A</v>
      </c>
      <c r="X313" t="e">
        <f>VLOOKUP(C313,自助退!L:V,11,FALSE)</f>
        <v>#N/A</v>
      </c>
    </row>
    <row r="314" spans="1:24">
      <c r="A314" t="s">
        <v>10651</v>
      </c>
      <c r="B314" t="s">
        <v>1320</v>
      </c>
      <c r="C314" t="s">
        <v>6213</v>
      </c>
      <c r="D314">
        <v>1496</v>
      </c>
      <c r="E314" t="s">
        <v>10762</v>
      </c>
      <c r="F314" t="s">
        <v>88</v>
      </c>
      <c r="G314" t="s">
        <v>6215</v>
      </c>
      <c r="H314" t="s">
        <v>1322</v>
      </c>
      <c r="I314" t="s">
        <v>10322</v>
      </c>
      <c r="J314" t="s">
        <v>10348</v>
      </c>
      <c r="K314" t="s">
        <v>10349</v>
      </c>
      <c r="L314" t="s">
        <v>10325</v>
      </c>
      <c r="M314" t="s">
        <v>10326</v>
      </c>
      <c r="N314" t="s">
        <v>10651</v>
      </c>
      <c r="O314" t="s">
        <v>10327</v>
      </c>
      <c r="P314" t="s">
        <v>10328</v>
      </c>
      <c r="Q314" t="s">
        <v>10329</v>
      </c>
      <c r="R314" t="s">
        <v>10327</v>
      </c>
      <c r="S314" t="s">
        <v>10327</v>
      </c>
      <c r="T314" t="s">
        <v>10330</v>
      </c>
      <c r="U314" t="str">
        <f t="shared" si="4"/>
        <v>62836600419970201496</v>
      </c>
      <c r="V314" t="e">
        <f>VLOOKUP(U314,网银退汇!F:G,2,FALSE)</f>
        <v>#N/A</v>
      </c>
      <c r="W314" t="e">
        <f>VLOOKUP(U314,网银退汇!F:O,10,FALSE)</f>
        <v>#N/A</v>
      </c>
      <c r="X314" t="e">
        <f>VLOOKUP(C314,自助退!L:V,11,FALSE)</f>
        <v>#N/A</v>
      </c>
    </row>
    <row r="315" spans="1:24">
      <c r="A315" t="s">
        <v>10651</v>
      </c>
      <c r="B315" t="s">
        <v>1323</v>
      </c>
      <c r="C315" t="s">
        <v>6216</v>
      </c>
      <c r="D315">
        <v>680</v>
      </c>
      <c r="E315" t="s">
        <v>10763</v>
      </c>
      <c r="F315" t="s">
        <v>88</v>
      </c>
      <c r="G315" t="s">
        <v>6218</v>
      </c>
      <c r="H315" t="s">
        <v>1325</v>
      </c>
      <c r="I315" t="s">
        <v>10322</v>
      </c>
      <c r="J315" t="s">
        <v>10348</v>
      </c>
      <c r="K315" t="s">
        <v>10349</v>
      </c>
      <c r="L315" t="s">
        <v>10325</v>
      </c>
      <c r="M315" t="s">
        <v>10326</v>
      </c>
      <c r="N315" t="s">
        <v>10651</v>
      </c>
      <c r="O315" t="s">
        <v>10327</v>
      </c>
      <c r="P315" t="s">
        <v>10328</v>
      </c>
      <c r="Q315" t="s">
        <v>10329</v>
      </c>
      <c r="R315" t="s">
        <v>10327</v>
      </c>
      <c r="S315" t="s">
        <v>10327</v>
      </c>
      <c r="T315" t="s">
        <v>10330</v>
      </c>
      <c r="U315" t="str">
        <f t="shared" si="4"/>
        <v>6217003900005644911680</v>
      </c>
      <c r="V315" t="e">
        <f>VLOOKUP(U315,网银退汇!F:G,2,FALSE)</f>
        <v>#N/A</v>
      </c>
      <c r="W315" t="e">
        <f>VLOOKUP(U315,网银退汇!F:O,10,FALSE)</f>
        <v>#N/A</v>
      </c>
      <c r="X315" t="e">
        <f>VLOOKUP(C315,自助退!L:V,11,FALSE)</f>
        <v>#N/A</v>
      </c>
    </row>
    <row r="316" spans="1:24">
      <c r="A316" t="s">
        <v>10651</v>
      </c>
      <c r="B316" t="s">
        <v>1326</v>
      </c>
      <c r="C316" t="s">
        <v>6219</v>
      </c>
      <c r="D316">
        <v>4000</v>
      </c>
      <c r="E316" t="s">
        <v>10764</v>
      </c>
      <c r="F316" t="s">
        <v>88</v>
      </c>
      <c r="G316" t="s">
        <v>6221</v>
      </c>
      <c r="H316" t="s">
        <v>1325</v>
      </c>
      <c r="I316" t="s">
        <v>10322</v>
      </c>
      <c r="J316" t="s">
        <v>10348</v>
      </c>
      <c r="K316" t="s">
        <v>10349</v>
      </c>
      <c r="L316" t="s">
        <v>10325</v>
      </c>
      <c r="M316" t="s">
        <v>10326</v>
      </c>
      <c r="N316" t="s">
        <v>10651</v>
      </c>
      <c r="O316" t="s">
        <v>10327</v>
      </c>
      <c r="P316" t="s">
        <v>10328</v>
      </c>
      <c r="Q316" t="s">
        <v>10329</v>
      </c>
      <c r="R316" t="s">
        <v>10327</v>
      </c>
      <c r="S316" t="s">
        <v>10327</v>
      </c>
      <c r="T316" t="s">
        <v>10330</v>
      </c>
      <c r="U316" t="str">
        <f t="shared" si="4"/>
        <v>62216822045083654000</v>
      </c>
      <c r="V316" t="e">
        <f>VLOOKUP(U316,网银退汇!F:G,2,FALSE)</f>
        <v>#N/A</v>
      </c>
      <c r="W316" t="e">
        <f>VLOOKUP(U316,网银退汇!F:O,10,FALSE)</f>
        <v>#N/A</v>
      </c>
      <c r="X316" t="e">
        <f>VLOOKUP(C316,自助退!L:V,11,FALSE)</f>
        <v>#N/A</v>
      </c>
    </row>
    <row r="317" spans="1:24">
      <c r="A317" t="s">
        <v>10651</v>
      </c>
      <c r="B317" t="s">
        <v>1327</v>
      </c>
      <c r="C317" t="s">
        <v>6222</v>
      </c>
      <c r="D317">
        <v>1039</v>
      </c>
      <c r="E317" t="s">
        <v>10765</v>
      </c>
      <c r="F317" t="s">
        <v>88</v>
      </c>
      <c r="G317" t="s">
        <v>6224</v>
      </c>
      <c r="H317" t="s">
        <v>1329</v>
      </c>
      <c r="I317" t="s">
        <v>10322</v>
      </c>
      <c r="J317" t="s">
        <v>10351</v>
      </c>
      <c r="K317" t="s">
        <v>10352</v>
      </c>
      <c r="L317" t="s">
        <v>10325</v>
      </c>
      <c r="M317" t="s">
        <v>10326</v>
      </c>
      <c r="N317" t="s">
        <v>10651</v>
      </c>
      <c r="O317" t="s">
        <v>10327</v>
      </c>
      <c r="P317" t="s">
        <v>10328</v>
      </c>
      <c r="Q317" t="s">
        <v>10329</v>
      </c>
      <c r="R317" t="s">
        <v>10327</v>
      </c>
      <c r="S317" t="s">
        <v>10327</v>
      </c>
      <c r="T317" t="s">
        <v>10330</v>
      </c>
      <c r="U317" t="str">
        <f t="shared" si="4"/>
        <v>62122625040014971391039</v>
      </c>
      <c r="V317" t="e">
        <f>VLOOKUP(U317,网银退汇!F:G,2,FALSE)</f>
        <v>#N/A</v>
      </c>
      <c r="W317" t="e">
        <f>VLOOKUP(U317,网银退汇!F:O,10,FALSE)</f>
        <v>#N/A</v>
      </c>
      <c r="X317" t="e">
        <f>VLOOKUP(C317,自助退!L:V,11,FALSE)</f>
        <v>#N/A</v>
      </c>
    </row>
    <row r="318" spans="1:24">
      <c r="A318" t="s">
        <v>10651</v>
      </c>
      <c r="B318" t="s">
        <v>1330</v>
      </c>
      <c r="C318" t="s">
        <v>6225</v>
      </c>
      <c r="D318">
        <v>797</v>
      </c>
      <c r="E318" t="s">
        <v>10766</v>
      </c>
      <c r="F318" t="s">
        <v>88</v>
      </c>
      <c r="G318" t="s">
        <v>6227</v>
      </c>
      <c r="H318" t="s">
        <v>1332</v>
      </c>
      <c r="I318" t="s">
        <v>10322</v>
      </c>
      <c r="J318" t="s">
        <v>10351</v>
      </c>
      <c r="K318" t="s">
        <v>10352</v>
      </c>
      <c r="L318" t="s">
        <v>10325</v>
      </c>
      <c r="M318" t="s">
        <v>10326</v>
      </c>
      <c r="N318" t="s">
        <v>10651</v>
      </c>
      <c r="O318" t="s">
        <v>10327</v>
      </c>
      <c r="P318" t="s">
        <v>10328</v>
      </c>
      <c r="Q318" t="s">
        <v>10329</v>
      </c>
      <c r="R318" t="s">
        <v>10327</v>
      </c>
      <c r="S318" t="s">
        <v>10327</v>
      </c>
      <c r="T318" t="s">
        <v>10330</v>
      </c>
      <c r="U318" t="str">
        <f t="shared" si="4"/>
        <v>6212262508000437806797</v>
      </c>
      <c r="V318" t="e">
        <f>VLOOKUP(U318,网银退汇!F:G,2,FALSE)</f>
        <v>#N/A</v>
      </c>
      <c r="W318" t="e">
        <f>VLOOKUP(U318,网银退汇!F:O,10,FALSE)</f>
        <v>#N/A</v>
      </c>
      <c r="X318" t="e">
        <f>VLOOKUP(C318,自助退!L:V,11,FALSE)</f>
        <v>#N/A</v>
      </c>
    </row>
    <row r="319" spans="1:24">
      <c r="A319" t="s">
        <v>10651</v>
      </c>
      <c r="B319" t="s">
        <v>1333</v>
      </c>
      <c r="C319" t="s">
        <v>6228</v>
      </c>
      <c r="D319">
        <v>24</v>
      </c>
      <c r="E319" t="s">
        <v>10767</v>
      </c>
      <c r="F319" t="s">
        <v>88</v>
      </c>
      <c r="G319" t="s">
        <v>6230</v>
      </c>
      <c r="H319" t="s">
        <v>10768</v>
      </c>
      <c r="I319" t="s">
        <v>10322</v>
      </c>
      <c r="J319" t="s">
        <v>10356</v>
      </c>
      <c r="K319" t="s">
        <v>10357</v>
      </c>
      <c r="L319" t="s">
        <v>10325</v>
      </c>
      <c r="M319" t="s">
        <v>10326</v>
      </c>
      <c r="N319" t="s">
        <v>10651</v>
      </c>
      <c r="O319" t="s">
        <v>10327</v>
      </c>
      <c r="P319" t="s">
        <v>10328</v>
      </c>
      <c r="Q319" t="s">
        <v>10329</v>
      </c>
      <c r="R319" t="s">
        <v>10327</v>
      </c>
      <c r="S319" t="s">
        <v>10327</v>
      </c>
      <c r="T319" t="s">
        <v>10330</v>
      </c>
      <c r="U319" t="str">
        <f t="shared" si="4"/>
        <v>622150730001520854724</v>
      </c>
      <c r="V319" t="e">
        <f>VLOOKUP(U319,网银退汇!F:G,2,FALSE)</f>
        <v>#N/A</v>
      </c>
      <c r="W319" t="e">
        <f>VLOOKUP(U319,网银退汇!F:O,10,FALSE)</f>
        <v>#N/A</v>
      </c>
      <c r="X319" t="e">
        <f>VLOOKUP(C319,自助退!L:V,11,FALSE)</f>
        <v>#N/A</v>
      </c>
    </row>
    <row r="320" spans="1:24">
      <c r="A320" t="s">
        <v>10651</v>
      </c>
      <c r="B320" t="s">
        <v>1336</v>
      </c>
      <c r="C320" t="s">
        <v>6231</v>
      </c>
      <c r="D320">
        <v>600</v>
      </c>
      <c r="E320" t="s">
        <v>10769</v>
      </c>
      <c r="F320" t="s">
        <v>88</v>
      </c>
      <c r="G320" t="s">
        <v>6233</v>
      </c>
      <c r="H320" t="s">
        <v>1338</v>
      </c>
      <c r="I320" t="s">
        <v>10656</v>
      </c>
      <c r="J320" t="s">
        <v>10657</v>
      </c>
      <c r="K320" t="s">
        <v>10402</v>
      </c>
      <c r="L320" t="s">
        <v>10325</v>
      </c>
      <c r="M320" t="s">
        <v>10326</v>
      </c>
      <c r="N320" t="s">
        <v>10651</v>
      </c>
      <c r="O320" t="s">
        <v>10403</v>
      </c>
      <c r="P320" t="s">
        <v>10328</v>
      </c>
      <c r="Q320" t="s">
        <v>10329</v>
      </c>
      <c r="R320" t="s">
        <v>10327</v>
      </c>
      <c r="S320" t="s">
        <v>10327</v>
      </c>
      <c r="T320" t="s">
        <v>10330</v>
      </c>
      <c r="U320" t="str">
        <f t="shared" si="4"/>
        <v>6231900000059997771600</v>
      </c>
      <c r="V320" t="e">
        <f>VLOOKUP(U320,网银退汇!F:G,2,FALSE)</f>
        <v>#N/A</v>
      </c>
      <c r="W320" t="e">
        <f>VLOOKUP(U320,网银退汇!F:O,10,FALSE)</f>
        <v>#N/A</v>
      </c>
      <c r="X320" t="e">
        <f>VLOOKUP(C320,自助退!L:V,11,FALSE)</f>
        <v>#N/A</v>
      </c>
    </row>
    <row r="321" spans="1:24">
      <c r="A321" t="s">
        <v>10651</v>
      </c>
      <c r="B321" t="s">
        <v>6234</v>
      </c>
      <c r="C321" t="s">
        <v>6235</v>
      </c>
      <c r="D321">
        <v>212</v>
      </c>
      <c r="E321" t="s">
        <v>10770</v>
      </c>
      <c r="F321" t="s">
        <v>10363</v>
      </c>
      <c r="G321" t="s">
        <v>5026</v>
      </c>
      <c r="H321" t="s">
        <v>1340</v>
      </c>
      <c r="I321" t="s">
        <v>10322</v>
      </c>
      <c r="J321" t="s">
        <v>10351</v>
      </c>
      <c r="K321" t="s">
        <v>10352</v>
      </c>
      <c r="L321" t="s">
        <v>10325</v>
      </c>
      <c r="M321" t="s">
        <v>10364</v>
      </c>
      <c r="N321" t="s">
        <v>10651</v>
      </c>
      <c r="O321" t="s">
        <v>10327</v>
      </c>
      <c r="P321" t="s">
        <v>10328</v>
      </c>
      <c r="Q321" t="s">
        <v>10365</v>
      </c>
      <c r="R321" t="s">
        <v>10327</v>
      </c>
      <c r="S321" t="s">
        <v>10327</v>
      </c>
      <c r="T321" t="s">
        <v>10366</v>
      </c>
      <c r="U321" t="str">
        <f t="shared" si="4"/>
        <v>6222084402021553285212</v>
      </c>
      <c r="V321">
        <f>VLOOKUP(U321,网银退汇!F:G,2,FALSE)</f>
        <v>212</v>
      </c>
      <c r="W321" t="str">
        <f>VLOOKUP(U321,网银退汇!F:O,10,FALSE)</f>
        <v>20170613</v>
      </c>
      <c r="X321">
        <f>VLOOKUP(C321,自助退!L:V,11,FALSE)</f>
        <v>212</v>
      </c>
    </row>
    <row r="322" spans="1:24">
      <c r="A322" t="s">
        <v>10771</v>
      </c>
      <c r="B322" t="s">
        <v>1341</v>
      </c>
      <c r="C322" t="s">
        <v>6237</v>
      </c>
      <c r="D322">
        <v>480</v>
      </c>
      <c r="E322" t="s">
        <v>10772</v>
      </c>
      <c r="F322" t="s">
        <v>88</v>
      </c>
      <c r="G322" t="s">
        <v>6239</v>
      </c>
      <c r="H322" t="s">
        <v>1343</v>
      </c>
      <c r="I322" t="s">
        <v>10656</v>
      </c>
      <c r="J322" t="s">
        <v>10657</v>
      </c>
      <c r="K322" t="s">
        <v>10402</v>
      </c>
      <c r="L322" t="s">
        <v>10325</v>
      </c>
      <c r="M322" t="s">
        <v>10326</v>
      </c>
      <c r="N322" t="s">
        <v>10771</v>
      </c>
      <c r="O322" t="s">
        <v>10403</v>
      </c>
      <c r="P322" t="s">
        <v>10328</v>
      </c>
      <c r="Q322" t="s">
        <v>10329</v>
      </c>
      <c r="R322" t="s">
        <v>10327</v>
      </c>
      <c r="S322" t="s">
        <v>10327</v>
      </c>
      <c r="T322" t="s">
        <v>10330</v>
      </c>
      <c r="U322" t="str">
        <f t="shared" ref="U322:U385" si="5">G322&amp;D322</f>
        <v>6223691792727954480</v>
      </c>
      <c r="V322" t="e">
        <f>VLOOKUP(U322,网银退汇!F:G,2,FALSE)</f>
        <v>#N/A</v>
      </c>
      <c r="W322" t="e">
        <f>VLOOKUP(U322,网银退汇!F:O,10,FALSE)</f>
        <v>#N/A</v>
      </c>
      <c r="X322" t="e">
        <f>VLOOKUP(C322,自助退!L:V,11,FALSE)</f>
        <v>#N/A</v>
      </c>
    </row>
    <row r="323" spans="1:24">
      <c r="A323" t="s">
        <v>10771</v>
      </c>
      <c r="B323" t="s">
        <v>1344</v>
      </c>
      <c r="C323" t="s">
        <v>6240</v>
      </c>
      <c r="D323">
        <v>169</v>
      </c>
      <c r="E323" t="s">
        <v>10773</v>
      </c>
      <c r="F323" t="s">
        <v>88</v>
      </c>
      <c r="G323" t="s">
        <v>6242</v>
      </c>
      <c r="H323" t="s">
        <v>10774</v>
      </c>
      <c r="I323" t="s">
        <v>10322</v>
      </c>
      <c r="J323" t="s">
        <v>10356</v>
      </c>
      <c r="K323" t="s">
        <v>10357</v>
      </c>
      <c r="L323" t="s">
        <v>10325</v>
      </c>
      <c r="M323" t="s">
        <v>10326</v>
      </c>
      <c r="N323" t="s">
        <v>10771</v>
      </c>
      <c r="O323" t="s">
        <v>10327</v>
      </c>
      <c r="P323" t="s">
        <v>10328</v>
      </c>
      <c r="Q323" t="s">
        <v>10329</v>
      </c>
      <c r="R323" t="s">
        <v>10327</v>
      </c>
      <c r="S323" t="s">
        <v>10327</v>
      </c>
      <c r="T323" t="s">
        <v>10330</v>
      </c>
      <c r="U323" t="str">
        <f t="shared" si="5"/>
        <v>6217997020001397972169</v>
      </c>
      <c r="V323" t="e">
        <f>VLOOKUP(U323,网银退汇!F:G,2,FALSE)</f>
        <v>#N/A</v>
      </c>
      <c r="W323" t="e">
        <f>VLOOKUP(U323,网银退汇!F:O,10,FALSE)</f>
        <v>#N/A</v>
      </c>
      <c r="X323" t="e">
        <f>VLOOKUP(C323,自助退!L:V,11,FALSE)</f>
        <v>#N/A</v>
      </c>
    </row>
    <row r="324" spans="1:24">
      <c r="A324" t="s">
        <v>10771</v>
      </c>
      <c r="B324" t="s">
        <v>1347</v>
      </c>
      <c r="C324" t="s">
        <v>6243</v>
      </c>
      <c r="D324">
        <v>1000</v>
      </c>
      <c r="E324" t="s">
        <v>10775</v>
      </c>
      <c r="F324" t="s">
        <v>88</v>
      </c>
      <c r="G324" t="s">
        <v>378</v>
      </c>
      <c r="H324" t="s">
        <v>326</v>
      </c>
      <c r="I324" t="s">
        <v>10656</v>
      </c>
      <c r="J324" t="s">
        <v>10657</v>
      </c>
      <c r="K324" t="s">
        <v>10402</v>
      </c>
      <c r="L324" t="s">
        <v>10325</v>
      </c>
      <c r="M324" t="s">
        <v>10326</v>
      </c>
      <c r="N324" t="s">
        <v>10771</v>
      </c>
      <c r="O324" t="s">
        <v>10403</v>
      </c>
      <c r="P324" t="s">
        <v>10328</v>
      </c>
      <c r="Q324" t="s">
        <v>10329</v>
      </c>
      <c r="R324" t="s">
        <v>10327</v>
      </c>
      <c r="S324" t="s">
        <v>10327</v>
      </c>
      <c r="T324" t="s">
        <v>10330</v>
      </c>
      <c r="U324" t="str">
        <f t="shared" si="5"/>
        <v>62236909297100731000</v>
      </c>
      <c r="V324" t="e">
        <f>VLOOKUP(U324,网银退汇!F:G,2,FALSE)</f>
        <v>#N/A</v>
      </c>
      <c r="W324" t="e">
        <f>VLOOKUP(U324,网银退汇!F:O,10,FALSE)</f>
        <v>#N/A</v>
      </c>
      <c r="X324" t="e">
        <f>VLOOKUP(C324,自助退!L:V,11,FALSE)</f>
        <v>#N/A</v>
      </c>
    </row>
    <row r="325" spans="1:24">
      <c r="A325" t="s">
        <v>10771</v>
      </c>
      <c r="B325" t="s">
        <v>1348</v>
      </c>
      <c r="C325" t="s">
        <v>6245</v>
      </c>
      <c r="D325">
        <v>1000</v>
      </c>
      <c r="E325" t="s">
        <v>10776</v>
      </c>
      <c r="F325" t="s">
        <v>88</v>
      </c>
      <c r="G325" t="s">
        <v>6247</v>
      </c>
      <c r="H325" t="s">
        <v>1350</v>
      </c>
      <c r="I325" t="s">
        <v>10656</v>
      </c>
      <c r="J325" t="s">
        <v>10657</v>
      </c>
      <c r="K325" t="s">
        <v>10402</v>
      </c>
      <c r="L325" t="s">
        <v>10325</v>
      </c>
      <c r="M325" t="s">
        <v>10326</v>
      </c>
      <c r="N325" t="s">
        <v>10771</v>
      </c>
      <c r="O325" t="s">
        <v>10403</v>
      </c>
      <c r="P325" t="s">
        <v>10328</v>
      </c>
      <c r="Q325" t="s">
        <v>10329</v>
      </c>
      <c r="R325" t="s">
        <v>10327</v>
      </c>
      <c r="S325" t="s">
        <v>10327</v>
      </c>
      <c r="T325" t="s">
        <v>10330</v>
      </c>
      <c r="U325" t="str">
        <f t="shared" si="5"/>
        <v>62319000000538149311000</v>
      </c>
      <c r="V325" t="e">
        <f>VLOOKUP(U325,网银退汇!F:G,2,FALSE)</f>
        <v>#N/A</v>
      </c>
      <c r="W325" t="e">
        <f>VLOOKUP(U325,网银退汇!F:O,10,FALSE)</f>
        <v>#N/A</v>
      </c>
      <c r="X325" t="e">
        <f>VLOOKUP(C325,自助退!L:V,11,FALSE)</f>
        <v>#N/A</v>
      </c>
    </row>
    <row r="326" spans="1:24">
      <c r="A326" t="s">
        <v>10771</v>
      </c>
      <c r="B326" t="s">
        <v>6248</v>
      </c>
      <c r="C326" t="s">
        <v>6249</v>
      </c>
      <c r="D326">
        <v>734</v>
      </c>
      <c r="E326" t="s">
        <v>10777</v>
      </c>
      <c r="F326" t="s">
        <v>10363</v>
      </c>
      <c r="G326" t="s">
        <v>5027</v>
      </c>
      <c r="H326" t="s">
        <v>1352</v>
      </c>
      <c r="I326" t="s">
        <v>10335</v>
      </c>
      <c r="J326" t="s">
        <v>10</v>
      </c>
      <c r="K326" t="s">
        <v>10336</v>
      </c>
      <c r="L326" t="s">
        <v>10325</v>
      </c>
      <c r="M326" t="s">
        <v>10364</v>
      </c>
      <c r="N326" t="s">
        <v>10771</v>
      </c>
      <c r="O326" t="s">
        <v>10327</v>
      </c>
      <c r="P326" t="s">
        <v>10328</v>
      </c>
      <c r="Q326" t="s">
        <v>10365</v>
      </c>
      <c r="R326" t="s">
        <v>10327</v>
      </c>
      <c r="S326" t="s">
        <v>10327</v>
      </c>
      <c r="T326" t="s">
        <v>10366</v>
      </c>
      <c r="U326" t="str">
        <f t="shared" si="5"/>
        <v>6214858714572187734</v>
      </c>
      <c r="V326">
        <f>VLOOKUP(U326,网银退汇!F:G,2,FALSE)</f>
        <v>734</v>
      </c>
      <c r="W326" t="str">
        <f>VLOOKUP(U326,网银退汇!F:O,10,FALSE)</f>
        <v>20170613</v>
      </c>
      <c r="X326">
        <f>VLOOKUP(C326,自助退!L:V,11,FALSE)</f>
        <v>734</v>
      </c>
    </row>
    <row r="327" spans="1:24">
      <c r="A327" t="s">
        <v>10771</v>
      </c>
      <c r="B327" t="s">
        <v>1353</v>
      </c>
      <c r="C327" t="s">
        <v>6251</v>
      </c>
      <c r="D327">
        <v>92</v>
      </c>
      <c r="E327" t="s">
        <v>10778</v>
      </c>
      <c r="F327" t="s">
        <v>88</v>
      </c>
      <c r="G327" t="s">
        <v>6253</v>
      </c>
      <c r="H327" t="s">
        <v>10779</v>
      </c>
      <c r="I327" t="s">
        <v>10322</v>
      </c>
      <c r="J327" t="s">
        <v>10348</v>
      </c>
      <c r="K327" t="s">
        <v>10349</v>
      </c>
      <c r="L327" t="s">
        <v>10325</v>
      </c>
      <c r="M327" t="s">
        <v>10326</v>
      </c>
      <c r="N327" t="s">
        <v>10771</v>
      </c>
      <c r="O327" t="s">
        <v>10327</v>
      </c>
      <c r="P327" t="s">
        <v>10328</v>
      </c>
      <c r="Q327" t="s">
        <v>10329</v>
      </c>
      <c r="R327" t="s">
        <v>10327</v>
      </c>
      <c r="S327" t="s">
        <v>10327</v>
      </c>
      <c r="T327" t="s">
        <v>10330</v>
      </c>
      <c r="U327" t="str">
        <f t="shared" si="5"/>
        <v>621700716000286480892</v>
      </c>
      <c r="V327" t="e">
        <f>VLOOKUP(U327,网银退汇!F:G,2,FALSE)</f>
        <v>#N/A</v>
      </c>
      <c r="W327" t="e">
        <f>VLOOKUP(U327,网银退汇!F:O,10,FALSE)</f>
        <v>#N/A</v>
      </c>
      <c r="X327" t="e">
        <f>VLOOKUP(C327,自助退!L:V,11,FALSE)</f>
        <v>#N/A</v>
      </c>
    </row>
    <row r="328" spans="1:24">
      <c r="A328" t="s">
        <v>10771</v>
      </c>
      <c r="B328" t="s">
        <v>1356</v>
      </c>
      <c r="C328" t="s">
        <v>6254</v>
      </c>
      <c r="D328">
        <v>300</v>
      </c>
      <c r="E328" t="s">
        <v>10780</v>
      </c>
      <c r="F328" t="s">
        <v>88</v>
      </c>
      <c r="G328" t="s">
        <v>4919</v>
      </c>
      <c r="H328" t="s">
        <v>10655</v>
      </c>
      <c r="I328" t="s">
        <v>10656</v>
      </c>
      <c r="J328" t="s">
        <v>10657</v>
      </c>
      <c r="K328" t="s">
        <v>10402</v>
      </c>
      <c r="L328" t="s">
        <v>10325</v>
      </c>
      <c r="M328" t="s">
        <v>10326</v>
      </c>
      <c r="N328" t="s">
        <v>10771</v>
      </c>
      <c r="O328" t="s">
        <v>10403</v>
      </c>
      <c r="P328" t="s">
        <v>10328</v>
      </c>
      <c r="Q328" t="s">
        <v>10329</v>
      </c>
      <c r="R328" t="s">
        <v>10327</v>
      </c>
      <c r="S328" t="s">
        <v>10327</v>
      </c>
      <c r="T328" t="s">
        <v>10330</v>
      </c>
      <c r="U328" t="str">
        <f t="shared" si="5"/>
        <v>6231900000023370865300</v>
      </c>
      <c r="V328" t="e">
        <f>VLOOKUP(U328,网银退汇!F:G,2,FALSE)</f>
        <v>#N/A</v>
      </c>
      <c r="W328" t="e">
        <f>VLOOKUP(U328,网银退汇!F:O,10,FALSE)</f>
        <v>#N/A</v>
      </c>
      <c r="X328" t="e">
        <f>VLOOKUP(C328,自助退!L:V,11,FALSE)</f>
        <v>#N/A</v>
      </c>
    </row>
    <row r="329" spans="1:24">
      <c r="A329" t="s">
        <v>10771</v>
      </c>
      <c r="B329" t="s">
        <v>6256</v>
      </c>
      <c r="C329" t="s">
        <v>6257</v>
      </c>
      <c r="D329">
        <v>332</v>
      </c>
      <c r="E329" t="s">
        <v>10781</v>
      </c>
      <c r="F329" t="s">
        <v>10782</v>
      </c>
      <c r="G329" t="s">
        <v>5028</v>
      </c>
      <c r="H329" t="s">
        <v>1358</v>
      </c>
      <c r="I329" t="s">
        <v>10542</v>
      </c>
      <c r="J329" t="s">
        <v>10543</v>
      </c>
      <c r="K329" t="s">
        <v>10544</v>
      </c>
      <c r="L329" t="s">
        <v>10325</v>
      </c>
      <c r="M329" t="s">
        <v>10364</v>
      </c>
      <c r="N329" t="s">
        <v>10771</v>
      </c>
      <c r="O329" t="s">
        <v>10327</v>
      </c>
      <c r="P329" t="s">
        <v>10328</v>
      </c>
      <c r="Q329" t="s">
        <v>10365</v>
      </c>
      <c r="R329" t="s">
        <v>10327</v>
      </c>
      <c r="S329" t="s">
        <v>10327</v>
      </c>
      <c r="T329" t="s">
        <v>10366</v>
      </c>
      <c r="U329" t="str">
        <f t="shared" si="5"/>
        <v>6217790001109332813332</v>
      </c>
      <c r="V329">
        <f>VLOOKUP(U329,网银退汇!F:G,2,FALSE)</f>
        <v>332</v>
      </c>
      <c r="W329" t="str">
        <f>VLOOKUP(U329,网银退汇!F:O,10,FALSE)</f>
        <v>20170614</v>
      </c>
      <c r="X329">
        <f>VLOOKUP(C329,自助退!L:V,11,FALSE)</f>
        <v>332</v>
      </c>
    </row>
    <row r="330" spans="1:24">
      <c r="A330" t="s">
        <v>10771</v>
      </c>
      <c r="B330" t="s">
        <v>1359</v>
      </c>
      <c r="C330" t="s">
        <v>6259</v>
      </c>
      <c r="D330">
        <v>400</v>
      </c>
      <c r="E330" t="s">
        <v>10783</v>
      </c>
      <c r="F330" t="s">
        <v>88</v>
      </c>
      <c r="G330" t="s">
        <v>6261</v>
      </c>
      <c r="H330" t="s">
        <v>1361</v>
      </c>
      <c r="I330" t="s">
        <v>10335</v>
      </c>
      <c r="J330" t="s">
        <v>10</v>
      </c>
      <c r="K330" t="s">
        <v>10336</v>
      </c>
      <c r="L330" t="s">
        <v>10325</v>
      </c>
      <c r="M330" t="s">
        <v>10326</v>
      </c>
      <c r="N330" t="s">
        <v>10771</v>
      </c>
      <c r="O330" t="s">
        <v>10327</v>
      </c>
      <c r="P330" t="s">
        <v>10328</v>
      </c>
      <c r="Q330" t="s">
        <v>10329</v>
      </c>
      <c r="R330" t="s">
        <v>10327</v>
      </c>
      <c r="S330" t="s">
        <v>10327</v>
      </c>
      <c r="T330" t="s">
        <v>10330</v>
      </c>
      <c r="U330" t="str">
        <f t="shared" si="5"/>
        <v>6225768716520547400</v>
      </c>
      <c r="V330" t="e">
        <f>VLOOKUP(U330,网银退汇!F:G,2,FALSE)</f>
        <v>#N/A</v>
      </c>
      <c r="W330" t="e">
        <f>VLOOKUP(U330,网银退汇!F:O,10,FALSE)</f>
        <v>#N/A</v>
      </c>
      <c r="X330" t="e">
        <f>VLOOKUP(C330,自助退!L:V,11,FALSE)</f>
        <v>#N/A</v>
      </c>
    </row>
    <row r="331" spans="1:24">
      <c r="A331" t="s">
        <v>10771</v>
      </c>
      <c r="B331" t="s">
        <v>1362</v>
      </c>
      <c r="C331" t="s">
        <v>6262</v>
      </c>
      <c r="D331">
        <v>1000</v>
      </c>
      <c r="E331" t="s">
        <v>10784</v>
      </c>
      <c r="F331" t="s">
        <v>88</v>
      </c>
      <c r="G331" t="s">
        <v>6264</v>
      </c>
      <c r="H331" t="s">
        <v>1364</v>
      </c>
      <c r="I331" t="s">
        <v>10322</v>
      </c>
      <c r="J331" t="s">
        <v>10351</v>
      </c>
      <c r="K331" t="s">
        <v>10352</v>
      </c>
      <c r="L331" t="s">
        <v>10325</v>
      </c>
      <c r="M331" t="s">
        <v>10326</v>
      </c>
      <c r="N331" t="s">
        <v>10771</v>
      </c>
      <c r="O331" t="s">
        <v>10327</v>
      </c>
      <c r="P331" t="s">
        <v>10328</v>
      </c>
      <c r="Q331" t="s">
        <v>10329</v>
      </c>
      <c r="R331" t="s">
        <v>10327</v>
      </c>
      <c r="S331" t="s">
        <v>10327</v>
      </c>
      <c r="T331" t="s">
        <v>10330</v>
      </c>
      <c r="U331" t="str">
        <f t="shared" si="5"/>
        <v>62828800127647501000</v>
      </c>
      <c r="V331" t="e">
        <f>VLOOKUP(U331,网银退汇!F:G,2,FALSE)</f>
        <v>#N/A</v>
      </c>
      <c r="W331" t="e">
        <f>VLOOKUP(U331,网银退汇!F:O,10,FALSE)</f>
        <v>#N/A</v>
      </c>
      <c r="X331" t="e">
        <f>VLOOKUP(C331,自助退!L:V,11,FALSE)</f>
        <v>#N/A</v>
      </c>
    </row>
    <row r="332" spans="1:24">
      <c r="A332" t="s">
        <v>10771</v>
      </c>
      <c r="B332" t="s">
        <v>1365</v>
      </c>
      <c r="C332" t="s">
        <v>6265</v>
      </c>
      <c r="D332">
        <v>678</v>
      </c>
      <c r="E332" t="s">
        <v>10785</v>
      </c>
      <c r="F332" t="s">
        <v>88</v>
      </c>
      <c r="G332" t="s">
        <v>6264</v>
      </c>
      <c r="H332" t="s">
        <v>1364</v>
      </c>
      <c r="I332" t="s">
        <v>10322</v>
      </c>
      <c r="J332" t="s">
        <v>10351</v>
      </c>
      <c r="K332" t="s">
        <v>10352</v>
      </c>
      <c r="L332" t="s">
        <v>10325</v>
      </c>
      <c r="M332" t="s">
        <v>10326</v>
      </c>
      <c r="N332" t="s">
        <v>10771</v>
      </c>
      <c r="O332" t="s">
        <v>10327</v>
      </c>
      <c r="P332" t="s">
        <v>10328</v>
      </c>
      <c r="Q332" t="s">
        <v>10329</v>
      </c>
      <c r="R332" t="s">
        <v>10327</v>
      </c>
      <c r="S332" t="s">
        <v>10327</v>
      </c>
      <c r="T332" t="s">
        <v>10330</v>
      </c>
      <c r="U332" t="str">
        <f t="shared" si="5"/>
        <v>6282880012764750678</v>
      </c>
      <c r="V332" t="e">
        <f>VLOOKUP(U332,网银退汇!F:G,2,FALSE)</f>
        <v>#N/A</v>
      </c>
      <c r="W332" t="e">
        <f>VLOOKUP(U332,网银退汇!F:O,10,FALSE)</f>
        <v>#N/A</v>
      </c>
      <c r="X332" t="e">
        <f>VLOOKUP(C332,自助退!L:V,11,FALSE)</f>
        <v>#N/A</v>
      </c>
    </row>
    <row r="333" spans="1:24">
      <c r="A333" t="s">
        <v>10771</v>
      </c>
      <c r="B333" t="s">
        <v>1368</v>
      </c>
      <c r="C333" t="s">
        <v>6267</v>
      </c>
      <c r="D333">
        <v>2500</v>
      </c>
      <c r="E333" t="s">
        <v>10786</v>
      </c>
      <c r="F333" t="s">
        <v>88</v>
      </c>
      <c r="G333" t="s">
        <v>4905</v>
      </c>
      <c r="H333" t="s">
        <v>890</v>
      </c>
      <c r="I333" t="s">
        <v>10322</v>
      </c>
      <c r="J333" t="s">
        <v>10356</v>
      </c>
      <c r="K333" t="s">
        <v>10357</v>
      </c>
      <c r="L333" t="s">
        <v>10325</v>
      </c>
      <c r="M333" t="s">
        <v>10326</v>
      </c>
      <c r="N333" t="s">
        <v>10771</v>
      </c>
      <c r="O333" t="s">
        <v>10327</v>
      </c>
      <c r="P333" t="s">
        <v>10328</v>
      </c>
      <c r="Q333" t="s">
        <v>10329</v>
      </c>
      <c r="R333" t="s">
        <v>10327</v>
      </c>
      <c r="S333" t="s">
        <v>10327</v>
      </c>
      <c r="T333" t="s">
        <v>10330</v>
      </c>
      <c r="U333" t="str">
        <f t="shared" si="5"/>
        <v>62215073000150831972500</v>
      </c>
      <c r="V333" t="e">
        <f>VLOOKUP(U333,网银退汇!F:G,2,FALSE)</f>
        <v>#N/A</v>
      </c>
      <c r="W333" t="e">
        <f>VLOOKUP(U333,网银退汇!F:O,10,FALSE)</f>
        <v>#N/A</v>
      </c>
      <c r="X333" t="e">
        <f>VLOOKUP(C333,自助退!L:V,11,FALSE)</f>
        <v>#N/A</v>
      </c>
    </row>
    <row r="334" spans="1:24">
      <c r="A334" t="s">
        <v>10771</v>
      </c>
      <c r="B334" t="s">
        <v>1369</v>
      </c>
      <c r="C334" t="s">
        <v>6269</v>
      </c>
      <c r="D334">
        <v>100</v>
      </c>
      <c r="E334" t="s">
        <v>10787</v>
      </c>
      <c r="F334" t="s">
        <v>88</v>
      </c>
      <c r="G334" t="s">
        <v>6271</v>
      </c>
      <c r="H334" t="s">
        <v>1371</v>
      </c>
      <c r="I334" t="s">
        <v>10322</v>
      </c>
      <c r="J334" t="s">
        <v>10381</v>
      </c>
      <c r="K334" t="s">
        <v>10382</v>
      </c>
      <c r="L334" t="s">
        <v>10325</v>
      </c>
      <c r="M334" t="s">
        <v>10326</v>
      </c>
      <c r="N334" t="s">
        <v>10771</v>
      </c>
      <c r="O334" t="s">
        <v>10327</v>
      </c>
      <c r="P334" t="s">
        <v>10328</v>
      </c>
      <c r="Q334" t="s">
        <v>10329</v>
      </c>
      <c r="R334" t="s">
        <v>10327</v>
      </c>
      <c r="S334" t="s">
        <v>10327</v>
      </c>
      <c r="T334" t="s">
        <v>10330</v>
      </c>
      <c r="U334" t="str">
        <f t="shared" si="5"/>
        <v>6228480868648665677100</v>
      </c>
      <c r="V334" t="e">
        <f>VLOOKUP(U334,网银退汇!F:G,2,FALSE)</f>
        <v>#N/A</v>
      </c>
      <c r="W334" t="e">
        <f>VLOOKUP(U334,网银退汇!F:O,10,FALSE)</f>
        <v>#N/A</v>
      </c>
      <c r="X334" t="e">
        <f>VLOOKUP(C334,自助退!L:V,11,FALSE)</f>
        <v>#N/A</v>
      </c>
    </row>
    <row r="335" spans="1:24">
      <c r="A335" t="s">
        <v>10771</v>
      </c>
      <c r="B335" t="s">
        <v>1372</v>
      </c>
      <c r="C335" t="s">
        <v>6272</v>
      </c>
      <c r="D335">
        <v>200</v>
      </c>
      <c r="E335" t="s">
        <v>10788</v>
      </c>
      <c r="F335" t="s">
        <v>88</v>
      </c>
      <c r="G335" t="s">
        <v>6274</v>
      </c>
      <c r="H335" t="s">
        <v>10789</v>
      </c>
      <c r="I335" t="s">
        <v>10369</v>
      </c>
      <c r="J335" t="s">
        <v>10370</v>
      </c>
      <c r="K335" t="s">
        <v>10371</v>
      </c>
      <c r="L335" t="s">
        <v>10325</v>
      </c>
      <c r="M335" t="s">
        <v>10326</v>
      </c>
      <c r="N335" t="s">
        <v>10771</v>
      </c>
      <c r="O335" t="s">
        <v>10327</v>
      </c>
      <c r="P335" t="s">
        <v>10328</v>
      </c>
      <c r="Q335" t="s">
        <v>10329</v>
      </c>
      <c r="R335" t="s">
        <v>10327</v>
      </c>
      <c r="S335" t="s">
        <v>10327</v>
      </c>
      <c r="T335" t="s">
        <v>10330</v>
      </c>
      <c r="U335" t="str">
        <f t="shared" si="5"/>
        <v>6226880037375680200</v>
      </c>
      <c r="V335" t="e">
        <f>VLOOKUP(U335,网银退汇!F:G,2,FALSE)</f>
        <v>#N/A</v>
      </c>
      <c r="W335" t="e">
        <f>VLOOKUP(U335,网银退汇!F:O,10,FALSE)</f>
        <v>#N/A</v>
      </c>
      <c r="X335" t="e">
        <f>VLOOKUP(C335,自助退!L:V,11,FALSE)</f>
        <v>#N/A</v>
      </c>
    </row>
    <row r="336" spans="1:24">
      <c r="A336" t="s">
        <v>10771</v>
      </c>
      <c r="B336" t="s">
        <v>1375</v>
      </c>
      <c r="C336" t="s">
        <v>6275</v>
      </c>
      <c r="D336">
        <v>244</v>
      </c>
      <c r="E336" t="s">
        <v>10790</v>
      </c>
      <c r="F336" t="s">
        <v>88</v>
      </c>
      <c r="G336" t="s">
        <v>6274</v>
      </c>
      <c r="H336" t="s">
        <v>10789</v>
      </c>
      <c r="I336" t="s">
        <v>10369</v>
      </c>
      <c r="J336" t="s">
        <v>10370</v>
      </c>
      <c r="K336" t="s">
        <v>10371</v>
      </c>
      <c r="L336" t="s">
        <v>10325</v>
      </c>
      <c r="M336" t="s">
        <v>10326</v>
      </c>
      <c r="N336" t="s">
        <v>10771</v>
      </c>
      <c r="O336" t="s">
        <v>10327</v>
      </c>
      <c r="P336" t="s">
        <v>10328</v>
      </c>
      <c r="Q336" t="s">
        <v>10329</v>
      </c>
      <c r="R336" t="s">
        <v>10327</v>
      </c>
      <c r="S336" t="s">
        <v>10327</v>
      </c>
      <c r="T336" t="s">
        <v>10330</v>
      </c>
      <c r="U336" t="str">
        <f t="shared" si="5"/>
        <v>6226880037375680244</v>
      </c>
      <c r="V336" t="e">
        <f>VLOOKUP(U336,网银退汇!F:G,2,FALSE)</f>
        <v>#N/A</v>
      </c>
      <c r="W336" t="e">
        <f>VLOOKUP(U336,网银退汇!F:O,10,FALSE)</f>
        <v>#N/A</v>
      </c>
      <c r="X336" t="e">
        <f>VLOOKUP(C336,自助退!L:V,11,FALSE)</f>
        <v>#N/A</v>
      </c>
    </row>
    <row r="337" spans="1:24">
      <c r="A337" t="s">
        <v>10771</v>
      </c>
      <c r="B337" t="s">
        <v>1376</v>
      </c>
      <c r="C337" t="s">
        <v>6277</v>
      </c>
      <c r="D337">
        <v>20</v>
      </c>
      <c r="E337" t="s">
        <v>10791</v>
      </c>
      <c r="F337" t="s">
        <v>88</v>
      </c>
      <c r="G337" t="s">
        <v>6279</v>
      </c>
      <c r="H337" t="s">
        <v>1378</v>
      </c>
      <c r="I337" t="s">
        <v>10335</v>
      </c>
      <c r="J337" t="s">
        <v>10</v>
      </c>
      <c r="K337" t="s">
        <v>10336</v>
      </c>
      <c r="L337" t="s">
        <v>10325</v>
      </c>
      <c r="M337" t="s">
        <v>10326</v>
      </c>
      <c r="N337" t="s">
        <v>10771</v>
      </c>
      <c r="O337" t="s">
        <v>10327</v>
      </c>
      <c r="P337" t="s">
        <v>10328</v>
      </c>
      <c r="Q337" t="s">
        <v>10329</v>
      </c>
      <c r="R337" t="s">
        <v>10327</v>
      </c>
      <c r="S337" t="s">
        <v>10327</v>
      </c>
      <c r="T337" t="s">
        <v>10330</v>
      </c>
      <c r="U337" t="str">
        <f t="shared" si="5"/>
        <v>622575755728719120</v>
      </c>
      <c r="V337" t="e">
        <f>VLOOKUP(U337,网银退汇!F:G,2,FALSE)</f>
        <v>#N/A</v>
      </c>
      <c r="W337" t="e">
        <f>VLOOKUP(U337,网银退汇!F:O,10,FALSE)</f>
        <v>#N/A</v>
      </c>
      <c r="X337" t="e">
        <f>VLOOKUP(C337,自助退!L:V,11,FALSE)</f>
        <v>#N/A</v>
      </c>
    </row>
    <row r="338" spans="1:24">
      <c r="A338" t="s">
        <v>10771</v>
      </c>
      <c r="B338" t="s">
        <v>6280</v>
      </c>
      <c r="C338" t="s">
        <v>6281</v>
      </c>
      <c r="D338">
        <v>65</v>
      </c>
      <c r="E338" t="s">
        <v>10792</v>
      </c>
      <c r="F338" t="s">
        <v>10740</v>
      </c>
      <c r="G338" t="s">
        <v>4932</v>
      </c>
      <c r="H338" t="s">
        <v>10793</v>
      </c>
      <c r="I338" t="s">
        <v>10656</v>
      </c>
      <c r="J338" t="s">
        <v>10657</v>
      </c>
      <c r="K338" t="s">
        <v>10402</v>
      </c>
      <c r="L338" t="s">
        <v>10325</v>
      </c>
      <c r="M338" t="s">
        <v>10364</v>
      </c>
      <c r="N338" t="s">
        <v>10771</v>
      </c>
      <c r="O338" t="s">
        <v>10403</v>
      </c>
      <c r="P338" t="s">
        <v>10328</v>
      </c>
      <c r="Q338" t="s">
        <v>10365</v>
      </c>
      <c r="R338" t="s">
        <v>10327</v>
      </c>
      <c r="S338" t="s">
        <v>10327</v>
      </c>
      <c r="T338" t="s">
        <v>10366</v>
      </c>
      <c r="U338" t="str">
        <f t="shared" si="5"/>
        <v>623190002000994792465</v>
      </c>
      <c r="V338">
        <f>VLOOKUP(U338,网银退汇!F:G,2,FALSE)</f>
        <v>65</v>
      </c>
      <c r="W338" t="str">
        <f>VLOOKUP(U338,网银退汇!F:O,10,FALSE)</f>
        <v>20170613</v>
      </c>
      <c r="X338">
        <f>VLOOKUP(C338,自助退!L:V,11,FALSE)</f>
        <v>65</v>
      </c>
    </row>
    <row r="339" spans="1:24">
      <c r="A339" t="s">
        <v>10771</v>
      </c>
      <c r="B339" t="s">
        <v>1382</v>
      </c>
      <c r="C339" t="s">
        <v>6283</v>
      </c>
      <c r="D339">
        <v>172</v>
      </c>
      <c r="E339" t="s">
        <v>10794</v>
      </c>
      <c r="F339" t="s">
        <v>88</v>
      </c>
      <c r="G339" t="s">
        <v>6285</v>
      </c>
      <c r="H339" t="s">
        <v>1384</v>
      </c>
      <c r="I339" t="s">
        <v>10322</v>
      </c>
      <c r="J339" t="s">
        <v>10348</v>
      </c>
      <c r="K339" t="s">
        <v>10349</v>
      </c>
      <c r="L339" t="s">
        <v>10325</v>
      </c>
      <c r="M339" t="s">
        <v>10326</v>
      </c>
      <c r="N339" t="s">
        <v>10771</v>
      </c>
      <c r="O339" t="s">
        <v>10327</v>
      </c>
      <c r="P339" t="s">
        <v>10328</v>
      </c>
      <c r="Q339" t="s">
        <v>10329</v>
      </c>
      <c r="R339" t="s">
        <v>10327</v>
      </c>
      <c r="S339" t="s">
        <v>10327</v>
      </c>
      <c r="T339" t="s">
        <v>10330</v>
      </c>
      <c r="U339" t="str">
        <f t="shared" si="5"/>
        <v>6217003900002578716172</v>
      </c>
      <c r="V339" t="e">
        <f>VLOOKUP(U339,网银退汇!F:G,2,FALSE)</f>
        <v>#N/A</v>
      </c>
      <c r="W339" t="e">
        <f>VLOOKUP(U339,网银退汇!F:O,10,FALSE)</f>
        <v>#N/A</v>
      </c>
      <c r="X339" t="e">
        <f>VLOOKUP(C339,自助退!L:V,11,FALSE)</f>
        <v>#N/A</v>
      </c>
    </row>
    <row r="340" spans="1:24">
      <c r="A340" t="s">
        <v>10771</v>
      </c>
      <c r="B340" t="s">
        <v>1385</v>
      </c>
      <c r="C340" t="s">
        <v>6286</v>
      </c>
      <c r="D340">
        <v>380</v>
      </c>
      <c r="E340" t="s">
        <v>10795</v>
      </c>
      <c r="F340" t="s">
        <v>88</v>
      </c>
      <c r="G340" t="s">
        <v>6288</v>
      </c>
      <c r="H340" t="s">
        <v>1387</v>
      </c>
      <c r="I340" t="s">
        <v>10537</v>
      </c>
      <c r="J340" t="s">
        <v>10538</v>
      </c>
      <c r="K340" t="s">
        <v>10539</v>
      </c>
      <c r="L340" t="s">
        <v>10325</v>
      </c>
      <c r="M340" t="s">
        <v>10326</v>
      </c>
      <c r="N340" t="s">
        <v>10771</v>
      </c>
      <c r="O340" t="s">
        <v>10327</v>
      </c>
      <c r="P340" t="s">
        <v>10328</v>
      </c>
      <c r="Q340" t="s">
        <v>10329</v>
      </c>
      <c r="R340" t="s">
        <v>10327</v>
      </c>
      <c r="S340" t="s">
        <v>10327</v>
      </c>
      <c r="T340" t="s">
        <v>10330</v>
      </c>
      <c r="U340" t="str">
        <f t="shared" si="5"/>
        <v>6259611643928103380</v>
      </c>
      <c r="V340" t="e">
        <f>VLOOKUP(U340,网银退汇!F:G,2,FALSE)</f>
        <v>#N/A</v>
      </c>
      <c r="W340" t="e">
        <f>VLOOKUP(U340,网银退汇!F:O,10,FALSE)</f>
        <v>#N/A</v>
      </c>
      <c r="X340" t="e">
        <f>VLOOKUP(C340,自助退!L:V,11,FALSE)</f>
        <v>#N/A</v>
      </c>
    </row>
    <row r="341" spans="1:24">
      <c r="A341" t="s">
        <v>10771</v>
      </c>
      <c r="B341" t="s">
        <v>1388</v>
      </c>
      <c r="C341" t="s">
        <v>6289</v>
      </c>
      <c r="D341">
        <v>4214</v>
      </c>
      <c r="E341" t="s">
        <v>10796</v>
      </c>
      <c r="F341" t="s">
        <v>88</v>
      </c>
      <c r="G341" t="s">
        <v>6291</v>
      </c>
      <c r="H341" t="s">
        <v>1390</v>
      </c>
      <c r="I341" t="s">
        <v>10322</v>
      </c>
      <c r="J341" t="s">
        <v>10351</v>
      </c>
      <c r="K341" t="s">
        <v>10352</v>
      </c>
      <c r="L341" t="s">
        <v>10325</v>
      </c>
      <c r="M341" t="s">
        <v>10326</v>
      </c>
      <c r="N341" t="s">
        <v>10771</v>
      </c>
      <c r="O341" t="s">
        <v>10327</v>
      </c>
      <c r="P341" t="s">
        <v>10328</v>
      </c>
      <c r="Q341" t="s">
        <v>10329</v>
      </c>
      <c r="R341" t="s">
        <v>10327</v>
      </c>
      <c r="S341" t="s">
        <v>10327</v>
      </c>
      <c r="T341" t="s">
        <v>10330</v>
      </c>
      <c r="U341" t="str">
        <f t="shared" si="5"/>
        <v>62220824090006752704214</v>
      </c>
      <c r="V341" t="e">
        <f>VLOOKUP(U341,网银退汇!F:G,2,FALSE)</f>
        <v>#N/A</v>
      </c>
      <c r="W341" t="e">
        <f>VLOOKUP(U341,网银退汇!F:O,10,FALSE)</f>
        <v>#N/A</v>
      </c>
      <c r="X341" t="e">
        <f>VLOOKUP(C341,自助退!L:V,11,FALSE)</f>
        <v>#N/A</v>
      </c>
    </row>
    <row r="342" spans="1:24">
      <c r="A342" t="s">
        <v>10771</v>
      </c>
      <c r="B342" t="s">
        <v>6292</v>
      </c>
      <c r="C342" t="s">
        <v>6293</v>
      </c>
      <c r="D342">
        <v>15</v>
      </c>
      <c r="E342" t="s">
        <v>10797</v>
      </c>
      <c r="F342" t="s">
        <v>396</v>
      </c>
      <c r="G342" t="s">
        <v>5029</v>
      </c>
      <c r="H342" t="s">
        <v>204</v>
      </c>
      <c r="I342" t="s">
        <v>10322</v>
      </c>
      <c r="J342" t="s">
        <v>10359</v>
      </c>
      <c r="K342" t="s">
        <v>10360</v>
      </c>
      <c r="L342" t="s">
        <v>10325</v>
      </c>
      <c r="M342" t="s">
        <v>10364</v>
      </c>
      <c r="N342" t="s">
        <v>10771</v>
      </c>
      <c r="O342" t="s">
        <v>10327</v>
      </c>
      <c r="P342" t="s">
        <v>10328</v>
      </c>
      <c r="Q342" t="s">
        <v>10365</v>
      </c>
      <c r="R342" t="s">
        <v>10327</v>
      </c>
      <c r="S342" t="s">
        <v>10327</v>
      </c>
      <c r="T342" t="s">
        <v>10366</v>
      </c>
      <c r="U342" t="str">
        <f t="shared" si="5"/>
        <v>456351270011308431215</v>
      </c>
      <c r="V342">
        <f>VLOOKUP(U342,网银退汇!F:G,2,FALSE)</f>
        <v>15</v>
      </c>
      <c r="W342" t="str">
        <f>VLOOKUP(U342,网银退汇!F:O,10,FALSE)</f>
        <v>20170613</v>
      </c>
      <c r="X342">
        <f>VLOOKUP(C342,自助退!L:V,11,FALSE)</f>
        <v>15</v>
      </c>
    </row>
    <row r="343" spans="1:24">
      <c r="A343" t="s">
        <v>10771</v>
      </c>
      <c r="B343" t="s">
        <v>1392</v>
      </c>
      <c r="C343" t="s">
        <v>6295</v>
      </c>
      <c r="D343">
        <v>680</v>
      </c>
      <c r="E343" t="s">
        <v>10798</v>
      </c>
      <c r="F343" t="s">
        <v>88</v>
      </c>
      <c r="G343" t="s">
        <v>6297</v>
      </c>
      <c r="H343" t="s">
        <v>1397</v>
      </c>
      <c r="I343" t="s">
        <v>10322</v>
      </c>
      <c r="J343" t="s">
        <v>10356</v>
      </c>
      <c r="K343" t="s">
        <v>10357</v>
      </c>
      <c r="L343" t="s">
        <v>10325</v>
      </c>
      <c r="M343" t="s">
        <v>10326</v>
      </c>
      <c r="N343" t="s">
        <v>10771</v>
      </c>
      <c r="O343" t="s">
        <v>10327</v>
      </c>
      <c r="P343" t="s">
        <v>10328</v>
      </c>
      <c r="Q343" t="s">
        <v>10329</v>
      </c>
      <c r="R343" t="s">
        <v>10327</v>
      </c>
      <c r="S343" t="s">
        <v>10327</v>
      </c>
      <c r="T343" t="s">
        <v>10330</v>
      </c>
      <c r="U343" t="str">
        <f t="shared" si="5"/>
        <v>6259190037065269680</v>
      </c>
      <c r="V343" t="e">
        <f>VLOOKUP(U343,网银退汇!F:G,2,FALSE)</f>
        <v>#N/A</v>
      </c>
      <c r="W343" t="e">
        <f>VLOOKUP(U343,网银退汇!F:O,10,FALSE)</f>
        <v>#N/A</v>
      </c>
      <c r="X343" t="e">
        <f>VLOOKUP(C343,自助退!L:V,11,FALSE)</f>
        <v>#N/A</v>
      </c>
    </row>
    <row r="344" spans="1:24">
      <c r="A344" t="s">
        <v>10771</v>
      </c>
      <c r="B344" t="s">
        <v>1395</v>
      </c>
      <c r="C344" t="s">
        <v>6298</v>
      </c>
      <c r="D344">
        <v>1900</v>
      </c>
      <c r="E344" t="s">
        <v>10799</v>
      </c>
      <c r="F344" t="s">
        <v>88</v>
      </c>
      <c r="G344" t="s">
        <v>6297</v>
      </c>
      <c r="H344" t="s">
        <v>1397</v>
      </c>
      <c r="I344" t="s">
        <v>10322</v>
      </c>
      <c r="J344" t="s">
        <v>10356</v>
      </c>
      <c r="K344" t="s">
        <v>10357</v>
      </c>
      <c r="L344" t="s">
        <v>10325</v>
      </c>
      <c r="M344" t="s">
        <v>10326</v>
      </c>
      <c r="N344" t="s">
        <v>10771</v>
      </c>
      <c r="O344" t="s">
        <v>10327</v>
      </c>
      <c r="P344" t="s">
        <v>10328</v>
      </c>
      <c r="Q344" t="s">
        <v>10329</v>
      </c>
      <c r="R344" t="s">
        <v>10327</v>
      </c>
      <c r="S344" t="s">
        <v>10327</v>
      </c>
      <c r="T344" t="s">
        <v>10330</v>
      </c>
      <c r="U344" t="str">
        <f t="shared" si="5"/>
        <v>62591900370652691900</v>
      </c>
      <c r="V344" t="e">
        <f>VLOOKUP(U344,网银退汇!F:G,2,FALSE)</f>
        <v>#N/A</v>
      </c>
      <c r="W344" t="e">
        <f>VLOOKUP(U344,网银退汇!F:O,10,FALSE)</f>
        <v>#N/A</v>
      </c>
      <c r="X344" t="e">
        <f>VLOOKUP(C344,自助退!L:V,11,FALSE)</f>
        <v>#N/A</v>
      </c>
    </row>
    <row r="345" spans="1:24">
      <c r="A345" t="s">
        <v>10771</v>
      </c>
      <c r="B345" t="s">
        <v>1398</v>
      </c>
      <c r="C345" t="s">
        <v>6300</v>
      </c>
      <c r="D345">
        <v>247</v>
      </c>
      <c r="E345" t="s">
        <v>10800</v>
      </c>
      <c r="F345" t="s">
        <v>88</v>
      </c>
      <c r="G345" t="s">
        <v>6302</v>
      </c>
      <c r="H345" t="s">
        <v>1400</v>
      </c>
      <c r="I345" t="s">
        <v>10656</v>
      </c>
      <c r="J345" t="s">
        <v>10657</v>
      </c>
      <c r="K345" t="s">
        <v>10402</v>
      </c>
      <c r="L345" t="s">
        <v>10325</v>
      </c>
      <c r="M345" t="s">
        <v>10326</v>
      </c>
      <c r="N345" t="s">
        <v>10771</v>
      </c>
      <c r="O345" t="s">
        <v>10403</v>
      </c>
      <c r="P345" t="s">
        <v>10328</v>
      </c>
      <c r="Q345" t="s">
        <v>10329</v>
      </c>
      <c r="R345" t="s">
        <v>10327</v>
      </c>
      <c r="S345" t="s">
        <v>10327</v>
      </c>
      <c r="T345" t="s">
        <v>10330</v>
      </c>
      <c r="U345" t="str">
        <f t="shared" si="5"/>
        <v>6223692370872519247</v>
      </c>
      <c r="V345" t="e">
        <f>VLOOKUP(U345,网银退汇!F:G,2,FALSE)</f>
        <v>#N/A</v>
      </c>
      <c r="W345" t="e">
        <f>VLOOKUP(U345,网银退汇!F:O,10,FALSE)</f>
        <v>#N/A</v>
      </c>
      <c r="X345" t="e">
        <f>VLOOKUP(C345,自助退!L:V,11,FALSE)</f>
        <v>#N/A</v>
      </c>
    </row>
    <row r="346" spans="1:24">
      <c r="A346" t="s">
        <v>10771</v>
      </c>
      <c r="B346" t="s">
        <v>1401</v>
      </c>
      <c r="C346" t="s">
        <v>6303</v>
      </c>
      <c r="D346">
        <v>91</v>
      </c>
      <c r="E346" t="s">
        <v>10801</v>
      </c>
      <c r="F346" t="s">
        <v>88</v>
      </c>
      <c r="G346" t="s">
        <v>6305</v>
      </c>
      <c r="H346" t="s">
        <v>1403</v>
      </c>
      <c r="I346" t="s">
        <v>10656</v>
      </c>
      <c r="J346" t="s">
        <v>10657</v>
      </c>
      <c r="K346" t="s">
        <v>10402</v>
      </c>
      <c r="L346" t="s">
        <v>10325</v>
      </c>
      <c r="M346" t="s">
        <v>10326</v>
      </c>
      <c r="N346" t="s">
        <v>10771</v>
      </c>
      <c r="O346" t="s">
        <v>10403</v>
      </c>
      <c r="P346" t="s">
        <v>10328</v>
      </c>
      <c r="Q346" t="s">
        <v>10329</v>
      </c>
      <c r="R346" t="s">
        <v>10327</v>
      </c>
      <c r="S346" t="s">
        <v>10327</v>
      </c>
      <c r="T346" t="s">
        <v>10330</v>
      </c>
      <c r="U346" t="str">
        <f t="shared" si="5"/>
        <v>623190000001564555591</v>
      </c>
      <c r="V346" t="e">
        <f>VLOOKUP(U346,网银退汇!F:G,2,FALSE)</f>
        <v>#N/A</v>
      </c>
      <c r="W346" t="e">
        <f>VLOOKUP(U346,网银退汇!F:O,10,FALSE)</f>
        <v>#N/A</v>
      </c>
      <c r="X346" t="e">
        <f>VLOOKUP(C346,自助退!L:V,11,FALSE)</f>
        <v>#N/A</v>
      </c>
    </row>
    <row r="347" spans="1:24">
      <c r="A347" t="s">
        <v>10771</v>
      </c>
      <c r="B347" t="s">
        <v>1404</v>
      </c>
      <c r="C347" t="s">
        <v>6306</v>
      </c>
      <c r="D347">
        <v>386</v>
      </c>
      <c r="E347" t="s">
        <v>10802</v>
      </c>
      <c r="F347" t="s">
        <v>88</v>
      </c>
      <c r="G347" t="s">
        <v>4944</v>
      </c>
      <c r="H347" t="s">
        <v>1053</v>
      </c>
      <c r="I347" t="s">
        <v>10322</v>
      </c>
      <c r="J347" t="s">
        <v>10381</v>
      </c>
      <c r="K347" t="s">
        <v>10382</v>
      </c>
      <c r="L347" t="s">
        <v>10325</v>
      </c>
      <c r="M347" t="s">
        <v>10326</v>
      </c>
      <c r="N347" t="s">
        <v>10771</v>
      </c>
      <c r="O347" t="s">
        <v>10327</v>
      </c>
      <c r="P347" t="s">
        <v>10328</v>
      </c>
      <c r="Q347" t="s">
        <v>10329</v>
      </c>
      <c r="R347" t="s">
        <v>10327</v>
      </c>
      <c r="S347" t="s">
        <v>10327</v>
      </c>
      <c r="T347" t="s">
        <v>10330</v>
      </c>
      <c r="U347" t="str">
        <f t="shared" si="5"/>
        <v>6228483300670059519386</v>
      </c>
      <c r="V347" t="e">
        <f>VLOOKUP(U347,网银退汇!F:G,2,FALSE)</f>
        <v>#N/A</v>
      </c>
      <c r="W347" t="e">
        <f>VLOOKUP(U347,网银退汇!F:O,10,FALSE)</f>
        <v>#N/A</v>
      </c>
      <c r="X347" t="e">
        <f>VLOOKUP(C347,自助退!L:V,11,FALSE)</f>
        <v>#N/A</v>
      </c>
    </row>
    <row r="348" spans="1:24">
      <c r="A348" t="s">
        <v>10771</v>
      </c>
      <c r="B348" t="s">
        <v>1405</v>
      </c>
      <c r="C348" t="s">
        <v>6308</v>
      </c>
      <c r="D348">
        <v>328</v>
      </c>
      <c r="E348" t="s">
        <v>10803</v>
      </c>
      <c r="F348" t="s">
        <v>88</v>
      </c>
      <c r="G348" t="s">
        <v>374</v>
      </c>
      <c r="H348" t="s">
        <v>319</v>
      </c>
      <c r="I348" t="s">
        <v>10322</v>
      </c>
      <c r="J348" t="s">
        <v>10351</v>
      </c>
      <c r="K348" t="s">
        <v>10352</v>
      </c>
      <c r="L348" t="s">
        <v>10325</v>
      </c>
      <c r="M348" t="s">
        <v>10326</v>
      </c>
      <c r="N348" t="s">
        <v>10771</v>
      </c>
      <c r="O348" t="s">
        <v>10327</v>
      </c>
      <c r="P348" t="s">
        <v>10328</v>
      </c>
      <c r="Q348" t="s">
        <v>10329</v>
      </c>
      <c r="R348" t="s">
        <v>10327</v>
      </c>
      <c r="S348" t="s">
        <v>10327</v>
      </c>
      <c r="T348" t="s">
        <v>10330</v>
      </c>
      <c r="U348" t="str">
        <f t="shared" si="5"/>
        <v>6222370235378888328</v>
      </c>
      <c r="V348" t="e">
        <f>VLOOKUP(U348,网银退汇!F:G,2,FALSE)</f>
        <v>#N/A</v>
      </c>
      <c r="W348" t="e">
        <f>VLOOKUP(U348,网银退汇!F:O,10,FALSE)</f>
        <v>#N/A</v>
      </c>
      <c r="X348" t="e">
        <f>VLOOKUP(C348,自助退!L:V,11,FALSE)</f>
        <v>#N/A</v>
      </c>
    </row>
    <row r="349" spans="1:24">
      <c r="A349" t="s">
        <v>10771</v>
      </c>
      <c r="B349" t="s">
        <v>1406</v>
      </c>
      <c r="C349" t="s">
        <v>6310</v>
      </c>
      <c r="D349">
        <v>151</v>
      </c>
      <c r="E349" t="s">
        <v>10804</v>
      </c>
      <c r="F349" t="s">
        <v>88</v>
      </c>
      <c r="G349" t="s">
        <v>6312</v>
      </c>
      <c r="H349" t="s">
        <v>1408</v>
      </c>
      <c r="I349" t="s">
        <v>10322</v>
      </c>
      <c r="J349" t="s">
        <v>10348</v>
      </c>
      <c r="K349" t="s">
        <v>10349</v>
      </c>
      <c r="L349" t="s">
        <v>10325</v>
      </c>
      <c r="M349" t="s">
        <v>10326</v>
      </c>
      <c r="N349" t="s">
        <v>10771</v>
      </c>
      <c r="O349" t="s">
        <v>10327</v>
      </c>
      <c r="P349" t="s">
        <v>10328</v>
      </c>
      <c r="Q349" t="s">
        <v>10329</v>
      </c>
      <c r="R349" t="s">
        <v>10327</v>
      </c>
      <c r="S349" t="s">
        <v>10327</v>
      </c>
      <c r="T349" t="s">
        <v>10330</v>
      </c>
      <c r="U349" t="str">
        <f t="shared" si="5"/>
        <v>6217003860024862771151</v>
      </c>
      <c r="V349" t="e">
        <f>VLOOKUP(U349,网银退汇!F:G,2,FALSE)</f>
        <v>#N/A</v>
      </c>
      <c r="W349" t="e">
        <f>VLOOKUP(U349,网银退汇!F:O,10,FALSE)</f>
        <v>#N/A</v>
      </c>
      <c r="X349" t="e">
        <f>VLOOKUP(C349,自助退!L:V,11,FALSE)</f>
        <v>#N/A</v>
      </c>
    </row>
    <row r="350" spans="1:24">
      <c r="A350" t="s">
        <v>10771</v>
      </c>
      <c r="B350" t="s">
        <v>1409</v>
      </c>
      <c r="C350" t="s">
        <v>6313</v>
      </c>
      <c r="D350">
        <v>200</v>
      </c>
      <c r="E350" t="s">
        <v>10805</v>
      </c>
      <c r="F350" t="s">
        <v>88</v>
      </c>
      <c r="G350" t="s">
        <v>6315</v>
      </c>
      <c r="H350" t="s">
        <v>10806</v>
      </c>
      <c r="I350" t="s">
        <v>10322</v>
      </c>
      <c r="J350" t="s">
        <v>10348</v>
      </c>
      <c r="K350" t="s">
        <v>10349</v>
      </c>
      <c r="L350" t="s">
        <v>10325</v>
      </c>
      <c r="M350" t="s">
        <v>10326</v>
      </c>
      <c r="N350" t="s">
        <v>10771</v>
      </c>
      <c r="O350" t="s">
        <v>10327</v>
      </c>
      <c r="P350" t="s">
        <v>10328</v>
      </c>
      <c r="Q350" t="s">
        <v>10329</v>
      </c>
      <c r="R350" t="s">
        <v>10327</v>
      </c>
      <c r="S350" t="s">
        <v>10327</v>
      </c>
      <c r="T350" t="s">
        <v>10330</v>
      </c>
      <c r="U350" t="str">
        <f t="shared" si="5"/>
        <v>6214993860201099200</v>
      </c>
      <c r="V350" t="e">
        <f>VLOOKUP(U350,网银退汇!F:G,2,FALSE)</f>
        <v>#N/A</v>
      </c>
      <c r="W350" t="e">
        <f>VLOOKUP(U350,网银退汇!F:O,10,FALSE)</f>
        <v>#N/A</v>
      </c>
      <c r="X350" t="e">
        <f>VLOOKUP(C350,自助退!L:V,11,FALSE)</f>
        <v>#N/A</v>
      </c>
    </row>
    <row r="351" spans="1:24">
      <c r="A351" t="s">
        <v>10771</v>
      </c>
      <c r="B351" t="s">
        <v>1412</v>
      </c>
      <c r="C351" t="s">
        <v>6316</v>
      </c>
      <c r="D351">
        <v>994</v>
      </c>
      <c r="E351" t="s">
        <v>10807</v>
      </c>
      <c r="F351" t="s">
        <v>88</v>
      </c>
      <c r="G351" t="s">
        <v>6318</v>
      </c>
      <c r="H351" t="s">
        <v>1414</v>
      </c>
      <c r="I351" t="s">
        <v>10322</v>
      </c>
      <c r="J351" t="s">
        <v>10359</v>
      </c>
      <c r="K351" t="s">
        <v>10360</v>
      </c>
      <c r="L351" t="s">
        <v>10325</v>
      </c>
      <c r="M351" t="s">
        <v>10326</v>
      </c>
      <c r="N351" t="s">
        <v>10771</v>
      </c>
      <c r="O351" t="s">
        <v>10327</v>
      </c>
      <c r="P351" t="s">
        <v>10328</v>
      </c>
      <c r="Q351" t="s">
        <v>10329</v>
      </c>
      <c r="R351" t="s">
        <v>10327</v>
      </c>
      <c r="S351" t="s">
        <v>10327</v>
      </c>
      <c r="T351" t="s">
        <v>10330</v>
      </c>
      <c r="U351" t="str">
        <f t="shared" si="5"/>
        <v>6217852700008336081994</v>
      </c>
      <c r="V351" t="e">
        <f>VLOOKUP(U351,网银退汇!F:G,2,FALSE)</f>
        <v>#N/A</v>
      </c>
      <c r="W351" t="e">
        <f>VLOOKUP(U351,网银退汇!F:O,10,FALSE)</f>
        <v>#N/A</v>
      </c>
      <c r="X351" t="e">
        <f>VLOOKUP(C351,自助退!L:V,11,FALSE)</f>
        <v>#N/A</v>
      </c>
    </row>
    <row r="352" spans="1:24">
      <c r="A352" t="s">
        <v>10771</v>
      </c>
      <c r="B352" t="s">
        <v>6319</v>
      </c>
      <c r="C352" t="s">
        <v>6320</v>
      </c>
      <c r="D352">
        <v>500</v>
      </c>
      <c r="E352" t="s">
        <v>10808</v>
      </c>
      <c r="F352" t="s">
        <v>90</v>
      </c>
      <c r="G352" t="s">
        <v>5030</v>
      </c>
      <c r="H352" t="s">
        <v>1416</v>
      </c>
      <c r="I352" t="s">
        <v>10322</v>
      </c>
      <c r="J352" t="s">
        <v>10348</v>
      </c>
      <c r="K352" t="s">
        <v>10349</v>
      </c>
      <c r="L352" t="s">
        <v>10325</v>
      </c>
      <c r="M352" t="s">
        <v>10364</v>
      </c>
      <c r="N352" t="s">
        <v>10771</v>
      </c>
      <c r="O352" t="s">
        <v>10327</v>
      </c>
      <c r="P352" t="s">
        <v>10328</v>
      </c>
      <c r="Q352" t="s">
        <v>10365</v>
      </c>
      <c r="R352" t="s">
        <v>10327</v>
      </c>
      <c r="S352" t="s">
        <v>10327</v>
      </c>
      <c r="T352" t="s">
        <v>10366</v>
      </c>
      <c r="U352" t="str">
        <f t="shared" si="5"/>
        <v>6236683860003818296500</v>
      </c>
      <c r="V352">
        <f>VLOOKUP(U352,网银退汇!F:G,2,FALSE)</f>
        <v>500</v>
      </c>
      <c r="W352" t="str">
        <f>VLOOKUP(U352,网银退汇!F:O,10,FALSE)</f>
        <v>20170613</v>
      </c>
      <c r="X352">
        <f>VLOOKUP(C352,自助退!L:V,11,FALSE)</f>
        <v>500</v>
      </c>
    </row>
    <row r="353" spans="1:24">
      <c r="A353" t="s">
        <v>10771</v>
      </c>
      <c r="B353" t="s">
        <v>1417</v>
      </c>
      <c r="C353" t="s">
        <v>6322</v>
      </c>
      <c r="D353">
        <v>1000</v>
      </c>
      <c r="E353" t="s">
        <v>10809</v>
      </c>
      <c r="F353" t="s">
        <v>88</v>
      </c>
      <c r="G353" t="s">
        <v>6324</v>
      </c>
      <c r="H353" t="s">
        <v>1419</v>
      </c>
      <c r="I353" t="s">
        <v>10322</v>
      </c>
      <c r="J353" t="s">
        <v>10381</v>
      </c>
      <c r="K353" t="s">
        <v>10382</v>
      </c>
      <c r="L353" t="s">
        <v>10325</v>
      </c>
      <c r="M353" t="s">
        <v>10326</v>
      </c>
      <c r="N353" t="s">
        <v>10771</v>
      </c>
      <c r="O353" t="s">
        <v>10327</v>
      </c>
      <c r="P353" t="s">
        <v>10328</v>
      </c>
      <c r="Q353" t="s">
        <v>10329</v>
      </c>
      <c r="R353" t="s">
        <v>10327</v>
      </c>
      <c r="S353" t="s">
        <v>10327</v>
      </c>
      <c r="T353" t="s">
        <v>10330</v>
      </c>
      <c r="U353" t="str">
        <f t="shared" si="5"/>
        <v>62284833004209649191000</v>
      </c>
      <c r="V353" t="e">
        <f>VLOOKUP(U353,网银退汇!F:G,2,FALSE)</f>
        <v>#N/A</v>
      </c>
      <c r="W353" t="e">
        <f>VLOOKUP(U353,网银退汇!F:O,10,FALSE)</f>
        <v>#N/A</v>
      </c>
      <c r="X353" t="e">
        <f>VLOOKUP(C353,自助退!L:V,11,FALSE)</f>
        <v>#N/A</v>
      </c>
    </row>
    <row r="354" spans="1:24">
      <c r="A354" t="s">
        <v>10771</v>
      </c>
      <c r="B354" t="s">
        <v>1420</v>
      </c>
      <c r="C354" t="s">
        <v>6325</v>
      </c>
      <c r="D354">
        <v>1902</v>
      </c>
      <c r="E354" t="s">
        <v>10810</v>
      </c>
      <c r="F354" t="s">
        <v>88</v>
      </c>
      <c r="G354" t="s">
        <v>4909</v>
      </c>
      <c r="H354" t="s">
        <v>967</v>
      </c>
      <c r="I354" t="s">
        <v>10656</v>
      </c>
      <c r="J354" t="s">
        <v>10657</v>
      </c>
      <c r="K354" t="s">
        <v>10402</v>
      </c>
      <c r="L354" t="s">
        <v>10325</v>
      </c>
      <c r="M354" t="s">
        <v>10326</v>
      </c>
      <c r="N354" t="s">
        <v>10771</v>
      </c>
      <c r="O354" t="s">
        <v>10403</v>
      </c>
      <c r="P354" t="s">
        <v>10328</v>
      </c>
      <c r="Q354" t="s">
        <v>10329</v>
      </c>
      <c r="R354" t="s">
        <v>10327</v>
      </c>
      <c r="S354" t="s">
        <v>10327</v>
      </c>
      <c r="T354" t="s">
        <v>10330</v>
      </c>
      <c r="U354" t="str">
        <f t="shared" si="5"/>
        <v>62319000000987495711902</v>
      </c>
      <c r="V354" t="e">
        <f>VLOOKUP(U354,网银退汇!F:G,2,FALSE)</f>
        <v>#N/A</v>
      </c>
      <c r="W354" t="e">
        <f>VLOOKUP(U354,网银退汇!F:O,10,FALSE)</f>
        <v>#N/A</v>
      </c>
      <c r="X354" t="e">
        <f>VLOOKUP(C354,自助退!L:V,11,FALSE)</f>
        <v>#N/A</v>
      </c>
    </row>
    <row r="355" spans="1:24">
      <c r="A355" t="s">
        <v>10771</v>
      </c>
      <c r="B355" t="s">
        <v>1421</v>
      </c>
      <c r="C355" t="s">
        <v>6327</v>
      </c>
      <c r="D355">
        <v>120</v>
      </c>
      <c r="E355" t="s">
        <v>10811</v>
      </c>
      <c r="F355" t="s">
        <v>88</v>
      </c>
      <c r="G355" t="s">
        <v>6329</v>
      </c>
      <c r="H355" t="s">
        <v>10812</v>
      </c>
      <c r="I355" t="s">
        <v>10656</v>
      </c>
      <c r="J355" t="s">
        <v>10657</v>
      </c>
      <c r="K355" t="s">
        <v>10402</v>
      </c>
      <c r="L355" t="s">
        <v>10325</v>
      </c>
      <c r="M355" t="s">
        <v>10326</v>
      </c>
      <c r="N355" t="s">
        <v>10771</v>
      </c>
      <c r="O355" t="s">
        <v>10403</v>
      </c>
      <c r="P355" t="s">
        <v>10328</v>
      </c>
      <c r="Q355" t="s">
        <v>10329</v>
      </c>
      <c r="R355" t="s">
        <v>10327</v>
      </c>
      <c r="S355" t="s">
        <v>10327</v>
      </c>
      <c r="T355" t="s">
        <v>10330</v>
      </c>
      <c r="U355" t="str">
        <f t="shared" si="5"/>
        <v>6223691876762844120</v>
      </c>
      <c r="V355" t="e">
        <f>VLOOKUP(U355,网银退汇!F:G,2,FALSE)</f>
        <v>#N/A</v>
      </c>
      <c r="W355" t="e">
        <f>VLOOKUP(U355,网银退汇!F:O,10,FALSE)</f>
        <v>#N/A</v>
      </c>
      <c r="X355" t="e">
        <f>VLOOKUP(C355,自助退!L:V,11,FALSE)</f>
        <v>#N/A</v>
      </c>
    </row>
    <row r="356" spans="1:24">
      <c r="A356" t="s">
        <v>10771</v>
      </c>
      <c r="B356" t="s">
        <v>1424</v>
      </c>
      <c r="C356" t="s">
        <v>6330</v>
      </c>
      <c r="D356">
        <v>340</v>
      </c>
      <c r="E356" t="s">
        <v>10813</v>
      </c>
      <c r="F356" t="s">
        <v>88</v>
      </c>
      <c r="G356" t="s">
        <v>6332</v>
      </c>
      <c r="H356" t="s">
        <v>10814</v>
      </c>
      <c r="I356" t="s">
        <v>10322</v>
      </c>
      <c r="J356" t="s">
        <v>10381</v>
      </c>
      <c r="K356" t="s">
        <v>10382</v>
      </c>
      <c r="L356" t="s">
        <v>10325</v>
      </c>
      <c r="M356" t="s">
        <v>10326</v>
      </c>
      <c r="N356" t="s">
        <v>10771</v>
      </c>
      <c r="O356" t="s">
        <v>10327</v>
      </c>
      <c r="P356" t="s">
        <v>10328</v>
      </c>
      <c r="Q356" t="s">
        <v>10329</v>
      </c>
      <c r="R356" t="s">
        <v>10327</v>
      </c>
      <c r="S356" t="s">
        <v>10327</v>
      </c>
      <c r="T356" t="s">
        <v>10330</v>
      </c>
      <c r="U356" t="str">
        <f t="shared" si="5"/>
        <v>6228483301027571818340</v>
      </c>
      <c r="V356" t="e">
        <f>VLOOKUP(U356,网银退汇!F:G,2,FALSE)</f>
        <v>#N/A</v>
      </c>
      <c r="W356" t="e">
        <f>VLOOKUP(U356,网银退汇!F:O,10,FALSE)</f>
        <v>#N/A</v>
      </c>
      <c r="X356" t="e">
        <f>VLOOKUP(C356,自助退!L:V,11,FALSE)</f>
        <v>#N/A</v>
      </c>
    </row>
    <row r="357" spans="1:24">
      <c r="A357" t="s">
        <v>10771</v>
      </c>
      <c r="B357" t="s">
        <v>1428</v>
      </c>
      <c r="C357" t="s">
        <v>6333</v>
      </c>
      <c r="D357">
        <v>994</v>
      </c>
      <c r="E357" t="s">
        <v>10815</v>
      </c>
      <c r="F357" t="s">
        <v>88</v>
      </c>
      <c r="G357" t="s">
        <v>6335</v>
      </c>
      <c r="H357" t="s">
        <v>1430</v>
      </c>
      <c r="I357" t="s">
        <v>10322</v>
      </c>
      <c r="J357" t="s">
        <v>10381</v>
      </c>
      <c r="K357" t="s">
        <v>10382</v>
      </c>
      <c r="L357" t="s">
        <v>10325</v>
      </c>
      <c r="M357" t="s">
        <v>10326</v>
      </c>
      <c r="N357" t="s">
        <v>10771</v>
      </c>
      <c r="O357" t="s">
        <v>10327</v>
      </c>
      <c r="P357" t="s">
        <v>10328</v>
      </c>
      <c r="Q357" t="s">
        <v>10329</v>
      </c>
      <c r="R357" t="s">
        <v>10327</v>
      </c>
      <c r="S357" t="s">
        <v>10327</v>
      </c>
      <c r="T357" t="s">
        <v>10330</v>
      </c>
      <c r="U357" t="str">
        <f t="shared" si="5"/>
        <v>6228481936012194464994</v>
      </c>
      <c r="V357" t="e">
        <f>VLOOKUP(U357,网银退汇!F:G,2,FALSE)</f>
        <v>#N/A</v>
      </c>
      <c r="W357" t="e">
        <f>VLOOKUP(U357,网银退汇!F:O,10,FALSE)</f>
        <v>#N/A</v>
      </c>
      <c r="X357" t="e">
        <f>VLOOKUP(C357,自助退!L:V,11,FALSE)</f>
        <v>#N/A</v>
      </c>
    </row>
    <row r="358" spans="1:24">
      <c r="A358" t="s">
        <v>10771</v>
      </c>
      <c r="B358" t="s">
        <v>1431</v>
      </c>
      <c r="C358" t="s">
        <v>6336</v>
      </c>
      <c r="D358">
        <v>500</v>
      </c>
      <c r="E358" t="s">
        <v>10816</v>
      </c>
      <c r="F358" t="s">
        <v>88</v>
      </c>
      <c r="G358" t="s">
        <v>6338</v>
      </c>
      <c r="H358" t="s">
        <v>1433</v>
      </c>
      <c r="I358" t="s">
        <v>10322</v>
      </c>
      <c r="J358" t="s">
        <v>10348</v>
      </c>
      <c r="K358" t="s">
        <v>10349</v>
      </c>
      <c r="L358" t="s">
        <v>10325</v>
      </c>
      <c r="M358" t="s">
        <v>10326</v>
      </c>
      <c r="N358" t="s">
        <v>10771</v>
      </c>
      <c r="O358" t="s">
        <v>10327</v>
      </c>
      <c r="P358" t="s">
        <v>10328</v>
      </c>
      <c r="Q358" t="s">
        <v>10329</v>
      </c>
      <c r="R358" t="s">
        <v>10327</v>
      </c>
      <c r="S358" t="s">
        <v>10327</v>
      </c>
      <c r="T358" t="s">
        <v>10330</v>
      </c>
      <c r="U358" t="str">
        <f t="shared" si="5"/>
        <v>3568950029066200500</v>
      </c>
      <c r="V358">
        <f>VLOOKUP(U358,网银退汇!F:G,2,FALSE)</f>
        <v>500</v>
      </c>
      <c r="W358" t="str">
        <f>VLOOKUP(U358,网银退汇!F:O,10,FALSE)</f>
        <v>20170614</v>
      </c>
      <c r="X358" t="e">
        <f>VLOOKUP(C358,自助退!L:V,11,FALSE)</f>
        <v>#N/A</v>
      </c>
    </row>
    <row r="359" spans="1:24">
      <c r="A359" t="s">
        <v>10771</v>
      </c>
      <c r="B359" t="s">
        <v>1434</v>
      </c>
      <c r="C359" t="s">
        <v>6339</v>
      </c>
      <c r="D359">
        <v>2000</v>
      </c>
      <c r="E359" t="s">
        <v>10817</v>
      </c>
      <c r="F359" t="s">
        <v>88</v>
      </c>
      <c r="G359" t="s">
        <v>6341</v>
      </c>
      <c r="H359" t="s">
        <v>10818</v>
      </c>
      <c r="I359" t="s">
        <v>10322</v>
      </c>
      <c r="J359" t="s">
        <v>10351</v>
      </c>
      <c r="K359" t="s">
        <v>10352</v>
      </c>
      <c r="L359" t="s">
        <v>10325</v>
      </c>
      <c r="M359" t="s">
        <v>10326</v>
      </c>
      <c r="N359" t="s">
        <v>10771</v>
      </c>
      <c r="O359" t="s">
        <v>10327</v>
      </c>
      <c r="P359" t="s">
        <v>10328</v>
      </c>
      <c r="Q359" t="s">
        <v>10329</v>
      </c>
      <c r="R359" t="s">
        <v>10327</v>
      </c>
      <c r="S359" t="s">
        <v>10327</v>
      </c>
      <c r="T359" t="s">
        <v>10330</v>
      </c>
      <c r="U359" t="str">
        <f t="shared" si="5"/>
        <v>62122625060002547752000</v>
      </c>
      <c r="V359" t="e">
        <f>VLOOKUP(U359,网银退汇!F:G,2,FALSE)</f>
        <v>#N/A</v>
      </c>
      <c r="W359" t="e">
        <f>VLOOKUP(U359,网银退汇!F:O,10,FALSE)</f>
        <v>#N/A</v>
      </c>
      <c r="X359" t="e">
        <f>VLOOKUP(C359,自助退!L:V,11,FALSE)</f>
        <v>#N/A</v>
      </c>
    </row>
    <row r="360" spans="1:24">
      <c r="A360" t="s">
        <v>10771</v>
      </c>
      <c r="B360" t="s">
        <v>1437</v>
      </c>
      <c r="C360" t="s">
        <v>6342</v>
      </c>
      <c r="D360">
        <v>468</v>
      </c>
      <c r="E360" t="s">
        <v>10819</v>
      </c>
      <c r="F360" t="s">
        <v>88</v>
      </c>
      <c r="G360" t="s">
        <v>6344</v>
      </c>
      <c r="H360" t="s">
        <v>1439</v>
      </c>
      <c r="I360" t="s">
        <v>10416</v>
      </c>
      <c r="J360" t="s">
        <v>10424</v>
      </c>
      <c r="K360" t="s">
        <v>10425</v>
      </c>
      <c r="L360" t="s">
        <v>10325</v>
      </c>
      <c r="M360" t="s">
        <v>10326</v>
      </c>
      <c r="N360" t="s">
        <v>10771</v>
      </c>
      <c r="O360" t="s">
        <v>10327</v>
      </c>
      <c r="P360" t="s">
        <v>10328</v>
      </c>
      <c r="Q360" t="s">
        <v>10329</v>
      </c>
      <c r="R360" t="s">
        <v>10327</v>
      </c>
      <c r="S360" t="s">
        <v>10327</v>
      </c>
      <c r="T360" t="s">
        <v>10330</v>
      </c>
      <c r="U360" t="str">
        <f t="shared" si="5"/>
        <v>6222535390287088468</v>
      </c>
      <c r="V360" t="e">
        <f>VLOOKUP(U360,网银退汇!F:G,2,FALSE)</f>
        <v>#N/A</v>
      </c>
      <c r="W360" t="e">
        <f>VLOOKUP(U360,网银退汇!F:O,10,FALSE)</f>
        <v>#N/A</v>
      </c>
      <c r="X360" t="e">
        <f>VLOOKUP(C360,自助退!L:V,11,FALSE)</f>
        <v>#N/A</v>
      </c>
    </row>
    <row r="361" spans="1:24">
      <c r="A361" t="s">
        <v>10771</v>
      </c>
      <c r="B361" t="s">
        <v>1440</v>
      </c>
      <c r="C361" t="s">
        <v>6345</v>
      </c>
      <c r="D361">
        <v>4000</v>
      </c>
      <c r="E361" t="s">
        <v>10820</v>
      </c>
      <c r="F361" t="s">
        <v>88</v>
      </c>
      <c r="G361" t="s">
        <v>6347</v>
      </c>
      <c r="H361" t="s">
        <v>1442</v>
      </c>
      <c r="I361" t="s">
        <v>10322</v>
      </c>
      <c r="J361" t="s">
        <v>10348</v>
      </c>
      <c r="K361" t="s">
        <v>10349</v>
      </c>
      <c r="L361" t="s">
        <v>10325</v>
      </c>
      <c r="M361" t="s">
        <v>10326</v>
      </c>
      <c r="N361" t="s">
        <v>10771</v>
      </c>
      <c r="O361" t="s">
        <v>10327</v>
      </c>
      <c r="P361" t="s">
        <v>10328</v>
      </c>
      <c r="Q361" t="s">
        <v>10329</v>
      </c>
      <c r="R361" t="s">
        <v>10327</v>
      </c>
      <c r="S361" t="s">
        <v>10327</v>
      </c>
      <c r="T361" t="s">
        <v>10330</v>
      </c>
      <c r="U361" t="str">
        <f t="shared" si="5"/>
        <v>62366838600013778084000</v>
      </c>
      <c r="V361" t="e">
        <f>VLOOKUP(U361,网银退汇!F:G,2,FALSE)</f>
        <v>#N/A</v>
      </c>
      <c r="W361" t="e">
        <f>VLOOKUP(U361,网银退汇!F:O,10,FALSE)</f>
        <v>#N/A</v>
      </c>
      <c r="X361" t="e">
        <f>VLOOKUP(C361,自助退!L:V,11,FALSE)</f>
        <v>#N/A</v>
      </c>
    </row>
    <row r="362" spans="1:24">
      <c r="A362" t="s">
        <v>10771</v>
      </c>
      <c r="B362" t="s">
        <v>1443</v>
      </c>
      <c r="C362" t="s">
        <v>6348</v>
      </c>
      <c r="D362">
        <v>768</v>
      </c>
      <c r="E362" t="s">
        <v>10821</v>
      </c>
      <c r="F362" t="s">
        <v>88</v>
      </c>
      <c r="G362" t="s">
        <v>6350</v>
      </c>
      <c r="H362" t="s">
        <v>1445</v>
      </c>
      <c r="I362" t="s">
        <v>10335</v>
      </c>
      <c r="J362" t="s">
        <v>10</v>
      </c>
      <c r="K362" t="s">
        <v>10336</v>
      </c>
      <c r="L362" t="s">
        <v>10325</v>
      </c>
      <c r="M362" t="s">
        <v>10326</v>
      </c>
      <c r="N362" t="s">
        <v>10771</v>
      </c>
      <c r="O362" t="s">
        <v>10327</v>
      </c>
      <c r="P362" t="s">
        <v>10328</v>
      </c>
      <c r="Q362" t="s">
        <v>10329</v>
      </c>
      <c r="R362" t="s">
        <v>10327</v>
      </c>
      <c r="S362" t="s">
        <v>10327</v>
      </c>
      <c r="T362" t="s">
        <v>10330</v>
      </c>
      <c r="U362" t="str">
        <f t="shared" si="5"/>
        <v>6214838717211561768</v>
      </c>
      <c r="V362" t="e">
        <f>VLOOKUP(U362,网银退汇!F:G,2,FALSE)</f>
        <v>#N/A</v>
      </c>
      <c r="W362" t="e">
        <f>VLOOKUP(U362,网银退汇!F:O,10,FALSE)</f>
        <v>#N/A</v>
      </c>
      <c r="X362" t="e">
        <f>VLOOKUP(C362,自助退!L:V,11,FALSE)</f>
        <v>#N/A</v>
      </c>
    </row>
    <row r="363" spans="1:24">
      <c r="A363" t="s">
        <v>10771</v>
      </c>
      <c r="B363" t="s">
        <v>1446</v>
      </c>
      <c r="C363" t="s">
        <v>6351</v>
      </c>
      <c r="D363">
        <v>922</v>
      </c>
      <c r="E363" t="s">
        <v>10822</v>
      </c>
      <c r="F363" t="s">
        <v>88</v>
      </c>
      <c r="G363" t="s">
        <v>5531</v>
      </c>
      <c r="H363" t="s">
        <v>784</v>
      </c>
      <c r="I363" t="s">
        <v>10322</v>
      </c>
      <c r="J363" t="s">
        <v>10348</v>
      </c>
      <c r="K363" t="s">
        <v>10349</v>
      </c>
      <c r="L363" t="s">
        <v>10325</v>
      </c>
      <c r="M363" t="s">
        <v>10326</v>
      </c>
      <c r="N363" t="s">
        <v>10771</v>
      </c>
      <c r="O363" t="s">
        <v>10327</v>
      </c>
      <c r="P363" t="s">
        <v>10328</v>
      </c>
      <c r="Q363" t="s">
        <v>10329</v>
      </c>
      <c r="R363" t="s">
        <v>10327</v>
      </c>
      <c r="S363" t="s">
        <v>10327</v>
      </c>
      <c r="T363" t="s">
        <v>10330</v>
      </c>
      <c r="U363" t="str">
        <f t="shared" si="5"/>
        <v>5324506023529492922</v>
      </c>
      <c r="V363" t="e">
        <f>VLOOKUP(U363,网银退汇!F:G,2,FALSE)</f>
        <v>#N/A</v>
      </c>
      <c r="W363" t="e">
        <f>VLOOKUP(U363,网银退汇!F:O,10,FALSE)</f>
        <v>#N/A</v>
      </c>
      <c r="X363" t="e">
        <f>VLOOKUP(C363,自助退!L:V,11,FALSE)</f>
        <v>#N/A</v>
      </c>
    </row>
    <row r="364" spans="1:24">
      <c r="A364" t="s">
        <v>10771</v>
      </c>
      <c r="B364" t="s">
        <v>1449</v>
      </c>
      <c r="C364" t="s">
        <v>6353</v>
      </c>
      <c r="D364">
        <v>1650</v>
      </c>
      <c r="E364" t="s">
        <v>10823</v>
      </c>
      <c r="F364" t="s">
        <v>88</v>
      </c>
      <c r="G364" t="s">
        <v>368</v>
      </c>
      <c r="H364" t="s">
        <v>10824</v>
      </c>
      <c r="I364" t="s">
        <v>10322</v>
      </c>
      <c r="J364" t="s">
        <v>10356</v>
      </c>
      <c r="K364" t="s">
        <v>10357</v>
      </c>
      <c r="L364" t="s">
        <v>10325</v>
      </c>
      <c r="M364" t="s">
        <v>10326</v>
      </c>
      <c r="N364" t="s">
        <v>10771</v>
      </c>
      <c r="O364" t="s">
        <v>10327</v>
      </c>
      <c r="P364" t="s">
        <v>10328</v>
      </c>
      <c r="Q364" t="s">
        <v>10329</v>
      </c>
      <c r="R364" t="s">
        <v>10327</v>
      </c>
      <c r="S364" t="s">
        <v>10327</v>
      </c>
      <c r="T364" t="s">
        <v>10330</v>
      </c>
      <c r="U364" t="str">
        <f t="shared" si="5"/>
        <v>62179969000347912291650</v>
      </c>
      <c r="V364" t="e">
        <f>VLOOKUP(U364,网银退汇!F:G,2,FALSE)</f>
        <v>#N/A</v>
      </c>
      <c r="W364" t="e">
        <f>VLOOKUP(U364,网银退汇!F:O,10,FALSE)</f>
        <v>#N/A</v>
      </c>
      <c r="X364" t="e">
        <f>VLOOKUP(C364,自助退!L:V,11,FALSE)</f>
        <v>#N/A</v>
      </c>
    </row>
    <row r="365" spans="1:24">
      <c r="A365" t="s">
        <v>10771</v>
      </c>
      <c r="B365" t="s">
        <v>1452</v>
      </c>
      <c r="C365" t="s">
        <v>6356</v>
      </c>
      <c r="D365">
        <v>1079</v>
      </c>
      <c r="E365" t="s">
        <v>10825</v>
      </c>
      <c r="F365" t="s">
        <v>88</v>
      </c>
      <c r="G365" t="s">
        <v>6358</v>
      </c>
      <c r="H365" t="s">
        <v>1454</v>
      </c>
      <c r="I365" t="s">
        <v>10656</v>
      </c>
      <c r="J365" t="s">
        <v>10657</v>
      </c>
      <c r="K365" t="s">
        <v>10402</v>
      </c>
      <c r="L365" t="s">
        <v>10325</v>
      </c>
      <c r="M365" t="s">
        <v>10326</v>
      </c>
      <c r="N365" t="s">
        <v>10771</v>
      </c>
      <c r="O365" t="s">
        <v>10403</v>
      </c>
      <c r="P365" t="s">
        <v>10328</v>
      </c>
      <c r="Q365" t="s">
        <v>10329</v>
      </c>
      <c r="R365" t="s">
        <v>10327</v>
      </c>
      <c r="S365" t="s">
        <v>10327</v>
      </c>
      <c r="T365" t="s">
        <v>10330</v>
      </c>
      <c r="U365" t="str">
        <f t="shared" si="5"/>
        <v>62236913662287691079</v>
      </c>
      <c r="V365" t="e">
        <f>VLOOKUP(U365,网银退汇!F:G,2,FALSE)</f>
        <v>#N/A</v>
      </c>
      <c r="W365" t="e">
        <f>VLOOKUP(U365,网银退汇!F:O,10,FALSE)</f>
        <v>#N/A</v>
      </c>
      <c r="X365" t="e">
        <f>VLOOKUP(C365,自助退!L:V,11,FALSE)</f>
        <v>#N/A</v>
      </c>
    </row>
    <row r="366" spans="1:24">
      <c r="A366" t="s">
        <v>10771</v>
      </c>
      <c r="B366" t="s">
        <v>1455</v>
      </c>
      <c r="C366" t="s">
        <v>6359</v>
      </c>
      <c r="D366">
        <v>1500</v>
      </c>
      <c r="E366" t="s">
        <v>10826</v>
      </c>
      <c r="F366" t="s">
        <v>88</v>
      </c>
      <c r="G366" t="s">
        <v>6361</v>
      </c>
      <c r="H366" t="s">
        <v>1457</v>
      </c>
      <c r="I366" t="s">
        <v>10656</v>
      </c>
      <c r="J366" t="s">
        <v>10657</v>
      </c>
      <c r="K366" t="s">
        <v>10402</v>
      </c>
      <c r="L366" t="s">
        <v>10325</v>
      </c>
      <c r="M366" t="s">
        <v>10326</v>
      </c>
      <c r="N366" t="s">
        <v>10771</v>
      </c>
      <c r="O366" t="s">
        <v>10403</v>
      </c>
      <c r="P366" t="s">
        <v>10328</v>
      </c>
      <c r="Q366" t="s">
        <v>10329</v>
      </c>
      <c r="R366" t="s">
        <v>10327</v>
      </c>
      <c r="S366" t="s">
        <v>10327</v>
      </c>
      <c r="T366" t="s">
        <v>10330</v>
      </c>
      <c r="U366" t="str">
        <f t="shared" si="5"/>
        <v>62319000000019986041500</v>
      </c>
      <c r="V366" t="e">
        <f>VLOOKUP(U366,网银退汇!F:G,2,FALSE)</f>
        <v>#N/A</v>
      </c>
      <c r="W366" t="e">
        <f>VLOOKUP(U366,网银退汇!F:O,10,FALSE)</f>
        <v>#N/A</v>
      </c>
      <c r="X366" t="e">
        <f>VLOOKUP(C366,自助退!L:V,11,FALSE)</f>
        <v>#N/A</v>
      </c>
    </row>
    <row r="367" spans="1:24">
      <c r="A367" t="s">
        <v>10771</v>
      </c>
      <c r="B367" t="s">
        <v>1458</v>
      </c>
      <c r="C367" t="s">
        <v>6362</v>
      </c>
      <c r="D367">
        <v>3338</v>
      </c>
      <c r="E367" t="s">
        <v>10827</v>
      </c>
      <c r="F367" t="s">
        <v>88</v>
      </c>
      <c r="G367" t="s">
        <v>6361</v>
      </c>
      <c r="H367" t="s">
        <v>1457</v>
      </c>
      <c r="I367" t="s">
        <v>10656</v>
      </c>
      <c r="J367" t="s">
        <v>10657</v>
      </c>
      <c r="K367" t="s">
        <v>10402</v>
      </c>
      <c r="L367" t="s">
        <v>10325</v>
      </c>
      <c r="M367" t="s">
        <v>10326</v>
      </c>
      <c r="N367" t="s">
        <v>10771</v>
      </c>
      <c r="O367" t="s">
        <v>10403</v>
      </c>
      <c r="P367" t="s">
        <v>10328</v>
      </c>
      <c r="Q367" t="s">
        <v>10329</v>
      </c>
      <c r="R367" t="s">
        <v>10327</v>
      </c>
      <c r="S367" t="s">
        <v>10327</v>
      </c>
      <c r="T367" t="s">
        <v>10330</v>
      </c>
      <c r="U367" t="str">
        <f t="shared" si="5"/>
        <v>62319000000019986043338</v>
      </c>
      <c r="V367" t="e">
        <f>VLOOKUP(U367,网银退汇!F:G,2,FALSE)</f>
        <v>#N/A</v>
      </c>
      <c r="W367" t="e">
        <f>VLOOKUP(U367,网银退汇!F:O,10,FALSE)</f>
        <v>#N/A</v>
      </c>
      <c r="X367" t="e">
        <f>VLOOKUP(C367,自助退!L:V,11,FALSE)</f>
        <v>#N/A</v>
      </c>
    </row>
    <row r="368" spans="1:24">
      <c r="A368" t="s">
        <v>10771</v>
      </c>
      <c r="B368" t="s">
        <v>1461</v>
      </c>
      <c r="C368" t="s">
        <v>6364</v>
      </c>
      <c r="D368">
        <v>80</v>
      </c>
      <c r="E368" t="s">
        <v>10828</v>
      </c>
      <c r="F368" t="s">
        <v>88</v>
      </c>
      <c r="G368" t="s">
        <v>5970</v>
      </c>
      <c r="H368" t="s">
        <v>1124</v>
      </c>
      <c r="I368" t="s">
        <v>10322</v>
      </c>
      <c r="J368" t="s">
        <v>10356</v>
      </c>
      <c r="K368" t="s">
        <v>10357</v>
      </c>
      <c r="L368" t="s">
        <v>10325</v>
      </c>
      <c r="M368" t="s">
        <v>10326</v>
      </c>
      <c r="N368" t="s">
        <v>10771</v>
      </c>
      <c r="O368" t="s">
        <v>10327</v>
      </c>
      <c r="P368" t="s">
        <v>10328</v>
      </c>
      <c r="Q368" t="s">
        <v>10329</v>
      </c>
      <c r="R368" t="s">
        <v>10327</v>
      </c>
      <c r="S368" t="s">
        <v>10327</v>
      </c>
      <c r="T368" t="s">
        <v>10330</v>
      </c>
      <c r="U368" t="str">
        <f t="shared" si="5"/>
        <v>622188730003996476080</v>
      </c>
      <c r="V368" t="e">
        <f>VLOOKUP(U368,网银退汇!F:G,2,FALSE)</f>
        <v>#N/A</v>
      </c>
      <c r="W368" t="e">
        <f>VLOOKUP(U368,网银退汇!F:O,10,FALSE)</f>
        <v>#N/A</v>
      </c>
      <c r="X368" t="e">
        <f>VLOOKUP(C368,自助退!L:V,11,FALSE)</f>
        <v>#N/A</v>
      </c>
    </row>
    <row r="369" spans="1:24">
      <c r="A369" t="s">
        <v>10771</v>
      </c>
      <c r="B369" t="s">
        <v>1462</v>
      </c>
      <c r="C369" t="s">
        <v>6366</v>
      </c>
      <c r="D369">
        <v>656</v>
      </c>
      <c r="E369" t="s">
        <v>10829</v>
      </c>
      <c r="F369" t="s">
        <v>88</v>
      </c>
      <c r="G369" t="s">
        <v>6368</v>
      </c>
      <c r="H369" t="s">
        <v>1464</v>
      </c>
      <c r="I369" t="s">
        <v>10656</v>
      </c>
      <c r="J369" t="s">
        <v>10657</v>
      </c>
      <c r="K369" t="s">
        <v>10402</v>
      </c>
      <c r="L369" t="s">
        <v>10325</v>
      </c>
      <c r="M369" t="s">
        <v>10326</v>
      </c>
      <c r="N369" t="s">
        <v>10771</v>
      </c>
      <c r="O369" t="s">
        <v>10403</v>
      </c>
      <c r="P369" t="s">
        <v>10328</v>
      </c>
      <c r="Q369" t="s">
        <v>10329</v>
      </c>
      <c r="R369" t="s">
        <v>10327</v>
      </c>
      <c r="S369" t="s">
        <v>10327</v>
      </c>
      <c r="T369" t="s">
        <v>10330</v>
      </c>
      <c r="U369" t="str">
        <f t="shared" si="5"/>
        <v>6231900000066144193656</v>
      </c>
      <c r="V369" t="e">
        <f>VLOOKUP(U369,网银退汇!F:G,2,FALSE)</f>
        <v>#N/A</v>
      </c>
      <c r="W369" t="e">
        <f>VLOOKUP(U369,网银退汇!F:O,10,FALSE)</f>
        <v>#N/A</v>
      </c>
      <c r="X369" t="e">
        <f>VLOOKUP(C369,自助退!L:V,11,FALSE)</f>
        <v>#N/A</v>
      </c>
    </row>
    <row r="370" spans="1:24">
      <c r="A370" t="s">
        <v>10771</v>
      </c>
      <c r="B370" t="s">
        <v>1465</v>
      </c>
      <c r="C370" t="s">
        <v>6369</v>
      </c>
      <c r="D370">
        <v>913</v>
      </c>
      <c r="E370" t="s">
        <v>10830</v>
      </c>
      <c r="F370" t="s">
        <v>88</v>
      </c>
      <c r="G370" t="s">
        <v>6347</v>
      </c>
      <c r="H370" t="s">
        <v>1442</v>
      </c>
      <c r="I370" t="s">
        <v>10322</v>
      </c>
      <c r="J370" t="s">
        <v>10348</v>
      </c>
      <c r="K370" t="s">
        <v>10349</v>
      </c>
      <c r="L370" t="s">
        <v>10325</v>
      </c>
      <c r="M370" t="s">
        <v>10326</v>
      </c>
      <c r="N370" t="s">
        <v>10771</v>
      </c>
      <c r="O370" t="s">
        <v>10327</v>
      </c>
      <c r="P370" t="s">
        <v>10328</v>
      </c>
      <c r="Q370" t="s">
        <v>10329</v>
      </c>
      <c r="R370" t="s">
        <v>10327</v>
      </c>
      <c r="S370" t="s">
        <v>10327</v>
      </c>
      <c r="T370" t="s">
        <v>10330</v>
      </c>
      <c r="U370" t="str">
        <f t="shared" si="5"/>
        <v>6236683860001377808913</v>
      </c>
      <c r="V370" t="e">
        <f>VLOOKUP(U370,网银退汇!F:G,2,FALSE)</f>
        <v>#N/A</v>
      </c>
      <c r="W370" t="e">
        <f>VLOOKUP(U370,网银退汇!F:O,10,FALSE)</f>
        <v>#N/A</v>
      </c>
      <c r="X370" t="e">
        <f>VLOOKUP(C370,自助退!L:V,11,FALSE)</f>
        <v>#N/A</v>
      </c>
    </row>
    <row r="371" spans="1:24">
      <c r="A371" t="s">
        <v>10771</v>
      </c>
      <c r="B371" t="s">
        <v>1466</v>
      </c>
      <c r="C371" t="s">
        <v>6371</v>
      </c>
      <c r="D371">
        <v>846</v>
      </c>
      <c r="E371" t="s">
        <v>10831</v>
      </c>
      <c r="F371" t="s">
        <v>88</v>
      </c>
      <c r="G371" t="s">
        <v>6373</v>
      </c>
      <c r="H371" t="s">
        <v>10832</v>
      </c>
      <c r="I371" t="s">
        <v>10335</v>
      </c>
      <c r="J371" t="s">
        <v>10833</v>
      </c>
      <c r="K371" t="s">
        <v>10834</v>
      </c>
      <c r="L371" t="s">
        <v>10325</v>
      </c>
      <c r="M371" t="s">
        <v>10326</v>
      </c>
      <c r="N371" t="s">
        <v>10771</v>
      </c>
      <c r="O371" t="s">
        <v>10327</v>
      </c>
      <c r="P371" t="s">
        <v>10328</v>
      </c>
      <c r="Q371" t="s">
        <v>10329</v>
      </c>
      <c r="R371" t="s">
        <v>10327</v>
      </c>
      <c r="S371" t="s">
        <v>10327</v>
      </c>
      <c r="T371" t="s">
        <v>10330</v>
      </c>
      <c r="U371" t="str">
        <f t="shared" si="5"/>
        <v>6230351836158721846</v>
      </c>
      <c r="V371" t="e">
        <f>VLOOKUP(U371,网银退汇!F:G,2,FALSE)</f>
        <v>#N/A</v>
      </c>
      <c r="W371" t="e">
        <f>VLOOKUP(U371,网银退汇!F:O,10,FALSE)</f>
        <v>#N/A</v>
      </c>
      <c r="X371" t="e">
        <f>VLOOKUP(C371,自助退!L:V,11,FALSE)</f>
        <v>#N/A</v>
      </c>
    </row>
    <row r="372" spans="1:24">
      <c r="A372" t="s">
        <v>10771</v>
      </c>
      <c r="B372" t="s">
        <v>6374</v>
      </c>
      <c r="C372" t="s">
        <v>6375</v>
      </c>
      <c r="D372">
        <v>10</v>
      </c>
      <c r="E372" t="s">
        <v>10835</v>
      </c>
      <c r="F372" t="s">
        <v>10363</v>
      </c>
      <c r="G372" t="s">
        <v>5031</v>
      </c>
      <c r="H372" t="s">
        <v>1470</v>
      </c>
      <c r="I372" t="s">
        <v>10322</v>
      </c>
      <c r="J372" t="s">
        <v>10381</v>
      </c>
      <c r="K372" t="s">
        <v>10382</v>
      </c>
      <c r="L372" t="s">
        <v>10325</v>
      </c>
      <c r="M372" t="s">
        <v>10364</v>
      </c>
      <c r="N372" t="s">
        <v>10771</v>
      </c>
      <c r="O372" t="s">
        <v>10327</v>
      </c>
      <c r="P372" t="s">
        <v>10328</v>
      </c>
      <c r="Q372" t="s">
        <v>10365</v>
      </c>
      <c r="R372" t="s">
        <v>10327</v>
      </c>
      <c r="S372" t="s">
        <v>10327</v>
      </c>
      <c r="T372" t="s">
        <v>10366</v>
      </c>
      <c r="U372" t="str">
        <f t="shared" si="5"/>
        <v>622848086860757997610</v>
      </c>
      <c r="V372">
        <f>VLOOKUP(U372,网银退汇!F:G,2,FALSE)</f>
        <v>10</v>
      </c>
      <c r="W372" t="str">
        <f>VLOOKUP(U372,网银退汇!F:O,10,FALSE)</f>
        <v>20170613</v>
      </c>
      <c r="X372">
        <f>VLOOKUP(C372,自助退!L:V,11,FALSE)</f>
        <v>10</v>
      </c>
    </row>
    <row r="373" spans="1:24">
      <c r="A373" t="s">
        <v>10771</v>
      </c>
      <c r="B373" t="s">
        <v>1471</v>
      </c>
      <c r="C373" t="s">
        <v>6377</v>
      </c>
      <c r="D373">
        <v>364</v>
      </c>
      <c r="E373" t="s">
        <v>10836</v>
      </c>
      <c r="F373" t="s">
        <v>88</v>
      </c>
      <c r="G373" t="s">
        <v>6379</v>
      </c>
      <c r="H373" t="s">
        <v>1473</v>
      </c>
      <c r="I373" t="s">
        <v>10322</v>
      </c>
      <c r="J373" t="s">
        <v>10381</v>
      </c>
      <c r="K373" t="s">
        <v>10382</v>
      </c>
      <c r="L373" t="s">
        <v>10325</v>
      </c>
      <c r="M373" t="s">
        <v>10326</v>
      </c>
      <c r="N373" t="s">
        <v>10771</v>
      </c>
      <c r="O373" t="s">
        <v>10327</v>
      </c>
      <c r="P373" t="s">
        <v>10328</v>
      </c>
      <c r="Q373" t="s">
        <v>10329</v>
      </c>
      <c r="R373" t="s">
        <v>10327</v>
      </c>
      <c r="S373" t="s">
        <v>10327</v>
      </c>
      <c r="T373" t="s">
        <v>10330</v>
      </c>
      <c r="U373" t="str">
        <f t="shared" si="5"/>
        <v>6228480868347434474364</v>
      </c>
      <c r="V373" t="e">
        <f>VLOOKUP(U373,网银退汇!F:G,2,FALSE)</f>
        <v>#N/A</v>
      </c>
      <c r="W373" t="e">
        <f>VLOOKUP(U373,网银退汇!F:O,10,FALSE)</f>
        <v>#N/A</v>
      </c>
      <c r="X373" t="e">
        <f>VLOOKUP(C373,自助退!L:V,11,FALSE)</f>
        <v>#N/A</v>
      </c>
    </row>
    <row r="374" spans="1:24">
      <c r="A374" t="s">
        <v>10771</v>
      </c>
      <c r="B374" t="s">
        <v>1474</v>
      </c>
      <c r="C374" t="s">
        <v>6380</v>
      </c>
      <c r="D374">
        <v>115</v>
      </c>
      <c r="E374" t="s">
        <v>10837</v>
      </c>
      <c r="F374" t="s">
        <v>88</v>
      </c>
      <c r="G374" t="s">
        <v>4909</v>
      </c>
      <c r="H374" t="s">
        <v>967</v>
      </c>
      <c r="I374" t="s">
        <v>10656</v>
      </c>
      <c r="J374" t="s">
        <v>10657</v>
      </c>
      <c r="K374" t="s">
        <v>10402</v>
      </c>
      <c r="L374" t="s">
        <v>10325</v>
      </c>
      <c r="M374" t="s">
        <v>10326</v>
      </c>
      <c r="N374" t="s">
        <v>10771</v>
      </c>
      <c r="O374" t="s">
        <v>10403</v>
      </c>
      <c r="P374" t="s">
        <v>10328</v>
      </c>
      <c r="Q374" t="s">
        <v>10329</v>
      </c>
      <c r="R374" t="s">
        <v>10327</v>
      </c>
      <c r="S374" t="s">
        <v>10327</v>
      </c>
      <c r="T374" t="s">
        <v>10330</v>
      </c>
      <c r="U374" t="str">
        <f t="shared" si="5"/>
        <v>6231900000098749571115</v>
      </c>
      <c r="V374" t="e">
        <f>VLOOKUP(U374,网银退汇!F:G,2,FALSE)</f>
        <v>#N/A</v>
      </c>
      <c r="W374" t="e">
        <f>VLOOKUP(U374,网银退汇!F:O,10,FALSE)</f>
        <v>#N/A</v>
      </c>
      <c r="X374" t="e">
        <f>VLOOKUP(C374,自助退!L:V,11,FALSE)</f>
        <v>#N/A</v>
      </c>
    </row>
    <row r="375" spans="1:24">
      <c r="A375" t="s">
        <v>10771</v>
      </c>
      <c r="B375" t="s">
        <v>1475</v>
      </c>
      <c r="C375" t="s">
        <v>6382</v>
      </c>
      <c r="D375">
        <v>1000</v>
      </c>
      <c r="E375" t="s">
        <v>10838</v>
      </c>
      <c r="F375" t="s">
        <v>88</v>
      </c>
      <c r="G375" t="s">
        <v>6384</v>
      </c>
      <c r="H375" t="s">
        <v>1477</v>
      </c>
      <c r="I375" t="s">
        <v>10322</v>
      </c>
      <c r="J375" t="s">
        <v>10351</v>
      </c>
      <c r="K375" t="s">
        <v>10352</v>
      </c>
      <c r="L375" t="s">
        <v>10325</v>
      </c>
      <c r="M375" t="s">
        <v>10326</v>
      </c>
      <c r="N375" t="s">
        <v>10771</v>
      </c>
      <c r="O375" t="s">
        <v>10327</v>
      </c>
      <c r="P375" t="s">
        <v>10328</v>
      </c>
      <c r="Q375" t="s">
        <v>10329</v>
      </c>
      <c r="R375" t="s">
        <v>10327</v>
      </c>
      <c r="S375" t="s">
        <v>10327</v>
      </c>
      <c r="T375" t="s">
        <v>10330</v>
      </c>
      <c r="U375" t="str">
        <f t="shared" si="5"/>
        <v>62122625050072307621000</v>
      </c>
      <c r="V375" t="e">
        <f>VLOOKUP(U375,网银退汇!F:G,2,FALSE)</f>
        <v>#N/A</v>
      </c>
      <c r="W375" t="e">
        <f>VLOOKUP(U375,网银退汇!F:O,10,FALSE)</f>
        <v>#N/A</v>
      </c>
      <c r="X375" t="e">
        <f>VLOOKUP(C375,自助退!L:V,11,FALSE)</f>
        <v>#N/A</v>
      </c>
    </row>
    <row r="376" spans="1:24">
      <c r="A376" t="s">
        <v>10771</v>
      </c>
      <c r="B376" t="s">
        <v>1478</v>
      </c>
      <c r="C376" t="s">
        <v>6385</v>
      </c>
      <c r="D376">
        <v>192</v>
      </c>
      <c r="E376" t="s">
        <v>10839</v>
      </c>
      <c r="F376" t="s">
        <v>88</v>
      </c>
      <c r="G376" t="s">
        <v>6387</v>
      </c>
      <c r="H376" t="s">
        <v>1480</v>
      </c>
      <c r="I376" t="s">
        <v>10322</v>
      </c>
      <c r="J376" t="s">
        <v>10381</v>
      </c>
      <c r="K376" t="s">
        <v>10382</v>
      </c>
      <c r="L376" t="s">
        <v>10325</v>
      </c>
      <c r="M376" t="s">
        <v>10326</v>
      </c>
      <c r="N376" t="s">
        <v>10771</v>
      </c>
      <c r="O376" t="s">
        <v>10327</v>
      </c>
      <c r="P376" t="s">
        <v>10328</v>
      </c>
      <c r="Q376" t="s">
        <v>10329</v>
      </c>
      <c r="R376" t="s">
        <v>10327</v>
      </c>
      <c r="S376" t="s">
        <v>10327</v>
      </c>
      <c r="T376" t="s">
        <v>10330</v>
      </c>
      <c r="U376" t="str">
        <f t="shared" si="5"/>
        <v>6228482890863624419192</v>
      </c>
      <c r="V376" t="e">
        <f>VLOOKUP(U376,网银退汇!F:G,2,FALSE)</f>
        <v>#N/A</v>
      </c>
      <c r="W376" t="e">
        <f>VLOOKUP(U376,网银退汇!F:O,10,FALSE)</f>
        <v>#N/A</v>
      </c>
      <c r="X376" t="e">
        <f>VLOOKUP(C376,自助退!L:V,11,FALSE)</f>
        <v>#N/A</v>
      </c>
    </row>
    <row r="377" spans="1:24">
      <c r="A377" t="s">
        <v>10771</v>
      </c>
      <c r="B377" t="s">
        <v>1481</v>
      </c>
      <c r="C377" t="s">
        <v>6388</v>
      </c>
      <c r="D377">
        <v>582</v>
      </c>
      <c r="E377" t="s">
        <v>10840</v>
      </c>
      <c r="F377" t="s">
        <v>88</v>
      </c>
      <c r="G377" t="s">
        <v>6390</v>
      </c>
      <c r="H377" t="s">
        <v>1483</v>
      </c>
      <c r="I377" t="s">
        <v>10656</v>
      </c>
      <c r="J377" t="s">
        <v>10657</v>
      </c>
      <c r="K377" t="s">
        <v>10402</v>
      </c>
      <c r="L377" t="s">
        <v>10325</v>
      </c>
      <c r="M377" t="s">
        <v>10326</v>
      </c>
      <c r="N377" t="s">
        <v>10771</v>
      </c>
      <c r="O377" t="s">
        <v>10403</v>
      </c>
      <c r="P377" t="s">
        <v>10328</v>
      </c>
      <c r="Q377" t="s">
        <v>10329</v>
      </c>
      <c r="R377" t="s">
        <v>10327</v>
      </c>
      <c r="S377" t="s">
        <v>10327</v>
      </c>
      <c r="T377" t="s">
        <v>10330</v>
      </c>
      <c r="U377" t="str">
        <f t="shared" si="5"/>
        <v>6231900000042363586582</v>
      </c>
      <c r="V377" t="e">
        <f>VLOOKUP(U377,网银退汇!F:G,2,FALSE)</f>
        <v>#N/A</v>
      </c>
      <c r="W377" t="e">
        <f>VLOOKUP(U377,网银退汇!F:O,10,FALSE)</f>
        <v>#N/A</v>
      </c>
      <c r="X377" t="e">
        <f>VLOOKUP(C377,自助退!L:V,11,FALSE)</f>
        <v>#N/A</v>
      </c>
    </row>
    <row r="378" spans="1:24">
      <c r="A378" t="s">
        <v>10771</v>
      </c>
      <c r="B378" t="s">
        <v>1484</v>
      </c>
      <c r="C378" t="s">
        <v>6391</v>
      </c>
      <c r="D378">
        <v>1</v>
      </c>
      <c r="E378" t="s">
        <v>10841</v>
      </c>
      <c r="F378" t="s">
        <v>88</v>
      </c>
      <c r="G378" t="s">
        <v>6393</v>
      </c>
      <c r="H378" t="s">
        <v>10842</v>
      </c>
      <c r="I378" t="s">
        <v>10322</v>
      </c>
      <c r="J378" t="s">
        <v>10348</v>
      </c>
      <c r="K378" t="s">
        <v>10349</v>
      </c>
      <c r="L378" t="s">
        <v>10325</v>
      </c>
      <c r="M378" t="s">
        <v>10326</v>
      </c>
      <c r="N378" t="s">
        <v>10771</v>
      </c>
      <c r="O378" t="s">
        <v>10327</v>
      </c>
      <c r="P378" t="s">
        <v>10328</v>
      </c>
      <c r="Q378" t="s">
        <v>10329</v>
      </c>
      <c r="R378" t="s">
        <v>10327</v>
      </c>
      <c r="S378" t="s">
        <v>10327</v>
      </c>
      <c r="T378" t="s">
        <v>10330</v>
      </c>
      <c r="U378" t="str">
        <f t="shared" si="5"/>
        <v>62170039900004365611</v>
      </c>
      <c r="V378" t="e">
        <f>VLOOKUP(U378,网银退汇!F:G,2,FALSE)</f>
        <v>#N/A</v>
      </c>
      <c r="W378" t="e">
        <f>VLOOKUP(U378,网银退汇!F:O,10,FALSE)</f>
        <v>#N/A</v>
      </c>
      <c r="X378" t="e">
        <f>VLOOKUP(C378,自助退!L:V,11,FALSE)</f>
        <v>#N/A</v>
      </c>
    </row>
    <row r="379" spans="1:24">
      <c r="A379" t="s">
        <v>10771</v>
      </c>
      <c r="B379" t="s">
        <v>1487</v>
      </c>
      <c r="C379" t="s">
        <v>6394</v>
      </c>
      <c r="D379">
        <v>555</v>
      </c>
      <c r="E379" t="s">
        <v>10843</v>
      </c>
      <c r="F379" t="s">
        <v>88</v>
      </c>
      <c r="G379" t="s">
        <v>6396</v>
      </c>
      <c r="H379" t="s">
        <v>1489</v>
      </c>
      <c r="I379" t="s">
        <v>10322</v>
      </c>
      <c r="J379" t="s">
        <v>10381</v>
      </c>
      <c r="K379" t="s">
        <v>10382</v>
      </c>
      <c r="L379" t="s">
        <v>10325</v>
      </c>
      <c r="M379" t="s">
        <v>10326</v>
      </c>
      <c r="N379" t="s">
        <v>10771</v>
      </c>
      <c r="O379" t="s">
        <v>10327</v>
      </c>
      <c r="P379" t="s">
        <v>10328</v>
      </c>
      <c r="Q379" t="s">
        <v>10329</v>
      </c>
      <c r="R379" t="s">
        <v>10327</v>
      </c>
      <c r="S379" t="s">
        <v>10327</v>
      </c>
      <c r="T379" t="s">
        <v>10330</v>
      </c>
      <c r="U379" t="str">
        <f t="shared" si="5"/>
        <v>6228484168316512376555</v>
      </c>
      <c r="V379" t="e">
        <f>VLOOKUP(U379,网银退汇!F:G,2,FALSE)</f>
        <v>#N/A</v>
      </c>
      <c r="W379" t="e">
        <f>VLOOKUP(U379,网银退汇!F:O,10,FALSE)</f>
        <v>#N/A</v>
      </c>
      <c r="X379" t="e">
        <f>VLOOKUP(C379,自助退!L:V,11,FALSE)</f>
        <v>#N/A</v>
      </c>
    </row>
    <row r="380" spans="1:24">
      <c r="A380" t="s">
        <v>10771</v>
      </c>
      <c r="B380" t="s">
        <v>1490</v>
      </c>
      <c r="C380" t="s">
        <v>6397</v>
      </c>
      <c r="D380">
        <v>157</v>
      </c>
      <c r="E380" t="s">
        <v>10844</v>
      </c>
      <c r="F380" t="s">
        <v>88</v>
      </c>
      <c r="G380" t="s">
        <v>6399</v>
      </c>
      <c r="H380" t="s">
        <v>1495</v>
      </c>
      <c r="I380" t="s">
        <v>10335</v>
      </c>
      <c r="J380" t="s">
        <v>10374</v>
      </c>
      <c r="K380" t="s">
        <v>10375</v>
      </c>
      <c r="L380" t="s">
        <v>10325</v>
      </c>
      <c r="M380" t="s">
        <v>10326</v>
      </c>
      <c r="N380" t="s">
        <v>10771</v>
      </c>
      <c r="O380" t="s">
        <v>10327</v>
      </c>
      <c r="P380" t="s">
        <v>10328</v>
      </c>
      <c r="Q380" t="s">
        <v>10329</v>
      </c>
      <c r="R380" t="s">
        <v>10327</v>
      </c>
      <c r="S380" t="s">
        <v>10327</v>
      </c>
      <c r="T380" t="s">
        <v>10330</v>
      </c>
      <c r="U380" t="str">
        <f t="shared" si="5"/>
        <v>6221550361014503157</v>
      </c>
      <c r="V380" t="e">
        <f>VLOOKUP(U380,网银退汇!F:G,2,FALSE)</f>
        <v>#N/A</v>
      </c>
      <c r="W380" t="e">
        <f>VLOOKUP(U380,网银退汇!F:O,10,FALSE)</f>
        <v>#N/A</v>
      </c>
      <c r="X380" t="e">
        <f>VLOOKUP(C380,自助退!L:V,11,FALSE)</f>
        <v>#N/A</v>
      </c>
    </row>
    <row r="381" spans="1:24">
      <c r="A381" t="s">
        <v>10771</v>
      </c>
      <c r="B381" t="s">
        <v>1493</v>
      </c>
      <c r="C381" t="s">
        <v>6400</v>
      </c>
      <c r="D381">
        <v>100</v>
      </c>
      <c r="E381" t="s">
        <v>10845</v>
      </c>
      <c r="F381" t="s">
        <v>88</v>
      </c>
      <c r="G381" t="s">
        <v>6399</v>
      </c>
      <c r="H381" t="s">
        <v>1495</v>
      </c>
      <c r="I381" t="s">
        <v>10335</v>
      </c>
      <c r="J381" t="s">
        <v>10374</v>
      </c>
      <c r="K381" t="s">
        <v>10375</v>
      </c>
      <c r="L381" t="s">
        <v>10325</v>
      </c>
      <c r="M381" t="s">
        <v>10326</v>
      </c>
      <c r="N381" t="s">
        <v>10771</v>
      </c>
      <c r="O381" t="s">
        <v>10327</v>
      </c>
      <c r="P381" t="s">
        <v>10328</v>
      </c>
      <c r="Q381" t="s">
        <v>10329</v>
      </c>
      <c r="R381" t="s">
        <v>10327</v>
      </c>
      <c r="S381" t="s">
        <v>10327</v>
      </c>
      <c r="T381" t="s">
        <v>10330</v>
      </c>
      <c r="U381" t="str">
        <f t="shared" si="5"/>
        <v>6221550361014503100</v>
      </c>
      <c r="V381" t="e">
        <f>VLOOKUP(U381,网银退汇!F:G,2,FALSE)</f>
        <v>#N/A</v>
      </c>
      <c r="W381" t="e">
        <f>VLOOKUP(U381,网银退汇!F:O,10,FALSE)</f>
        <v>#N/A</v>
      </c>
      <c r="X381" t="e">
        <f>VLOOKUP(C381,自助退!L:V,11,FALSE)</f>
        <v>#N/A</v>
      </c>
    </row>
    <row r="382" spans="1:24">
      <c r="A382" t="s">
        <v>10771</v>
      </c>
      <c r="B382" t="s">
        <v>1496</v>
      </c>
      <c r="C382" t="s">
        <v>6402</v>
      </c>
      <c r="D382">
        <v>655</v>
      </c>
      <c r="E382" t="s">
        <v>10846</v>
      </c>
      <c r="F382" t="s">
        <v>88</v>
      </c>
      <c r="G382" t="s">
        <v>6404</v>
      </c>
      <c r="H382" t="s">
        <v>10847</v>
      </c>
      <c r="I382" t="s">
        <v>10322</v>
      </c>
      <c r="J382" t="s">
        <v>10381</v>
      </c>
      <c r="K382" t="s">
        <v>10382</v>
      </c>
      <c r="L382" t="s">
        <v>10325</v>
      </c>
      <c r="M382" t="s">
        <v>10326</v>
      </c>
      <c r="N382" t="s">
        <v>10771</v>
      </c>
      <c r="O382" t="s">
        <v>10327</v>
      </c>
      <c r="P382" t="s">
        <v>10328</v>
      </c>
      <c r="Q382" t="s">
        <v>10329</v>
      </c>
      <c r="R382" t="s">
        <v>10327</v>
      </c>
      <c r="S382" t="s">
        <v>10327</v>
      </c>
      <c r="T382" t="s">
        <v>10330</v>
      </c>
      <c r="U382" t="str">
        <f t="shared" si="5"/>
        <v>6228480868050290477655</v>
      </c>
      <c r="V382" t="e">
        <f>VLOOKUP(U382,网银退汇!F:G,2,FALSE)</f>
        <v>#N/A</v>
      </c>
      <c r="W382" t="e">
        <f>VLOOKUP(U382,网银退汇!F:O,10,FALSE)</f>
        <v>#N/A</v>
      </c>
      <c r="X382" t="e">
        <f>VLOOKUP(C382,自助退!L:V,11,FALSE)</f>
        <v>#N/A</v>
      </c>
    </row>
    <row r="383" spans="1:24">
      <c r="A383" t="s">
        <v>10771</v>
      </c>
      <c r="B383" t="s">
        <v>1499</v>
      </c>
      <c r="C383" t="s">
        <v>6405</v>
      </c>
      <c r="D383">
        <v>5599</v>
      </c>
      <c r="E383" t="s">
        <v>10848</v>
      </c>
      <c r="F383" t="s">
        <v>88</v>
      </c>
      <c r="G383" t="s">
        <v>4892</v>
      </c>
      <c r="H383" t="s">
        <v>10849</v>
      </c>
      <c r="I383" t="s">
        <v>10656</v>
      </c>
      <c r="J383" t="s">
        <v>10657</v>
      </c>
      <c r="K383" t="s">
        <v>10402</v>
      </c>
      <c r="L383" t="s">
        <v>10325</v>
      </c>
      <c r="M383" t="s">
        <v>10326</v>
      </c>
      <c r="N383" t="s">
        <v>10771</v>
      </c>
      <c r="O383" t="s">
        <v>10403</v>
      </c>
      <c r="P383" t="s">
        <v>10328</v>
      </c>
      <c r="Q383" t="s">
        <v>10329</v>
      </c>
      <c r="R383" t="s">
        <v>10327</v>
      </c>
      <c r="S383" t="s">
        <v>10327</v>
      </c>
      <c r="T383" t="s">
        <v>10330</v>
      </c>
      <c r="U383" t="str">
        <f t="shared" si="5"/>
        <v>62319000000022759945599</v>
      </c>
      <c r="V383" t="e">
        <f>VLOOKUP(U383,网银退汇!F:G,2,FALSE)</f>
        <v>#N/A</v>
      </c>
      <c r="W383" t="e">
        <f>VLOOKUP(U383,网银退汇!F:O,10,FALSE)</f>
        <v>#N/A</v>
      </c>
      <c r="X383" t="e">
        <f>VLOOKUP(C383,自助退!L:V,11,FALSE)</f>
        <v>#N/A</v>
      </c>
    </row>
    <row r="384" spans="1:24">
      <c r="A384" t="s">
        <v>10771</v>
      </c>
      <c r="B384" t="s">
        <v>1500</v>
      </c>
      <c r="C384" t="s">
        <v>6407</v>
      </c>
      <c r="D384">
        <v>5819</v>
      </c>
      <c r="E384" t="s">
        <v>10850</v>
      </c>
      <c r="F384" t="s">
        <v>88</v>
      </c>
      <c r="G384" t="s">
        <v>4892</v>
      </c>
      <c r="H384" t="s">
        <v>10849</v>
      </c>
      <c r="I384" t="s">
        <v>10656</v>
      </c>
      <c r="J384" t="s">
        <v>10657</v>
      </c>
      <c r="K384" t="s">
        <v>10402</v>
      </c>
      <c r="L384" t="s">
        <v>10325</v>
      </c>
      <c r="M384" t="s">
        <v>10326</v>
      </c>
      <c r="N384" t="s">
        <v>10771</v>
      </c>
      <c r="O384" t="s">
        <v>10403</v>
      </c>
      <c r="P384" t="s">
        <v>10328</v>
      </c>
      <c r="Q384" t="s">
        <v>10329</v>
      </c>
      <c r="R384" t="s">
        <v>10327</v>
      </c>
      <c r="S384" t="s">
        <v>10327</v>
      </c>
      <c r="T384" t="s">
        <v>10330</v>
      </c>
      <c r="U384" t="str">
        <f t="shared" si="5"/>
        <v>62319000000022759945819</v>
      </c>
      <c r="V384" t="e">
        <f>VLOOKUP(U384,网银退汇!F:G,2,FALSE)</f>
        <v>#N/A</v>
      </c>
      <c r="W384" t="e">
        <f>VLOOKUP(U384,网银退汇!F:O,10,FALSE)</f>
        <v>#N/A</v>
      </c>
      <c r="X384" t="e">
        <f>VLOOKUP(C384,自助退!L:V,11,FALSE)</f>
        <v>#N/A</v>
      </c>
    </row>
    <row r="385" spans="1:24">
      <c r="A385" t="s">
        <v>10771</v>
      </c>
      <c r="B385" t="s">
        <v>6409</v>
      </c>
      <c r="C385" t="s">
        <v>6410</v>
      </c>
      <c r="D385">
        <v>1</v>
      </c>
      <c r="E385" t="s">
        <v>10851</v>
      </c>
      <c r="F385" t="s">
        <v>90</v>
      </c>
      <c r="G385" t="s">
        <v>5010</v>
      </c>
      <c r="H385" t="s">
        <v>1021</v>
      </c>
      <c r="I385" t="s">
        <v>10322</v>
      </c>
      <c r="J385" t="s">
        <v>10356</v>
      </c>
      <c r="K385" t="s">
        <v>10357</v>
      </c>
      <c r="L385" t="s">
        <v>10325</v>
      </c>
      <c r="M385" t="s">
        <v>10364</v>
      </c>
      <c r="N385" t="s">
        <v>10771</v>
      </c>
      <c r="O385" t="s">
        <v>10327</v>
      </c>
      <c r="P385" t="s">
        <v>10328</v>
      </c>
      <c r="Q385" t="s">
        <v>10365</v>
      </c>
      <c r="R385" t="s">
        <v>10327</v>
      </c>
      <c r="S385" t="s">
        <v>10327</v>
      </c>
      <c r="T385" t="s">
        <v>10366</v>
      </c>
      <c r="U385" t="str">
        <f t="shared" si="5"/>
        <v>62109839100010816371</v>
      </c>
      <c r="V385">
        <f>VLOOKUP(U385,网银退汇!F:G,2,FALSE)</f>
        <v>1</v>
      </c>
      <c r="W385" t="str">
        <f>VLOOKUP(U385,网银退汇!F:O,10,FALSE)</f>
        <v>20170614</v>
      </c>
      <c r="X385">
        <f>VLOOKUP(C385,自助退!L:V,11,FALSE)</f>
        <v>1</v>
      </c>
    </row>
    <row r="386" spans="1:24">
      <c r="A386" t="s">
        <v>10771</v>
      </c>
      <c r="B386" t="s">
        <v>1501</v>
      </c>
      <c r="C386" t="s">
        <v>6412</v>
      </c>
      <c r="D386">
        <v>294</v>
      </c>
      <c r="E386" t="s">
        <v>10852</v>
      </c>
      <c r="F386" t="s">
        <v>88</v>
      </c>
      <c r="G386" t="s">
        <v>6414</v>
      </c>
      <c r="H386" t="s">
        <v>10853</v>
      </c>
      <c r="I386" t="s">
        <v>10656</v>
      </c>
      <c r="J386" t="s">
        <v>10657</v>
      </c>
      <c r="K386" t="s">
        <v>10402</v>
      </c>
      <c r="L386" t="s">
        <v>10325</v>
      </c>
      <c r="M386" t="s">
        <v>10326</v>
      </c>
      <c r="N386" t="s">
        <v>10771</v>
      </c>
      <c r="O386" t="s">
        <v>10403</v>
      </c>
      <c r="P386" t="s">
        <v>10328</v>
      </c>
      <c r="Q386" t="s">
        <v>10329</v>
      </c>
      <c r="R386" t="s">
        <v>10327</v>
      </c>
      <c r="S386" t="s">
        <v>10327</v>
      </c>
      <c r="T386" t="s">
        <v>10330</v>
      </c>
      <c r="U386" t="str">
        <f t="shared" ref="U386:U449" si="6">G386&amp;D386</f>
        <v>6223692215479942294</v>
      </c>
      <c r="V386" t="e">
        <f>VLOOKUP(U386,网银退汇!F:G,2,FALSE)</f>
        <v>#N/A</v>
      </c>
      <c r="W386" t="e">
        <f>VLOOKUP(U386,网银退汇!F:O,10,FALSE)</f>
        <v>#N/A</v>
      </c>
      <c r="X386" t="e">
        <f>VLOOKUP(C386,自助退!L:V,11,FALSE)</f>
        <v>#N/A</v>
      </c>
    </row>
    <row r="387" spans="1:24">
      <c r="A387" t="s">
        <v>10854</v>
      </c>
      <c r="B387" t="s">
        <v>1504</v>
      </c>
      <c r="C387" t="s">
        <v>6415</v>
      </c>
      <c r="D387">
        <v>1000</v>
      </c>
      <c r="E387" t="s">
        <v>10855</v>
      </c>
      <c r="F387" t="s">
        <v>88</v>
      </c>
      <c r="G387" t="s">
        <v>6417</v>
      </c>
      <c r="H387" t="s">
        <v>1506</v>
      </c>
      <c r="I387" t="s">
        <v>10322</v>
      </c>
      <c r="J387" t="s">
        <v>10381</v>
      </c>
      <c r="K387" t="s">
        <v>10382</v>
      </c>
      <c r="L387" t="s">
        <v>10325</v>
      </c>
      <c r="M387" t="s">
        <v>10326</v>
      </c>
      <c r="N387" t="s">
        <v>10854</v>
      </c>
      <c r="O387" t="s">
        <v>10327</v>
      </c>
      <c r="P387" t="s">
        <v>10328</v>
      </c>
      <c r="Q387" t="s">
        <v>10329</v>
      </c>
      <c r="R387" t="s">
        <v>10327</v>
      </c>
      <c r="S387" t="s">
        <v>10327</v>
      </c>
      <c r="T387" t="s">
        <v>10330</v>
      </c>
      <c r="U387" t="str">
        <f t="shared" si="6"/>
        <v>62284819311433927151000</v>
      </c>
      <c r="V387" t="e">
        <f>VLOOKUP(U387,网银退汇!F:G,2,FALSE)</f>
        <v>#N/A</v>
      </c>
      <c r="W387" t="e">
        <f>VLOOKUP(U387,网银退汇!F:O,10,FALSE)</f>
        <v>#N/A</v>
      </c>
      <c r="X387" t="e">
        <f>VLOOKUP(C387,自助退!L:V,11,FALSE)</f>
        <v>#N/A</v>
      </c>
    </row>
    <row r="388" spans="1:24">
      <c r="A388" t="s">
        <v>10854</v>
      </c>
      <c r="B388" t="s">
        <v>1507</v>
      </c>
      <c r="C388" t="s">
        <v>6418</v>
      </c>
      <c r="D388">
        <v>3000</v>
      </c>
      <c r="E388" t="s">
        <v>10856</v>
      </c>
      <c r="F388" t="s">
        <v>88</v>
      </c>
      <c r="G388" t="s">
        <v>360</v>
      </c>
      <c r="H388" t="s">
        <v>289</v>
      </c>
      <c r="I388" t="s">
        <v>10322</v>
      </c>
      <c r="J388" t="s">
        <v>10348</v>
      </c>
      <c r="K388" t="s">
        <v>10349</v>
      </c>
      <c r="L388" t="s">
        <v>10325</v>
      </c>
      <c r="M388" t="s">
        <v>10326</v>
      </c>
      <c r="N388" t="s">
        <v>10854</v>
      </c>
      <c r="O388" t="s">
        <v>10327</v>
      </c>
      <c r="P388" t="s">
        <v>10328</v>
      </c>
      <c r="Q388" t="s">
        <v>10329</v>
      </c>
      <c r="R388" t="s">
        <v>10327</v>
      </c>
      <c r="S388" t="s">
        <v>10327</v>
      </c>
      <c r="T388" t="s">
        <v>10330</v>
      </c>
      <c r="U388" t="str">
        <f t="shared" si="6"/>
        <v>62216828120081213000</v>
      </c>
      <c r="V388" t="e">
        <f>VLOOKUP(U388,网银退汇!F:G,2,FALSE)</f>
        <v>#N/A</v>
      </c>
      <c r="W388" t="e">
        <f>VLOOKUP(U388,网银退汇!F:O,10,FALSE)</f>
        <v>#N/A</v>
      </c>
      <c r="X388" t="e">
        <f>VLOOKUP(C388,自助退!L:V,11,FALSE)</f>
        <v>#N/A</v>
      </c>
    </row>
    <row r="389" spans="1:24">
      <c r="A389" t="s">
        <v>10854</v>
      </c>
      <c r="B389" t="s">
        <v>1510</v>
      </c>
      <c r="C389" t="s">
        <v>6424</v>
      </c>
      <c r="D389">
        <v>342</v>
      </c>
      <c r="E389" t="s">
        <v>10857</v>
      </c>
      <c r="F389" t="s">
        <v>88</v>
      </c>
      <c r="G389" t="s">
        <v>6426</v>
      </c>
      <c r="H389" t="s">
        <v>10858</v>
      </c>
      <c r="I389" t="s">
        <v>10656</v>
      </c>
      <c r="J389" t="s">
        <v>10657</v>
      </c>
      <c r="K389" t="s">
        <v>10402</v>
      </c>
      <c r="L389" t="s">
        <v>10325</v>
      </c>
      <c r="M389" t="s">
        <v>10326</v>
      </c>
      <c r="N389" t="s">
        <v>10854</v>
      </c>
      <c r="O389" t="s">
        <v>10403</v>
      </c>
      <c r="P389" t="s">
        <v>10328</v>
      </c>
      <c r="Q389" t="s">
        <v>10329</v>
      </c>
      <c r="R389" t="s">
        <v>10327</v>
      </c>
      <c r="S389" t="s">
        <v>10327</v>
      </c>
      <c r="T389" t="s">
        <v>10330</v>
      </c>
      <c r="U389" t="str">
        <f t="shared" si="6"/>
        <v>6231900000108716016342</v>
      </c>
      <c r="V389" t="e">
        <f>VLOOKUP(U389,网银退汇!F:G,2,FALSE)</f>
        <v>#N/A</v>
      </c>
      <c r="W389" t="e">
        <f>VLOOKUP(U389,网银退汇!F:O,10,FALSE)</f>
        <v>#N/A</v>
      </c>
      <c r="X389" t="e">
        <f>VLOOKUP(C389,自助退!L:V,11,FALSE)</f>
        <v>#N/A</v>
      </c>
    </row>
    <row r="390" spans="1:24">
      <c r="A390" t="s">
        <v>10854</v>
      </c>
      <c r="B390" t="s">
        <v>1513</v>
      </c>
      <c r="C390" t="s">
        <v>6427</v>
      </c>
      <c r="D390">
        <v>447</v>
      </c>
      <c r="E390" t="s">
        <v>10859</v>
      </c>
      <c r="F390" t="s">
        <v>88</v>
      </c>
      <c r="G390" t="s">
        <v>6429</v>
      </c>
      <c r="H390" t="s">
        <v>1515</v>
      </c>
      <c r="I390" t="s">
        <v>10656</v>
      </c>
      <c r="J390" t="s">
        <v>10657</v>
      </c>
      <c r="K390" t="s">
        <v>10402</v>
      </c>
      <c r="L390" t="s">
        <v>10325</v>
      </c>
      <c r="M390" t="s">
        <v>10326</v>
      </c>
      <c r="N390" t="s">
        <v>10854</v>
      </c>
      <c r="O390" t="s">
        <v>10403</v>
      </c>
      <c r="P390" t="s">
        <v>10328</v>
      </c>
      <c r="Q390" t="s">
        <v>10329</v>
      </c>
      <c r="R390" t="s">
        <v>10327</v>
      </c>
      <c r="S390" t="s">
        <v>10327</v>
      </c>
      <c r="T390" t="s">
        <v>10330</v>
      </c>
      <c r="U390" t="str">
        <f t="shared" si="6"/>
        <v>6223691374661639447</v>
      </c>
      <c r="V390" t="e">
        <f>VLOOKUP(U390,网银退汇!F:G,2,FALSE)</f>
        <v>#N/A</v>
      </c>
      <c r="W390" t="e">
        <f>VLOOKUP(U390,网银退汇!F:O,10,FALSE)</f>
        <v>#N/A</v>
      </c>
      <c r="X390" t="e">
        <f>VLOOKUP(C390,自助退!L:V,11,FALSE)</f>
        <v>#N/A</v>
      </c>
    </row>
    <row r="391" spans="1:24">
      <c r="A391" t="s">
        <v>10854</v>
      </c>
      <c r="B391" t="s">
        <v>1516</v>
      </c>
      <c r="C391" t="s">
        <v>6430</v>
      </c>
      <c r="D391">
        <v>1000</v>
      </c>
      <c r="E391" t="s">
        <v>10860</v>
      </c>
      <c r="F391" t="s">
        <v>88</v>
      </c>
      <c r="G391" t="s">
        <v>6432</v>
      </c>
      <c r="H391" t="s">
        <v>1518</v>
      </c>
      <c r="I391" t="s">
        <v>10335</v>
      </c>
      <c r="J391" t="s">
        <v>10374</v>
      </c>
      <c r="K391" t="s">
        <v>10375</v>
      </c>
      <c r="L391" t="s">
        <v>10325</v>
      </c>
      <c r="M391" t="s">
        <v>10326</v>
      </c>
      <c r="N391" t="s">
        <v>10854</v>
      </c>
      <c r="O391" t="s">
        <v>10327</v>
      </c>
      <c r="P391" t="s">
        <v>10328</v>
      </c>
      <c r="Q391" t="s">
        <v>10329</v>
      </c>
      <c r="R391" t="s">
        <v>10327</v>
      </c>
      <c r="S391" t="s">
        <v>10327</v>
      </c>
      <c r="T391" t="s">
        <v>10330</v>
      </c>
      <c r="U391" t="str">
        <f t="shared" si="6"/>
        <v>62305800000930344081000</v>
      </c>
      <c r="V391" t="e">
        <f>VLOOKUP(U391,网银退汇!F:G,2,FALSE)</f>
        <v>#N/A</v>
      </c>
      <c r="W391" t="e">
        <f>VLOOKUP(U391,网银退汇!F:O,10,FALSE)</f>
        <v>#N/A</v>
      </c>
      <c r="X391" t="e">
        <f>VLOOKUP(C391,自助退!L:V,11,FALSE)</f>
        <v>#N/A</v>
      </c>
    </row>
    <row r="392" spans="1:24">
      <c r="A392" t="s">
        <v>10854</v>
      </c>
      <c r="B392" t="s">
        <v>1519</v>
      </c>
      <c r="C392" t="s">
        <v>6433</v>
      </c>
      <c r="D392">
        <v>1994</v>
      </c>
      <c r="E392" t="s">
        <v>10861</v>
      </c>
      <c r="F392" t="s">
        <v>88</v>
      </c>
      <c r="G392" t="s">
        <v>6435</v>
      </c>
      <c r="H392" t="s">
        <v>1524</v>
      </c>
      <c r="I392" t="s">
        <v>10322</v>
      </c>
      <c r="J392" t="s">
        <v>10348</v>
      </c>
      <c r="K392" t="s">
        <v>10349</v>
      </c>
      <c r="L392" t="s">
        <v>10325</v>
      </c>
      <c r="M392" t="s">
        <v>10326</v>
      </c>
      <c r="N392" t="s">
        <v>10854</v>
      </c>
      <c r="O392" t="s">
        <v>10327</v>
      </c>
      <c r="P392" t="s">
        <v>10328</v>
      </c>
      <c r="Q392" t="s">
        <v>10329</v>
      </c>
      <c r="R392" t="s">
        <v>10327</v>
      </c>
      <c r="S392" t="s">
        <v>10327</v>
      </c>
      <c r="T392" t="s">
        <v>10330</v>
      </c>
      <c r="U392" t="str">
        <f t="shared" si="6"/>
        <v>62170039100028605501994</v>
      </c>
      <c r="V392" t="e">
        <f>VLOOKUP(U392,网银退汇!F:G,2,FALSE)</f>
        <v>#N/A</v>
      </c>
      <c r="W392" t="e">
        <f>VLOOKUP(U392,网银退汇!F:O,10,FALSE)</f>
        <v>#N/A</v>
      </c>
      <c r="X392" t="e">
        <f>VLOOKUP(C392,自助退!L:V,11,FALSE)</f>
        <v>#N/A</v>
      </c>
    </row>
    <row r="393" spans="1:24">
      <c r="A393" t="s">
        <v>10854</v>
      </c>
      <c r="B393" t="s">
        <v>1522</v>
      </c>
      <c r="C393" t="s">
        <v>6436</v>
      </c>
      <c r="D393">
        <v>980</v>
      </c>
      <c r="E393" t="s">
        <v>10862</v>
      </c>
      <c r="F393" t="s">
        <v>88</v>
      </c>
      <c r="G393" t="s">
        <v>6435</v>
      </c>
      <c r="H393" t="s">
        <v>1524</v>
      </c>
      <c r="I393" t="s">
        <v>10322</v>
      </c>
      <c r="J393" t="s">
        <v>10348</v>
      </c>
      <c r="K393" t="s">
        <v>10349</v>
      </c>
      <c r="L393" t="s">
        <v>10325</v>
      </c>
      <c r="M393" t="s">
        <v>10326</v>
      </c>
      <c r="N393" t="s">
        <v>10854</v>
      </c>
      <c r="O393" t="s">
        <v>10327</v>
      </c>
      <c r="P393" t="s">
        <v>10328</v>
      </c>
      <c r="Q393" t="s">
        <v>10329</v>
      </c>
      <c r="R393" t="s">
        <v>10327</v>
      </c>
      <c r="S393" t="s">
        <v>10327</v>
      </c>
      <c r="T393" t="s">
        <v>10330</v>
      </c>
      <c r="U393" t="str">
        <f t="shared" si="6"/>
        <v>6217003910002860550980</v>
      </c>
      <c r="V393" t="e">
        <f>VLOOKUP(U393,网银退汇!F:G,2,FALSE)</f>
        <v>#N/A</v>
      </c>
      <c r="W393" t="e">
        <f>VLOOKUP(U393,网银退汇!F:O,10,FALSE)</f>
        <v>#N/A</v>
      </c>
      <c r="X393" t="e">
        <f>VLOOKUP(C393,自助退!L:V,11,FALSE)</f>
        <v>#N/A</v>
      </c>
    </row>
    <row r="394" spans="1:24">
      <c r="A394" t="s">
        <v>10854</v>
      </c>
      <c r="B394" t="s">
        <v>1525</v>
      </c>
      <c r="C394" t="s">
        <v>6438</v>
      </c>
      <c r="D394">
        <v>1000</v>
      </c>
      <c r="E394" t="s">
        <v>10863</v>
      </c>
      <c r="F394" t="s">
        <v>88</v>
      </c>
      <c r="G394" t="s">
        <v>6440</v>
      </c>
      <c r="H394" t="s">
        <v>1527</v>
      </c>
      <c r="I394" t="s">
        <v>10322</v>
      </c>
      <c r="J394" t="s">
        <v>10348</v>
      </c>
      <c r="K394" t="s">
        <v>10349</v>
      </c>
      <c r="L394" t="s">
        <v>10325</v>
      </c>
      <c r="M394" t="s">
        <v>10326</v>
      </c>
      <c r="N394" t="s">
        <v>10854</v>
      </c>
      <c r="O394" t="s">
        <v>10327</v>
      </c>
      <c r="P394" t="s">
        <v>10328</v>
      </c>
      <c r="Q394" t="s">
        <v>10329</v>
      </c>
      <c r="R394" t="s">
        <v>10327</v>
      </c>
      <c r="S394" t="s">
        <v>10327</v>
      </c>
      <c r="T394" t="s">
        <v>10330</v>
      </c>
      <c r="U394" t="str">
        <f t="shared" si="6"/>
        <v>62170038900033007901000</v>
      </c>
      <c r="V394" t="e">
        <f>VLOOKUP(U394,网银退汇!F:G,2,FALSE)</f>
        <v>#N/A</v>
      </c>
      <c r="W394" t="e">
        <f>VLOOKUP(U394,网银退汇!F:O,10,FALSE)</f>
        <v>#N/A</v>
      </c>
      <c r="X394" t="e">
        <f>VLOOKUP(C394,自助退!L:V,11,FALSE)</f>
        <v>#N/A</v>
      </c>
    </row>
    <row r="395" spans="1:24">
      <c r="A395" t="s">
        <v>10854</v>
      </c>
      <c r="B395" t="s">
        <v>1528</v>
      </c>
      <c r="C395" t="s">
        <v>6441</v>
      </c>
      <c r="D395">
        <v>991</v>
      </c>
      <c r="E395" t="s">
        <v>10864</v>
      </c>
      <c r="F395" t="s">
        <v>88</v>
      </c>
      <c r="G395" t="s">
        <v>6443</v>
      </c>
      <c r="H395" t="s">
        <v>1530</v>
      </c>
      <c r="I395" t="s">
        <v>10322</v>
      </c>
      <c r="J395" t="s">
        <v>10348</v>
      </c>
      <c r="K395" t="s">
        <v>10349</v>
      </c>
      <c r="L395" t="s">
        <v>10325</v>
      </c>
      <c r="M395" t="s">
        <v>10326</v>
      </c>
      <c r="N395" t="s">
        <v>10854</v>
      </c>
      <c r="O395" t="s">
        <v>10327</v>
      </c>
      <c r="P395" t="s">
        <v>10328</v>
      </c>
      <c r="Q395" t="s">
        <v>10329</v>
      </c>
      <c r="R395" t="s">
        <v>10327</v>
      </c>
      <c r="S395" t="s">
        <v>10327</v>
      </c>
      <c r="T395" t="s">
        <v>10330</v>
      </c>
      <c r="U395" t="str">
        <f t="shared" si="6"/>
        <v>6283660301103673991</v>
      </c>
      <c r="V395" t="e">
        <f>VLOOKUP(U395,网银退汇!F:G,2,FALSE)</f>
        <v>#N/A</v>
      </c>
      <c r="W395" t="e">
        <f>VLOOKUP(U395,网银退汇!F:O,10,FALSE)</f>
        <v>#N/A</v>
      </c>
      <c r="X395" t="e">
        <f>VLOOKUP(C395,自助退!L:V,11,FALSE)</f>
        <v>#N/A</v>
      </c>
    </row>
    <row r="396" spans="1:24">
      <c r="A396" t="s">
        <v>10854</v>
      </c>
      <c r="B396" t="s">
        <v>1531</v>
      </c>
      <c r="C396" t="s">
        <v>6444</v>
      </c>
      <c r="D396">
        <v>247</v>
      </c>
      <c r="E396" t="s">
        <v>10865</v>
      </c>
      <c r="F396" t="s">
        <v>88</v>
      </c>
      <c r="G396" t="s">
        <v>6446</v>
      </c>
      <c r="H396" t="s">
        <v>1533</v>
      </c>
      <c r="I396" t="s">
        <v>10335</v>
      </c>
      <c r="J396" t="s">
        <v>10</v>
      </c>
      <c r="K396" t="s">
        <v>10336</v>
      </c>
      <c r="L396" t="s">
        <v>10325</v>
      </c>
      <c r="M396" t="s">
        <v>10326</v>
      </c>
      <c r="N396" t="s">
        <v>10854</v>
      </c>
      <c r="O396" t="s">
        <v>10327</v>
      </c>
      <c r="P396" t="s">
        <v>10328</v>
      </c>
      <c r="Q396" t="s">
        <v>10329</v>
      </c>
      <c r="R396" t="s">
        <v>10327</v>
      </c>
      <c r="S396" t="s">
        <v>10327</v>
      </c>
      <c r="T396" t="s">
        <v>10330</v>
      </c>
      <c r="U396" t="str">
        <f t="shared" si="6"/>
        <v>4100628714730818247</v>
      </c>
      <c r="V396" t="e">
        <f>VLOOKUP(U396,网银退汇!F:G,2,FALSE)</f>
        <v>#N/A</v>
      </c>
      <c r="W396" t="e">
        <f>VLOOKUP(U396,网银退汇!F:O,10,FALSE)</f>
        <v>#N/A</v>
      </c>
      <c r="X396" t="e">
        <f>VLOOKUP(C396,自助退!L:V,11,FALSE)</f>
        <v>#N/A</v>
      </c>
    </row>
    <row r="397" spans="1:24">
      <c r="A397" t="s">
        <v>10854</v>
      </c>
      <c r="B397" t="s">
        <v>1534</v>
      </c>
      <c r="C397" t="s">
        <v>6447</v>
      </c>
      <c r="D397">
        <v>500</v>
      </c>
      <c r="E397" t="s">
        <v>10866</v>
      </c>
      <c r="F397" t="s">
        <v>88</v>
      </c>
      <c r="G397" t="s">
        <v>6449</v>
      </c>
      <c r="H397" t="s">
        <v>1536</v>
      </c>
      <c r="I397" t="s">
        <v>10322</v>
      </c>
      <c r="J397" t="s">
        <v>10381</v>
      </c>
      <c r="K397" t="s">
        <v>10382</v>
      </c>
      <c r="L397" t="s">
        <v>10325</v>
      </c>
      <c r="M397" t="s">
        <v>10326</v>
      </c>
      <c r="N397" t="s">
        <v>10854</v>
      </c>
      <c r="O397" t="s">
        <v>10327</v>
      </c>
      <c r="P397" t="s">
        <v>10328</v>
      </c>
      <c r="Q397" t="s">
        <v>10329</v>
      </c>
      <c r="R397" t="s">
        <v>10327</v>
      </c>
      <c r="S397" t="s">
        <v>10327</v>
      </c>
      <c r="T397" t="s">
        <v>10330</v>
      </c>
      <c r="U397" t="str">
        <f t="shared" si="6"/>
        <v>6228480868659159578500</v>
      </c>
      <c r="V397" t="e">
        <f>VLOOKUP(U397,网银退汇!F:G,2,FALSE)</f>
        <v>#N/A</v>
      </c>
      <c r="W397" t="e">
        <f>VLOOKUP(U397,网银退汇!F:O,10,FALSE)</f>
        <v>#N/A</v>
      </c>
      <c r="X397" t="e">
        <f>VLOOKUP(C397,自助退!L:V,11,FALSE)</f>
        <v>#N/A</v>
      </c>
    </row>
    <row r="398" spans="1:24">
      <c r="A398" t="s">
        <v>10854</v>
      </c>
      <c r="B398" t="s">
        <v>1537</v>
      </c>
      <c r="C398" t="s">
        <v>6450</v>
      </c>
      <c r="D398">
        <v>28</v>
      </c>
      <c r="E398" t="s">
        <v>10867</v>
      </c>
      <c r="F398" t="s">
        <v>88</v>
      </c>
      <c r="G398" t="s">
        <v>6452</v>
      </c>
      <c r="H398" t="s">
        <v>1539</v>
      </c>
      <c r="I398" t="s">
        <v>10322</v>
      </c>
      <c r="J398" t="s">
        <v>10356</v>
      </c>
      <c r="K398" t="s">
        <v>10357</v>
      </c>
      <c r="L398" t="s">
        <v>10325</v>
      </c>
      <c r="M398" t="s">
        <v>10326</v>
      </c>
      <c r="N398" t="s">
        <v>10854</v>
      </c>
      <c r="O398" t="s">
        <v>10327</v>
      </c>
      <c r="P398" t="s">
        <v>10328</v>
      </c>
      <c r="Q398" t="s">
        <v>10329</v>
      </c>
      <c r="R398" t="s">
        <v>10327</v>
      </c>
      <c r="S398" t="s">
        <v>10327</v>
      </c>
      <c r="T398" t="s">
        <v>10330</v>
      </c>
      <c r="U398" t="str">
        <f t="shared" si="6"/>
        <v>621799702000100750628</v>
      </c>
      <c r="V398" t="e">
        <f>VLOOKUP(U398,网银退汇!F:G,2,FALSE)</f>
        <v>#N/A</v>
      </c>
      <c r="W398" t="e">
        <f>VLOOKUP(U398,网银退汇!F:O,10,FALSE)</f>
        <v>#N/A</v>
      </c>
      <c r="X398" t="e">
        <f>VLOOKUP(C398,自助退!L:V,11,FALSE)</f>
        <v>#N/A</v>
      </c>
    </row>
    <row r="399" spans="1:24">
      <c r="A399" t="s">
        <v>10854</v>
      </c>
      <c r="B399" t="s">
        <v>1540</v>
      </c>
      <c r="C399" t="s">
        <v>6453</v>
      </c>
      <c r="D399">
        <v>113</v>
      </c>
      <c r="E399" t="s">
        <v>10868</v>
      </c>
      <c r="F399" t="s">
        <v>88</v>
      </c>
      <c r="G399" t="s">
        <v>6455</v>
      </c>
      <c r="H399" t="s">
        <v>1542</v>
      </c>
      <c r="I399" t="s">
        <v>10335</v>
      </c>
      <c r="J399" t="s">
        <v>10374</v>
      </c>
      <c r="K399" t="s">
        <v>10375</v>
      </c>
      <c r="L399" t="s">
        <v>10325</v>
      </c>
      <c r="M399" t="s">
        <v>10326</v>
      </c>
      <c r="N399" t="s">
        <v>10854</v>
      </c>
      <c r="O399" t="s">
        <v>10327</v>
      </c>
      <c r="P399" t="s">
        <v>10328</v>
      </c>
      <c r="Q399" t="s">
        <v>10329</v>
      </c>
      <c r="R399" t="s">
        <v>10327</v>
      </c>
      <c r="S399" t="s">
        <v>10327</v>
      </c>
      <c r="T399" t="s">
        <v>10330</v>
      </c>
      <c r="U399" t="str">
        <f t="shared" si="6"/>
        <v>6230580000064360311113</v>
      </c>
      <c r="V399" t="e">
        <f>VLOOKUP(U399,网银退汇!F:G,2,FALSE)</f>
        <v>#N/A</v>
      </c>
      <c r="W399" t="e">
        <f>VLOOKUP(U399,网银退汇!F:O,10,FALSE)</f>
        <v>#N/A</v>
      </c>
      <c r="X399" t="e">
        <f>VLOOKUP(C399,自助退!L:V,11,FALSE)</f>
        <v>#N/A</v>
      </c>
    </row>
    <row r="400" spans="1:24">
      <c r="A400" t="s">
        <v>10854</v>
      </c>
      <c r="B400" t="s">
        <v>6456</v>
      </c>
      <c r="C400" t="s">
        <v>6457</v>
      </c>
      <c r="D400">
        <v>958</v>
      </c>
      <c r="E400" t="s">
        <v>10869</v>
      </c>
      <c r="F400" t="s">
        <v>93</v>
      </c>
      <c r="G400" t="s">
        <v>4935</v>
      </c>
      <c r="H400" t="s">
        <v>1544</v>
      </c>
      <c r="I400" t="s">
        <v>10335</v>
      </c>
      <c r="J400" t="s">
        <v>10374</v>
      </c>
      <c r="K400" t="s">
        <v>10375</v>
      </c>
      <c r="L400" t="s">
        <v>10325</v>
      </c>
      <c r="M400" t="s">
        <v>10364</v>
      </c>
      <c r="N400" t="s">
        <v>10854</v>
      </c>
      <c r="O400" t="s">
        <v>10327</v>
      </c>
      <c r="P400" t="s">
        <v>10328</v>
      </c>
      <c r="Q400" t="s">
        <v>10365</v>
      </c>
      <c r="R400" t="s">
        <v>10327</v>
      </c>
      <c r="S400" t="s">
        <v>10327</v>
      </c>
      <c r="T400" t="s">
        <v>10366</v>
      </c>
      <c r="U400" t="str">
        <f t="shared" si="6"/>
        <v>6230582000051420548958</v>
      </c>
      <c r="V400">
        <f>VLOOKUP(U400,网银退汇!F:G,2,FALSE)</f>
        <v>958</v>
      </c>
      <c r="W400" t="str">
        <f>VLOOKUP(U400,网银退汇!F:O,10,FALSE)</f>
        <v>20170614</v>
      </c>
      <c r="X400">
        <f>VLOOKUP(C400,自助退!L:V,11,FALSE)</f>
        <v>958</v>
      </c>
    </row>
    <row r="401" spans="1:24">
      <c r="A401" t="s">
        <v>10854</v>
      </c>
      <c r="B401" t="s">
        <v>6459</v>
      </c>
      <c r="C401" t="s">
        <v>6460</v>
      </c>
      <c r="D401">
        <v>7944</v>
      </c>
      <c r="E401" t="s">
        <v>10870</v>
      </c>
      <c r="F401" t="s">
        <v>10740</v>
      </c>
      <c r="G401" t="s">
        <v>4921</v>
      </c>
      <c r="H401" t="s">
        <v>1115</v>
      </c>
      <c r="I401" t="s">
        <v>10656</v>
      </c>
      <c r="J401" t="s">
        <v>10657</v>
      </c>
      <c r="K401" t="s">
        <v>10402</v>
      </c>
      <c r="L401" t="s">
        <v>10325</v>
      </c>
      <c r="M401" t="s">
        <v>10364</v>
      </c>
      <c r="N401" t="s">
        <v>10854</v>
      </c>
      <c r="O401" t="s">
        <v>10403</v>
      </c>
      <c r="P401" t="s">
        <v>10328</v>
      </c>
      <c r="Q401" t="s">
        <v>10365</v>
      </c>
      <c r="R401" t="s">
        <v>10327</v>
      </c>
      <c r="S401" t="s">
        <v>10327</v>
      </c>
      <c r="T401" t="s">
        <v>10366</v>
      </c>
      <c r="U401" t="str">
        <f t="shared" si="6"/>
        <v>62101780020223571087944</v>
      </c>
      <c r="V401">
        <f>VLOOKUP(U401,网银退汇!F:G,2,FALSE)</f>
        <v>7944</v>
      </c>
      <c r="W401" t="str">
        <f>VLOOKUP(U401,网银退汇!F:O,10,FALSE)</f>
        <v>20170614</v>
      </c>
      <c r="X401">
        <f>VLOOKUP(C401,自助退!L:V,11,FALSE)</f>
        <v>7944</v>
      </c>
    </row>
    <row r="402" spans="1:24">
      <c r="A402" t="s">
        <v>10854</v>
      </c>
      <c r="B402" t="s">
        <v>6462</v>
      </c>
      <c r="C402" t="s">
        <v>6463</v>
      </c>
      <c r="D402">
        <v>357</v>
      </c>
      <c r="E402" t="s">
        <v>10871</v>
      </c>
      <c r="F402" t="s">
        <v>10453</v>
      </c>
      <c r="G402" t="s">
        <v>4937</v>
      </c>
      <c r="H402" t="s">
        <v>1548</v>
      </c>
      <c r="I402" t="s">
        <v>10322</v>
      </c>
      <c r="J402" t="s">
        <v>10381</v>
      </c>
      <c r="K402" t="s">
        <v>10382</v>
      </c>
      <c r="L402" t="s">
        <v>10325</v>
      </c>
      <c r="M402" t="s">
        <v>10364</v>
      </c>
      <c r="N402" t="s">
        <v>10854</v>
      </c>
      <c r="O402" t="s">
        <v>10327</v>
      </c>
      <c r="P402" t="s">
        <v>10328</v>
      </c>
      <c r="Q402" t="s">
        <v>10365</v>
      </c>
      <c r="R402" t="s">
        <v>10327</v>
      </c>
      <c r="S402" t="s">
        <v>10327</v>
      </c>
      <c r="T402" t="s">
        <v>10366</v>
      </c>
      <c r="U402" t="str">
        <f t="shared" si="6"/>
        <v>6228483618605140371357</v>
      </c>
      <c r="V402">
        <f>VLOOKUP(U402,网银退汇!F:G,2,FALSE)</f>
        <v>357</v>
      </c>
      <c r="W402" t="str">
        <f>VLOOKUP(U402,网银退汇!F:O,10,FALSE)</f>
        <v>20170614</v>
      </c>
      <c r="X402">
        <f>VLOOKUP(C402,自助退!L:V,11,FALSE)</f>
        <v>357</v>
      </c>
    </row>
    <row r="403" spans="1:24">
      <c r="A403" t="s">
        <v>10854</v>
      </c>
      <c r="B403" t="s">
        <v>6465</v>
      </c>
      <c r="C403" t="s">
        <v>6466</v>
      </c>
      <c r="D403">
        <v>517</v>
      </c>
      <c r="E403" t="s">
        <v>10872</v>
      </c>
      <c r="F403" t="s">
        <v>399</v>
      </c>
      <c r="G403" t="s">
        <v>4936</v>
      </c>
      <c r="H403" t="s">
        <v>1546</v>
      </c>
      <c r="I403" t="s">
        <v>10322</v>
      </c>
      <c r="J403" t="s">
        <v>10359</v>
      </c>
      <c r="K403" t="s">
        <v>10360</v>
      </c>
      <c r="L403" t="s">
        <v>10325</v>
      </c>
      <c r="M403" t="s">
        <v>10364</v>
      </c>
      <c r="N403" t="s">
        <v>10854</v>
      </c>
      <c r="O403" t="s">
        <v>10327</v>
      </c>
      <c r="P403" t="s">
        <v>10328</v>
      </c>
      <c r="Q403" t="s">
        <v>10365</v>
      </c>
      <c r="R403" t="s">
        <v>10327</v>
      </c>
      <c r="S403" t="s">
        <v>10327</v>
      </c>
      <c r="T403" t="s">
        <v>10366</v>
      </c>
      <c r="U403" t="str">
        <f t="shared" si="6"/>
        <v>6217852700017556992517</v>
      </c>
      <c r="V403">
        <f>VLOOKUP(U403,网银退汇!F:G,2,FALSE)</f>
        <v>517</v>
      </c>
      <c r="W403" t="str">
        <f>VLOOKUP(U403,网银退汇!F:O,10,FALSE)</f>
        <v>20170614</v>
      </c>
      <c r="X403">
        <f>VLOOKUP(C403,自助退!L:V,11,FALSE)</f>
        <v>517</v>
      </c>
    </row>
    <row r="404" spans="1:24">
      <c r="A404" t="s">
        <v>10854</v>
      </c>
      <c r="B404" t="s">
        <v>1549</v>
      </c>
      <c r="C404" t="s">
        <v>6468</v>
      </c>
      <c r="D404">
        <v>500</v>
      </c>
      <c r="E404" t="s">
        <v>10873</v>
      </c>
      <c r="F404" t="s">
        <v>88</v>
      </c>
      <c r="G404" t="s">
        <v>6470</v>
      </c>
      <c r="H404" t="s">
        <v>1551</v>
      </c>
      <c r="I404" t="s">
        <v>10400</v>
      </c>
      <c r="J404" t="s">
        <v>10874</v>
      </c>
      <c r="K404" t="s">
        <v>10875</v>
      </c>
      <c r="L404" t="s">
        <v>10325</v>
      </c>
      <c r="M404" t="s">
        <v>10326</v>
      </c>
      <c r="N404" t="s">
        <v>10854</v>
      </c>
      <c r="O404" t="s">
        <v>10403</v>
      </c>
      <c r="P404" t="s">
        <v>10328</v>
      </c>
      <c r="Q404" t="s">
        <v>10329</v>
      </c>
      <c r="R404" t="s">
        <v>10327</v>
      </c>
      <c r="S404" t="s">
        <v>10327</v>
      </c>
      <c r="T404" t="s">
        <v>10330</v>
      </c>
      <c r="U404" t="str">
        <f t="shared" si="6"/>
        <v>6214157311800235833500</v>
      </c>
      <c r="V404" t="e">
        <f>VLOOKUP(U404,网银退汇!F:G,2,FALSE)</f>
        <v>#N/A</v>
      </c>
      <c r="W404" t="e">
        <f>VLOOKUP(U404,网银退汇!F:O,10,FALSE)</f>
        <v>#N/A</v>
      </c>
      <c r="X404" t="e">
        <f>VLOOKUP(C404,自助退!L:V,11,FALSE)</f>
        <v>#N/A</v>
      </c>
    </row>
    <row r="405" spans="1:24">
      <c r="A405" t="s">
        <v>10854</v>
      </c>
      <c r="B405" t="s">
        <v>1552</v>
      </c>
      <c r="C405" t="s">
        <v>6471</v>
      </c>
      <c r="D405">
        <v>520</v>
      </c>
      <c r="E405" t="s">
        <v>10876</v>
      </c>
      <c r="F405" t="s">
        <v>88</v>
      </c>
      <c r="G405" t="s">
        <v>6473</v>
      </c>
      <c r="H405" t="s">
        <v>10877</v>
      </c>
      <c r="I405" t="s">
        <v>10656</v>
      </c>
      <c r="J405" t="s">
        <v>10657</v>
      </c>
      <c r="K405" t="s">
        <v>10402</v>
      </c>
      <c r="L405" t="s">
        <v>10325</v>
      </c>
      <c r="M405" t="s">
        <v>10326</v>
      </c>
      <c r="N405" t="s">
        <v>10854</v>
      </c>
      <c r="O405" t="s">
        <v>10403</v>
      </c>
      <c r="P405" t="s">
        <v>10328</v>
      </c>
      <c r="Q405" t="s">
        <v>10329</v>
      </c>
      <c r="R405" t="s">
        <v>10327</v>
      </c>
      <c r="S405" t="s">
        <v>10327</v>
      </c>
      <c r="T405" t="s">
        <v>10330</v>
      </c>
      <c r="U405" t="str">
        <f t="shared" si="6"/>
        <v>6223690890871284520</v>
      </c>
      <c r="V405" t="e">
        <f>VLOOKUP(U405,网银退汇!F:G,2,FALSE)</f>
        <v>#N/A</v>
      </c>
      <c r="W405" t="e">
        <f>VLOOKUP(U405,网银退汇!F:O,10,FALSE)</f>
        <v>#N/A</v>
      </c>
      <c r="X405" t="e">
        <f>VLOOKUP(C405,自助退!L:V,11,FALSE)</f>
        <v>#N/A</v>
      </c>
    </row>
    <row r="406" spans="1:24">
      <c r="A406" t="s">
        <v>10854</v>
      </c>
      <c r="B406" t="s">
        <v>1555</v>
      </c>
      <c r="C406" t="s">
        <v>6474</v>
      </c>
      <c r="D406">
        <v>370</v>
      </c>
      <c r="E406" t="s">
        <v>10878</v>
      </c>
      <c r="F406" t="s">
        <v>88</v>
      </c>
      <c r="G406" t="s">
        <v>6476</v>
      </c>
      <c r="H406" t="s">
        <v>1557</v>
      </c>
      <c r="I406" t="s">
        <v>10322</v>
      </c>
      <c r="J406" t="s">
        <v>10359</v>
      </c>
      <c r="K406" t="s">
        <v>10360</v>
      </c>
      <c r="L406" t="s">
        <v>10325</v>
      </c>
      <c r="M406" t="s">
        <v>10326</v>
      </c>
      <c r="N406" t="s">
        <v>10854</v>
      </c>
      <c r="O406" t="s">
        <v>10327</v>
      </c>
      <c r="P406" t="s">
        <v>10328</v>
      </c>
      <c r="Q406" t="s">
        <v>10329</v>
      </c>
      <c r="R406" t="s">
        <v>10327</v>
      </c>
      <c r="S406" t="s">
        <v>10327</v>
      </c>
      <c r="T406" t="s">
        <v>10330</v>
      </c>
      <c r="U406" t="str">
        <f t="shared" si="6"/>
        <v>6217902700002502282370</v>
      </c>
      <c r="V406" t="e">
        <f>VLOOKUP(U406,网银退汇!F:G,2,FALSE)</f>
        <v>#N/A</v>
      </c>
      <c r="W406" t="e">
        <f>VLOOKUP(U406,网银退汇!F:O,10,FALSE)</f>
        <v>#N/A</v>
      </c>
      <c r="X406" t="e">
        <f>VLOOKUP(C406,自助退!L:V,11,FALSE)</f>
        <v>#N/A</v>
      </c>
    </row>
    <row r="407" spans="1:24">
      <c r="A407" t="s">
        <v>10854</v>
      </c>
      <c r="B407" t="s">
        <v>1558</v>
      </c>
      <c r="C407" t="s">
        <v>6477</v>
      </c>
      <c r="D407">
        <v>860</v>
      </c>
      <c r="E407" t="s">
        <v>10879</v>
      </c>
      <c r="F407" t="s">
        <v>88</v>
      </c>
      <c r="G407" t="s">
        <v>6479</v>
      </c>
      <c r="H407" t="s">
        <v>1560</v>
      </c>
      <c r="I407" t="s">
        <v>10322</v>
      </c>
      <c r="J407" t="s">
        <v>10351</v>
      </c>
      <c r="K407" t="s">
        <v>10352</v>
      </c>
      <c r="L407" t="s">
        <v>10325</v>
      </c>
      <c r="M407" t="s">
        <v>10326</v>
      </c>
      <c r="N407" t="s">
        <v>10854</v>
      </c>
      <c r="O407" t="s">
        <v>10327</v>
      </c>
      <c r="P407" t="s">
        <v>10328</v>
      </c>
      <c r="Q407" t="s">
        <v>10329</v>
      </c>
      <c r="R407" t="s">
        <v>10327</v>
      </c>
      <c r="S407" t="s">
        <v>10327</v>
      </c>
      <c r="T407" t="s">
        <v>10330</v>
      </c>
      <c r="U407" t="str">
        <f t="shared" si="6"/>
        <v>6217232513000076931860</v>
      </c>
      <c r="V407" t="e">
        <f>VLOOKUP(U407,网银退汇!F:G,2,FALSE)</f>
        <v>#N/A</v>
      </c>
      <c r="W407" t="e">
        <f>VLOOKUP(U407,网银退汇!F:O,10,FALSE)</f>
        <v>#N/A</v>
      </c>
      <c r="X407" t="e">
        <f>VLOOKUP(C407,自助退!L:V,11,FALSE)</f>
        <v>#N/A</v>
      </c>
    </row>
    <row r="408" spans="1:24">
      <c r="A408" t="s">
        <v>10854</v>
      </c>
      <c r="B408" t="s">
        <v>1561</v>
      </c>
      <c r="C408" t="s">
        <v>6480</v>
      </c>
      <c r="D408">
        <v>70</v>
      </c>
      <c r="E408" t="s">
        <v>10880</v>
      </c>
      <c r="F408" t="s">
        <v>88</v>
      </c>
      <c r="G408" t="s">
        <v>6482</v>
      </c>
      <c r="H408" t="s">
        <v>1563</v>
      </c>
      <c r="I408" t="s">
        <v>10656</v>
      </c>
      <c r="J408" t="s">
        <v>10657</v>
      </c>
      <c r="K408" t="s">
        <v>10402</v>
      </c>
      <c r="L408" t="s">
        <v>10325</v>
      </c>
      <c r="M408" t="s">
        <v>10326</v>
      </c>
      <c r="N408" t="s">
        <v>10854</v>
      </c>
      <c r="O408" t="s">
        <v>10403</v>
      </c>
      <c r="P408" t="s">
        <v>10328</v>
      </c>
      <c r="Q408" t="s">
        <v>10329</v>
      </c>
      <c r="R408" t="s">
        <v>10327</v>
      </c>
      <c r="S408" t="s">
        <v>10327</v>
      </c>
      <c r="T408" t="s">
        <v>10330</v>
      </c>
      <c r="U408" t="str">
        <f t="shared" si="6"/>
        <v>623190000002284281570</v>
      </c>
      <c r="V408" t="e">
        <f>VLOOKUP(U408,网银退汇!F:G,2,FALSE)</f>
        <v>#N/A</v>
      </c>
      <c r="W408" t="e">
        <f>VLOOKUP(U408,网银退汇!F:O,10,FALSE)</f>
        <v>#N/A</v>
      </c>
      <c r="X408" t="e">
        <f>VLOOKUP(C408,自助退!L:V,11,FALSE)</f>
        <v>#N/A</v>
      </c>
    </row>
    <row r="409" spans="1:24">
      <c r="A409" t="s">
        <v>10854</v>
      </c>
      <c r="B409" t="s">
        <v>6483</v>
      </c>
      <c r="C409" t="s">
        <v>6484</v>
      </c>
      <c r="D409">
        <v>100</v>
      </c>
      <c r="E409" t="s">
        <v>10881</v>
      </c>
      <c r="F409" t="s">
        <v>90</v>
      </c>
      <c r="G409" t="s">
        <v>4938</v>
      </c>
      <c r="H409" t="s">
        <v>1565</v>
      </c>
      <c r="I409" t="s">
        <v>10322</v>
      </c>
      <c r="J409" t="s">
        <v>10356</v>
      </c>
      <c r="K409" t="s">
        <v>10357</v>
      </c>
      <c r="L409" t="s">
        <v>10325</v>
      </c>
      <c r="M409" t="s">
        <v>10364</v>
      </c>
      <c r="N409" t="s">
        <v>10854</v>
      </c>
      <c r="O409" t="s">
        <v>10327</v>
      </c>
      <c r="P409" t="s">
        <v>10328</v>
      </c>
      <c r="Q409" t="s">
        <v>10365</v>
      </c>
      <c r="R409" t="s">
        <v>10327</v>
      </c>
      <c r="S409" t="s">
        <v>10327</v>
      </c>
      <c r="T409" t="s">
        <v>10366</v>
      </c>
      <c r="U409" t="str">
        <f t="shared" si="6"/>
        <v>6217977091000112369100</v>
      </c>
      <c r="V409">
        <f>VLOOKUP(U409,网银退汇!F:G,2,FALSE)</f>
        <v>100</v>
      </c>
      <c r="W409" t="str">
        <f>VLOOKUP(U409,网银退汇!F:O,10,FALSE)</f>
        <v>20170614</v>
      </c>
      <c r="X409">
        <f>VLOOKUP(C409,自助退!L:V,11,FALSE)</f>
        <v>100</v>
      </c>
    </row>
    <row r="410" spans="1:24">
      <c r="A410" t="s">
        <v>10854</v>
      </c>
      <c r="B410" t="s">
        <v>6486</v>
      </c>
      <c r="C410" t="s">
        <v>6487</v>
      </c>
      <c r="D410">
        <v>500</v>
      </c>
      <c r="E410" t="s">
        <v>10882</v>
      </c>
      <c r="F410" t="s">
        <v>10883</v>
      </c>
      <c r="G410" t="s">
        <v>4939</v>
      </c>
      <c r="H410" t="s">
        <v>1567</v>
      </c>
      <c r="I410" t="s">
        <v>10322</v>
      </c>
      <c r="J410" t="s">
        <v>10351</v>
      </c>
      <c r="K410" t="s">
        <v>10352</v>
      </c>
      <c r="L410" t="s">
        <v>10325</v>
      </c>
      <c r="M410" t="s">
        <v>10364</v>
      </c>
      <c r="N410" t="s">
        <v>10854</v>
      </c>
      <c r="O410" t="s">
        <v>10327</v>
      </c>
      <c r="P410" t="s">
        <v>10328</v>
      </c>
      <c r="Q410" t="s">
        <v>10365</v>
      </c>
      <c r="R410" t="s">
        <v>10327</v>
      </c>
      <c r="S410" t="s">
        <v>10327</v>
      </c>
      <c r="T410" t="s">
        <v>10366</v>
      </c>
      <c r="U410" t="str">
        <f t="shared" si="6"/>
        <v>6222350012431985500</v>
      </c>
      <c r="V410">
        <f>VLOOKUP(U410,网银退汇!F:G,2,FALSE)</f>
        <v>500</v>
      </c>
      <c r="W410" t="str">
        <f>VLOOKUP(U410,网银退汇!F:O,10,FALSE)</f>
        <v>20170614</v>
      </c>
      <c r="X410">
        <f>VLOOKUP(C410,自助退!L:V,11,FALSE)</f>
        <v>500</v>
      </c>
    </row>
    <row r="411" spans="1:24">
      <c r="A411" t="s">
        <v>10854</v>
      </c>
      <c r="B411" t="s">
        <v>6489</v>
      </c>
      <c r="C411" t="s">
        <v>6490</v>
      </c>
      <c r="D411">
        <v>247</v>
      </c>
      <c r="E411" t="s">
        <v>10884</v>
      </c>
      <c r="F411" t="s">
        <v>10363</v>
      </c>
      <c r="G411" t="s">
        <v>4940</v>
      </c>
      <c r="H411" t="s">
        <v>1569</v>
      </c>
      <c r="I411" t="s">
        <v>10335</v>
      </c>
      <c r="J411" t="s">
        <v>10374</v>
      </c>
      <c r="K411" t="s">
        <v>10375</v>
      </c>
      <c r="L411" t="s">
        <v>10325</v>
      </c>
      <c r="M411" t="s">
        <v>10364</v>
      </c>
      <c r="N411" t="s">
        <v>10854</v>
      </c>
      <c r="O411" t="s">
        <v>10327</v>
      </c>
      <c r="P411" t="s">
        <v>10328</v>
      </c>
      <c r="Q411" t="s">
        <v>10365</v>
      </c>
      <c r="R411" t="s">
        <v>10327</v>
      </c>
      <c r="S411" t="s">
        <v>10327</v>
      </c>
      <c r="T411" t="s">
        <v>10366</v>
      </c>
      <c r="U411" t="str">
        <f t="shared" si="6"/>
        <v>6221550323070288247</v>
      </c>
      <c r="V411">
        <f>VLOOKUP(U411,网银退汇!F:G,2,FALSE)</f>
        <v>247</v>
      </c>
      <c r="W411" t="str">
        <f>VLOOKUP(U411,网银退汇!F:O,10,FALSE)</f>
        <v>20170614</v>
      </c>
      <c r="X411">
        <f>VLOOKUP(C411,自助退!L:V,11,FALSE)</f>
        <v>247</v>
      </c>
    </row>
    <row r="412" spans="1:24">
      <c r="A412" t="s">
        <v>10854</v>
      </c>
      <c r="B412" t="s">
        <v>1570</v>
      </c>
      <c r="C412" t="s">
        <v>6492</v>
      </c>
      <c r="D412">
        <v>315</v>
      </c>
      <c r="E412" t="s">
        <v>10885</v>
      </c>
      <c r="F412" t="s">
        <v>88</v>
      </c>
      <c r="G412" t="s">
        <v>4940</v>
      </c>
      <c r="H412" t="s">
        <v>1572</v>
      </c>
      <c r="I412" t="s">
        <v>10335</v>
      </c>
      <c r="J412" t="s">
        <v>10374</v>
      </c>
      <c r="K412" t="s">
        <v>10375</v>
      </c>
      <c r="L412" t="s">
        <v>10325</v>
      </c>
      <c r="M412" t="s">
        <v>10326</v>
      </c>
      <c r="N412" t="s">
        <v>10854</v>
      </c>
      <c r="O412" t="s">
        <v>10327</v>
      </c>
      <c r="P412" t="s">
        <v>10328</v>
      </c>
      <c r="Q412" t="s">
        <v>10329</v>
      </c>
      <c r="R412" t="s">
        <v>10327</v>
      </c>
      <c r="S412" t="s">
        <v>10327</v>
      </c>
      <c r="T412" t="s">
        <v>10330</v>
      </c>
      <c r="U412" t="str">
        <f t="shared" si="6"/>
        <v>6221550323070288315</v>
      </c>
      <c r="V412" t="e">
        <f>VLOOKUP(U412,网银退汇!F:G,2,FALSE)</f>
        <v>#N/A</v>
      </c>
      <c r="W412" t="e">
        <f>VLOOKUP(U412,网银退汇!F:O,10,FALSE)</f>
        <v>#N/A</v>
      </c>
      <c r="X412" t="e">
        <f>VLOOKUP(C412,自助退!L:V,11,FALSE)</f>
        <v>#N/A</v>
      </c>
    </row>
    <row r="413" spans="1:24">
      <c r="A413" t="s">
        <v>10854</v>
      </c>
      <c r="B413" t="s">
        <v>1573</v>
      </c>
      <c r="C413" t="s">
        <v>6494</v>
      </c>
      <c r="D413">
        <v>1500</v>
      </c>
      <c r="E413" t="s">
        <v>10886</v>
      </c>
      <c r="F413" t="s">
        <v>88</v>
      </c>
      <c r="G413" t="s">
        <v>6496</v>
      </c>
      <c r="H413" t="s">
        <v>1575</v>
      </c>
      <c r="I413" t="s">
        <v>10322</v>
      </c>
      <c r="J413" t="s">
        <v>10348</v>
      </c>
      <c r="K413" t="s">
        <v>10349</v>
      </c>
      <c r="L413" t="s">
        <v>10325</v>
      </c>
      <c r="M413" t="s">
        <v>10326</v>
      </c>
      <c r="N413" t="s">
        <v>10854</v>
      </c>
      <c r="O413" t="s">
        <v>10327</v>
      </c>
      <c r="P413" t="s">
        <v>10328</v>
      </c>
      <c r="Q413" t="s">
        <v>10329</v>
      </c>
      <c r="R413" t="s">
        <v>10327</v>
      </c>
      <c r="S413" t="s">
        <v>10327</v>
      </c>
      <c r="T413" t="s">
        <v>10330</v>
      </c>
      <c r="U413" t="str">
        <f t="shared" si="6"/>
        <v>62170033200474701691500</v>
      </c>
      <c r="V413" t="e">
        <f>VLOOKUP(U413,网银退汇!F:G,2,FALSE)</f>
        <v>#N/A</v>
      </c>
      <c r="W413" t="e">
        <f>VLOOKUP(U413,网银退汇!F:O,10,FALSE)</f>
        <v>#N/A</v>
      </c>
      <c r="X413" t="e">
        <f>VLOOKUP(C413,自助退!L:V,11,FALSE)</f>
        <v>#N/A</v>
      </c>
    </row>
    <row r="414" spans="1:24">
      <c r="A414" t="s">
        <v>10854</v>
      </c>
      <c r="B414" t="s">
        <v>1576</v>
      </c>
      <c r="C414" t="s">
        <v>6497</v>
      </c>
      <c r="D414">
        <v>275</v>
      </c>
      <c r="E414" t="s">
        <v>10887</v>
      </c>
      <c r="F414" t="s">
        <v>88</v>
      </c>
      <c r="G414" t="s">
        <v>6499</v>
      </c>
      <c r="H414" t="s">
        <v>1578</v>
      </c>
      <c r="I414" t="s">
        <v>10335</v>
      </c>
      <c r="J414" t="s">
        <v>10</v>
      </c>
      <c r="K414" t="s">
        <v>10336</v>
      </c>
      <c r="L414" t="s">
        <v>10325</v>
      </c>
      <c r="M414" t="s">
        <v>10326</v>
      </c>
      <c r="N414" t="s">
        <v>10854</v>
      </c>
      <c r="O414" t="s">
        <v>10327</v>
      </c>
      <c r="P414" t="s">
        <v>10328</v>
      </c>
      <c r="Q414" t="s">
        <v>10329</v>
      </c>
      <c r="R414" t="s">
        <v>10327</v>
      </c>
      <c r="S414" t="s">
        <v>10327</v>
      </c>
      <c r="T414" t="s">
        <v>10330</v>
      </c>
      <c r="U414" t="str">
        <f t="shared" si="6"/>
        <v>6214838711306532275</v>
      </c>
      <c r="V414" t="e">
        <f>VLOOKUP(U414,网银退汇!F:G,2,FALSE)</f>
        <v>#N/A</v>
      </c>
      <c r="W414" t="e">
        <f>VLOOKUP(U414,网银退汇!F:O,10,FALSE)</f>
        <v>#N/A</v>
      </c>
      <c r="X414" t="e">
        <f>VLOOKUP(C414,自助退!L:V,11,FALSE)</f>
        <v>#N/A</v>
      </c>
    </row>
    <row r="415" spans="1:24">
      <c r="A415" t="s">
        <v>10854</v>
      </c>
      <c r="B415" t="s">
        <v>1579</v>
      </c>
      <c r="C415" t="s">
        <v>6500</v>
      </c>
      <c r="D415">
        <v>1000</v>
      </c>
      <c r="E415" t="s">
        <v>10888</v>
      </c>
      <c r="F415" t="s">
        <v>88</v>
      </c>
      <c r="G415" t="s">
        <v>6502</v>
      </c>
      <c r="H415" t="s">
        <v>1581</v>
      </c>
      <c r="I415" t="s">
        <v>10322</v>
      </c>
      <c r="J415" t="s">
        <v>10351</v>
      </c>
      <c r="K415" t="s">
        <v>10352</v>
      </c>
      <c r="L415" t="s">
        <v>10325</v>
      </c>
      <c r="M415" t="s">
        <v>10326</v>
      </c>
      <c r="N415" t="s">
        <v>10854</v>
      </c>
      <c r="O415" t="s">
        <v>10327</v>
      </c>
      <c r="P415" t="s">
        <v>10328</v>
      </c>
      <c r="Q415" t="s">
        <v>10329</v>
      </c>
      <c r="R415" t="s">
        <v>10327</v>
      </c>
      <c r="S415" t="s">
        <v>10327</v>
      </c>
      <c r="T415" t="s">
        <v>10330</v>
      </c>
      <c r="U415" t="str">
        <f t="shared" si="6"/>
        <v>62828800132721421000</v>
      </c>
      <c r="V415" t="e">
        <f>VLOOKUP(U415,网银退汇!F:G,2,FALSE)</f>
        <v>#N/A</v>
      </c>
      <c r="W415" t="e">
        <f>VLOOKUP(U415,网银退汇!F:O,10,FALSE)</f>
        <v>#N/A</v>
      </c>
      <c r="X415" t="e">
        <f>VLOOKUP(C415,自助退!L:V,11,FALSE)</f>
        <v>#N/A</v>
      </c>
    </row>
    <row r="416" spans="1:24">
      <c r="A416" t="s">
        <v>10854</v>
      </c>
      <c r="B416" t="s">
        <v>1582</v>
      </c>
      <c r="C416" t="s">
        <v>6503</v>
      </c>
      <c r="D416">
        <v>850</v>
      </c>
      <c r="E416" t="s">
        <v>10889</v>
      </c>
      <c r="F416" t="s">
        <v>88</v>
      </c>
      <c r="G416" t="s">
        <v>6502</v>
      </c>
      <c r="H416" t="s">
        <v>1581</v>
      </c>
      <c r="I416" t="s">
        <v>10322</v>
      </c>
      <c r="J416" t="s">
        <v>10351</v>
      </c>
      <c r="K416" t="s">
        <v>10352</v>
      </c>
      <c r="L416" t="s">
        <v>10325</v>
      </c>
      <c r="M416" t="s">
        <v>10326</v>
      </c>
      <c r="N416" t="s">
        <v>10854</v>
      </c>
      <c r="O416" t="s">
        <v>10327</v>
      </c>
      <c r="P416" t="s">
        <v>10328</v>
      </c>
      <c r="Q416" t="s">
        <v>10329</v>
      </c>
      <c r="R416" t="s">
        <v>10327</v>
      </c>
      <c r="S416" t="s">
        <v>10327</v>
      </c>
      <c r="T416" t="s">
        <v>10330</v>
      </c>
      <c r="U416" t="str">
        <f t="shared" si="6"/>
        <v>6282880013272142850</v>
      </c>
      <c r="V416" t="e">
        <f>VLOOKUP(U416,网银退汇!F:G,2,FALSE)</f>
        <v>#N/A</v>
      </c>
      <c r="W416" t="e">
        <f>VLOOKUP(U416,网银退汇!F:O,10,FALSE)</f>
        <v>#N/A</v>
      </c>
      <c r="X416" t="e">
        <f>VLOOKUP(C416,自助退!L:V,11,FALSE)</f>
        <v>#N/A</v>
      </c>
    </row>
    <row r="417" spans="1:24">
      <c r="A417" t="s">
        <v>10854</v>
      </c>
      <c r="B417" t="s">
        <v>1583</v>
      </c>
      <c r="C417" t="s">
        <v>6505</v>
      </c>
      <c r="D417">
        <v>1660</v>
      </c>
      <c r="E417" t="s">
        <v>10890</v>
      </c>
      <c r="F417" t="s">
        <v>88</v>
      </c>
      <c r="G417" t="s">
        <v>6502</v>
      </c>
      <c r="H417" t="s">
        <v>1581</v>
      </c>
      <c r="I417" t="s">
        <v>10322</v>
      </c>
      <c r="J417" t="s">
        <v>10351</v>
      </c>
      <c r="K417" t="s">
        <v>10352</v>
      </c>
      <c r="L417" t="s">
        <v>10325</v>
      </c>
      <c r="M417" t="s">
        <v>10326</v>
      </c>
      <c r="N417" t="s">
        <v>10854</v>
      </c>
      <c r="O417" t="s">
        <v>10327</v>
      </c>
      <c r="P417" t="s">
        <v>10328</v>
      </c>
      <c r="Q417" t="s">
        <v>10329</v>
      </c>
      <c r="R417" t="s">
        <v>10327</v>
      </c>
      <c r="S417" t="s">
        <v>10327</v>
      </c>
      <c r="T417" t="s">
        <v>10330</v>
      </c>
      <c r="U417" t="str">
        <f t="shared" si="6"/>
        <v>62828800132721421660</v>
      </c>
      <c r="V417" t="e">
        <f>VLOOKUP(U417,网银退汇!F:G,2,FALSE)</f>
        <v>#N/A</v>
      </c>
      <c r="W417" t="e">
        <f>VLOOKUP(U417,网银退汇!F:O,10,FALSE)</f>
        <v>#N/A</v>
      </c>
      <c r="X417" t="e">
        <f>VLOOKUP(C417,自助退!L:V,11,FALSE)</f>
        <v>#N/A</v>
      </c>
    </row>
    <row r="418" spans="1:24">
      <c r="A418" t="s">
        <v>10854</v>
      </c>
      <c r="B418" t="s">
        <v>1586</v>
      </c>
      <c r="C418" t="s">
        <v>6507</v>
      </c>
      <c r="D418">
        <v>1536</v>
      </c>
      <c r="E418" t="s">
        <v>10891</v>
      </c>
      <c r="F418" t="s">
        <v>88</v>
      </c>
      <c r="G418" t="s">
        <v>6509</v>
      </c>
      <c r="H418" t="s">
        <v>1590</v>
      </c>
      <c r="I418" t="s">
        <v>10322</v>
      </c>
      <c r="J418" t="s">
        <v>10351</v>
      </c>
      <c r="K418" t="s">
        <v>10352</v>
      </c>
      <c r="L418" t="s">
        <v>10325</v>
      </c>
      <c r="M418" t="s">
        <v>10326</v>
      </c>
      <c r="N418" t="s">
        <v>10854</v>
      </c>
      <c r="O418" t="s">
        <v>10327</v>
      </c>
      <c r="P418" t="s">
        <v>10328</v>
      </c>
      <c r="Q418" t="s">
        <v>10329</v>
      </c>
      <c r="R418" t="s">
        <v>10327</v>
      </c>
      <c r="S418" t="s">
        <v>10327</v>
      </c>
      <c r="T418" t="s">
        <v>10330</v>
      </c>
      <c r="U418" t="str">
        <f t="shared" si="6"/>
        <v>62828800129234971536</v>
      </c>
      <c r="V418" t="e">
        <f>VLOOKUP(U418,网银退汇!F:G,2,FALSE)</f>
        <v>#N/A</v>
      </c>
      <c r="W418" t="e">
        <f>VLOOKUP(U418,网银退汇!F:O,10,FALSE)</f>
        <v>#N/A</v>
      </c>
      <c r="X418" t="e">
        <f>VLOOKUP(C418,自助退!L:V,11,FALSE)</f>
        <v>#N/A</v>
      </c>
    </row>
    <row r="419" spans="1:24">
      <c r="A419" t="s">
        <v>10854</v>
      </c>
      <c r="B419" t="s">
        <v>1588</v>
      </c>
      <c r="C419" t="s">
        <v>6510</v>
      </c>
      <c r="D419">
        <v>1225</v>
      </c>
      <c r="E419" t="s">
        <v>10892</v>
      </c>
      <c r="F419" t="s">
        <v>88</v>
      </c>
      <c r="G419" t="s">
        <v>6509</v>
      </c>
      <c r="H419" t="s">
        <v>1590</v>
      </c>
      <c r="I419" t="s">
        <v>10322</v>
      </c>
      <c r="J419" t="s">
        <v>10351</v>
      </c>
      <c r="K419" t="s">
        <v>10352</v>
      </c>
      <c r="L419" t="s">
        <v>10325</v>
      </c>
      <c r="M419" t="s">
        <v>10326</v>
      </c>
      <c r="N419" t="s">
        <v>10854</v>
      </c>
      <c r="O419" t="s">
        <v>10327</v>
      </c>
      <c r="P419" t="s">
        <v>10328</v>
      </c>
      <c r="Q419" t="s">
        <v>10329</v>
      </c>
      <c r="R419" t="s">
        <v>10327</v>
      </c>
      <c r="S419" t="s">
        <v>10327</v>
      </c>
      <c r="T419" t="s">
        <v>10330</v>
      </c>
      <c r="U419" t="str">
        <f t="shared" si="6"/>
        <v>62828800129234971225</v>
      </c>
      <c r="V419" t="e">
        <f>VLOOKUP(U419,网银退汇!F:G,2,FALSE)</f>
        <v>#N/A</v>
      </c>
      <c r="W419" t="e">
        <f>VLOOKUP(U419,网银退汇!F:O,10,FALSE)</f>
        <v>#N/A</v>
      </c>
      <c r="X419" t="e">
        <f>VLOOKUP(C419,自助退!L:V,11,FALSE)</f>
        <v>#N/A</v>
      </c>
    </row>
    <row r="420" spans="1:24">
      <c r="A420" t="s">
        <v>10854</v>
      </c>
      <c r="B420" t="s">
        <v>1591</v>
      </c>
      <c r="C420" t="s">
        <v>6512</v>
      </c>
      <c r="D420">
        <v>300</v>
      </c>
      <c r="E420" t="s">
        <v>10893</v>
      </c>
      <c r="F420" t="s">
        <v>88</v>
      </c>
      <c r="G420" t="s">
        <v>6514</v>
      </c>
      <c r="H420" t="s">
        <v>1593</v>
      </c>
      <c r="I420" t="s">
        <v>10322</v>
      </c>
      <c r="J420" t="s">
        <v>10381</v>
      </c>
      <c r="K420" t="s">
        <v>10382</v>
      </c>
      <c r="L420" t="s">
        <v>10325</v>
      </c>
      <c r="M420" t="s">
        <v>10326</v>
      </c>
      <c r="N420" t="s">
        <v>10854</v>
      </c>
      <c r="O420" t="s">
        <v>10327</v>
      </c>
      <c r="P420" t="s">
        <v>10328</v>
      </c>
      <c r="Q420" t="s">
        <v>10329</v>
      </c>
      <c r="R420" t="s">
        <v>10327</v>
      </c>
      <c r="S420" t="s">
        <v>10327</v>
      </c>
      <c r="T420" t="s">
        <v>10330</v>
      </c>
      <c r="U420" t="str">
        <f t="shared" si="6"/>
        <v>6228480866196242063300</v>
      </c>
      <c r="V420" t="e">
        <f>VLOOKUP(U420,网银退汇!F:G,2,FALSE)</f>
        <v>#N/A</v>
      </c>
      <c r="W420" t="e">
        <f>VLOOKUP(U420,网银退汇!F:O,10,FALSE)</f>
        <v>#N/A</v>
      </c>
      <c r="X420" t="e">
        <f>VLOOKUP(C420,自助退!L:V,11,FALSE)</f>
        <v>#N/A</v>
      </c>
    </row>
    <row r="421" spans="1:24">
      <c r="A421" t="s">
        <v>10854</v>
      </c>
      <c r="B421" t="s">
        <v>1594</v>
      </c>
      <c r="C421" t="s">
        <v>6515</v>
      </c>
      <c r="D421">
        <v>3088</v>
      </c>
      <c r="E421" t="s">
        <v>10894</v>
      </c>
      <c r="F421" t="s">
        <v>88</v>
      </c>
      <c r="G421" t="s">
        <v>365</v>
      </c>
      <c r="H421" t="s">
        <v>1596</v>
      </c>
      <c r="I421" t="s">
        <v>10322</v>
      </c>
      <c r="J421" t="s">
        <v>10356</v>
      </c>
      <c r="K421" t="s">
        <v>10357</v>
      </c>
      <c r="L421" t="s">
        <v>10325</v>
      </c>
      <c r="M421" t="s">
        <v>10326</v>
      </c>
      <c r="N421" t="s">
        <v>10854</v>
      </c>
      <c r="O421" t="s">
        <v>10327</v>
      </c>
      <c r="P421" t="s">
        <v>10328</v>
      </c>
      <c r="Q421" t="s">
        <v>10329</v>
      </c>
      <c r="R421" t="s">
        <v>10327</v>
      </c>
      <c r="S421" t="s">
        <v>10327</v>
      </c>
      <c r="T421" t="s">
        <v>10330</v>
      </c>
      <c r="U421" t="str">
        <f t="shared" si="6"/>
        <v>62179973000428272313088</v>
      </c>
      <c r="V421" t="e">
        <f>VLOOKUP(U421,网银退汇!F:G,2,FALSE)</f>
        <v>#N/A</v>
      </c>
      <c r="W421" t="e">
        <f>VLOOKUP(U421,网银退汇!F:O,10,FALSE)</f>
        <v>#N/A</v>
      </c>
      <c r="X421" t="e">
        <f>VLOOKUP(C421,自助退!L:V,11,FALSE)</f>
        <v>#N/A</v>
      </c>
    </row>
    <row r="422" spans="1:24">
      <c r="A422" t="s">
        <v>10854</v>
      </c>
      <c r="B422" t="s">
        <v>1597</v>
      </c>
      <c r="C422" t="s">
        <v>6517</v>
      </c>
      <c r="D422">
        <v>500</v>
      </c>
      <c r="E422" t="s">
        <v>10895</v>
      </c>
      <c r="F422" t="s">
        <v>88</v>
      </c>
      <c r="G422" t="s">
        <v>6519</v>
      </c>
      <c r="H422" t="s">
        <v>1666</v>
      </c>
      <c r="I422" t="s">
        <v>10537</v>
      </c>
      <c r="J422" t="s">
        <v>10538</v>
      </c>
      <c r="K422" t="s">
        <v>10539</v>
      </c>
      <c r="L422" t="s">
        <v>10325</v>
      </c>
      <c r="M422" t="s">
        <v>10326</v>
      </c>
      <c r="N422" t="s">
        <v>10854</v>
      </c>
      <c r="O422" t="s">
        <v>10327</v>
      </c>
      <c r="P422" t="s">
        <v>10328</v>
      </c>
      <c r="Q422" t="s">
        <v>10329</v>
      </c>
      <c r="R422" t="s">
        <v>10327</v>
      </c>
      <c r="S422" t="s">
        <v>10327</v>
      </c>
      <c r="T422" t="s">
        <v>10330</v>
      </c>
      <c r="U422" t="str">
        <f t="shared" si="6"/>
        <v>6229224500569106500</v>
      </c>
      <c r="V422" t="e">
        <f>VLOOKUP(U422,网银退汇!F:G,2,FALSE)</f>
        <v>#N/A</v>
      </c>
      <c r="W422" t="e">
        <f>VLOOKUP(U422,网银退汇!F:O,10,FALSE)</f>
        <v>#N/A</v>
      </c>
      <c r="X422" t="e">
        <f>VLOOKUP(C422,自助退!L:V,11,FALSE)</f>
        <v>#N/A</v>
      </c>
    </row>
    <row r="423" spans="1:24">
      <c r="A423" t="s">
        <v>10854</v>
      </c>
      <c r="B423" t="s">
        <v>1600</v>
      </c>
      <c r="C423" t="s">
        <v>6520</v>
      </c>
      <c r="D423">
        <v>1696</v>
      </c>
      <c r="E423" t="s">
        <v>10896</v>
      </c>
      <c r="F423" t="s">
        <v>88</v>
      </c>
      <c r="G423" t="s">
        <v>6522</v>
      </c>
      <c r="H423" t="s">
        <v>1602</v>
      </c>
      <c r="I423" t="s">
        <v>10322</v>
      </c>
      <c r="J423" t="s">
        <v>10381</v>
      </c>
      <c r="K423" t="s">
        <v>10382</v>
      </c>
      <c r="L423" t="s">
        <v>10325</v>
      </c>
      <c r="M423" t="s">
        <v>10326</v>
      </c>
      <c r="N423" t="s">
        <v>10854</v>
      </c>
      <c r="O423" t="s">
        <v>10327</v>
      </c>
      <c r="P423" t="s">
        <v>10328</v>
      </c>
      <c r="Q423" t="s">
        <v>10329</v>
      </c>
      <c r="R423" t="s">
        <v>10327</v>
      </c>
      <c r="S423" t="s">
        <v>10327</v>
      </c>
      <c r="T423" t="s">
        <v>10330</v>
      </c>
      <c r="U423" t="str">
        <f t="shared" si="6"/>
        <v>62284838685023185761696</v>
      </c>
      <c r="V423" t="e">
        <f>VLOOKUP(U423,网银退汇!F:G,2,FALSE)</f>
        <v>#N/A</v>
      </c>
      <c r="W423" t="e">
        <f>VLOOKUP(U423,网银退汇!F:O,10,FALSE)</f>
        <v>#N/A</v>
      </c>
      <c r="X423" t="e">
        <f>VLOOKUP(C423,自助退!L:V,11,FALSE)</f>
        <v>#N/A</v>
      </c>
    </row>
    <row r="424" spans="1:24">
      <c r="A424" t="s">
        <v>10854</v>
      </c>
      <c r="B424" t="s">
        <v>1603</v>
      </c>
      <c r="C424" t="s">
        <v>6523</v>
      </c>
      <c r="D424">
        <v>84</v>
      </c>
      <c r="E424" t="s">
        <v>10897</v>
      </c>
      <c r="F424" t="s">
        <v>88</v>
      </c>
      <c r="G424" t="s">
        <v>6525</v>
      </c>
      <c r="H424" t="s">
        <v>10898</v>
      </c>
      <c r="I424" t="s">
        <v>10322</v>
      </c>
      <c r="J424" t="s">
        <v>10381</v>
      </c>
      <c r="K424" t="s">
        <v>10382</v>
      </c>
      <c r="L424" t="s">
        <v>10325</v>
      </c>
      <c r="M424" t="s">
        <v>10326</v>
      </c>
      <c r="N424" t="s">
        <v>10854</v>
      </c>
      <c r="O424" t="s">
        <v>10327</v>
      </c>
      <c r="P424" t="s">
        <v>10328</v>
      </c>
      <c r="Q424" t="s">
        <v>10329</v>
      </c>
      <c r="R424" t="s">
        <v>10327</v>
      </c>
      <c r="S424" t="s">
        <v>10327</v>
      </c>
      <c r="T424" t="s">
        <v>10330</v>
      </c>
      <c r="U424" t="str">
        <f t="shared" si="6"/>
        <v>622845397601001296584</v>
      </c>
      <c r="V424" t="e">
        <f>VLOOKUP(U424,网银退汇!F:G,2,FALSE)</f>
        <v>#N/A</v>
      </c>
      <c r="W424" t="e">
        <f>VLOOKUP(U424,网银退汇!F:O,10,FALSE)</f>
        <v>#N/A</v>
      </c>
      <c r="X424" t="e">
        <f>VLOOKUP(C424,自助退!L:V,11,FALSE)</f>
        <v>#N/A</v>
      </c>
    </row>
    <row r="425" spans="1:24">
      <c r="A425" t="s">
        <v>10854</v>
      </c>
      <c r="B425" t="s">
        <v>1606</v>
      </c>
      <c r="C425" t="s">
        <v>6526</v>
      </c>
      <c r="D425">
        <v>90</v>
      </c>
      <c r="E425" t="s">
        <v>10899</v>
      </c>
      <c r="F425" t="s">
        <v>88</v>
      </c>
      <c r="G425" t="s">
        <v>6525</v>
      </c>
      <c r="H425" t="s">
        <v>10898</v>
      </c>
      <c r="I425" t="s">
        <v>10322</v>
      </c>
      <c r="J425" t="s">
        <v>10381</v>
      </c>
      <c r="K425" t="s">
        <v>10382</v>
      </c>
      <c r="L425" t="s">
        <v>10325</v>
      </c>
      <c r="M425" t="s">
        <v>10326</v>
      </c>
      <c r="N425" t="s">
        <v>10854</v>
      </c>
      <c r="O425" t="s">
        <v>10327</v>
      </c>
      <c r="P425" t="s">
        <v>10328</v>
      </c>
      <c r="Q425" t="s">
        <v>10329</v>
      </c>
      <c r="R425" t="s">
        <v>10327</v>
      </c>
      <c r="S425" t="s">
        <v>10327</v>
      </c>
      <c r="T425" t="s">
        <v>10330</v>
      </c>
      <c r="U425" t="str">
        <f t="shared" si="6"/>
        <v>622845397601001296590</v>
      </c>
      <c r="V425" t="e">
        <f>VLOOKUP(U425,网银退汇!F:G,2,FALSE)</f>
        <v>#N/A</v>
      </c>
      <c r="W425" t="e">
        <f>VLOOKUP(U425,网银退汇!F:O,10,FALSE)</f>
        <v>#N/A</v>
      </c>
      <c r="X425" t="e">
        <f>VLOOKUP(C425,自助退!L:V,11,FALSE)</f>
        <v>#N/A</v>
      </c>
    </row>
    <row r="426" spans="1:24">
      <c r="A426" t="s">
        <v>10854</v>
      </c>
      <c r="B426" t="s">
        <v>1609</v>
      </c>
      <c r="C426" t="s">
        <v>6528</v>
      </c>
      <c r="D426">
        <v>69</v>
      </c>
      <c r="E426" t="s">
        <v>10900</v>
      </c>
      <c r="F426" t="s">
        <v>88</v>
      </c>
      <c r="G426" t="s">
        <v>6530</v>
      </c>
      <c r="H426" t="s">
        <v>1611</v>
      </c>
      <c r="I426" t="s">
        <v>10322</v>
      </c>
      <c r="J426" t="s">
        <v>10381</v>
      </c>
      <c r="K426" t="s">
        <v>10382</v>
      </c>
      <c r="L426" t="s">
        <v>10325</v>
      </c>
      <c r="M426" t="s">
        <v>10326</v>
      </c>
      <c r="N426" t="s">
        <v>10854</v>
      </c>
      <c r="O426" t="s">
        <v>10327</v>
      </c>
      <c r="P426" t="s">
        <v>10328</v>
      </c>
      <c r="Q426" t="s">
        <v>10329</v>
      </c>
      <c r="R426" t="s">
        <v>10327</v>
      </c>
      <c r="S426" t="s">
        <v>10327</v>
      </c>
      <c r="T426" t="s">
        <v>10330</v>
      </c>
      <c r="U426" t="str">
        <f t="shared" si="6"/>
        <v>622848415609013286769</v>
      </c>
      <c r="V426" t="e">
        <f>VLOOKUP(U426,网银退汇!F:G,2,FALSE)</f>
        <v>#N/A</v>
      </c>
      <c r="W426" t="e">
        <f>VLOOKUP(U426,网银退汇!F:O,10,FALSE)</f>
        <v>#N/A</v>
      </c>
      <c r="X426" t="e">
        <f>VLOOKUP(C426,自助退!L:V,11,FALSE)</f>
        <v>#N/A</v>
      </c>
    </row>
    <row r="427" spans="1:24">
      <c r="A427" t="s">
        <v>10854</v>
      </c>
      <c r="B427" t="s">
        <v>1612</v>
      </c>
      <c r="C427" t="s">
        <v>6531</v>
      </c>
      <c r="D427">
        <v>198</v>
      </c>
      <c r="E427" t="s">
        <v>10901</v>
      </c>
      <c r="F427" t="s">
        <v>88</v>
      </c>
      <c r="G427" t="s">
        <v>6111</v>
      </c>
      <c r="H427" t="s">
        <v>1614</v>
      </c>
      <c r="I427" t="s">
        <v>10335</v>
      </c>
      <c r="J427" t="s">
        <v>10</v>
      </c>
      <c r="K427" t="s">
        <v>10336</v>
      </c>
      <c r="L427" t="s">
        <v>10325</v>
      </c>
      <c r="M427" t="s">
        <v>10326</v>
      </c>
      <c r="N427" t="s">
        <v>10854</v>
      </c>
      <c r="O427" t="s">
        <v>10327</v>
      </c>
      <c r="P427" t="s">
        <v>10328</v>
      </c>
      <c r="Q427" t="s">
        <v>10329</v>
      </c>
      <c r="R427" t="s">
        <v>10327</v>
      </c>
      <c r="S427" t="s">
        <v>10327</v>
      </c>
      <c r="T427" t="s">
        <v>10330</v>
      </c>
      <c r="U427" t="str">
        <f t="shared" si="6"/>
        <v>6214833880784866198</v>
      </c>
      <c r="V427" t="e">
        <f>VLOOKUP(U427,网银退汇!F:G,2,FALSE)</f>
        <v>#N/A</v>
      </c>
      <c r="W427" t="e">
        <f>VLOOKUP(U427,网银退汇!F:O,10,FALSE)</f>
        <v>#N/A</v>
      </c>
      <c r="X427" t="e">
        <f>VLOOKUP(C427,自助退!L:V,11,FALSE)</f>
        <v>#N/A</v>
      </c>
    </row>
    <row r="428" spans="1:24">
      <c r="A428" t="s">
        <v>10854</v>
      </c>
      <c r="B428" t="s">
        <v>1615</v>
      </c>
      <c r="C428" t="s">
        <v>6533</v>
      </c>
      <c r="D428">
        <v>450</v>
      </c>
      <c r="E428" t="s">
        <v>10902</v>
      </c>
      <c r="F428" t="s">
        <v>88</v>
      </c>
      <c r="G428" t="s">
        <v>6535</v>
      </c>
      <c r="H428" t="s">
        <v>1617</v>
      </c>
      <c r="I428" t="s">
        <v>10322</v>
      </c>
      <c r="J428" t="s">
        <v>10348</v>
      </c>
      <c r="K428" t="s">
        <v>10349</v>
      </c>
      <c r="L428" t="s">
        <v>10325</v>
      </c>
      <c r="M428" t="s">
        <v>10326</v>
      </c>
      <c r="N428" t="s">
        <v>10854</v>
      </c>
      <c r="O428" t="s">
        <v>10327</v>
      </c>
      <c r="P428" t="s">
        <v>10328</v>
      </c>
      <c r="Q428" t="s">
        <v>10329</v>
      </c>
      <c r="R428" t="s">
        <v>10327</v>
      </c>
      <c r="S428" t="s">
        <v>10327</v>
      </c>
      <c r="T428" t="s">
        <v>10330</v>
      </c>
      <c r="U428" t="str">
        <f t="shared" si="6"/>
        <v>6217007170001971223450</v>
      </c>
      <c r="V428" t="e">
        <f>VLOOKUP(U428,网银退汇!F:G,2,FALSE)</f>
        <v>#N/A</v>
      </c>
      <c r="W428" t="e">
        <f>VLOOKUP(U428,网银退汇!F:O,10,FALSE)</f>
        <v>#N/A</v>
      </c>
      <c r="X428" t="e">
        <f>VLOOKUP(C428,自助退!L:V,11,FALSE)</f>
        <v>#N/A</v>
      </c>
    </row>
    <row r="429" spans="1:24">
      <c r="A429" t="s">
        <v>10854</v>
      </c>
      <c r="B429" t="s">
        <v>6536</v>
      </c>
      <c r="C429" t="s">
        <v>6537</v>
      </c>
      <c r="D429">
        <v>330</v>
      </c>
      <c r="E429" t="s">
        <v>10903</v>
      </c>
      <c r="F429" t="s">
        <v>10740</v>
      </c>
      <c r="G429" t="s">
        <v>4941</v>
      </c>
      <c r="H429" t="s">
        <v>1619</v>
      </c>
      <c r="I429" t="s">
        <v>10656</v>
      </c>
      <c r="J429" t="s">
        <v>10657</v>
      </c>
      <c r="K429" t="s">
        <v>10402</v>
      </c>
      <c r="L429" t="s">
        <v>10325</v>
      </c>
      <c r="M429" t="s">
        <v>10364</v>
      </c>
      <c r="N429" t="s">
        <v>10854</v>
      </c>
      <c r="O429" t="s">
        <v>10403</v>
      </c>
      <c r="P429" t="s">
        <v>10328</v>
      </c>
      <c r="Q429" t="s">
        <v>10365</v>
      </c>
      <c r="R429" t="s">
        <v>10327</v>
      </c>
      <c r="S429" t="s">
        <v>10327</v>
      </c>
      <c r="T429" t="s">
        <v>10366</v>
      </c>
      <c r="U429" t="str">
        <f t="shared" si="6"/>
        <v>6231900000062831256330</v>
      </c>
      <c r="V429">
        <f>VLOOKUP(U429,网银退汇!F:G,2,FALSE)</f>
        <v>330</v>
      </c>
      <c r="W429" t="str">
        <f>VLOOKUP(U429,网银退汇!F:O,10,FALSE)</f>
        <v>20170614</v>
      </c>
      <c r="X429">
        <f>VLOOKUP(C429,自助退!L:V,11,FALSE)</f>
        <v>330</v>
      </c>
    </row>
    <row r="430" spans="1:24">
      <c r="A430" t="s">
        <v>10854</v>
      </c>
      <c r="B430" t="s">
        <v>1620</v>
      </c>
      <c r="C430" t="s">
        <v>6539</v>
      </c>
      <c r="D430">
        <v>500</v>
      </c>
      <c r="E430" t="s">
        <v>10904</v>
      </c>
      <c r="F430" t="s">
        <v>88</v>
      </c>
      <c r="G430" t="s">
        <v>6541</v>
      </c>
      <c r="H430" t="s">
        <v>10905</v>
      </c>
      <c r="I430" t="s">
        <v>10369</v>
      </c>
      <c r="J430" t="s">
        <v>10370</v>
      </c>
      <c r="K430" t="s">
        <v>10371</v>
      </c>
      <c r="L430" t="s">
        <v>10325</v>
      </c>
      <c r="M430" t="s">
        <v>10326</v>
      </c>
      <c r="N430" t="s">
        <v>10854</v>
      </c>
      <c r="O430" t="s">
        <v>10327</v>
      </c>
      <c r="P430" t="s">
        <v>10328</v>
      </c>
      <c r="Q430" t="s">
        <v>10329</v>
      </c>
      <c r="R430" t="s">
        <v>10327</v>
      </c>
      <c r="S430" t="s">
        <v>10327</v>
      </c>
      <c r="T430" t="s">
        <v>10330</v>
      </c>
      <c r="U430" t="str">
        <f t="shared" si="6"/>
        <v>4033920023766225500</v>
      </c>
      <c r="V430" t="e">
        <f>VLOOKUP(U430,网银退汇!F:G,2,FALSE)</f>
        <v>#N/A</v>
      </c>
      <c r="W430" t="e">
        <f>VLOOKUP(U430,网银退汇!F:O,10,FALSE)</f>
        <v>#N/A</v>
      </c>
      <c r="X430" t="e">
        <f>VLOOKUP(C430,自助退!L:V,11,FALSE)</f>
        <v>#N/A</v>
      </c>
    </row>
    <row r="431" spans="1:24">
      <c r="A431" t="s">
        <v>10854</v>
      </c>
      <c r="B431" t="s">
        <v>1623</v>
      </c>
      <c r="C431" t="s">
        <v>6542</v>
      </c>
      <c r="D431">
        <v>3731</v>
      </c>
      <c r="E431" t="s">
        <v>10906</v>
      </c>
      <c r="F431" t="s">
        <v>88</v>
      </c>
      <c r="G431" t="s">
        <v>6544</v>
      </c>
      <c r="H431" t="s">
        <v>10907</v>
      </c>
      <c r="I431" t="s">
        <v>10416</v>
      </c>
      <c r="J431" t="s">
        <v>10424</v>
      </c>
      <c r="K431" t="s">
        <v>10425</v>
      </c>
      <c r="L431" t="s">
        <v>10325</v>
      </c>
      <c r="M431" t="s">
        <v>10326</v>
      </c>
      <c r="N431" t="s">
        <v>10854</v>
      </c>
      <c r="O431" t="s">
        <v>10327</v>
      </c>
      <c r="P431" t="s">
        <v>10328</v>
      </c>
      <c r="Q431" t="s">
        <v>10329</v>
      </c>
      <c r="R431" t="s">
        <v>10327</v>
      </c>
      <c r="S431" t="s">
        <v>10327</v>
      </c>
      <c r="T431" t="s">
        <v>10330</v>
      </c>
      <c r="U431" t="str">
        <f t="shared" si="6"/>
        <v>43491002548811543731</v>
      </c>
      <c r="V431" t="e">
        <f>VLOOKUP(U431,网银退汇!F:G,2,FALSE)</f>
        <v>#N/A</v>
      </c>
      <c r="W431" t="e">
        <f>VLOOKUP(U431,网银退汇!F:O,10,FALSE)</f>
        <v>#N/A</v>
      </c>
      <c r="X431" t="e">
        <f>VLOOKUP(C431,自助退!L:V,11,FALSE)</f>
        <v>#N/A</v>
      </c>
    </row>
    <row r="432" spans="1:24">
      <c r="A432" t="s">
        <v>10854</v>
      </c>
      <c r="B432" t="s">
        <v>1626</v>
      </c>
      <c r="C432" t="s">
        <v>6545</v>
      </c>
      <c r="D432">
        <v>500</v>
      </c>
      <c r="E432" t="s">
        <v>10908</v>
      </c>
      <c r="F432" t="s">
        <v>88</v>
      </c>
      <c r="G432" t="s">
        <v>6547</v>
      </c>
      <c r="H432" t="s">
        <v>1628</v>
      </c>
      <c r="I432" t="s">
        <v>10322</v>
      </c>
      <c r="J432" t="s">
        <v>10348</v>
      </c>
      <c r="K432" t="s">
        <v>10349</v>
      </c>
      <c r="L432" t="s">
        <v>10325</v>
      </c>
      <c r="M432" t="s">
        <v>10326</v>
      </c>
      <c r="N432" t="s">
        <v>10854</v>
      </c>
      <c r="O432" t="s">
        <v>10327</v>
      </c>
      <c r="P432" t="s">
        <v>10328</v>
      </c>
      <c r="Q432" t="s">
        <v>10329</v>
      </c>
      <c r="R432" t="s">
        <v>10327</v>
      </c>
      <c r="S432" t="s">
        <v>10327</v>
      </c>
      <c r="T432" t="s">
        <v>10330</v>
      </c>
      <c r="U432" t="str">
        <f t="shared" si="6"/>
        <v>6222807171561002112500</v>
      </c>
      <c r="V432" t="e">
        <f>VLOOKUP(U432,网银退汇!F:G,2,FALSE)</f>
        <v>#N/A</v>
      </c>
      <c r="W432" t="e">
        <f>VLOOKUP(U432,网银退汇!F:O,10,FALSE)</f>
        <v>#N/A</v>
      </c>
      <c r="X432" t="e">
        <f>VLOOKUP(C432,自助退!L:V,11,FALSE)</f>
        <v>#N/A</v>
      </c>
    </row>
    <row r="433" spans="1:24">
      <c r="A433" t="s">
        <v>10854</v>
      </c>
      <c r="B433" t="s">
        <v>6548</v>
      </c>
      <c r="C433" t="s">
        <v>6549</v>
      </c>
      <c r="D433">
        <v>2500</v>
      </c>
      <c r="E433" t="s">
        <v>10909</v>
      </c>
      <c r="F433" t="s">
        <v>88</v>
      </c>
      <c r="G433" t="s">
        <v>6551</v>
      </c>
      <c r="H433" t="s">
        <v>188</v>
      </c>
      <c r="I433" t="s">
        <v>10322</v>
      </c>
      <c r="J433" t="s">
        <v>10348</v>
      </c>
      <c r="K433" t="s">
        <v>10349</v>
      </c>
      <c r="L433" t="s">
        <v>10325</v>
      </c>
      <c r="M433" t="s">
        <v>10326</v>
      </c>
      <c r="N433" t="s">
        <v>10854</v>
      </c>
      <c r="O433" t="s">
        <v>10327</v>
      </c>
      <c r="P433" t="s">
        <v>10328</v>
      </c>
      <c r="Q433" t="s">
        <v>10329</v>
      </c>
      <c r="R433" t="s">
        <v>10327</v>
      </c>
      <c r="S433" t="s">
        <v>10327</v>
      </c>
      <c r="T433" t="s">
        <v>10330</v>
      </c>
      <c r="U433" t="str">
        <f t="shared" si="6"/>
        <v>62831742400211032500</v>
      </c>
      <c r="V433">
        <f>VLOOKUP(U433,网银退汇!F:G,2,FALSE)</f>
        <v>2500</v>
      </c>
      <c r="W433" t="str">
        <f>VLOOKUP(U433,网银退汇!F:O,10,FALSE)</f>
        <v>20170615</v>
      </c>
      <c r="X433" t="e">
        <f>VLOOKUP(C433,自助退!L:V,11,FALSE)</f>
        <v>#N/A</v>
      </c>
    </row>
    <row r="434" spans="1:24">
      <c r="A434" t="s">
        <v>10854</v>
      </c>
      <c r="B434" t="s">
        <v>1629</v>
      </c>
      <c r="C434" t="s">
        <v>6552</v>
      </c>
      <c r="D434">
        <v>75</v>
      </c>
      <c r="E434" t="s">
        <v>10910</v>
      </c>
      <c r="F434" t="s">
        <v>88</v>
      </c>
      <c r="G434" t="s">
        <v>251</v>
      </c>
      <c r="H434" t="s">
        <v>188</v>
      </c>
      <c r="I434" t="s">
        <v>10656</v>
      </c>
      <c r="J434" t="s">
        <v>10657</v>
      </c>
      <c r="K434" t="s">
        <v>10402</v>
      </c>
      <c r="L434" t="s">
        <v>10325</v>
      </c>
      <c r="M434" t="s">
        <v>10326</v>
      </c>
      <c r="N434" t="s">
        <v>10854</v>
      </c>
      <c r="O434" t="s">
        <v>10403</v>
      </c>
      <c r="P434" t="s">
        <v>10328</v>
      </c>
      <c r="Q434" t="s">
        <v>10329</v>
      </c>
      <c r="R434" t="s">
        <v>10327</v>
      </c>
      <c r="S434" t="s">
        <v>10327</v>
      </c>
      <c r="T434" t="s">
        <v>10330</v>
      </c>
      <c r="U434" t="str">
        <f t="shared" si="6"/>
        <v>623190000005586475175</v>
      </c>
      <c r="V434" t="e">
        <f>VLOOKUP(U434,网银退汇!F:G,2,FALSE)</f>
        <v>#N/A</v>
      </c>
      <c r="W434" t="e">
        <f>VLOOKUP(U434,网银退汇!F:O,10,FALSE)</f>
        <v>#N/A</v>
      </c>
      <c r="X434" t="e">
        <f>VLOOKUP(C434,自助退!L:V,11,FALSE)</f>
        <v>#N/A</v>
      </c>
    </row>
    <row r="435" spans="1:24">
      <c r="A435" t="s">
        <v>10854</v>
      </c>
      <c r="B435" t="s">
        <v>1630</v>
      </c>
      <c r="C435" t="s">
        <v>6554</v>
      </c>
      <c r="D435">
        <v>89</v>
      </c>
      <c r="E435" t="s">
        <v>10911</v>
      </c>
      <c r="F435" t="s">
        <v>88</v>
      </c>
      <c r="G435" t="s">
        <v>251</v>
      </c>
      <c r="H435" t="s">
        <v>188</v>
      </c>
      <c r="I435" t="s">
        <v>10656</v>
      </c>
      <c r="J435" t="s">
        <v>10657</v>
      </c>
      <c r="K435" t="s">
        <v>10402</v>
      </c>
      <c r="L435" t="s">
        <v>10325</v>
      </c>
      <c r="M435" t="s">
        <v>10326</v>
      </c>
      <c r="N435" t="s">
        <v>10854</v>
      </c>
      <c r="O435" t="s">
        <v>10403</v>
      </c>
      <c r="P435" t="s">
        <v>10328</v>
      </c>
      <c r="Q435" t="s">
        <v>10329</v>
      </c>
      <c r="R435" t="s">
        <v>10327</v>
      </c>
      <c r="S435" t="s">
        <v>10327</v>
      </c>
      <c r="T435" t="s">
        <v>10330</v>
      </c>
      <c r="U435" t="str">
        <f t="shared" si="6"/>
        <v>623190000005586475189</v>
      </c>
      <c r="V435" t="e">
        <f>VLOOKUP(U435,网银退汇!F:G,2,FALSE)</f>
        <v>#N/A</v>
      </c>
      <c r="W435" t="e">
        <f>VLOOKUP(U435,网银退汇!F:O,10,FALSE)</f>
        <v>#N/A</v>
      </c>
      <c r="X435" t="e">
        <f>VLOOKUP(C435,自助退!L:V,11,FALSE)</f>
        <v>#N/A</v>
      </c>
    </row>
    <row r="436" spans="1:24">
      <c r="A436" t="s">
        <v>10854</v>
      </c>
      <c r="B436" t="s">
        <v>1633</v>
      </c>
      <c r="C436" t="s">
        <v>6556</v>
      </c>
      <c r="D436">
        <v>7651</v>
      </c>
      <c r="E436" t="s">
        <v>10912</v>
      </c>
      <c r="F436" t="s">
        <v>88</v>
      </c>
      <c r="G436" t="s">
        <v>6558</v>
      </c>
      <c r="H436" t="s">
        <v>1635</v>
      </c>
      <c r="I436" t="s">
        <v>10322</v>
      </c>
      <c r="J436" t="s">
        <v>10381</v>
      </c>
      <c r="K436" t="s">
        <v>10382</v>
      </c>
      <c r="L436" t="s">
        <v>10325</v>
      </c>
      <c r="M436" t="s">
        <v>10326</v>
      </c>
      <c r="N436" t="s">
        <v>10854</v>
      </c>
      <c r="O436" t="s">
        <v>10327</v>
      </c>
      <c r="P436" t="s">
        <v>10328</v>
      </c>
      <c r="Q436" t="s">
        <v>10329</v>
      </c>
      <c r="R436" t="s">
        <v>10327</v>
      </c>
      <c r="S436" t="s">
        <v>10327</v>
      </c>
      <c r="T436" t="s">
        <v>10330</v>
      </c>
      <c r="U436" t="str">
        <f t="shared" si="6"/>
        <v>62284808680986464747651</v>
      </c>
      <c r="V436" t="e">
        <f>VLOOKUP(U436,网银退汇!F:G,2,FALSE)</f>
        <v>#N/A</v>
      </c>
      <c r="W436" t="e">
        <f>VLOOKUP(U436,网银退汇!F:O,10,FALSE)</f>
        <v>#N/A</v>
      </c>
      <c r="X436" t="e">
        <f>VLOOKUP(C436,自助退!L:V,11,FALSE)</f>
        <v>#N/A</v>
      </c>
    </row>
    <row r="437" spans="1:24">
      <c r="A437" t="s">
        <v>10854</v>
      </c>
      <c r="B437" t="s">
        <v>1636</v>
      </c>
      <c r="C437" t="s">
        <v>6559</v>
      </c>
      <c r="D437">
        <v>1169</v>
      </c>
      <c r="E437" t="s">
        <v>10913</v>
      </c>
      <c r="F437" t="s">
        <v>88</v>
      </c>
      <c r="G437" t="s">
        <v>6561</v>
      </c>
      <c r="H437" t="s">
        <v>10914</v>
      </c>
      <c r="I437" t="s">
        <v>10322</v>
      </c>
      <c r="J437" t="s">
        <v>10381</v>
      </c>
      <c r="K437" t="s">
        <v>10382</v>
      </c>
      <c r="L437" t="s">
        <v>10325</v>
      </c>
      <c r="M437" t="s">
        <v>10326</v>
      </c>
      <c r="N437" t="s">
        <v>10854</v>
      </c>
      <c r="O437" t="s">
        <v>10327</v>
      </c>
      <c r="P437" t="s">
        <v>10328</v>
      </c>
      <c r="Q437" t="s">
        <v>10329</v>
      </c>
      <c r="R437" t="s">
        <v>10327</v>
      </c>
      <c r="S437" t="s">
        <v>10327</v>
      </c>
      <c r="T437" t="s">
        <v>10330</v>
      </c>
      <c r="U437" t="str">
        <f t="shared" si="6"/>
        <v>62284819360958440681169</v>
      </c>
      <c r="V437" t="e">
        <f>VLOOKUP(U437,网银退汇!F:G,2,FALSE)</f>
        <v>#N/A</v>
      </c>
      <c r="W437" t="e">
        <f>VLOOKUP(U437,网银退汇!F:O,10,FALSE)</f>
        <v>#N/A</v>
      </c>
      <c r="X437" t="e">
        <f>VLOOKUP(C437,自助退!L:V,11,FALSE)</f>
        <v>#N/A</v>
      </c>
    </row>
    <row r="438" spans="1:24">
      <c r="A438" t="s">
        <v>10854</v>
      </c>
      <c r="B438" t="s">
        <v>1639</v>
      </c>
      <c r="C438" t="s">
        <v>6562</v>
      </c>
      <c r="D438">
        <v>218</v>
      </c>
      <c r="E438" t="s">
        <v>10915</v>
      </c>
      <c r="F438" t="s">
        <v>88</v>
      </c>
      <c r="G438" t="s">
        <v>6564</v>
      </c>
      <c r="H438" t="s">
        <v>1641</v>
      </c>
      <c r="I438" t="s">
        <v>10537</v>
      </c>
      <c r="J438" t="s">
        <v>10538</v>
      </c>
      <c r="K438" t="s">
        <v>10539</v>
      </c>
      <c r="L438" t="s">
        <v>10325</v>
      </c>
      <c r="M438" t="s">
        <v>10326</v>
      </c>
      <c r="N438" t="s">
        <v>10854</v>
      </c>
      <c r="O438" t="s">
        <v>10327</v>
      </c>
      <c r="P438" t="s">
        <v>10328</v>
      </c>
      <c r="Q438" t="s">
        <v>10329</v>
      </c>
      <c r="R438" t="s">
        <v>10327</v>
      </c>
      <c r="S438" t="s">
        <v>10327</v>
      </c>
      <c r="T438" t="s">
        <v>10330</v>
      </c>
      <c r="U438" t="str">
        <f t="shared" si="6"/>
        <v>622908473562420912218</v>
      </c>
      <c r="V438" t="e">
        <f>VLOOKUP(U438,网银退汇!F:G,2,FALSE)</f>
        <v>#N/A</v>
      </c>
      <c r="W438" t="e">
        <f>VLOOKUP(U438,网银退汇!F:O,10,FALSE)</f>
        <v>#N/A</v>
      </c>
      <c r="X438" t="e">
        <f>VLOOKUP(C438,自助退!L:V,11,FALSE)</f>
        <v>#N/A</v>
      </c>
    </row>
    <row r="439" spans="1:24">
      <c r="A439" t="s">
        <v>10854</v>
      </c>
      <c r="B439" t="s">
        <v>6565</v>
      </c>
      <c r="C439" t="s">
        <v>6566</v>
      </c>
      <c r="D439">
        <v>2000</v>
      </c>
      <c r="E439" t="s">
        <v>10916</v>
      </c>
      <c r="F439" t="s">
        <v>10453</v>
      </c>
      <c r="G439" t="s">
        <v>4942</v>
      </c>
      <c r="H439" t="s">
        <v>1644</v>
      </c>
      <c r="I439" t="s">
        <v>10322</v>
      </c>
      <c r="J439" t="s">
        <v>10381</v>
      </c>
      <c r="K439" t="s">
        <v>10382</v>
      </c>
      <c r="L439" t="s">
        <v>10325</v>
      </c>
      <c r="M439" t="s">
        <v>10364</v>
      </c>
      <c r="N439" t="s">
        <v>10854</v>
      </c>
      <c r="O439" t="s">
        <v>10327</v>
      </c>
      <c r="P439" t="s">
        <v>10328</v>
      </c>
      <c r="Q439" t="s">
        <v>10365</v>
      </c>
      <c r="R439" t="s">
        <v>10327</v>
      </c>
      <c r="S439" t="s">
        <v>10327</v>
      </c>
      <c r="T439" t="s">
        <v>10366</v>
      </c>
      <c r="U439" t="str">
        <f t="shared" si="6"/>
        <v>62284833583807947752000</v>
      </c>
      <c r="V439">
        <f>VLOOKUP(U439,网银退汇!F:G,2,FALSE)</f>
        <v>2000</v>
      </c>
      <c r="W439" t="str">
        <f>VLOOKUP(U439,网银退汇!F:O,10,FALSE)</f>
        <v>20170614</v>
      </c>
      <c r="X439">
        <f>VLOOKUP(C439,自助退!L:V,11,FALSE)</f>
        <v>2000</v>
      </c>
    </row>
    <row r="440" spans="1:24">
      <c r="A440" t="s">
        <v>10854</v>
      </c>
      <c r="B440" t="s">
        <v>1645</v>
      </c>
      <c r="C440" t="s">
        <v>6568</v>
      </c>
      <c r="D440">
        <v>300</v>
      </c>
      <c r="E440" t="s">
        <v>10917</v>
      </c>
      <c r="F440" t="s">
        <v>88</v>
      </c>
      <c r="G440" t="s">
        <v>6570</v>
      </c>
      <c r="H440" t="s">
        <v>1647</v>
      </c>
      <c r="I440" t="s">
        <v>10656</v>
      </c>
      <c r="J440" t="s">
        <v>10657</v>
      </c>
      <c r="K440" t="s">
        <v>10402</v>
      </c>
      <c r="L440" t="s">
        <v>10325</v>
      </c>
      <c r="M440" t="s">
        <v>10326</v>
      </c>
      <c r="N440" t="s">
        <v>10854</v>
      </c>
      <c r="O440" t="s">
        <v>10403</v>
      </c>
      <c r="P440" t="s">
        <v>10328</v>
      </c>
      <c r="Q440" t="s">
        <v>10329</v>
      </c>
      <c r="R440" t="s">
        <v>10327</v>
      </c>
      <c r="S440" t="s">
        <v>10327</v>
      </c>
      <c r="T440" t="s">
        <v>10330</v>
      </c>
      <c r="U440" t="str">
        <f t="shared" si="6"/>
        <v>6223691387878147300</v>
      </c>
      <c r="V440" t="e">
        <f>VLOOKUP(U440,网银退汇!F:G,2,FALSE)</f>
        <v>#N/A</v>
      </c>
      <c r="W440" t="e">
        <f>VLOOKUP(U440,网银退汇!F:O,10,FALSE)</f>
        <v>#N/A</v>
      </c>
      <c r="X440" t="e">
        <f>VLOOKUP(C440,自助退!L:V,11,FALSE)</f>
        <v>#N/A</v>
      </c>
    </row>
    <row r="441" spans="1:24">
      <c r="A441" t="s">
        <v>10854</v>
      </c>
      <c r="B441" t="s">
        <v>1648</v>
      </c>
      <c r="C441" t="s">
        <v>6572</v>
      </c>
      <c r="D441">
        <v>154</v>
      </c>
      <c r="E441" t="s">
        <v>10918</v>
      </c>
      <c r="F441" t="s">
        <v>88</v>
      </c>
      <c r="G441" t="s">
        <v>6574</v>
      </c>
      <c r="H441" t="s">
        <v>10919</v>
      </c>
      <c r="I441" t="s">
        <v>10322</v>
      </c>
      <c r="J441" t="s">
        <v>10348</v>
      </c>
      <c r="K441" t="s">
        <v>10349</v>
      </c>
      <c r="L441" t="s">
        <v>10325</v>
      </c>
      <c r="M441" t="s">
        <v>10326</v>
      </c>
      <c r="N441" t="s">
        <v>10854</v>
      </c>
      <c r="O441" t="s">
        <v>10327</v>
      </c>
      <c r="P441" t="s">
        <v>10328</v>
      </c>
      <c r="Q441" t="s">
        <v>10329</v>
      </c>
      <c r="R441" t="s">
        <v>10327</v>
      </c>
      <c r="S441" t="s">
        <v>10327</v>
      </c>
      <c r="T441" t="s">
        <v>10330</v>
      </c>
      <c r="U441" t="str">
        <f t="shared" si="6"/>
        <v>6236683970000105306154</v>
      </c>
      <c r="V441" t="e">
        <f>VLOOKUP(U441,网银退汇!F:G,2,FALSE)</f>
        <v>#N/A</v>
      </c>
      <c r="W441" t="e">
        <f>VLOOKUP(U441,网银退汇!F:O,10,FALSE)</f>
        <v>#N/A</v>
      </c>
      <c r="X441" t="e">
        <f>VLOOKUP(C441,自助退!L:V,11,FALSE)</f>
        <v>#N/A</v>
      </c>
    </row>
    <row r="442" spans="1:24">
      <c r="A442" t="s">
        <v>10854</v>
      </c>
      <c r="B442" t="s">
        <v>6575</v>
      </c>
      <c r="C442" t="s">
        <v>6576</v>
      </c>
      <c r="D442">
        <v>121</v>
      </c>
      <c r="E442" t="s">
        <v>10920</v>
      </c>
      <c r="F442" t="s">
        <v>10363</v>
      </c>
      <c r="G442" t="s">
        <v>152</v>
      </c>
      <c r="H442" t="s">
        <v>107</v>
      </c>
      <c r="I442" t="s">
        <v>10322</v>
      </c>
      <c r="J442" t="s">
        <v>10381</v>
      </c>
      <c r="K442" t="s">
        <v>10382</v>
      </c>
      <c r="L442" t="s">
        <v>10325</v>
      </c>
      <c r="M442" t="s">
        <v>10364</v>
      </c>
      <c r="N442" t="s">
        <v>10854</v>
      </c>
      <c r="O442" t="s">
        <v>10327</v>
      </c>
      <c r="P442" t="s">
        <v>10328</v>
      </c>
      <c r="Q442" t="s">
        <v>10365</v>
      </c>
      <c r="R442" t="s">
        <v>10327</v>
      </c>
      <c r="S442" t="s">
        <v>10327</v>
      </c>
      <c r="T442" t="s">
        <v>10366</v>
      </c>
      <c r="U442" t="str">
        <f t="shared" si="6"/>
        <v>6228483860645613310121</v>
      </c>
      <c r="V442">
        <f>VLOOKUP(U442,网银退汇!F:G,2,FALSE)</f>
        <v>121</v>
      </c>
      <c r="W442" t="str">
        <f>VLOOKUP(U442,网银退汇!F:O,10,FALSE)</f>
        <v>20170614</v>
      </c>
      <c r="X442">
        <f>VLOOKUP(C442,自助退!L:V,11,FALSE)</f>
        <v>121</v>
      </c>
    </row>
    <row r="443" spans="1:24">
      <c r="A443" t="s">
        <v>10854</v>
      </c>
      <c r="B443" t="s">
        <v>1651</v>
      </c>
      <c r="C443" t="s">
        <v>6578</v>
      </c>
      <c r="D443">
        <v>9000</v>
      </c>
      <c r="E443" t="s">
        <v>10921</v>
      </c>
      <c r="F443" t="s">
        <v>88</v>
      </c>
      <c r="G443" t="s">
        <v>6580</v>
      </c>
      <c r="H443" t="s">
        <v>1653</v>
      </c>
      <c r="I443" t="s">
        <v>10656</v>
      </c>
      <c r="J443" t="s">
        <v>10657</v>
      </c>
      <c r="K443" t="s">
        <v>10402</v>
      </c>
      <c r="L443" t="s">
        <v>10325</v>
      </c>
      <c r="M443" t="s">
        <v>10326</v>
      </c>
      <c r="N443" t="s">
        <v>10854</v>
      </c>
      <c r="O443" t="s">
        <v>10403</v>
      </c>
      <c r="P443" t="s">
        <v>10328</v>
      </c>
      <c r="Q443" t="s">
        <v>10329</v>
      </c>
      <c r="R443" t="s">
        <v>10327</v>
      </c>
      <c r="S443" t="s">
        <v>10327</v>
      </c>
      <c r="T443" t="s">
        <v>10330</v>
      </c>
      <c r="U443" t="str">
        <f t="shared" si="6"/>
        <v>62319000000254646669000</v>
      </c>
      <c r="V443" t="e">
        <f>VLOOKUP(U443,网银退汇!F:G,2,FALSE)</f>
        <v>#N/A</v>
      </c>
      <c r="W443" t="e">
        <f>VLOOKUP(U443,网银退汇!F:O,10,FALSE)</f>
        <v>#N/A</v>
      </c>
      <c r="X443" t="e">
        <f>VLOOKUP(C443,自助退!L:V,11,FALSE)</f>
        <v>#N/A</v>
      </c>
    </row>
    <row r="444" spans="1:24">
      <c r="A444" t="s">
        <v>10854</v>
      </c>
      <c r="B444" t="s">
        <v>1654</v>
      </c>
      <c r="C444" t="s">
        <v>6581</v>
      </c>
      <c r="D444">
        <v>6</v>
      </c>
      <c r="E444" t="s">
        <v>10922</v>
      </c>
      <c r="F444" t="s">
        <v>88</v>
      </c>
      <c r="G444" t="s">
        <v>6583</v>
      </c>
      <c r="H444" t="s">
        <v>10923</v>
      </c>
      <c r="I444" t="s">
        <v>10322</v>
      </c>
      <c r="J444" t="s">
        <v>10351</v>
      </c>
      <c r="K444" t="s">
        <v>10352</v>
      </c>
      <c r="L444" t="s">
        <v>10325</v>
      </c>
      <c r="M444" t="s">
        <v>10326</v>
      </c>
      <c r="N444" t="s">
        <v>10854</v>
      </c>
      <c r="O444" t="s">
        <v>10327</v>
      </c>
      <c r="P444" t="s">
        <v>10328</v>
      </c>
      <c r="Q444" t="s">
        <v>10329</v>
      </c>
      <c r="R444" t="s">
        <v>10327</v>
      </c>
      <c r="S444" t="s">
        <v>10327</v>
      </c>
      <c r="T444" t="s">
        <v>10330</v>
      </c>
      <c r="U444" t="str">
        <f t="shared" si="6"/>
        <v>62220224100061086326</v>
      </c>
      <c r="V444" t="e">
        <f>VLOOKUP(U444,网银退汇!F:G,2,FALSE)</f>
        <v>#N/A</v>
      </c>
      <c r="W444" t="e">
        <f>VLOOKUP(U444,网银退汇!F:O,10,FALSE)</f>
        <v>#N/A</v>
      </c>
      <c r="X444" t="e">
        <f>VLOOKUP(C444,自助退!L:V,11,FALSE)</f>
        <v>#N/A</v>
      </c>
    </row>
    <row r="445" spans="1:24">
      <c r="A445" t="s">
        <v>10854</v>
      </c>
      <c r="B445" t="s">
        <v>1657</v>
      </c>
      <c r="C445" t="s">
        <v>6584</v>
      </c>
      <c r="D445">
        <v>15</v>
      </c>
      <c r="E445" t="s">
        <v>10924</v>
      </c>
      <c r="F445" t="s">
        <v>88</v>
      </c>
      <c r="G445" t="s">
        <v>6586</v>
      </c>
      <c r="H445" t="s">
        <v>1659</v>
      </c>
      <c r="I445" t="s">
        <v>10322</v>
      </c>
      <c r="J445" t="s">
        <v>10381</v>
      </c>
      <c r="K445" t="s">
        <v>10382</v>
      </c>
      <c r="L445" t="s">
        <v>10325</v>
      </c>
      <c r="M445" t="s">
        <v>10326</v>
      </c>
      <c r="N445" t="s">
        <v>10854</v>
      </c>
      <c r="O445" t="s">
        <v>10327</v>
      </c>
      <c r="P445" t="s">
        <v>10328</v>
      </c>
      <c r="Q445" t="s">
        <v>10329</v>
      </c>
      <c r="R445" t="s">
        <v>10327</v>
      </c>
      <c r="S445" t="s">
        <v>10327</v>
      </c>
      <c r="T445" t="s">
        <v>10330</v>
      </c>
      <c r="U445" t="str">
        <f t="shared" si="6"/>
        <v>622848086618723616515</v>
      </c>
      <c r="V445" t="e">
        <f>VLOOKUP(U445,网银退汇!F:G,2,FALSE)</f>
        <v>#N/A</v>
      </c>
      <c r="W445" t="e">
        <f>VLOOKUP(U445,网银退汇!F:O,10,FALSE)</f>
        <v>#N/A</v>
      </c>
      <c r="X445" t="e">
        <f>VLOOKUP(C445,自助退!L:V,11,FALSE)</f>
        <v>#N/A</v>
      </c>
    </row>
    <row r="446" spans="1:24">
      <c r="A446" t="s">
        <v>10854</v>
      </c>
      <c r="B446" t="s">
        <v>1660</v>
      </c>
      <c r="C446" t="s">
        <v>6587</v>
      </c>
      <c r="D446">
        <v>216</v>
      </c>
      <c r="E446" t="s">
        <v>10925</v>
      </c>
      <c r="F446" t="s">
        <v>88</v>
      </c>
      <c r="G446" t="s">
        <v>6589</v>
      </c>
      <c r="H446" t="s">
        <v>10926</v>
      </c>
      <c r="I446" t="s">
        <v>10656</v>
      </c>
      <c r="J446" t="s">
        <v>10657</v>
      </c>
      <c r="K446" t="s">
        <v>10402</v>
      </c>
      <c r="L446" t="s">
        <v>10325</v>
      </c>
      <c r="M446" t="s">
        <v>10326</v>
      </c>
      <c r="N446" t="s">
        <v>10854</v>
      </c>
      <c r="O446" t="s">
        <v>10403</v>
      </c>
      <c r="P446" t="s">
        <v>10328</v>
      </c>
      <c r="Q446" t="s">
        <v>10329</v>
      </c>
      <c r="R446" t="s">
        <v>10327</v>
      </c>
      <c r="S446" t="s">
        <v>10327</v>
      </c>
      <c r="T446" t="s">
        <v>10330</v>
      </c>
      <c r="U446" t="str">
        <f t="shared" si="6"/>
        <v>6231900000062602087216</v>
      </c>
      <c r="V446" t="e">
        <f>VLOOKUP(U446,网银退汇!F:G,2,FALSE)</f>
        <v>#N/A</v>
      </c>
      <c r="W446" t="e">
        <f>VLOOKUP(U446,网银退汇!F:O,10,FALSE)</f>
        <v>#N/A</v>
      </c>
      <c r="X446" t="e">
        <f>VLOOKUP(C446,自助退!L:V,11,FALSE)</f>
        <v>#N/A</v>
      </c>
    </row>
    <row r="447" spans="1:24">
      <c r="A447" t="s">
        <v>10854</v>
      </c>
      <c r="B447" t="s">
        <v>1663</v>
      </c>
      <c r="C447" t="s">
        <v>6590</v>
      </c>
      <c r="D447">
        <v>212</v>
      </c>
      <c r="E447" t="s">
        <v>10927</v>
      </c>
      <c r="F447" t="s">
        <v>88</v>
      </c>
      <c r="G447" t="s">
        <v>6224</v>
      </c>
      <c r="H447" t="s">
        <v>1329</v>
      </c>
      <c r="I447" t="s">
        <v>10322</v>
      </c>
      <c r="J447" t="s">
        <v>10351</v>
      </c>
      <c r="K447" t="s">
        <v>10352</v>
      </c>
      <c r="L447" t="s">
        <v>10325</v>
      </c>
      <c r="M447" t="s">
        <v>10326</v>
      </c>
      <c r="N447" t="s">
        <v>10854</v>
      </c>
      <c r="O447" t="s">
        <v>10327</v>
      </c>
      <c r="P447" t="s">
        <v>10328</v>
      </c>
      <c r="Q447" t="s">
        <v>10329</v>
      </c>
      <c r="R447" t="s">
        <v>10327</v>
      </c>
      <c r="S447" t="s">
        <v>10327</v>
      </c>
      <c r="T447" t="s">
        <v>10330</v>
      </c>
      <c r="U447" t="str">
        <f t="shared" si="6"/>
        <v>6212262504001497139212</v>
      </c>
      <c r="V447" t="e">
        <f>VLOOKUP(U447,网银退汇!F:G,2,FALSE)</f>
        <v>#N/A</v>
      </c>
      <c r="W447" t="e">
        <f>VLOOKUP(U447,网银退汇!F:O,10,FALSE)</f>
        <v>#N/A</v>
      </c>
      <c r="X447" t="e">
        <f>VLOOKUP(C447,自助退!L:V,11,FALSE)</f>
        <v>#N/A</v>
      </c>
    </row>
    <row r="448" spans="1:24">
      <c r="A448" t="s">
        <v>10854</v>
      </c>
      <c r="B448" t="s">
        <v>1664</v>
      </c>
      <c r="C448" t="s">
        <v>6592</v>
      </c>
      <c r="D448">
        <v>5000</v>
      </c>
      <c r="E448" t="s">
        <v>10928</v>
      </c>
      <c r="F448" t="s">
        <v>88</v>
      </c>
      <c r="G448" t="s">
        <v>6519</v>
      </c>
      <c r="H448" t="s">
        <v>1666</v>
      </c>
      <c r="I448" t="s">
        <v>10537</v>
      </c>
      <c r="J448" t="s">
        <v>10538</v>
      </c>
      <c r="K448" t="s">
        <v>10539</v>
      </c>
      <c r="L448" t="s">
        <v>10325</v>
      </c>
      <c r="M448" t="s">
        <v>10326</v>
      </c>
      <c r="N448" t="s">
        <v>10854</v>
      </c>
      <c r="O448" t="s">
        <v>10327</v>
      </c>
      <c r="P448" t="s">
        <v>10328</v>
      </c>
      <c r="Q448" t="s">
        <v>10329</v>
      </c>
      <c r="R448" t="s">
        <v>10327</v>
      </c>
      <c r="S448" t="s">
        <v>10327</v>
      </c>
      <c r="T448" t="s">
        <v>10330</v>
      </c>
      <c r="U448" t="str">
        <f t="shared" si="6"/>
        <v>62292245005691065000</v>
      </c>
      <c r="V448" t="e">
        <f>VLOOKUP(U448,网银退汇!F:G,2,FALSE)</f>
        <v>#N/A</v>
      </c>
      <c r="W448" t="e">
        <f>VLOOKUP(U448,网银退汇!F:O,10,FALSE)</f>
        <v>#N/A</v>
      </c>
      <c r="X448" t="e">
        <f>VLOOKUP(C448,自助退!L:V,11,FALSE)</f>
        <v>#N/A</v>
      </c>
    </row>
    <row r="449" spans="1:24">
      <c r="A449" t="s">
        <v>10854</v>
      </c>
      <c r="B449" t="s">
        <v>1667</v>
      </c>
      <c r="C449" t="s">
        <v>6594</v>
      </c>
      <c r="D449">
        <v>103</v>
      </c>
      <c r="E449" t="s">
        <v>10929</v>
      </c>
      <c r="F449" t="s">
        <v>88</v>
      </c>
      <c r="G449" t="s">
        <v>6596</v>
      </c>
      <c r="H449" t="s">
        <v>1669</v>
      </c>
      <c r="I449" t="s">
        <v>10322</v>
      </c>
      <c r="J449" t="s">
        <v>10359</v>
      </c>
      <c r="K449" t="s">
        <v>10360</v>
      </c>
      <c r="L449" t="s">
        <v>10325</v>
      </c>
      <c r="M449" t="s">
        <v>10326</v>
      </c>
      <c r="N449" t="s">
        <v>10854</v>
      </c>
      <c r="O449" t="s">
        <v>10327</v>
      </c>
      <c r="P449" t="s">
        <v>10328</v>
      </c>
      <c r="Q449" t="s">
        <v>10329</v>
      </c>
      <c r="R449" t="s">
        <v>10327</v>
      </c>
      <c r="S449" t="s">
        <v>10327</v>
      </c>
      <c r="T449" t="s">
        <v>10330</v>
      </c>
      <c r="U449" t="str">
        <f t="shared" si="6"/>
        <v>6217852700008938068103</v>
      </c>
      <c r="V449" t="e">
        <f>VLOOKUP(U449,网银退汇!F:G,2,FALSE)</f>
        <v>#N/A</v>
      </c>
      <c r="W449" t="e">
        <f>VLOOKUP(U449,网银退汇!F:O,10,FALSE)</f>
        <v>#N/A</v>
      </c>
      <c r="X449" t="e">
        <f>VLOOKUP(C449,自助退!L:V,11,FALSE)</f>
        <v>#N/A</v>
      </c>
    </row>
    <row r="450" spans="1:24">
      <c r="A450" t="s">
        <v>10854</v>
      </c>
      <c r="B450" t="s">
        <v>1670</v>
      </c>
      <c r="C450" t="s">
        <v>6597</v>
      </c>
      <c r="D450">
        <v>313</v>
      </c>
      <c r="E450" t="s">
        <v>10930</v>
      </c>
      <c r="F450" t="s">
        <v>88</v>
      </c>
      <c r="G450" t="s">
        <v>167</v>
      </c>
      <c r="H450" t="s">
        <v>143</v>
      </c>
      <c r="I450" t="s">
        <v>10656</v>
      </c>
      <c r="J450" t="s">
        <v>10657</v>
      </c>
      <c r="K450" t="s">
        <v>10402</v>
      </c>
      <c r="L450" t="s">
        <v>10325</v>
      </c>
      <c r="M450" t="s">
        <v>10326</v>
      </c>
      <c r="N450" t="s">
        <v>10854</v>
      </c>
      <c r="O450" t="s">
        <v>10403</v>
      </c>
      <c r="P450" t="s">
        <v>10328</v>
      </c>
      <c r="Q450" t="s">
        <v>10329</v>
      </c>
      <c r="R450" t="s">
        <v>10327</v>
      </c>
      <c r="S450" t="s">
        <v>10327</v>
      </c>
      <c r="T450" t="s">
        <v>10330</v>
      </c>
      <c r="U450" t="str">
        <f t="shared" ref="U450:U513" si="7">G450&amp;D450</f>
        <v>6231900000015755255313</v>
      </c>
      <c r="V450" t="e">
        <f>VLOOKUP(U450,网银退汇!F:G,2,FALSE)</f>
        <v>#N/A</v>
      </c>
      <c r="W450" t="e">
        <f>VLOOKUP(U450,网银退汇!F:O,10,FALSE)</f>
        <v>#N/A</v>
      </c>
      <c r="X450" t="e">
        <f>VLOOKUP(C450,自助退!L:V,11,FALSE)</f>
        <v>#N/A</v>
      </c>
    </row>
    <row r="451" spans="1:24">
      <c r="A451" t="s">
        <v>10854</v>
      </c>
      <c r="B451" t="s">
        <v>1671</v>
      </c>
      <c r="C451" t="s">
        <v>6599</v>
      </c>
      <c r="D451">
        <v>1490</v>
      </c>
      <c r="E451" t="s">
        <v>10931</v>
      </c>
      <c r="F451" t="s">
        <v>88</v>
      </c>
      <c r="G451" t="s">
        <v>6601</v>
      </c>
      <c r="H451" t="s">
        <v>1673</v>
      </c>
      <c r="I451" t="s">
        <v>10322</v>
      </c>
      <c r="J451" t="s">
        <v>10348</v>
      </c>
      <c r="K451" t="s">
        <v>10349</v>
      </c>
      <c r="L451" t="s">
        <v>10325</v>
      </c>
      <c r="M451" t="s">
        <v>10326</v>
      </c>
      <c r="N451" t="s">
        <v>10854</v>
      </c>
      <c r="O451" t="s">
        <v>10327</v>
      </c>
      <c r="P451" t="s">
        <v>10328</v>
      </c>
      <c r="Q451" t="s">
        <v>10329</v>
      </c>
      <c r="R451" t="s">
        <v>10327</v>
      </c>
      <c r="S451" t="s">
        <v>10327</v>
      </c>
      <c r="T451" t="s">
        <v>10330</v>
      </c>
      <c r="U451" t="str">
        <f t="shared" si="7"/>
        <v>62596562401759211490</v>
      </c>
      <c r="V451" t="e">
        <f>VLOOKUP(U451,网银退汇!F:G,2,FALSE)</f>
        <v>#N/A</v>
      </c>
      <c r="W451" t="e">
        <f>VLOOKUP(U451,网银退汇!F:O,10,FALSE)</f>
        <v>#N/A</v>
      </c>
      <c r="X451" t="e">
        <f>VLOOKUP(C451,自助退!L:V,11,FALSE)</f>
        <v>#N/A</v>
      </c>
    </row>
    <row r="452" spans="1:24">
      <c r="A452" t="s">
        <v>10854</v>
      </c>
      <c r="B452" t="s">
        <v>1674</v>
      </c>
      <c r="C452" t="s">
        <v>6602</v>
      </c>
      <c r="D452">
        <v>404</v>
      </c>
      <c r="E452" t="s">
        <v>10932</v>
      </c>
      <c r="F452" t="s">
        <v>88</v>
      </c>
      <c r="G452" t="s">
        <v>6604</v>
      </c>
      <c r="H452" t="s">
        <v>10933</v>
      </c>
      <c r="I452" t="s">
        <v>10322</v>
      </c>
      <c r="J452" t="s">
        <v>10351</v>
      </c>
      <c r="K452" t="s">
        <v>10352</v>
      </c>
      <c r="L452" t="s">
        <v>10325</v>
      </c>
      <c r="M452" t="s">
        <v>10326</v>
      </c>
      <c r="N452" t="s">
        <v>10854</v>
      </c>
      <c r="O452" t="s">
        <v>10327</v>
      </c>
      <c r="P452" t="s">
        <v>10328</v>
      </c>
      <c r="Q452" t="s">
        <v>10329</v>
      </c>
      <c r="R452" t="s">
        <v>10327</v>
      </c>
      <c r="S452" t="s">
        <v>10327</v>
      </c>
      <c r="T452" t="s">
        <v>10330</v>
      </c>
      <c r="U452" t="str">
        <f t="shared" si="7"/>
        <v>6222082502004426417404</v>
      </c>
      <c r="V452" t="e">
        <f>VLOOKUP(U452,网银退汇!F:G,2,FALSE)</f>
        <v>#N/A</v>
      </c>
      <c r="W452" t="e">
        <f>VLOOKUP(U452,网银退汇!F:O,10,FALSE)</f>
        <v>#N/A</v>
      </c>
      <c r="X452" t="e">
        <f>VLOOKUP(C452,自助退!L:V,11,FALSE)</f>
        <v>#N/A</v>
      </c>
    </row>
    <row r="453" spans="1:24">
      <c r="A453" t="s">
        <v>10854</v>
      </c>
      <c r="B453" t="s">
        <v>1677</v>
      </c>
      <c r="C453" t="s">
        <v>6605</v>
      </c>
      <c r="D453">
        <v>1000</v>
      </c>
      <c r="E453" t="s">
        <v>10934</v>
      </c>
      <c r="F453" t="s">
        <v>88</v>
      </c>
      <c r="G453" t="s">
        <v>4968</v>
      </c>
      <c r="H453" t="s">
        <v>10935</v>
      </c>
      <c r="I453" t="s">
        <v>10335</v>
      </c>
      <c r="J453" t="s">
        <v>10</v>
      </c>
      <c r="K453" t="s">
        <v>10336</v>
      </c>
      <c r="L453" t="s">
        <v>10325</v>
      </c>
      <c r="M453" t="s">
        <v>10326</v>
      </c>
      <c r="N453" t="s">
        <v>10854</v>
      </c>
      <c r="O453" t="s">
        <v>10327</v>
      </c>
      <c r="P453" t="s">
        <v>10328</v>
      </c>
      <c r="Q453" t="s">
        <v>10329</v>
      </c>
      <c r="R453" t="s">
        <v>10327</v>
      </c>
      <c r="S453" t="s">
        <v>10327</v>
      </c>
      <c r="T453" t="s">
        <v>10330</v>
      </c>
      <c r="U453" t="str">
        <f t="shared" si="7"/>
        <v>62148387141953461000</v>
      </c>
      <c r="V453" t="e">
        <f>VLOOKUP(U453,网银退汇!F:G,2,FALSE)</f>
        <v>#N/A</v>
      </c>
      <c r="W453" t="e">
        <f>VLOOKUP(U453,网银退汇!F:O,10,FALSE)</f>
        <v>#N/A</v>
      </c>
      <c r="X453" t="e">
        <f>VLOOKUP(C453,自助退!L:V,11,FALSE)</f>
        <v>#N/A</v>
      </c>
    </row>
    <row r="454" spans="1:24">
      <c r="A454" t="s">
        <v>10854</v>
      </c>
      <c r="B454" t="s">
        <v>1680</v>
      </c>
      <c r="C454" t="s">
        <v>6610</v>
      </c>
      <c r="D454">
        <v>332</v>
      </c>
      <c r="E454" t="s">
        <v>10936</v>
      </c>
      <c r="F454" t="s">
        <v>88</v>
      </c>
      <c r="G454" t="s">
        <v>6612</v>
      </c>
      <c r="H454" t="s">
        <v>1682</v>
      </c>
      <c r="I454" t="s">
        <v>10656</v>
      </c>
      <c r="J454" t="s">
        <v>10657</v>
      </c>
      <c r="K454" t="s">
        <v>10402</v>
      </c>
      <c r="L454" t="s">
        <v>10325</v>
      </c>
      <c r="M454" t="s">
        <v>10326</v>
      </c>
      <c r="N454" t="s">
        <v>10854</v>
      </c>
      <c r="O454" t="s">
        <v>10403</v>
      </c>
      <c r="P454" t="s">
        <v>10328</v>
      </c>
      <c r="Q454" t="s">
        <v>10329</v>
      </c>
      <c r="R454" t="s">
        <v>10327</v>
      </c>
      <c r="S454" t="s">
        <v>10327</v>
      </c>
      <c r="T454" t="s">
        <v>10330</v>
      </c>
      <c r="U454" t="str">
        <f t="shared" si="7"/>
        <v>6231900000122635481332</v>
      </c>
      <c r="V454" t="e">
        <f>VLOOKUP(U454,网银退汇!F:G,2,FALSE)</f>
        <v>#N/A</v>
      </c>
      <c r="W454" t="e">
        <f>VLOOKUP(U454,网银退汇!F:O,10,FALSE)</f>
        <v>#N/A</v>
      </c>
      <c r="X454" t="e">
        <f>VLOOKUP(C454,自助退!L:V,11,FALSE)</f>
        <v>#N/A</v>
      </c>
    </row>
    <row r="455" spans="1:24">
      <c r="A455" t="s">
        <v>10854</v>
      </c>
      <c r="B455" t="s">
        <v>1683</v>
      </c>
      <c r="C455" t="s">
        <v>6607</v>
      </c>
      <c r="D455">
        <v>342</v>
      </c>
      <c r="E455" t="s">
        <v>10937</v>
      </c>
      <c r="F455" t="s">
        <v>88</v>
      </c>
      <c r="G455" t="s">
        <v>6609</v>
      </c>
      <c r="H455" t="s">
        <v>1685</v>
      </c>
      <c r="I455" t="s">
        <v>10335</v>
      </c>
      <c r="J455" t="s">
        <v>10</v>
      </c>
      <c r="K455" t="s">
        <v>10336</v>
      </c>
      <c r="L455" t="s">
        <v>10325</v>
      </c>
      <c r="M455" t="s">
        <v>10326</v>
      </c>
      <c r="N455" t="s">
        <v>10854</v>
      </c>
      <c r="O455" t="s">
        <v>10327</v>
      </c>
      <c r="P455" t="s">
        <v>10328</v>
      </c>
      <c r="Q455" t="s">
        <v>10329</v>
      </c>
      <c r="R455" t="s">
        <v>10327</v>
      </c>
      <c r="S455" t="s">
        <v>10327</v>
      </c>
      <c r="T455" t="s">
        <v>10330</v>
      </c>
      <c r="U455" t="str">
        <f t="shared" si="7"/>
        <v>6214858713915122342</v>
      </c>
      <c r="V455" t="e">
        <f>VLOOKUP(U455,网银退汇!F:G,2,FALSE)</f>
        <v>#N/A</v>
      </c>
      <c r="W455" t="e">
        <f>VLOOKUP(U455,网银退汇!F:O,10,FALSE)</f>
        <v>#N/A</v>
      </c>
      <c r="X455" t="e">
        <f>VLOOKUP(C455,自助退!L:V,11,FALSE)</f>
        <v>#N/A</v>
      </c>
    </row>
    <row r="456" spans="1:24">
      <c r="A456" t="s">
        <v>10854</v>
      </c>
      <c r="B456" t="s">
        <v>1686</v>
      </c>
      <c r="C456" t="s">
        <v>6613</v>
      </c>
      <c r="D456">
        <v>394</v>
      </c>
      <c r="E456" t="s">
        <v>10938</v>
      </c>
      <c r="F456" t="s">
        <v>88</v>
      </c>
      <c r="G456" t="s">
        <v>6615</v>
      </c>
      <c r="H456" t="s">
        <v>10939</v>
      </c>
      <c r="I456" t="s">
        <v>10322</v>
      </c>
      <c r="J456" t="s">
        <v>10351</v>
      </c>
      <c r="K456" t="s">
        <v>10352</v>
      </c>
      <c r="L456" t="s">
        <v>10325</v>
      </c>
      <c r="M456" t="s">
        <v>10326</v>
      </c>
      <c r="N456" t="s">
        <v>10854</v>
      </c>
      <c r="O456" t="s">
        <v>10327</v>
      </c>
      <c r="P456" t="s">
        <v>10328</v>
      </c>
      <c r="Q456" t="s">
        <v>10329</v>
      </c>
      <c r="R456" t="s">
        <v>10327</v>
      </c>
      <c r="S456" t="s">
        <v>10327</v>
      </c>
      <c r="T456" t="s">
        <v>10330</v>
      </c>
      <c r="U456" t="str">
        <f t="shared" si="7"/>
        <v>6217232512000226058394</v>
      </c>
      <c r="V456" t="e">
        <f>VLOOKUP(U456,网银退汇!F:G,2,FALSE)</f>
        <v>#N/A</v>
      </c>
      <c r="W456" t="e">
        <f>VLOOKUP(U456,网银退汇!F:O,10,FALSE)</f>
        <v>#N/A</v>
      </c>
      <c r="X456" t="e">
        <f>VLOOKUP(C456,自助退!L:V,11,FALSE)</f>
        <v>#N/A</v>
      </c>
    </row>
    <row r="457" spans="1:24">
      <c r="A457" t="s">
        <v>10854</v>
      </c>
      <c r="B457" t="s">
        <v>1689</v>
      </c>
      <c r="C457" t="s">
        <v>6616</v>
      </c>
      <c r="D457">
        <v>71</v>
      </c>
      <c r="E457" t="s">
        <v>10940</v>
      </c>
      <c r="F457" t="s">
        <v>88</v>
      </c>
      <c r="G457" t="s">
        <v>6618</v>
      </c>
      <c r="H457" t="s">
        <v>1691</v>
      </c>
      <c r="I457" t="s">
        <v>10656</v>
      </c>
      <c r="J457" t="s">
        <v>10657</v>
      </c>
      <c r="K457" t="s">
        <v>10402</v>
      </c>
      <c r="L457" t="s">
        <v>10325</v>
      </c>
      <c r="M457" t="s">
        <v>10326</v>
      </c>
      <c r="N457" t="s">
        <v>10854</v>
      </c>
      <c r="O457" t="s">
        <v>10403</v>
      </c>
      <c r="P457" t="s">
        <v>10328</v>
      </c>
      <c r="Q457" t="s">
        <v>10329</v>
      </c>
      <c r="R457" t="s">
        <v>10327</v>
      </c>
      <c r="S457" t="s">
        <v>10327</v>
      </c>
      <c r="T457" t="s">
        <v>10330</v>
      </c>
      <c r="U457" t="str">
        <f t="shared" si="7"/>
        <v>622369133879417971</v>
      </c>
      <c r="V457" t="e">
        <f>VLOOKUP(U457,网银退汇!F:G,2,FALSE)</f>
        <v>#N/A</v>
      </c>
      <c r="W457" t="e">
        <f>VLOOKUP(U457,网银退汇!F:O,10,FALSE)</f>
        <v>#N/A</v>
      </c>
      <c r="X457" t="e">
        <f>VLOOKUP(C457,自助退!L:V,11,FALSE)</f>
        <v>#N/A</v>
      </c>
    </row>
    <row r="458" spans="1:24">
      <c r="A458" t="s">
        <v>10854</v>
      </c>
      <c r="B458" t="s">
        <v>1692</v>
      </c>
      <c r="C458" t="s">
        <v>6619</v>
      </c>
      <c r="D458">
        <v>690</v>
      </c>
      <c r="E458" t="s">
        <v>10941</v>
      </c>
      <c r="F458" t="s">
        <v>88</v>
      </c>
      <c r="G458" t="s">
        <v>6621</v>
      </c>
      <c r="H458" t="s">
        <v>1694</v>
      </c>
      <c r="I458" t="s">
        <v>10322</v>
      </c>
      <c r="J458" t="s">
        <v>10348</v>
      </c>
      <c r="K458" t="s">
        <v>10349</v>
      </c>
      <c r="L458" t="s">
        <v>10325</v>
      </c>
      <c r="M458" t="s">
        <v>10326</v>
      </c>
      <c r="N458" t="s">
        <v>10854</v>
      </c>
      <c r="O458" t="s">
        <v>10327</v>
      </c>
      <c r="P458" t="s">
        <v>10328</v>
      </c>
      <c r="Q458" t="s">
        <v>10329</v>
      </c>
      <c r="R458" t="s">
        <v>10327</v>
      </c>
      <c r="S458" t="s">
        <v>10327</v>
      </c>
      <c r="T458" t="s">
        <v>10330</v>
      </c>
      <c r="U458" t="str">
        <f t="shared" si="7"/>
        <v>6283660017168887690</v>
      </c>
      <c r="V458">
        <f>VLOOKUP(U458,网银退汇!F:G,2,FALSE)</f>
        <v>690</v>
      </c>
      <c r="W458" t="str">
        <f>VLOOKUP(U458,网银退汇!F:O,10,FALSE)</f>
        <v>20170615</v>
      </c>
      <c r="X458" t="e">
        <f>VLOOKUP(C458,自助退!L:V,11,FALSE)</f>
        <v>#N/A</v>
      </c>
    </row>
    <row r="459" spans="1:24">
      <c r="A459" t="s">
        <v>10854</v>
      </c>
      <c r="B459" t="s">
        <v>1695</v>
      </c>
      <c r="C459" t="s">
        <v>6622</v>
      </c>
      <c r="D459">
        <v>305</v>
      </c>
      <c r="E459" t="s">
        <v>10942</v>
      </c>
      <c r="F459" t="s">
        <v>88</v>
      </c>
      <c r="G459" t="s">
        <v>377</v>
      </c>
      <c r="H459" t="s">
        <v>10943</v>
      </c>
      <c r="I459" t="s">
        <v>10656</v>
      </c>
      <c r="J459" t="s">
        <v>10657</v>
      </c>
      <c r="K459" t="s">
        <v>10402</v>
      </c>
      <c r="L459" t="s">
        <v>10325</v>
      </c>
      <c r="M459" t="s">
        <v>10326</v>
      </c>
      <c r="N459" t="s">
        <v>10854</v>
      </c>
      <c r="O459" t="s">
        <v>10403</v>
      </c>
      <c r="P459" t="s">
        <v>10328</v>
      </c>
      <c r="Q459" t="s">
        <v>10329</v>
      </c>
      <c r="R459" t="s">
        <v>10327</v>
      </c>
      <c r="S459" t="s">
        <v>10327</v>
      </c>
      <c r="T459" t="s">
        <v>10330</v>
      </c>
      <c r="U459" t="str">
        <f t="shared" si="7"/>
        <v>6231900000054434424305</v>
      </c>
      <c r="V459" t="e">
        <f>VLOOKUP(U459,网银退汇!F:G,2,FALSE)</f>
        <v>#N/A</v>
      </c>
      <c r="W459" t="e">
        <f>VLOOKUP(U459,网银退汇!F:O,10,FALSE)</f>
        <v>#N/A</v>
      </c>
      <c r="X459" t="e">
        <f>VLOOKUP(C459,自助退!L:V,11,FALSE)</f>
        <v>#N/A</v>
      </c>
    </row>
    <row r="460" spans="1:24">
      <c r="A460" t="s">
        <v>10854</v>
      </c>
      <c r="B460" t="s">
        <v>1696</v>
      </c>
      <c r="C460" t="s">
        <v>6624</v>
      </c>
      <c r="D460">
        <v>7</v>
      </c>
      <c r="E460" t="s">
        <v>10944</v>
      </c>
      <c r="F460" t="s">
        <v>88</v>
      </c>
      <c r="G460" t="s">
        <v>4920</v>
      </c>
      <c r="H460" t="s">
        <v>1105</v>
      </c>
      <c r="I460" t="s">
        <v>10656</v>
      </c>
      <c r="J460" t="s">
        <v>10657</v>
      </c>
      <c r="K460" t="s">
        <v>10402</v>
      </c>
      <c r="L460" t="s">
        <v>10325</v>
      </c>
      <c r="M460" t="s">
        <v>10326</v>
      </c>
      <c r="N460" t="s">
        <v>10854</v>
      </c>
      <c r="O460" t="s">
        <v>10403</v>
      </c>
      <c r="P460" t="s">
        <v>10328</v>
      </c>
      <c r="Q460" t="s">
        <v>10329</v>
      </c>
      <c r="R460" t="s">
        <v>10327</v>
      </c>
      <c r="S460" t="s">
        <v>10327</v>
      </c>
      <c r="T460" t="s">
        <v>10330</v>
      </c>
      <c r="U460" t="str">
        <f t="shared" si="7"/>
        <v>62236922022258037</v>
      </c>
      <c r="V460" t="e">
        <f>VLOOKUP(U460,网银退汇!F:G,2,FALSE)</f>
        <v>#N/A</v>
      </c>
      <c r="W460" t="e">
        <f>VLOOKUP(U460,网银退汇!F:O,10,FALSE)</f>
        <v>#N/A</v>
      </c>
      <c r="X460" t="e">
        <f>VLOOKUP(C460,自助退!L:V,11,FALSE)</f>
        <v>#N/A</v>
      </c>
    </row>
    <row r="461" spans="1:24">
      <c r="A461" t="s">
        <v>10854</v>
      </c>
      <c r="B461" t="s">
        <v>1699</v>
      </c>
      <c r="C461" t="s">
        <v>6626</v>
      </c>
      <c r="D461">
        <v>2</v>
      </c>
      <c r="E461" t="s">
        <v>10945</v>
      </c>
      <c r="F461" t="s">
        <v>88</v>
      </c>
      <c r="G461" t="s">
        <v>4920</v>
      </c>
      <c r="H461" t="s">
        <v>1105</v>
      </c>
      <c r="I461" t="s">
        <v>10656</v>
      </c>
      <c r="J461" t="s">
        <v>10657</v>
      </c>
      <c r="K461" t="s">
        <v>10402</v>
      </c>
      <c r="L461" t="s">
        <v>10325</v>
      </c>
      <c r="M461" t="s">
        <v>10326</v>
      </c>
      <c r="N461" t="s">
        <v>10854</v>
      </c>
      <c r="O461" t="s">
        <v>10403</v>
      </c>
      <c r="P461" t="s">
        <v>10328</v>
      </c>
      <c r="Q461" t="s">
        <v>10329</v>
      </c>
      <c r="R461" t="s">
        <v>10327</v>
      </c>
      <c r="S461" t="s">
        <v>10327</v>
      </c>
      <c r="T461" t="s">
        <v>10330</v>
      </c>
      <c r="U461" t="str">
        <f t="shared" si="7"/>
        <v>62236922022258032</v>
      </c>
      <c r="V461" t="e">
        <f>VLOOKUP(U461,网银退汇!F:G,2,FALSE)</f>
        <v>#N/A</v>
      </c>
      <c r="W461" t="e">
        <f>VLOOKUP(U461,网银退汇!F:O,10,FALSE)</f>
        <v>#N/A</v>
      </c>
      <c r="X461" t="e">
        <f>VLOOKUP(C461,自助退!L:V,11,FALSE)</f>
        <v>#N/A</v>
      </c>
    </row>
    <row r="462" spans="1:24">
      <c r="A462" t="s">
        <v>10854</v>
      </c>
      <c r="B462" t="s">
        <v>1702</v>
      </c>
      <c r="C462" t="s">
        <v>6628</v>
      </c>
      <c r="D462">
        <v>556</v>
      </c>
      <c r="E462" t="s">
        <v>10946</v>
      </c>
      <c r="F462" t="s">
        <v>88</v>
      </c>
      <c r="G462" t="s">
        <v>6630</v>
      </c>
      <c r="H462" t="s">
        <v>1704</v>
      </c>
      <c r="I462" t="s">
        <v>10656</v>
      </c>
      <c r="J462" t="s">
        <v>10657</v>
      </c>
      <c r="K462" t="s">
        <v>10402</v>
      </c>
      <c r="L462" t="s">
        <v>10325</v>
      </c>
      <c r="M462" t="s">
        <v>10326</v>
      </c>
      <c r="N462" t="s">
        <v>10854</v>
      </c>
      <c r="O462" t="s">
        <v>10403</v>
      </c>
      <c r="P462" t="s">
        <v>10328</v>
      </c>
      <c r="Q462" t="s">
        <v>10329</v>
      </c>
      <c r="R462" t="s">
        <v>10327</v>
      </c>
      <c r="S462" t="s">
        <v>10327</v>
      </c>
      <c r="T462" t="s">
        <v>10330</v>
      </c>
      <c r="U462" t="str">
        <f t="shared" si="7"/>
        <v>6231900000111115768556</v>
      </c>
      <c r="V462" t="e">
        <f>VLOOKUP(U462,网银退汇!F:G,2,FALSE)</f>
        <v>#N/A</v>
      </c>
      <c r="W462" t="e">
        <f>VLOOKUP(U462,网银退汇!F:O,10,FALSE)</f>
        <v>#N/A</v>
      </c>
      <c r="X462" t="e">
        <f>VLOOKUP(C462,自助退!L:V,11,FALSE)</f>
        <v>#N/A</v>
      </c>
    </row>
    <row r="463" spans="1:24">
      <c r="A463" t="s">
        <v>10854</v>
      </c>
      <c r="B463" t="s">
        <v>1705</v>
      </c>
      <c r="C463" t="s">
        <v>6631</v>
      </c>
      <c r="D463">
        <v>305</v>
      </c>
      <c r="E463" t="s">
        <v>10947</v>
      </c>
      <c r="F463" t="s">
        <v>88</v>
      </c>
      <c r="G463" t="s">
        <v>6633</v>
      </c>
      <c r="H463" t="s">
        <v>1707</v>
      </c>
      <c r="I463" t="s">
        <v>10322</v>
      </c>
      <c r="J463" t="s">
        <v>10348</v>
      </c>
      <c r="K463" t="s">
        <v>10349</v>
      </c>
      <c r="L463" t="s">
        <v>10325</v>
      </c>
      <c r="M463" t="s">
        <v>10326</v>
      </c>
      <c r="N463" t="s">
        <v>10854</v>
      </c>
      <c r="O463" t="s">
        <v>10327</v>
      </c>
      <c r="P463" t="s">
        <v>10328</v>
      </c>
      <c r="Q463" t="s">
        <v>10329</v>
      </c>
      <c r="R463" t="s">
        <v>10327</v>
      </c>
      <c r="S463" t="s">
        <v>10327</v>
      </c>
      <c r="T463" t="s">
        <v>10330</v>
      </c>
      <c r="U463" t="str">
        <f t="shared" si="7"/>
        <v>6236683860004075540305</v>
      </c>
      <c r="V463" t="e">
        <f>VLOOKUP(U463,网银退汇!F:G,2,FALSE)</f>
        <v>#N/A</v>
      </c>
      <c r="W463" t="e">
        <f>VLOOKUP(U463,网银退汇!F:O,10,FALSE)</f>
        <v>#N/A</v>
      </c>
      <c r="X463" t="e">
        <f>VLOOKUP(C463,自助退!L:V,11,FALSE)</f>
        <v>#N/A</v>
      </c>
    </row>
    <row r="464" spans="1:24">
      <c r="A464" t="s">
        <v>10854</v>
      </c>
      <c r="B464" t="s">
        <v>1708</v>
      </c>
      <c r="C464" t="s">
        <v>6634</v>
      </c>
      <c r="D464">
        <v>500</v>
      </c>
      <c r="E464" t="s">
        <v>10948</v>
      </c>
      <c r="F464" t="s">
        <v>88</v>
      </c>
      <c r="G464" t="s">
        <v>6636</v>
      </c>
      <c r="H464" t="s">
        <v>10949</v>
      </c>
      <c r="I464" t="s">
        <v>10656</v>
      </c>
      <c r="J464" t="s">
        <v>10657</v>
      </c>
      <c r="K464" t="s">
        <v>10402</v>
      </c>
      <c r="L464" t="s">
        <v>10325</v>
      </c>
      <c r="M464" t="s">
        <v>10326</v>
      </c>
      <c r="N464" t="s">
        <v>10854</v>
      </c>
      <c r="O464" t="s">
        <v>10403</v>
      </c>
      <c r="P464" t="s">
        <v>10328</v>
      </c>
      <c r="Q464" t="s">
        <v>10329</v>
      </c>
      <c r="R464" t="s">
        <v>10327</v>
      </c>
      <c r="S464" t="s">
        <v>10327</v>
      </c>
      <c r="T464" t="s">
        <v>10330</v>
      </c>
      <c r="U464" t="str">
        <f t="shared" si="7"/>
        <v>6231900020009621131500</v>
      </c>
      <c r="V464" t="e">
        <f>VLOOKUP(U464,网银退汇!F:G,2,FALSE)</f>
        <v>#N/A</v>
      </c>
      <c r="W464" t="e">
        <f>VLOOKUP(U464,网银退汇!F:O,10,FALSE)</f>
        <v>#N/A</v>
      </c>
      <c r="X464" t="e">
        <f>VLOOKUP(C464,自助退!L:V,11,FALSE)</f>
        <v>#N/A</v>
      </c>
    </row>
    <row r="465" spans="1:24">
      <c r="A465" t="s">
        <v>10854</v>
      </c>
      <c r="B465" t="s">
        <v>1711</v>
      </c>
      <c r="C465" t="s">
        <v>6637</v>
      </c>
      <c r="D465">
        <v>50</v>
      </c>
      <c r="E465" t="s">
        <v>10950</v>
      </c>
      <c r="F465" t="s">
        <v>88</v>
      </c>
      <c r="G465" t="s">
        <v>6639</v>
      </c>
      <c r="H465" t="s">
        <v>1713</v>
      </c>
      <c r="I465" t="s">
        <v>10322</v>
      </c>
      <c r="J465" t="s">
        <v>10348</v>
      </c>
      <c r="K465" t="s">
        <v>10349</v>
      </c>
      <c r="L465" t="s">
        <v>10325</v>
      </c>
      <c r="M465" t="s">
        <v>10326</v>
      </c>
      <c r="N465" t="s">
        <v>10854</v>
      </c>
      <c r="O465" t="s">
        <v>10327</v>
      </c>
      <c r="P465" t="s">
        <v>10328</v>
      </c>
      <c r="Q465" t="s">
        <v>10329</v>
      </c>
      <c r="R465" t="s">
        <v>10327</v>
      </c>
      <c r="S465" t="s">
        <v>10327</v>
      </c>
      <c r="T465" t="s">
        <v>10330</v>
      </c>
      <c r="U465" t="str">
        <f t="shared" si="7"/>
        <v>625965674009256850</v>
      </c>
      <c r="V465" t="e">
        <f>VLOOKUP(U465,网银退汇!F:G,2,FALSE)</f>
        <v>#N/A</v>
      </c>
      <c r="W465" t="e">
        <f>VLOOKUP(U465,网银退汇!F:O,10,FALSE)</f>
        <v>#N/A</v>
      </c>
      <c r="X465" t="e">
        <f>VLOOKUP(C465,自助退!L:V,11,FALSE)</f>
        <v>#N/A</v>
      </c>
    </row>
    <row r="466" spans="1:24">
      <c r="A466" t="s">
        <v>10854</v>
      </c>
      <c r="B466" t="s">
        <v>1714</v>
      </c>
      <c r="C466" t="s">
        <v>6640</v>
      </c>
      <c r="D466">
        <v>219</v>
      </c>
      <c r="E466" t="s">
        <v>10951</v>
      </c>
      <c r="F466" t="s">
        <v>88</v>
      </c>
      <c r="G466" t="s">
        <v>6639</v>
      </c>
      <c r="H466" t="s">
        <v>1713</v>
      </c>
      <c r="I466" t="s">
        <v>10322</v>
      </c>
      <c r="J466" t="s">
        <v>10348</v>
      </c>
      <c r="K466" t="s">
        <v>10349</v>
      </c>
      <c r="L466" t="s">
        <v>10325</v>
      </c>
      <c r="M466" t="s">
        <v>10326</v>
      </c>
      <c r="N466" t="s">
        <v>10854</v>
      </c>
      <c r="O466" t="s">
        <v>10327</v>
      </c>
      <c r="P466" t="s">
        <v>10328</v>
      </c>
      <c r="Q466" t="s">
        <v>10329</v>
      </c>
      <c r="R466" t="s">
        <v>10327</v>
      </c>
      <c r="S466" t="s">
        <v>10327</v>
      </c>
      <c r="T466" t="s">
        <v>10330</v>
      </c>
      <c r="U466" t="str">
        <f t="shared" si="7"/>
        <v>6259656740092568219</v>
      </c>
      <c r="V466" t="e">
        <f>VLOOKUP(U466,网银退汇!F:G,2,FALSE)</f>
        <v>#N/A</v>
      </c>
      <c r="W466" t="e">
        <f>VLOOKUP(U466,网银退汇!F:O,10,FALSE)</f>
        <v>#N/A</v>
      </c>
      <c r="X466" t="e">
        <f>VLOOKUP(C466,自助退!L:V,11,FALSE)</f>
        <v>#N/A</v>
      </c>
    </row>
    <row r="467" spans="1:24">
      <c r="A467" t="s">
        <v>10854</v>
      </c>
      <c r="B467" t="s">
        <v>1715</v>
      </c>
      <c r="C467" t="s">
        <v>6642</v>
      </c>
      <c r="D467">
        <v>980</v>
      </c>
      <c r="E467" t="s">
        <v>10952</v>
      </c>
      <c r="F467" t="s">
        <v>88</v>
      </c>
      <c r="G467" t="s">
        <v>6644</v>
      </c>
      <c r="H467" t="s">
        <v>1717</v>
      </c>
      <c r="I467" t="s">
        <v>10322</v>
      </c>
      <c r="J467" t="s">
        <v>10351</v>
      </c>
      <c r="K467" t="s">
        <v>10352</v>
      </c>
      <c r="L467" t="s">
        <v>10325</v>
      </c>
      <c r="M467" t="s">
        <v>10326</v>
      </c>
      <c r="N467" t="s">
        <v>10854</v>
      </c>
      <c r="O467" t="s">
        <v>10327</v>
      </c>
      <c r="P467" t="s">
        <v>10328</v>
      </c>
      <c r="Q467" t="s">
        <v>10329</v>
      </c>
      <c r="R467" t="s">
        <v>10327</v>
      </c>
      <c r="S467" t="s">
        <v>10327</v>
      </c>
      <c r="T467" t="s">
        <v>10330</v>
      </c>
      <c r="U467" t="str">
        <f t="shared" si="7"/>
        <v>6282880064296099980</v>
      </c>
      <c r="V467" t="e">
        <f>VLOOKUP(U467,网银退汇!F:G,2,FALSE)</f>
        <v>#N/A</v>
      </c>
      <c r="W467" t="e">
        <f>VLOOKUP(U467,网银退汇!F:O,10,FALSE)</f>
        <v>#N/A</v>
      </c>
      <c r="X467" t="e">
        <f>VLOOKUP(C467,自助退!L:V,11,FALSE)</f>
        <v>#N/A</v>
      </c>
    </row>
    <row r="468" spans="1:24">
      <c r="A468" t="s">
        <v>10854</v>
      </c>
      <c r="B468" t="s">
        <v>1718</v>
      </c>
      <c r="C468" t="s">
        <v>6645</v>
      </c>
      <c r="D468">
        <v>470</v>
      </c>
      <c r="E468" t="s">
        <v>10953</v>
      </c>
      <c r="F468" t="s">
        <v>88</v>
      </c>
      <c r="G468" t="s">
        <v>6644</v>
      </c>
      <c r="H468" t="s">
        <v>1717</v>
      </c>
      <c r="I468" t="s">
        <v>10322</v>
      </c>
      <c r="J468" t="s">
        <v>10351</v>
      </c>
      <c r="K468" t="s">
        <v>10352</v>
      </c>
      <c r="L468" t="s">
        <v>10325</v>
      </c>
      <c r="M468" t="s">
        <v>10326</v>
      </c>
      <c r="N468" t="s">
        <v>10854</v>
      </c>
      <c r="O468" t="s">
        <v>10327</v>
      </c>
      <c r="P468" t="s">
        <v>10328</v>
      </c>
      <c r="Q468" t="s">
        <v>10329</v>
      </c>
      <c r="R468" t="s">
        <v>10327</v>
      </c>
      <c r="S468" t="s">
        <v>10327</v>
      </c>
      <c r="T468" t="s">
        <v>10330</v>
      </c>
      <c r="U468" t="str">
        <f t="shared" si="7"/>
        <v>6282880064296099470</v>
      </c>
      <c r="V468" t="e">
        <f>VLOOKUP(U468,网银退汇!F:G,2,FALSE)</f>
        <v>#N/A</v>
      </c>
      <c r="W468" t="e">
        <f>VLOOKUP(U468,网银退汇!F:O,10,FALSE)</f>
        <v>#N/A</v>
      </c>
      <c r="X468" t="e">
        <f>VLOOKUP(C468,自助退!L:V,11,FALSE)</f>
        <v>#N/A</v>
      </c>
    </row>
    <row r="469" spans="1:24">
      <c r="A469" t="s">
        <v>10854</v>
      </c>
      <c r="B469" t="s">
        <v>1721</v>
      </c>
      <c r="C469" t="s">
        <v>6647</v>
      </c>
      <c r="D469">
        <v>400</v>
      </c>
      <c r="E469" t="s">
        <v>10954</v>
      </c>
      <c r="F469" t="s">
        <v>88</v>
      </c>
      <c r="G469" t="s">
        <v>6649</v>
      </c>
      <c r="H469" t="s">
        <v>1723</v>
      </c>
      <c r="I469" t="s">
        <v>10322</v>
      </c>
      <c r="J469" t="s">
        <v>10348</v>
      </c>
      <c r="K469" t="s">
        <v>10349</v>
      </c>
      <c r="L469" t="s">
        <v>10325</v>
      </c>
      <c r="M469" t="s">
        <v>10326</v>
      </c>
      <c r="N469" t="s">
        <v>10854</v>
      </c>
      <c r="O469" t="s">
        <v>10327</v>
      </c>
      <c r="P469" t="s">
        <v>10328</v>
      </c>
      <c r="Q469" t="s">
        <v>10329</v>
      </c>
      <c r="R469" t="s">
        <v>10327</v>
      </c>
      <c r="S469" t="s">
        <v>10327</v>
      </c>
      <c r="T469" t="s">
        <v>10330</v>
      </c>
      <c r="U469" t="str">
        <f t="shared" si="7"/>
        <v>6227007171570227087400</v>
      </c>
      <c r="V469" t="e">
        <f>VLOOKUP(U469,网银退汇!F:G,2,FALSE)</f>
        <v>#N/A</v>
      </c>
      <c r="W469" t="e">
        <f>VLOOKUP(U469,网银退汇!F:O,10,FALSE)</f>
        <v>#N/A</v>
      </c>
      <c r="X469" t="e">
        <f>VLOOKUP(C469,自助退!L:V,11,FALSE)</f>
        <v>#N/A</v>
      </c>
    </row>
    <row r="470" spans="1:24">
      <c r="A470" t="s">
        <v>10854</v>
      </c>
      <c r="B470" t="s">
        <v>6650</v>
      </c>
      <c r="C470" t="s">
        <v>6651</v>
      </c>
      <c r="D470">
        <v>164</v>
      </c>
      <c r="E470" t="s">
        <v>10955</v>
      </c>
      <c r="F470" t="s">
        <v>393</v>
      </c>
      <c r="G470" t="s">
        <v>5032</v>
      </c>
      <c r="H470" t="s">
        <v>220</v>
      </c>
      <c r="I470" t="s">
        <v>10542</v>
      </c>
      <c r="J470" t="s">
        <v>10543</v>
      </c>
      <c r="K470" t="s">
        <v>10544</v>
      </c>
      <c r="L470" t="s">
        <v>10325</v>
      </c>
      <c r="M470" t="s">
        <v>10364</v>
      </c>
      <c r="N470" t="s">
        <v>10854</v>
      </c>
      <c r="O470" t="s">
        <v>10327</v>
      </c>
      <c r="P470" t="s">
        <v>10328</v>
      </c>
      <c r="Q470" t="s">
        <v>10365</v>
      </c>
      <c r="R470" t="s">
        <v>10327</v>
      </c>
      <c r="S470" t="s">
        <v>10327</v>
      </c>
      <c r="T470" t="s">
        <v>10366</v>
      </c>
      <c r="U470" t="str">
        <f t="shared" si="7"/>
        <v>6217790001098329085164</v>
      </c>
      <c r="V470">
        <f>VLOOKUP(U470,网银退汇!F:G,2,FALSE)</f>
        <v>164</v>
      </c>
      <c r="W470" t="str">
        <f>VLOOKUP(U470,网银退汇!F:O,10,FALSE)</f>
        <v>20170615</v>
      </c>
      <c r="X470">
        <f>VLOOKUP(C470,自助退!L:V,11,FALSE)</f>
        <v>164</v>
      </c>
    </row>
    <row r="471" spans="1:24">
      <c r="A471" t="s">
        <v>10854</v>
      </c>
      <c r="B471" t="s">
        <v>1725</v>
      </c>
      <c r="C471" t="s">
        <v>6653</v>
      </c>
      <c r="D471">
        <v>10</v>
      </c>
      <c r="E471" t="s">
        <v>10956</v>
      </c>
      <c r="F471" t="s">
        <v>88</v>
      </c>
      <c r="G471" t="s">
        <v>152</v>
      </c>
      <c r="H471" t="s">
        <v>108</v>
      </c>
      <c r="I471" t="s">
        <v>10322</v>
      </c>
      <c r="J471" t="s">
        <v>10381</v>
      </c>
      <c r="K471" t="s">
        <v>10382</v>
      </c>
      <c r="L471" t="s">
        <v>10325</v>
      </c>
      <c r="M471" t="s">
        <v>10326</v>
      </c>
      <c r="N471" t="s">
        <v>10854</v>
      </c>
      <c r="O471" t="s">
        <v>10327</v>
      </c>
      <c r="P471" t="s">
        <v>10328</v>
      </c>
      <c r="Q471" t="s">
        <v>10329</v>
      </c>
      <c r="R471" t="s">
        <v>10327</v>
      </c>
      <c r="S471" t="s">
        <v>10327</v>
      </c>
      <c r="T471" t="s">
        <v>10330</v>
      </c>
      <c r="U471" t="str">
        <f t="shared" si="7"/>
        <v>622848386064561331010</v>
      </c>
      <c r="V471" t="e">
        <f>VLOOKUP(U471,网银退汇!F:G,2,FALSE)</f>
        <v>#N/A</v>
      </c>
      <c r="W471" t="e">
        <f>VLOOKUP(U471,网银退汇!F:O,10,FALSE)</f>
        <v>#N/A</v>
      </c>
      <c r="X471" t="e">
        <f>VLOOKUP(C471,自助退!L:V,11,FALSE)</f>
        <v>#N/A</v>
      </c>
    </row>
    <row r="472" spans="1:24">
      <c r="A472" t="s">
        <v>10854</v>
      </c>
      <c r="B472" t="s">
        <v>1726</v>
      </c>
      <c r="C472" t="s">
        <v>6655</v>
      </c>
      <c r="D472">
        <v>1647</v>
      </c>
      <c r="E472" t="s">
        <v>10957</v>
      </c>
      <c r="F472" t="s">
        <v>88</v>
      </c>
      <c r="G472" t="s">
        <v>6657</v>
      </c>
      <c r="H472" t="s">
        <v>1728</v>
      </c>
      <c r="I472" t="s">
        <v>10322</v>
      </c>
      <c r="J472" t="s">
        <v>10359</v>
      </c>
      <c r="K472" t="s">
        <v>10360</v>
      </c>
      <c r="L472" t="s">
        <v>10325</v>
      </c>
      <c r="M472" t="s">
        <v>10326</v>
      </c>
      <c r="N472" t="s">
        <v>10854</v>
      </c>
      <c r="O472" t="s">
        <v>10327</v>
      </c>
      <c r="P472" t="s">
        <v>10328</v>
      </c>
      <c r="Q472" t="s">
        <v>10329</v>
      </c>
      <c r="R472" t="s">
        <v>10327</v>
      </c>
      <c r="S472" t="s">
        <v>10327</v>
      </c>
      <c r="T472" t="s">
        <v>10330</v>
      </c>
      <c r="U472" t="str">
        <f t="shared" si="7"/>
        <v>62178527000178857551647</v>
      </c>
      <c r="V472" t="e">
        <f>VLOOKUP(U472,网银退汇!F:G,2,FALSE)</f>
        <v>#N/A</v>
      </c>
      <c r="W472" t="e">
        <f>VLOOKUP(U472,网银退汇!F:O,10,FALSE)</f>
        <v>#N/A</v>
      </c>
      <c r="X472" t="e">
        <f>VLOOKUP(C472,自助退!L:V,11,FALSE)</f>
        <v>#N/A</v>
      </c>
    </row>
    <row r="473" spans="1:24">
      <c r="A473" t="s">
        <v>10854</v>
      </c>
      <c r="B473" t="s">
        <v>1729</v>
      </c>
      <c r="C473" t="s">
        <v>6658</v>
      </c>
      <c r="D473">
        <v>324</v>
      </c>
      <c r="E473" t="s">
        <v>10958</v>
      </c>
      <c r="F473" t="s">
        <v>88</v>
      </c>
      <c r="G473" t="s">
        <v>6660</v>
      </c>
      <c r="H473" t="s">
        <v>1731</v>
      </c>
      <c r="I473" t="s">
        <v>10322</v>
      </c>
      <c r="J473" t="s">
        <v>10348</v>
      </c>
      <c r="K473" t="s">
        <v>10349</v>
      </c>
      <c r="L473" t="s">
        <v>10325</v>
      </c>
      <c r="M473" t="s">
        <v>10326</v>
      </c>
      <c r="N473" t="s">
        <v>10854</v>
      </c>
      <c r="O473" t="s">
        <v>10327</v>
      </c>
      <c r="P473" t="s">
        <v>10328</v>
      </c>
      <c r="Q473" t="s">
        <v>10329</v>
      </c>
      <c r="R473" t="s">
        <v>10327</v>
      </c>
      <c r="S473" t="s">
        <v>10327</v>
      </c>
      <c r="T473" t="s">
        <v>10330</v>
      </c>
      <c r="U473" t="str">
        <f t="shared" si="7"/>
        <v>6217003900001491325324</v>
      </c>
      <c r="V473" t="e">
        <f>VLOOKUP(U473,网银退汇!F:G,2,FALSE)</f>
        <v>#N/A</v>
      </c>
      <c r="W473" t="e">
        <f>VLOOKUP(U473,网银退汇!F:O,10,FALSE)</f>
        <v>#N/A</v>
      </c>
      <c r="X473" t="e">
        <f>VLOOKUP(C473,自助退!L:V,11,FALSE)</f>
        <v>#N/A</v>
      </c>
    </row>
    <row r="474" spans="1:24">
      <c r="A474" t="s">
        <v>10854</v>
      </c>
      <c r="B474" t="s">
        <v>6661</v>
      </c>
      <c r="C474" t="s">
        <v>6662</v>
      </c>
      <c r="D474">
        <v>25</v>
      </c>
      <c r="E474" t="s">
        <v>10959</v>
      </c>
      <c r="F474" t="s">
        <v>90</v>
      </c>
      <c r="G474" t="s">
        <v>5033</v>
      </c>
      <c r="H474" t="s">
        <v>1733</v>
      </c>
      <c r="I474" t="s">
        <v>10322</v>
      </c>
      <c r="J474" t="s">
        <v>10356</v>
      </c>
      <c r="K474" t="s">
        <v>10357</v>
      </c>
      <c r="L474" t="s">
        <v>10325</v>
      </c>
      <c r="M474" t="s">
        <v>10364</v>
      </c>
      <c r="N474" t="s">
        <v>10854</v>
      </c>
      <c r="O474" t="s">
        <v>10327</v>
      </c>
      <c r="P474" t="s">
        <v>10328</v>
      </c>
      <c r="Q474" t="s">
        <v>10365</v>
      </c>
      <c r="R474" t="s">
        <v>10327</v>
      </c>
      <c r="S474" t="s">
        <v>10327</v>
      </c>
      <c r="T474" t="s">
        <v>10366</v>
      </c>
      <c r="U474" t="str">
        <f t="shared" si="7"/>
        <v>621799730002930419625</v>
      </c>
      <c r="V474">
        <f>VLOOKUP(U474,网银退汇!F:G,2,FALSE)</f>
        <v>25</v>
      </c>
      <c r="W474" t="str">
        <f>VLOOKUP(U474,网银退汇!F:O,10,FALSE)</f>
        <v>20170615</v>
      </c>
      <c r="X474">
        <f>VLOOKUP(C474,自助退!L:V,11,FALSE)</f>
        <v>25</v>
      </c>
    </row>
    <row r="475" spans="1:24">
      <c r="A475" t="s">
        <v>10854</v>
      </c>
      <c r="B475" t="s">
        <v>1734</v>
      </c>
      <c r="C475" t="s">
        <v>6664</v>
      </c>
      <c r="D475">
        <v>46</v>
      </c>
      <c r="E475" t="s">
        <v>10960</v>
      </c>
      <c r="F475" t="s">
        <v>88</v>
      </c>
      <c r="G475" t="s">
        <v>6666</v>
      </c>
      <c r="H475" t="s">
        <v>10961</v>
      </c>
      <c r="I475" t="s">
        <v>10322</v>
      </c>
      <c r="J475" t="s">
        <v>10348</v>
      </c>
      <c r="K475" t="s">
        <v>10349</v>
      </c>
      <c r="L475" t="s">
        <v>10325</v>
      </c>
      <c r="M475" t="s">
        <v>10326</v>
      </c>
      <c r="N475" t="s">
        <v>10854</v>
      </c>
      <c r="O475" t="s">
        <v>10327</v>
      </c>
      <c r="P475" t="s">
        <v>10328</v>
      </c>
      <c r="Q475" t="s">
        <v>10329</v>
      </c>
      <c r="R475" t="s">
        <v>10327</v>
      </c>
      <c r="S475" t="s">
        <v>10327</v>
      </c>
      <c r="T475" t="s">
        <v>10330</v>
      </c>
      <c r="U475" t="str">
        <f t="shared" si="7"/>
        <v>621700717000482119346</v>
      </c>
      <c r="V475" t="e">
        <f>VLOOKUP(U475,网银退汇!F:G,2,FALSE)</f>
        <v>#N/A</v>
      </c>
      <c r="W475" t="e">
        <f>VLOOKUP(U475,网银退汇!F:O,10,FALSE)</f>
        <v>#N/A</v>
      </c>
      <c r="X475" t="e">
        <f>VLOOKUP(C475,自助退!L:V,11,FALSE)</f>
        <v>#N/A</v>
      </c>
    </row>
    <row r="476" spans="1:24">
      <c r="A476" t="s">
        <v>10854</v>
      </c>
      <c r="B476" t="s">
        <v>1737</v>
      </c>
      <c r="C476" t="s">
        <v>6667</v>
      </c>
      <c r="D476">
        <v>1000</v>
      </c>
      <c r="E476" t="s">
        <v>10962</v>
      </c>
      <c r="F476" t="s">
        <v>88</v>
      </c>
      <c r="G476" t="s">
        <v>6669</v>
      </c>
      <c r="H476" t="s">
        <v>10963</v>
      </c>
      <c r="I476" t="s">
        <v>10322</v>
      </c>
      <c r="J476" t="s">
        <v>10348</v>
      </c>
      <c r="K476" t="s">
        <v>10349</v>
      </c>
      <c r="L476" t="s">
        <v>10325</v>
      </c>
      <c r="M476" t="s">
        <v>10326</v>
      </c>
      <c r="N476" t="s">
        <v>10854</v>
      </c>
      <c r="O476" t="s">
        <v>10327</v>
      </c>
      <c r="P476" t="s">
        <v>10328</v>
      </c>
      <c r="Q476" t="s">
        <v>10329</v>
      </c>
      <c r="R476" t="s">
        <v>10327</v>
      </c>
      <c r="S476" t="s">
        <v>10327</v>
      </c>
      <c r="T476" t="s">
        <v>10330</v>
      </c>
      <c r="U476" t="str">
        <f t="shared" si="7"/>
        <v>62536340067788041000</v>
      </c>
      <c r="V476" t="e">
        <f>VLOOKUP(U476,网银退汇!F:G,2,FALSE)</f>
        <v>#N/A</v>
      </c>
      <c r="W476" t="e">
        <f>VLOOKUP(U476,网银退汇!F:O,10,FALSE)</f>
        <v>#N/A</v>
      </c>
      <c r="X476" t="e">
        <f>VLOOKUP(C476,自助退!L:V,11,FALSE)</f>
        <v>#N/A</v>
      </c>
    </row>
    <row r="477" spans="1:24">
      <c r="A477" t="s">
        <v>10854</v>
      </c>
      <c r="B477" t="s">
        <v>1740</v>
      </c>
      <c r="C477" t="s">
        <v>6670</v>
      </c>
      <c r="D477">
        <v>500</v>
      </c>
      <c r="E477" t="s">
        <v>10964</v>
      </c>
      <c r="F477" t="s">
        <v>88</v>
      </c>
      <c r="G477" t="s">
        <v>6672</v>
      </c>
      <c r="H477" t="s">
        <v>1742</v>
      </c>
      <c r="I477" t="s">
        <v>10656</v>
      </c>
      <c r="J477" t="s">
        <v>10657</v>
      </c>
      <c r="K477" t="s">
        <v>10402</v>
      </c>
      <c r="L477" t="s">
        <v>10325</v>
      </c>
      <c r="M477" t="s">
        <v>10326</v>
      </c>
      <c r="N477" t="s">
        <v>10854</v>
      </c>
      <c r="O477" t="s">
        <v>10403</v>
      </c>
      <c r="P477" t="s">
        <v>10328</v>
      </c>
      <c r="Q477" t="s">
        <v>10329</v>
      </c>
      <c r="R477" t="s">
        <v>10327</v>
      </c>
      <c r="S477" t="s">
        <v>10327</v>
      </c>
      <c r="T477" t="s">
        <v>10330</v>
      </c>
      <c r="U477" t="str">
        <f t="shared" si="7"/>
        <v>6223692146646593500</v>
      </c>
      <c r="V477" t="e">
        <f>VLOOKUP(U477,网银退汇!F:G,2,FALSE)</f>
        <v>#N/A</v>
      </c>
      <c r="W477" t="e">
        <f>VLOOKUP(U477,网银退汇!F:O,10,FALSE)</f>
        <v>#N/A</v>
      </c>
      <c r="X477" t="e">
        <f>VLOOKUP(C477,自助退!L:V,11,FALSE)</f>
        <v>#N/A</v>
      </c>
    </row>
    <row r="478" spans="1:24">
      <c r="A478" t="s">
        <v>10854</v>
      </c>
      <c r="B478" t="s">
        <v>1743</v>
      </c>
      <c r="C478" t="s">
        <v>6673</v>
      </c>
      <c r="D478">
        <v>3000</v>
      </c>
      <c r="E478" t="s">
        <v>10965</v>
      </c>
      <c r="F478" t="s">
        <v>88</v>
      </c>
      <c r="G478" t="s">
        <v>6675</v>
      </c>
      <c r="H478" t="s">
        <v>1666</v>
      </c>
      <c r="I478" t="s">
        <v>10416</v>
      </c>
      <c r="J478" t="s">
        <v>10424</v>
      </c>
      <c r="K478" t="s">
        <v>10425</v>
      </c>
      <c r="L478" t="s">
        <v>10325</v>
      </c>
      <c r="M478" t="s">
        <v>10326</v>
      </c>
      <c r="N478" t="s">
        <v>10854</v>
      </c>
      <c r="O478" t="s">
        <v>10327</v>
      </c>
      <c r="P478" t="s">
        <v>10328</v>
      </c>
      <c r="Q478" t="s">
        <v>10329</v>
      </c>
      <c r="R478" t="s">
        <v>10327</v>
      </c>
      <c r="S478" t="s">
        <v>10327</v>
      </c>
      <c r="T478" t="s">
        <v>10330</v>
      </c>
      <c r="U478" t="str">
        <f t="shared" si="7"/>
        <v>62225205881303163000</v>
      </c>
      <c r="V478" t="e">
        <f>VLOOKUP(U478,网银退汇!F:G,2,FALSE)</f>
        <v>#N/A</v>
      </c>
      <c r="W478" t="e">
        <f>VLOOKUP(U478,网银退汇!F:O,10,FALSE)</f>
        <v>#N/A</v>
      </c>
      <c r="X478" t="e">
        <f>VLOOKUP(C478,自助退!L:V,11,FALSE)</f>
        <v>#N/A</v>
      </c>
    </row>
    <row r="479" spans="1:24">
      <c r="A479" t="s">
        <v>10854</v>
      </c>
      <c r="B479" t="s">
        <v>1744</v>
      </c>
      <c r="C479" t="s">
        <v>6676</v>
      </c>
      <c r="D479">
        <v>2000</v>
      </c>
      <c r="E479" t="s">
        <v>10966</v>
      </c>
      <c r="F479" t="s">
        <v>88</v>
      </c>
      <c r="G479" t="s">
        <v>6519</v>
      </c>
      <c r="H479" t="s">
        <v>1666</v>
      </c>
      <c r="I479" t="s">
        <v>10537</v>
      </c>
      <c r="J479" t="s">
        <v>10538</v>
      </c>
      <c r="K479" t="s">
        <v>10539</v>
      </c>
      <c r="L479" t="s">
        <v>10325</v>
      </c>
      <c r="M479" t="s">
        <v>10326</v>
      </c>
      <c r="N479" t="s">
        <v>10854</v>
      </c>
      <c r="O479" t="s">
        <v>10327</v>
      </c>
      <c r="P479" t="s">
        <v>10328</v>
      </c>
      <c r="Q479" t="s">
        <v>10329</v>
      </c>
      <c r="R479" t="s">
        <v>10327</v>
      </c>
      <c r="S479" t="s">
        <v>10327</v>
      </c>
      <c r="T479" t="s">
        <v>10330</v>
      </c>
      <c r="U479" t="str">
        <f t="shared" si="7"/>
        <v>62292245005691062000</v>
      </c>
      <c r="V479" t="e">
        <f>VLOOKUP(U479,网银退汇!F:G,2,FALSE)</f>
        <v>#N/A</v>
      </c>
      <c r="W479" t="e">
        <f>VLOOKUP(U479,网银退汇!F:O,10,FALSE)</f>
        <v>#N/A</v>
      </c>
      <c r="X479" t="e">
        <f>VLOOKUP(C479,自助退!L:V,11,FALSE)</f>
        <v>#N/A</v>
      </c>
    </row>
    <row r="480" spans="1:24">
      <c r="A480" t="s">
        <v>10967</v>
      </c>
      <c r="B480" t="s">
        <v>6678</v>
      </c>
      <c r="C480" t="s">
        <v>6679</v>
      </c>
      <c r="D480">
        <v>398</v>
      </c>
      <c r="E480" t="s">
        <v>10968</v>
      </c>
      <c r="F480" t="s">
        <v>10363</v>
      </c>
      <c r="G480" t="s">
        <v>4977</v>
      </c>
      <c r="H480" t="s">
        <v>336</v>
      </c>
      <c r="I480" t="s">
        <v>10322</v>
      </c>
      <c r="J480" t="s">
        <v>10351</v>
      </c>
      <c r="K480" t="s">
        <v>10352</v>
      </c>
      <c r="L480" t="s">
        <v>10325</v>
      </c>
      <c r="M480" t="s">
        <v>10364</v>
      </c>
      <c r="N480" t="s">
        <v>10967</v>
      </c>
      <c r="O480" t="s">
        <v>10327</v>
      </c>
      <c r="P480" t="s">
        <v>10328</v>
      </c>
      <c r="Q480" t="s">
        <v>10365</v>
      </c>
      <c r="R480" t="s">
        <v>10327</v>
      </c>
      <c r="S480" t="s">
        <v>10327</v>
      </c>
      <c r="T480" t="s">
        <v>10366</v>
      </c>
      <c r="U480" t="str">
        <f t="shared" si="7"/>
        <v>6222350116469253398</v>
      </c>
      <c r="V480">
        <f>VLOOKUP(U480,网银退汇!F:G,2,FALSE)</f>
        <v>398</v>
      </c>
      <c r="W480" t="str">
        <f>VLOOKUP(U480,网银退汇!F:O,10,FALSE)</f>
        <v>20170615</v>
      </c>
      <c r="X480">
        <f>VLOOKUP(C480,自助退!L:V,11,FALSE)</f>
        <v>398</v>
      </c>
    </row>
    <row r="481" spans="1:24">
      <c r="A481" t="s">
        <v>10967</v>
      </c>
      <c r="B481" t="s">
        <v>6681</v>
      </c>
      <c r="C481" t="s">
        <v>6682</v>
      </c>
      <c r="D481">
        <v>9052</v>
      </c>
      <c r="E481" t="s">
        <v>10969</v>
      </c>
      <c r="F481" t="s">
        <v>10740</v>
      </c>
      <c r="G481" t="s">
        <v>4933</v>
      </c>
      <c r="H481" t="s">
        <v>1209</v>
      </c>
      <c r="I481" t="s">
        <v>10656</v>
      </c>
      <c r="J481" t="s">
        <v>10657</v>
      </c>
      <c r="K481" t="s">
        <v>10402</v>
      </c>
      <c r="L481" t="s">
        <v>10325</v>
      </c>
      <c r="M481" t="s">
        <v>10364</v>
      </c>
      <c r="N481" t="s">
        <v>10967</v>
      </c>
      <c r="O481" t="s">
        <v>10403</v>
      </c>
      <c r="P481" t="s">
        <v>10328</v>
      </c>
      <c r="Q481" t="s">
        <v>10365</v>
      </c>
      <c r="R481" t="s">
        <v>10327</v>
      </c>
      <c r="S481" t="s">
        <v>10327</v>
      </c>
      <c r="T481" t="s">
        <v>10366</v>
      </c>
      <c r="U481" t="str">
        <f t="shared" si="7"/>
        <v>62319000000415842089052</v>
      </c>
      <c r="V481">
        <f>VLOOKUP(U481,网银退汇!F:G,2,FALSE)</f>
        <v>9052</v>
      </c>
      <c r="W481" t="str">
        <f>VLOOKUP(U481,网银退汇!F:O,10,FALSE)</f>
        <v>20170615</v>
      </c>
      <c r="X481">
        <f>VLOOKUP(C481,自助退!L:V,11,FALSE)</f>
        <v>9052</v>
      </c>
    </row>
    <row r="482" spans="1:24">
      <c r="A482" t="s">
        <v>10967</v>
      </c>
      <c r="B482" t="s">
        <v>1746</v>
      </c>
      <c r="C482" t="s">
        <v>6684</v>
      </c>
      <c r="D482">
        <v>1045</v>
      </c>
      <c r="E482" t="s">
        <v>10970</v>
      </c>
      <c r="F482" t="s">
        <v>88</v>
      </c>
      <c r="G482" t="s">
        <v>6686</v>
      </c>
      <c r="H482" t="s">
        <v>1751</v>
      </c>
      <c r="I482" t="s">
        <v>10322</v>
      </c>
      <c r="J482" t="s">
        <v>10356</v>
      </c>
      <c r="K482" t="s">
        <v>10357</v>
      </c>
      <c r="L482" t="s">
        <v>10325</v>
      </c>
      <c r="M482" t="s">
        <v>10326</v>
      </c>
      <c r="N482" t="s">
        <v>10967</v>
      </c>
      <c r="O482" t="s">
        <v>10327</v>
      </c>
      <c r="P482" t="s">
        <v>10328</v>
      </c>
      <c r="Q482" t="s">
        <v>10329</v>
      </c>
      <c r="R482" t="s">
        <v>10327</v>
      </c>
      <c r="S482" t="s">
        <v>10327</v>
      </c>
      <c r="T482" t="s">
        <v>10330</v>
      </c>
      <c r="U482" t="str">
        <f t="shared" si="7"/>
        <v>62215073000020410911045</v>
      </c>
      <c r="V482" t="e">
        <f>VLOOKUP(U482,网银退汇!F:G,2,FALSE)</f>
        <v>#N/A</v>
      </c>
      <c r="W482" t="e">
        <f>VLOOKUP(U482,网银退汇!F:O,10,FALSE)</f>
        <v>#N/A</v>
      </c>
      <c r="X482" t="e">
        <f>VLOOKUP(C482,自助退!L:V,11,FALSE)</f>
        <v>#N/A</v>
      </c>
    </row>
    <row r="483" spans="1:24">
      <c r="A483" t="s">
        <v>10967</v>
      </c>
      <c r="B483" t="s">
        <v>1749</v>
      </c>
      <c r="C483" t="s">
        <v>6687</v>
      </c>
      <c r="D483">
        <v>142</v>
      </c>
      <c r="E483" t="s">
        <v>10971</v>
      </c>
      <c r="F483" t="s">
        <v>88</v>
      </c>
      <c r="G483" t="s">
        <v>6686</v>
      </c>
      <c r="H483" t="s">
        <v>1751</v>
      </c>
      <c r="I483" t="s">
        <v>10322</v>
      </c>
      <c r="J483" t="s">
        <v>10356</v>
      </c>
      <c r="K483" t="s">
        <v>10357</v>
      </c>
      <c r="L483" t="s">
        <v>10325</v>
      </c>
      <c r="M483" t="s">
        <v>10326</v>
      </c>
      <c r="N483" t="s">
        <v>10967</v>
      </c>
      <c r="O483" t="s">
        <v>10327</v>
      </c>
      <c r="P483" t="s">
        <v>10328</v>
      </c>
      <c r="Q483" t="s">
        <v>10329</v>
      </c>
      <c r="R483" t="s">
        <v>10327</v>
      </c>
      <c r="S483" t="s">
        <v>10327</v>
      </c>
      <c r="T483" t="s">
        <v>10330</v>
      </c>
      <c r="U483" t="str">
        <f t="shared" si="7"/>
        <v>6221507300002041091142</v>
      </c>
      <c r="V483" t="e">
        <f>VLOOKUP(U483,网银退汇!F:G,2,FALSE)</f>
        <v>#N/A</v>
      </c>
      <c r="W483" t="e">
        <f>VLOOKUP(U483,网银退汇!F:O,10,FALSE)</f>
        <v>#N/A</v>
      </c>
      <c r="X483" t="e">
        <f>VLOOKUP(C483,自助退!L:V,11,FALSE)</f>
        <v>#N/A</v>
      </c>
    </row>
    <row r="484" spans="1:24">
      <c r="A484" t="s">
        <v>10967</v>
      </c>
      <c r="B484" t="s">
        <v>1752</v>
      </c>
      <c r="C484" t="s">
        <v>6689</v>
      </c>
      <c r="D484">
        <v>214</v>
      </c>
      <c r="E484" t="s">
        <v>10972</v>
      </c>
      <c r="F484" t="s">
        <v>88</v>
      </c>
      <c r="G484" t="s">
        <v>6691</v>
      </c>
      <c r="H484" t="s">
        <v>1757</v>
      </c>
      <c r="I484" t="s">
        <v>10322</v>
      </c>
      <c r="J484" t="s">
        <v>10351</v>
      </c>
      <c r="K484" t="s">
        <v>10352</v>
      </c>
      <c r="L484" t="s">
        <v>10325</v>
      </c>
      <c r="M484" t="s">
        <v>10326</v>
      </c>
      <c r="N484" t="s">
        <v>10967</v>
      </c>
      <c r="O484" t="s">
        <v>10327</v>
      </c>
      <c r="P484" t="s">
        <v>10328</v>
      </c>
      <c r="Q484" t="s">
        <v>10329</v>
      </c>
      <c r="R484" t="s">
        <v>10327</v>
      </c>
      <c r="S484" t="s">
        <v>10327</v>
      </c>
      <c r="T484" t="s">
        <v>10330</v>
      </c>
      <c r="U484" t="str">
        <f t="shared" si="7"/>
        <v>6282880023369375214</v>
      </c>
      <c r="V484" t="e">
        <f>VLOOKUP(U484,网银退汇!F:G,2,FALSE)</f>
        <v>#N/A</v>
      </c>
      <c r="W484" t="e">
        <f>VLOOKUP(U484,网银退汇!F:O,10,FALSE)</f>
        <v>#N/A</v>
      </c>
      <c r="X484" t="e">
        <f>VLOOKUP(C484,自助退!L:V,11,FALSE)</f>
        <v>#N/A</v>
      </c>
    </row>
    <row r="485" spans="1:24">
      <c r="A485" t="s">
        <v>10967</v>
      </c>
      <c r="B485" t="s">
        <v>1755</v>
      </c>
      <c r="C485" t="s">
        <v>6692</v>
      </c>
      <c r="D485">
        <v>1000</v>
      </c>
      <c r="E485" t="s">
        <v>10973</v>
      </c>
      <c r="F485" t="s">
        <v>88</v>
      </c>
      <c r="G485" t="s">
        <v>6691</v>
      </c>
      <c r="H485" t="s">
        <v>1757</v>
      </c>
      <c r="I485" t="s">
        <v>10322</v>
      </c>
      <c r="J485" t="s">
        <v>10351</v>
      </c>
      <c r="K485" t="s">
        <v>10352</v>
      </c>
      <c r="L485" t="s">
        <v>10325</v>
      </c>
      <c r="M485" t="s">
        <v>10326</v>
      </c>
      <c r="N485" t="s">
        <v>10967</v>
      </c>
      <c r="O485" t="s">
        <v>10327</v>
      </c>
      <c r="P485" t="s">
        <v>10328</v>
      </c>
      <c r="Q485" t="s">
        <v>10329</v>
      </c>
      <c r="R485" t="s">
        <v>10327</v>
      </c>
      <c r="S485" t="s">
        <v>10327</v>
      </c>
      <c r="T485" t="s">
        <v>10330</v>
      </c>
      <c r="U485" t="str">
        <f t="shared" si="7"/>
        <v>62828800233693751000</v>
      </c>
      <c r="V485" t="e">
        <f>VLOOKUP(U485,网银退汇!F:G,2,FALSE)</f>
        <v>#N/A</v>
      </c>
      <c r="W485" t="e">
        <f>VLOOKUP(U485,网银退汇!F:O,10,FALSE)</f>
        <v>#N/A</v>
      </c>
      <c r="X485" t="e">
        <f>VLOOKUP(C485,自助退!L:V,11,FALSE)</f>
        <v>#N/A</v>
      </c>
    </row>
    <row r="486" spans="1:24">
      <c r="A486" t="s">
        <v>10967</v>
      </c>
      <c r="B486" t="s">
        <v>1758</v>
      </c>
      <c r="C486" t="s">
        <v>6694</v>
      </c>
      <c r="D486">
        <v>297</v>
      </c>
      <c r="E486" t="s">
        <v>10974</v>
      </c>
      <c r="F486" t="s">
        <v>88</v>
      </c>
      <c r="G486" t="s">
        <v>6691</v>
      </c>
      <c r="H486" t="s">
        <v>1757</v>
      </c>
      <c r="I486" t="s">
        <v>10322</v>
      </c>
      <c r="J486" t="s">
        <v>10351</v>
      </c>
      <c r="K486" t="s">
        <v>10352</v>
      </c>
      <c r="L486" t="s">
        <v>10325</v>
      </c>
      <c r="M486" t="s">
        <v>10326</v>
      </c>
      <c r="N486" t="s">
        <v>10967</v>
      </c>
      <c r="O486" t="s">
        <v>10327</v>
      </c>
      <c r="P486" t="s">
        <v>10328</v>
      </c>
      <c r="Q486" t="s">
        <v>10329</v>
      </c>
      <c r="R486" t="s">
        <v>10327</v>
      </c>
      <c r="S486" t="s">
        <v>10327</v>
      </c>
      <c r="T486" t="s">
        <v>10330</v>
      </c>
      <c r="U486" t="str">
        <f t="shared" si="7"/>
        <v>6282880023369375297</v>
      </c>
      <c r="V486" t="e">
        <f>VLOOKUP(U486,网银退汇!F:G,2,FALSE)</f>
        <v>#N/A</v>
      </c>
      <c r="W486" t="e">
        <f>VLOOKUP(U486,网银退汇!F:O,10,FALSE)</f>
        <v>#N/A</v>
      </c>
      <c r="X486" t="e">
        <f>VLOOKUP(C486,自助退!L:V,11,FALSE)</f>
        <v>#N/A</v>
      </c>
    </row>
    <row r="487" spans="1:24">
      <c r="A487" t="s">
        <v>10967</v>
      </c>
      <c r="B487" t="s">
        <v>1759</v>
      </c>
      <c r="C487" t="s">
        <v>6696</v>
      </c>
      <c r="D487">
        <v>94</v>
      </c>
      <c r="E487" t="s">
        <v>10975</v>
      </c>
      <c r="F487" t="s">
        <v>88</v>
      </c>
      <c r="G487" t="s">
        <v>6698</v>
      </c>
      <c r="H487" t="s">
        <v>1761</v>
      </c>
      <c r="I487" t="s">
        <v>10322</v>
      </c>
      <c r="J487" t="s">
        <v>10348</v>
      </c>
      <c r="K487" t="s">
        <v>10349</v>
      </c>
      <c r="L487" t="s">
        <v>10325</v>
      </c>
      <c r="M487" t="s">
        <v>10326</v>
      </c>
      <c r="N487" t="s">
        <v>10967</v>
      </c>
      <c r="O487" t="s">
        <v>10327</v>
      </c>
      <c r="P487" t="s">
        <v>10328</v>
      </c>
      <c r="Q487" t="s">
        <v>10329</v>
      </c>
      <c r="R487" t="s">
        <v>10327</v>
      </c>
      <c r="S487" t="s">
        <v>10327</v>
      </c>
      <c r="T487" t="s">
        <v>10330</v>
      </c>
      <c r="U487" t="str">
        <f t="shared" si="7"/>
        <v>625965424065822894</v>
      </c>
      <c r="V487" t="e">
        <f>VLOOKUP(U487,网银退汇!F:G,2,FALSE)</f>
        <v>#N/A</v>
      </c>
      <c r="W487" t="e">
        <f>VLOOKUP(U487,网银退汇!F:O,10,FALSE)</f>
        <v>#N/A</v>
      </c>
      <c r="X487" t="e">
        <f>VLOOKUP(C487,自助退!L:V,11,FALSE)</f>
        <v>#N/A</v>
      </c>
    </row>
    <row r="488" spans="1:24">
      <c r="A488" t="s">
        <v>10967</v>
      </c>
      <c r="B488" t="s">
        <v>1762</v>
      </c>
      <c r="C488" t="s">
        <v>6699</v>
      </c>
      <c r="D488">
        <v>3100</v>
      </c>
      <c r="E488" t="s">
        <v>10976</v>
      </c>
      <c r="F488" t="s">
        <v>88</v>
      </c>
      <c r="G488" t="s">
        <v>6701</v>
      </c>
      <c r="H488" t="s">
        <v>1764</v>
      </c>
      <c r="I488" t="s">
        <v>10656</v>
      </c>
      <c r="J488" t="s">
        <v>10657</v>
      </c>
      <c r="K488" t="s">
        <v>10402</v>
      </c>
      <c r="L488" t="s">
        <v>10325</v>
      </c>
      <c r="M488" t="s">
        <v>10326</v>
      </c>
      <c r="N488" t="s">
        <v>10967</v>
      </c>
      <c r="O488" t="s">
        <v>10403</v>
      </c>
      <c r="P488" t="s">
        <v>10328</v>
      </c>
      <c r="Q488" t="s">
        <v>10329</v>
      </c>
      <c r="R488" t="s">
        <v>10327</v>
      </c>
      <c r="S488" t="s">
        <v>10327</v>
      </c>
      <c r="T488" t="s">
        <v>10330</v>
      </c>
      <c r="U488" t="str">
        <f t="shared" si="7"/>
        <v>62236923395166293100</v>
      </c>
      <c r="V488" t="e">
        <f>VLOOKUP(U488,网银退汇!F:G,2,FALSE)</f>
        <v>#N/A</v>
      </c>
      <c r="W488" t="e">
        <f>VLOOKUP(U488,网银退汇!F:O,10,FALSE)</f>
        <v>#N/A</v>
      </c>
      <c r="X488" t="e">
        <f>VLOOKUP(C488,自助退!L:V,11,FALSE)</f>
        <v>#N/A</v>
      </c>
    </row>
    <row r="489" spans="1:24">
      <c r="A489" t="s">
        <v>10967</v>
      </c>
      <c r="B489" t="s">
        <v>1765</v>
      </c>
      <c r="C489" t="s">
        <v>6702</v>
      </c>
      <c r="D489">
        <v>365</v>
      </c>
      <c r="E489" t="s">
        <v>10977</v>
      </c>
      <c r="F489" t="s">
        <v>88</v>
      </c>
      <c r="G489" t="s">
        <v>81</v>
      </c>
      <c r="H489" t="s">
        <v>344</v>
      </c>
      <c r="I489" t="s">
        <v>10322</v>
      </c>
      <c r="J489" t="s">
        <v>10348</v>
      </c>
      <c r="K489" t="s">
        <v>10349</v>
      </c>
      <c r="L489" t="s">
        <v>10325</v>
      </c>
      <c r="M489" t="s">
        <v>10326</v>
      </c>
      <c r="N489" t="s">
        <v>10967</v>
      </c>
      <c r="O489" t="s">
        <v>10327</v>
      </c>
      <c r="P489" t="s">
        <v>10328</v>
      </c>
      <c r="Q489" t="s">
        <v>10329</v>
      </c>
      <c r="R489" t="s">
        <v>10327</v>
      </c>
      <c r="S489" t="s">
        <v>10327</v>
      </c>
      <c r="T489" t="s">
        <v>10330</v>
      </c>
      <c r="U489" t="str">
        <f t="shared" si="7"/>
        <v>6259656240604201365</v>
      </c>
      <c r="V489" t="e">
        <f>VLOOKUP(U489,网银退汇!F:G,2,FALSE)</f>
        <v>#N/A</v>
      </c>
      <c r="W489" t="e">
        <f>VLOOKUP(U489,网银退汇!F:O,10,FALSE)</f>
        <v>#N/A</v>
      </c>
      <c r="X489" t="e">
        <f>VLOOKUP(C489,自助退!L:V,11,FALSE)</f>
        <v>#N/A</v>
      </c>
    </row>
    <row r="490" spans="1:24">
      <c r="A490" t="s">
        <v>10967</v>
      </c>
      <c r="B490" t="s">
        <v>1766</v>
      </c>
      <c r="C490" t="s">
        <v>6704</v>
      </c>
      <c r="D490">
        <v>1088</v>
      </c>
      <c r="E490" t="s">
        <v>10978</v>
      </c>
      <c r="F490" t="s">
        <v>88</v>
      </c>
      <c r="G490" t="s">
        <v>4946</v>
      </c>
      <c r="H490" t="s">
        <v>1768</v>
      </c>
      <c r="I490" t="s">
        <v>10322</v>
      </c>
      <c r="J490" t="s">
        <v>10381</v>
      </c>
      <c r="K490" t="s">
        <v>10382</v>
      </c>
      <c r="L490" t="s">
        <v>10325</v>
      </c>
      <c r="M490" t="s">
        <v>10326</v>
      </c>
      <c r="N490" t="s">
        <v>10967</v>
      </c>
      <c r="O490" t="s">
        <v>10327</v>
      </c>
      <c r="P490" t="s">
        <v>10328</v>
      </c>
      <c r="Q490" t="s">
        <v>10329</v>
      </c>
      <c r="R490" t="s">
        <v>10327</v>
      </c>
      <c r="S490" t="s">
        <v>10327</v>
      </c>
      <c r="T490" t="s">
        <v>10330</v>
      </c>
      <c r="U490" t="str">
        <f t="shared" si="7"/>
        <v>62284838686102683741088</v>
      </c>
      <c r="V490" t="e">
        <f>VLOOKUP(U490,网银退汇!F:G,2,FALSE)</f>
        <v>#N/A</v>
      </c>
      <c r="W490" t="e">
        <f>VLOOKUP(U490,网银退汇!F:O,10,FALSE)</f>
        <v>#N/A</v>
      </c>
      <c r="X490" t="e">
        <f>VLOOKUP(C490,自助退!L:V,11,FALSE)</f>
        <v>#N/A</v>
      </c>
    </row>
    <row r="491" spans="1:24">
      <c r="A491" t="s">
        <v>10967</v>
      </c>
      <c r="B491" t="s">
        <v>1769</v>
      </c>
      <c r="C491" t="s">
        <v>6706</v>
      </c>
      <c r="D491">
        <v>2</v>
      </c>
      <c r="E491" t="s">
        <v>10979</v>
      </c>
      <c r="F491" t="s">
        <v>88</v>
      </c>
      <c r="G491" t="s">
        <v>6708</v>
      </c>
      <c r="H491" t="s">
        <v>1771</v>
      </c>
      <c r="I491" t="s">
        <v>10335</v>
      </c>
      <c r="J491" t="s">
        <v>10</v>
      </c>
      <c r="K491" t="s">
        <v>10336</v>
      </c>
      <c r="L491" t="s">
        <v>10325</v>
      </c>
      <c r="M491" t="s">
        <v>10326</v>
      </c>
      <c r="N491" t="s">
        <v>10967</v>
      </c>
      <c r="O491" t="s">
        <v>10327</v>
      </c>
      <c r="P491" t="s">
        <v>10328</v>
      </c>
      <c r="Q491" t="s">
        <v>10329</v>
      </c>
      <c r="R491" t="s">
        <v>10327</v>
      </c>
      <c r="S491" t="s">
        <v>10327</v>
      </c>
      <c r="T491" t="s">
        <v>10330</v>
      </c>
      <c r="U491" t="str">
        <f t="shared" si="7"/>
        <v>62148587134012972</v>
      </c>
      <c r="V491" t="e">
        <f>VLOOKUP(U491,网银退汇!F:G,2,FALSE)</f>
        <v>#N/A</v>
      </c>
      <c r="W491" t="e">
        <f>VLOOKUP(U491,网银退汇!F:O,10,FALSE)</f>
        <v>#N/A</v>
      </c>
      <c r="X491" t="e">
        <f>VLOOKUP(C491,自助退!L:V,11,FALSE)</f>
        <v>#N/A</v>
      </c>
    </row>
    <row r="492" spans="1:24">
      <c r="A492" t="s">
        <v>10967</v>
      </c>
      <c r="B492" t="s">
        <v>1772</v>
      </c>
      <c r="C492" t="s">
        <v>6712</v>
      </c>
      <c r="D492">
        <v>300</v>
      </c>
      <c r="E492" t="s">
        <v>10980</v>
      </c>
      <c r="F492" t="s">
        <v>88</v>
      </c>
      <c r="G492" t="s">
        <v>6714</v>
      </c>
      <c r="H492" t="s">
        <v>1774</v>
      </c>
      <c r="I492" t="s">
        <v>10656</v>
      </c>
      <c r="J492" t="s">
        <v>10657</v>
      </c>
      <c r="K492" t="s">
        <v>10402</v>
      </c>
      <c r="L492" t="s">
        <v>10325</v>
      </c>
      <c r="M492" t="s">
        <v>10326</v>
      </c>
      <c r="N492" t="s">
        <v>10967</v>
      </c>
      <c r="O492" t="s">
        <v>10403</v>
      </c>
      <c r="P492" t="s">
        <v>10328</v>
      </c>
      <c r="Q492" t="s">
        <v>10329</v>
      </c>
      <c r="R492" t="s">
        <v>10327</v>
      </c>
      <c r="S492" t="s">
        <v>10327</v>
      </c>
      <c r="T492" t="s">
        <v>10330</v>
      </c>
      <c r="U492" t="str">
        <f t="shared" si="7"/>
        <v>6231900000131081685300</v>
      </c>
      <c r="V492" t="e">
        <f>VLOOKUP(U492,网银退汇!F:G,2,FALSE)</f>
        <v>#N/A</v>
      </c>
      <c r="W492" t="e">
        <f>VLOOKUP(U492,网银退汇!F:O,10,FALSE)</f>
        <v>#N/A</v>
      </c>
      <c r="X492" t="e">
        <f>VLOOKUP(C492,自助退!L:V,11,FALSE)</f>
        <v>#N/A</v>
      </c>
    </row>
    <row r="493" spans="1:24">
      <c r="A493" t="s">
        <v>10967</v>
      </c>
      <c r="B493" t="s">
        <v>6709</v>
      </c>
      <c r="C493" t="s">
        <v>6710</v>
      </c>
      <c r="D493">
        <v>550</v>
      </c>
      <c r="E493" t="s">
        <v>10981</v>
      </c>
      <c r="F493" t="s">
        <v>10363</v>
      </c>
      <c r="G493" t="s">
        <v>4945</v>
      </c>
      <c r="H493" t="s">
        <v>1776</v>
      </c>
      <c r="I493" t="s">
        <v>10322</v>
      </c>
      <c r="J493" t="s">
        <v>10381</v>
      </c>
      <c r="K493" t="s">
        <v>10382</v>
      </c>
      <c r="L493" t="s">
        <v>10325</v>
      </c>
      <c r="M493" t="s">
        <v>10364</v>
      </c>
      <c r="N493" t="s">
        <v>10967</v>
      </c>
      <c r="O493" t="s">
        <v>10327</v>
      </c>
      <c r="P493" t="s">
        <v>10328</v>
      </c>
      <c r="Q493" t="s">
        <v>10365</v>
      </c>
      <c r="R493" t="s">
        <v>10327</v>
      </c>
      <c r="S493" t="s">
        <v>10327</v>
      </c>
      <c r="T493" t="s">
        <v>10366</v>
      </c>
      <c r="U493" t="str">
        <f t="shared" si="7"/>
        <v>6228483346261899862550</v>
      </c>
      <c r="V493">
        <f>VLOOKUP(U493,网银退汇!F:G,2,FALSE)</f>
        <v>550</v>
      </c>
      <c r="W493" t="str">
        <f>VLOOKUP(U493,网银退汇!F:O,10,FALSE)</f>
        <v>20170615</v>
      </c>
      <c r="X493">
        <f>VLOOKUP(C493,自助退!L:V,11,FALSE)</f>
        <v>550</v>
      </c>
    </row>
    <row r="494" spans="1:24">
      <c r="A494" t="s">
        <v>10967</v>
      </c>
      <c r="B494" t="s">
        <v>1777</v>
      </c>
      <c r="C494" t="s">
        <v>6715</v>
      </c>
      <c r="D494">
        <v>4000</v>
      </c>
      <c r="E494" t="s">
        <v>10982</v>
      </c>
      <c r="F494" t="s">
        <v>88</v>
      </c>
      <c r="G494" t="s">
        <v>6717</v>
      </c>
      <c r="H494" t="s">
        <v>1779</v>
      </c>
      <c r="I494" t="s">
        <v>10322</v>
      </c>
      <c r="J494" t="s">
        <v>10381</v>
      </c>
      <c r="K494" t="s">
        <v>10382</v>
      </c>
      <c r="L494" t="s">
        <v>10325</v>
      </c>
      <c r="M494" t="s">
        <v>10326</v>
      </c>
      <c r="N494" t="s">
        <v>10967</v>
      </c>
      <c r="O494" t="s">
        <v>10327</v>
      </c>
      <c r="P494" t="s">
        <v>10328</v>
      </c>
      <c r="Q494" t="s">
        <v>10329</v>
      </c>
      <c r="R494" t="s">
        <v>10327</v>
      </c>
      <c r="S494" t="s">
        <v>10327</v>
      </c>
      <c r="T494" t="s">
        <v>10330</v>
      </c>
      <c r="U494" t="str">
        <f t="shared" si="7"/>
        <v>62284519280073847764000</v>
      </c>
      <c r="V494" t="e">
        <f>VLOOKUP(U494,网银退汇!F:G,2,FALSE)</f>
        <v>#N/A</v>
      </c>
      <c r="W494" t="e">
        <f>VLOOKUP(U494,网银退汇!F:O,10,FALSE)</f>
        <v>#N/A</v>
      </c>
      <c r="X494" t="e">
        <f>VLOOKUP(C494,自助退!L:V,11,FALSE)</f>
        <v>#N/A</v>
      </c>
    </row>
    <row r="495" spans="1:24">
      <c r="A495" t="s">
        <v>10967</v>
      </c>
      <c r="B495" t="s">
        <v>1780</v>
      </c>
      <c r="C495" t="s">
        <v>6718</v>
      </c>
      <c r="D495">
        <v>6300</v>
      </c>
      <c r="E495" t="s">
        <v>10983</v>
      </c>
      <c r="F495" t="s">
        <v>88</v>
      </c>
      <c r="G495" t="s">
        <v>6720</v>
      </c>
      <c r="H495" t="s">
        <v>10984</v>
      </c>
      <c r="I495" t="s">
        <v>10335</v>
      </c>
      <c r="J495" t="s">
        <v>10</v>
      </c>
      <c r="K495" t="s">
        <v>10336</v>
      </c>
      <c r="L495" t="s">
        <v>10325</v>
      </c>
      <c r="M495" t="s">
        <v>10326</v>
      </c>
      <c r="N495" t="s">
        <v>10967</v>
      </c>
      <c r="O495" t="s">
        <v>10327</v>
      </c>
      <c r="P495" t="s">
        <v>10328</v>
      </c>
      <c r="Q495" t="s">
        <v>10329</v>
      </c>
      <c r="R495" t="s">
        <v>10327</v>
      </c>
      <c r="S495" t="s">
        <v>10327</v>
      </c>
      <c r="T495" t="s">
        <v>10330</v>
      </c>
      <c r="U495" t="str">
        <f t="shared" si="7"/>
        <v>51871076017679706300</v>
      </c>
      <c r="V495" t="e">
        <f>VLOOKUP(U495,网银退汇!F:G,2,FALSE)</f>
        <v>#N/A</v>
      </c>
      <c r="W495" t="e">
        <f>VLOOKUP(U495,网银退汇!F:O,10,FALSE)</f>
        <v>#N/A</v>
      </c>
      <c r="X495" t="e">
        <f>VLOOKUP(C495,自助退!L:V,11,FALSE)</f>
        <v>#N/A</v>
      </c>
    </row>
    <row r="496" spans="1:24">
      <c r="A496" t="s">
        <v>10967</v>
      </c>
      <c r="B496" t="s">
        <v>1783</v>
      </c>
      <c r="C496" t="s">
        <v>6721</v>
      </c>
      <c r="D496">
        <v>100</v>
      </c>
      <c r="E496" t="s">
        <v>10985</v>
      </c>
      <c r="F496" t="s">
        <v>88</v>
      </c>
      <c r="G496" t="s">
        <v>6723</v>
      </c>
      <c r="H496" t="s">
        <v>1785</v>
      </c>
      <c r="I496" t="s">
        <v>10322</v>
      </c>
      <c r="J496" t="s">
        <v>10381</v>
      </c>
      <c r="K496" t="s">
        <v>10382</v>
      </c>
      <c r="L496" t="s">
        <v>10325</v>
      </c>
      <c r="M496" t="s">
        <v>10326</v>
      </c>
      <c r="N496" t="s">
        <v>10967</v>
      </c>
      <c r="O496" t="s">
        <v>10327</v>
      </c>
      <c r="P496" t="s">
        <v>10328</v>
      </c>
      <c r="Q496" t="s">
        <v>10329</v>
      </c>
      <c r="R496" t="s">
        <v>10327</v>
      </c>
      <c r="S496" t="s">
        <v>10327</v>
      </c>
      <c r="T496" t="s">
        <v>10330</v>
      </c>
      <c r="U496" t="str">
        <f t="shared" si="7"/>
        <v>6228483318600541976100</v>
      </c>
      <c r="V496" t="e">
        <f>VLOOKUP(U496,网银退汇!F:G,2,FALSE)</f>
        <v>#N/A</v>
      </c>
      <c r="W496" t="e">
        <f>VLOOKUP(U496,网银退汇!F:O,10,FALSE)</f>
        <v>#N/A</v>
      </c>
      <c r="X496" t="e">
        <f>VLOOKUP(C496,自助退!L:V,11,FALSE)</f>
        <v>#N/A</v>
      </c>
    </row>
    <row r="497" spans="1:24">
      <c r="A497" t="s">
        <v>10967</v>
      </c>
      <c r="B497" t="s">
        <v>1786</v>
      </c>
      <c r="C497" t="s">
        <v>6724</v>
      </c>
      <c r="D497">
        <v>1572</v>
      </c>
      <c r="E497" t="s">
        <v>10986</v>
      </c>
      <c r="F497" t="s">
        <v>88</v>
      </c>
      <c r="G497" t="s">
        <v>254</v>
      </c>
      <c r="H497" t="s">
        <v>194</v>
      </c>
      <c r="I497" t="s">
        <v>10656</v>
      </c>
      <c r="J497" t="s">
        <v>10657</v>
      </c>
      <c r="K497" t="s">
        <v>10402</v>
      </c>
      <c r="L497" t="s">
        <v>10325</v>
      </c>
      <c r="M497" t="s">
        <v>10326</v>
      </c>
      <c r="N497" t="s">
        <v>10967</v>
      </c>
      <c r="O497" t="s">
        <v>10403</v>
      </c>
      <c r="P497" t="s">
        <v>10328</v>
      </c>
      <c r="Q497" t="s">
        <v>10329</v>
      </c>
      <c r="R497" t="s">
        <v>10327</v>
      </c>
      <c r="S497" t="s">
        <v>10327</v>
      </c>
      <c r="T497" t="s">
        <v>10330</v>
      </c>
      <c r="U497" t="str">
        <f t="shared" si="7"/>
        <v>62236910446413421572</v>
      </c>
      <c r="V497" t="e">
        <f>VLOOKUP(U497,网银退汇!F:G,2,FALSE)</f>
        <v>#N/A</v>
      </c>
      <c r="W497" t="e">
        <f>VLOOKUP(U497,网银退汇!F:O,10,FALSE)</f>
        <v>#N/A</v>
      </c>
      <c r="X497" t="e">
        <f>VLOOKUP(C497,自助退!L:V,11,FALSE)</f>
        <v>#N/A</v>
      </c>
    </row>
    <row r="498" spans="1:24">
      <c r="A498" t="s">
        <v>10967</v>
      </c>
      <c r="B498" t="s">
        <v>1787</v>
      </c>
      <c r="C498" t="s">
        <v>6726</v>
      </c>
      <c r="D498">
        <v>81</v>
      </c>
      <c r="E498" t="s">
        <v>10987</v>
      </c>
      <c r="F498" t="s">
        <v>88</v>
      </c>
      <c r="G498" t="s">
        <v>6728</v>
      </c>
      <c r="H498" t="s">
        <v>1789</v>
      </c>
      <c r="I498" t="s">
        <v>10335</v>
      </c>
      <c r="J498" t="s">
        <v>10</v>
      </c>
      <c r="K498" t="s">
        <v>10336</v>
      </c>
      <c r="L498" t="s">
        <v>10325</v>
      </c>
      <c r="M498" t="s">
        <v>10326</v>
      </c>
      <c r="N498" t="s">
        <v>10967</v>
      </c>
      <c r="O498" t="s">
        <v>10327</v>
      </c>
      <c r="P498" t="s">
        <v>10328</v>
      </c>
      <c r="Q498" t="s">
        <v>10329</v>
      </c>
      <c r="R498" t="s">
        <v>10327</v>
      </c>
      <c r="S498" t="s">
        <v>10327</v>
      </c>
      <c r="T498" t="s">
        <v>10330</v>
      </c>
      <c r="U498" t="str">
        <f t="shared" si="7"/>
        <v>622576830161879781</v>
      </c>
      <c r="V498" t="e">
        <f>VLOOKUP(U498,网银退汇!F:G,2,FALSE)</f>
        <v>#N/A</v>
      </c>
      <c r="W498" t="e">
        <f>VLOOKUP(U498,网银退汇!F:O,10,FALSE)</f>
        <v>#N/A</v>
      </c>
      <c r="X498" t="e">
        <f>VLOOKUP(C498,自助退!L:V,11,FALSE)</f>
        <v>#N/A</v>
      </c>
    </row>
    <row r="499" spans="1:24">
      <c r="A499" t="s">
        <v>10967</v>
      </c>
      <c r="B499" t="s">
        <v>1790</v>
      </c>
      <c r="C499" t="s">
        <v>6729</v>
      </c>
      <c r="D499">
        <v>89</v>
      </c>
      <c r="E499" t="s">
        <v>10988</v>
      </c>
      <c r="F499" t="s">
        <v>88</v>
      </c>
      <c r="G499" t="s">
        <v>6731</v>
      </c>
      <c r="H499" t="s">
        <v>1792</v>
      </c>
      <c r="I499" t="s">
        <v>10656</v>
      </c>
      <c r="J499" t="s">
        <v>10657</v>
      </c>
      <c r="K499" t="s">
        <v>10402</v>
      </c>
      <c r="L499" t="s">
        <v>10325</v>
      </c>
      <c r="M499" t="s">
        <v>10326</v>
      </c>
      <c r="N499" t="s">
        <v>10967</v>
      </c>
      <c r="O499" t="s">
        <v>10403</v>
      </c>
      <c r="P499" t="s">
        <v>10328</v>
      </c>
      <c r="Q499" t="s">
        <v>10329</v>
      </c>
      <c r="R499" t="s">
        <v>10327</v>
      </c>
      <c r="S499" t="s">
        <v>10327</v>
      </c>
      <c r="T499" t="s">
        <v>10330</v>
      </c>
      <c r="U499" t="str">
        <f t="shared" si="7"/>
        <v>623190000003173457389</v>
      </c>
      <c r="V499" t="e">
        <f>VLOOKUP(U499,网银退汇!F:G,2,FALSE)</f>
        <v>#N/A</v>
      </c>
      <c r="W499" t="e">
        <f>VLOOKUP(U499,网银退汇!F:O,10,FALSE)</f>
        <v>#N/A</v>
      </c>
      <c r="X499" t="e">
        <f>VLOOKUP(C499,自助退!L:V,11,FALSE)</f>
        <v>#N/A</v>
      </c>
    </row>
    <row r="500" spans="1:24">
      <c r="A500" t="s">
        <v>10967</v>
      </c>
      <c r="B500" t="s">
        <v>1793</v>
      </c>
      <c r="C500" t="s">
        <v>6732</v>
      </c>
      <c r="D500">
        <v>653</v>
      </c>
      <c r="E500" t="s">
        <v>10989</v>
      </c>
      <c r="F500" t="s">
        <v>88</v>
      </c>
      <c r="G500" t="s">
        <v>6734</v>
      </c>
      <c r="H500" t="s">
        <v>1795</v>
      </c>
      <c r="I500" t="s">
        <v>10335</v>
      </c>
      <c r="J500" t="s">
        <v>10</v>
      </c>
      <c r="K500" t="s">
        <v>10336</v>
      </c>
      <c r="L500" t="s">
        <v>10325</v>
      </c>
      <c r="M500" t="s">
        <v>10326</v>
      </c>
      <c r="N500" t="s">
        <v>10967</v>
      </c>
      <c r="O500" t="s">
        <v>10327</v>
      </c>
      <c r="P500" t="s">
        <v>10328</v>
      </c>
      <c r="Q500" t="s">
        <v>10329</v>
      </c>
      <c r="R500" t="s">
        <v>10327</v>
      </c>
      <c r="S500" t="s">
        <v>10327</v>
      </c>
      <c r="T500" t="s">
        <v>10330</v>
      </c>
      <c r="U500" t="str">
        <f t="shared" si="7"/>
        <v>3568891134331586653</v>
      </c>
      <c r="V500" t="e">
        <f>VLOOKUP(U500,网银退汇!F:G,2,FALSE)</f>
        <v>#N/A</v>
      </c>
      <c r="W500" t="e">
        <f>VLOOKUP(U500,网银退汇!F:O,10,FALSE)</f>
        <v>#N/A</v>
      </c>
      <c r="X500" t="e">
        <f>VLOOKUP(C500,自助退!L:V,11,FALSE)</f>
        <v>#N/A</v>
      </c>
    </row>
    <row r="501" spans="1:24">
      <c r="A501" t="s">
        <v>10967</v>
      </c>
      <c r="B501" t="s">
        <v>1796</v>
      </c>
      <c r="C501" t="s">
        <v>6735</v>
      </c>
      <c r="D501">
        <v>175</v>
      </c>
      <c r="E501" t="s">
        <v>10990</v>
      </c>
      <c r="F501" t="s">
        <v>88</v>
      </c>
      <c r="G501" t="s">
        <v>6737</v>
      </c>
      <c r="H501" t="s">
        <v>1798</v>
      </c>
      <c r="I501" t="s">
        <v>10322</v>
      </c>
      <c r="J501" t="s">
        <v>10348</v>
      </c>
      <c r="K501" t="s">
        <v>10349</v>
      </c>
      <c r="L501" t="s">
        <v>10325</v>
      </c>
      <c r="M501" t="s">
        <v>10326</v>
      </c>
      <c r="N501" t="s">
        <v>10967</v>
      </c>
      <c r="O501" t="s">
        <v>10327</v>
      </c>
      <c r="P501" t="s">
        <v>10328</v>
      </c>
      <c r="Q501" t="s">
        <v>10329</v>
      </c>
      <c r="R501" t="s">
        <v>10327</v>
      </c>
      <c r="S501" t="s">
        <v>10327</v>
      </c>
      <c r="T501" t="s">
        <v>10330</v>
      </c>
      <c r="U501" t="str">
        <f t="shared" si="7"/>
        <v>6217003860016236620175</v>
      </c>
      <c r="V501" t="e">
        <f>VLOOKUP(U501,网银退汇!F:G,2,FALSE)</f>
        <v>#N/A</v>
      </c>
      <c r="W501" t="e">
        <f>VLOOKUP(U501,网银退汇!F:O,10,FALSE)</f>
        <v>#N/A</v>
      </c>
      <c r="X501" t="e">
        <f>VLOOKUP(C501,自助退!L:V,11,FALSE)</f>
        <v>#N/A</v>
      </c>
    </row>
    <row r="502" spans="1:24">
      <c r="A502" t="s">
        <v>10967</v>
      </c>
      <c r="B502" t="s">
        <v>1799</v>
      </c>
      <c r="C502" t="s">
        <v>6738</v>
      </c>
      <c r="D502">
        <v>5000</v>
      </c>
      <c r="E502" t="s">
        <v>10991</v>
      </c>
      <c r="F502" t="s">
        <v>88</v>
      </c>
      <c r="G502" t="s">
        <v>6740</v>
      </c>
      <c r="H502" t="s">
        <v>1801</v>
      </c>
      <c r="I502" t="s">
        <v>10992</v>
      </c>
      <c r="J502" t="s">
        <v>10993</v>
      </c>
      <c r="K502" t="s">
        <v>10994</v>
      </c>
      <c r="L502" t="s">
        <v>10325</v>
      </c>
      <c r="M502" t="s">
        <v>10326</v>
      </c>
      <c r="N502" t="s">
        <v>10967</v>
      </c>
      <c r="O502" t="s">
        <v>10327</v>
      </c>
      <c r="P502" t="s">
        <v>10328</v>
      </c>
      <c r="Q502" t="s">
        <v>10329</v>
      </c>
      <c r="R502" t="s">
        <v>10327</v>
      </c>
      <c r="S502" t="s">
        <v>10327</v>
      </c>
      <c r="T502" t="s">
        <v>10330</v>
      </c>
      <c r="U502" t="str">
        <f t="shared" si="7"/>
        <v>62580616448917545000</v>
      </c>
      <c r="V502" t="e">
        <f>VLOOKUP(U502,网银退汇!F:G,2,FALSE)</f>
        <v>#N/A</v>
      </c>
      <c r="W502" t="e">
        <f>VLOOKUP(U502,网银退汇!F:O,10,FALSE)</f>
        <v>#N/A</v>
      </c>
      <c r="X502" t="e">
        <f>VLOOKUP(C502,自助退!L:V,11,FALSE)</f>
        <v>#N/A</v>
      </c>
    </row>
    <row r="503" spans="1:24">
      <c r="A503" t="s">
        <v>10967</v>
      </c>
      <c r="B503" t="s">
        <v>6741</v>
      </c>
      <c r="C503" t="s">
        <v>6742</v>
      </c>
      <c r="D503">
        <v>8154</v>
      </c>
      <c r="E503" t="s">
        <v>10995</v>
      </c>
      <c r="F503" t="s">
        <v>10453</v>
      </c>
      <c r="G503" t="s">
        <v>4946</v>
      </c>
      <c r="H503" t="s">
        <v>128</v>
      </c>
      <c r="I503" t="s">
        <v>10322</v>
      </c>
      <c r="J503" t="s">
        <v>10381</v>
      </c>
      <c r="K503" t="s">
        <v>10382</v>
      </c>
      <c r="L503" t="s">
        <v>10325</v>
      </c>
      <c r="M503" t="s">
        <v>10364</v>
      </c>
      <c r="N503" t="s">
        <v>10967</v>
      </c>
      <c r="O503" t="s">
        <v>10327</v>
      </c>
      <c r="P503" t="s">
        <v>10328</v>
      </c>
      <c r="Q503" t="s">
        <v>10365</v>
      </c>
      <c r="R503" t="s">
        <v>10327</v>
      </c>
      <c r="S503" t="s">
        <v>10327</v>
      </c>
      <c r="T503" t="s">
        <v>10366</v>
      </c>
      <c r="U503" t="str">
        <f t="shared" si="7"/>
        <v>62284838686102683748154</v>
      </c>
      <c r="V503">
        <f>VLOOKUP(U503,网银退汇!F:G,2,FALSE)</f>
        <v>8154</v>
      </c>
      <c r="W503" t="str">
        <f>VLOOKUP(U503,网银退汇!F:O,10,FALSE)</f>
        <v>20170615</v>
      </c>
      <c r="X503">
        <f>VLOOKUP(C503,自助退!L:V,11,FALSE)</f>
        <v>8154</v>
      </c>
    </row>
    <row r="504" spans="1:24">
      <c r="A504" t="s">
        <v>10967</v>
      </c>
      <c r="B504" t="s">
        <v>1802</v>
      </c>
      <c r="C504" t="s">
        <v>6744</v>
      </c>
      <c r="D504">
        <v>1000</v>
      </c>
      <c r="E504" t="s">
        <v>10996</v>
      </c>
      <c r="F504" t="s">
        <v>88</v>
      </c>
      <c r="G504" t="s">
        <v>6746</v>
      </c>
      <c r="H504" t="s">
        <v>1804</v>
      </c>
      <c r="I504" t="s">
        <v>10322</v>
      </c>
      <c r="J504" t="s">
        <v>10348</v>
      </c>
      <c r="K504" t="s">
        <v>10349</v>
      </c>
      <c r="L504" t="s">
        <v>10325</v>
      </c>
      <c r="M504" t="s">
        <v>10326</v>
      </c>
      <c r="N504" t="s">
        <v>10967</v>
      </c>
      <c r="O504" t="s">
        <v>10327</v>
      </c>
      <c r="P504" t="s">
        <v>10328</v>
      </c>
      <c r="Q504" t="s">
        <v>10329</v>
      </c>
      <c r="R504" t="s">
        <v>10327</v>
      </c>
      <c r="S504" t="s">
        <v>10327</v>
      </c>
      <c r="T504" t="s">
        <v>10330</v>
      </c>
      <c r="U504" t="str">
        <f t="shared" si="7"/>
        <v>62170039400003975111000</v>
      </c>
      <c r="V504" t="e">
        <f>VLOOKUP(U504,网银退汇!F:G,2,FALSE)</f>
        <v>#N/A</v>
      </c>
      <c r="W504" t="e">
        <f>VLOOKUP(U504,网银退汇!F:O,10,FALSE)</f>
        <v>#N/A</v>
      </c>
      <c r="X504" t="e">
        <f>VLOOKUP(C504,自助退!L:V,11,FALSE)</f>
        <v>#N/A</v>
      </c>
    </row>
    <row r="505" spans="1:24">
      <c r="A505" t="s">
        <v>10967</v>
      </c>
      <c r="B505" t="s">
        <v>1805</v>
      </c>
      <c r="C505" t="s">
        <v>6747</v>
      </c>
      <c r="D505">
        <v>10</v>
      </c>
      <c r="E505" t="s">
        <v>10997</v>
      </c>
      <c r="F505" t="s">
        <v>88</v>
      </c>
      <c r="G505" t="s">
        <v>6749</v>
      </c>
      <c r="H505" t="s">
        <v>1807</v>
      </c>
      <c r="I505" t="s">
        <v>10322</v>
      </c>
      <c r="J505" t="s">
        <v>10381</v>
      </c>
      <c r="K505" t="s">
        <v>10382</v>
      </c>
      <c r="L505" t="s">
        <v>10325</v>
      </c>
      <c r="M505" t="s">
        <v>10326</v>
      </c>
      <c r="N505" t="s">
        <v>10967</v>
      </c>
      <c r="O505" t="s">
        <v>10327</v>
      </c>
      <c r="P505" t="s">
        <v>10328</v>
      </c>
      <c r="Q505" t="s">
        <v>10329</v>
      </c>
      <c r="R505" t="s">
        <v>10327</v>
      </c>
      <c r="S505" t="s">
        <v>10327</v>
      </c>
      <c r="T505" t="s">
        <v>10330</v>
      </c>
      <c r="U505" t="str">
        <f t="shared" si="7"/>
        <v>622848161966052697710</v>
      </c>
      <c r="V505" t="e">
        <f>VLOOKUP(U505,网银退汇!F:G,2,FALSE)</f>
        <v>#N/A</v>
      </c>
      <c r="W505" t="e">
        <f>VLOOKUP(U505,网银退汇!F:O,10,FALSE)</f>
        <v>#N/A</v>
      </c>
      <c r="X505" t="e">
        <f>VLOOKUP(C505,自助退!L:V,11,FALSE)</f>
        <v>#N/A</v>
      </c>
    </row>
    <row r="506" spans="1:24">
      <c r="A506" t="s">
        <v>10967</v>
      </c>
      <c r="B506" t="s">
        <v>1808</v>
      </c>
      <c r="C506" t="s">
        <v>6750</v>
      </c>
      <c r="D506">
        <v>935</v>
      </c>
      <c r="E506" t="s">
        <v>10998</v>
      </c>
      <c r="F506" t="s">
        <v>88</v>
      </c>
      <c r="G506" t="s">
        <v>6752</v>
      </c>
      <c r="H506" t="s">
        <v>1810</v>
      </c>
      <c r="I506" t="s">
        <v>10656</v>
      </c>
      <c r="J506" t="s">
        <v>10657</v>
      </c>
      <c r="K506" t="s">
        <v>10402</v>
      </c>
      <c r="L506" t="s">
        <v>10325</v>
      </c>
      <c r="M506" t="s">
        <v>10326</v>
      </c>
      <c r="N506" t="s">
        <v>10967</v>
      </c>
      <c r="O506" t="s">
        <v>10403</v>
      </c>
      <c r="P506" t="s">
        <v>10328</v>
      </c>
      <c r="Q506" t="s">
        <v>10329</v>
      </c>
      <c r="R506" t="s">
        <v>10327</v>
      </c>
      <c r="S506" t="s">
        <v>10327</v>
      </c>
      <c r="T506" t="s">
        <v>10330</v>
      </c>
      <c r="U506" t="str">
        <f t="shared" si="7"/>
        <v>6231900000055471318935</v>
      </c>
      <c r="V506" t="e">
        <f>VLOOKUP(U506,网银退汇!F:G,2,FALSE)</f>
        <v>#N/A</v>
      </c>
      <c r="W506" t="e">
        <f>VLOOKUP(U506,网银退汇!F:O,10,FALSE)</f>
        <v>#N/A</v>
      </c>
      <c r="X506" t="e">
        <f>VLOOKUP(C506,自助退!L:V,11,FALSE)</f>
        <v>#N/A</v>
      </c>
    </row>
    <row r="507" spans="1:24">
      <c r="A507" t="s">
        <v>10967</v>
      </c>
      <c r="B507" t="s">
        <v>1811</v>
      </c>
      <c r="C507" t="s">
        <v>6753</v>
      </c>
      <c r="D507">
        <v>125</v>
      </c>
      <c r="E507" t="s">
        <v>10999</v>
      </c>
      <c r="F507" t="s">
        <v>88</v>
      </c>
      <c r="G507" t="s">
        <v>6755</v>
      </c>
      <c r="H507" t="s">
        <v>11000</v>
      </c>
      <c r="I507" t="s">
        <v>10322</v>
      </c>
      <c r="J507" t="s">
        <v>10381</v>
      </c>
      <c r="K507" t="s">
        <v>10382</v>
      </c>
      <c r="L507" t="s">
        <v>10325</v>
      </c>
      <c r="M507" t="s">
        <v>10326</v>
      </c>
      <c r="N507" t="s">
        <v>10967</v>
      </c>
      <c r="O507" t="s">
        <v>10327</v>
      </c>
      <c r="P507" t="s">
        <v>10328</v>
      </c>
      <c r="Q507" t="s">
        <v>10329</v>
      </c>
      <c r="R507" t="s">
        <v>10327</v>
      </c>
      <c r="S507" t="s">
        <v>10327</v>
      </c>
      <c r="T507" t="s">
        <v>10330</v>
      </c>
      <c r="U507" t="str">
        <f t="shared" si="7"/>
        <v>6228480048815446470125</v>
      </c>
      <c r="V507" t="e">
        <f>VLOOKUP(U507,网银退汇!F:G,2,FALSE)</f>
        <v>#N/A</v>
      </c>
      <c r="W507" t="e">
        <f>VLOOKUP(U507,网银退汇!F:O,10,FALSE)</f>
        <v>#N/A</v>
      </c>
      <c r="X507" t="e">
        <f>VLOOKUP(C507,自助退!L:V,11,FALSE)</f>
        <v>#N/A</v>
      </c>
    </row>
    <row r="508" spans="1:24">
      <c r="A508" t="s">
        <v>10967</v>
      </c>
      <c r="B508" t="s">
        <v>6756</v>
      </c>
      <c r="C508" t="s">
        <v>6757</v>
      </c>
      <c r="D508">
        <v>6</v>
      </c>
      <c r="E508" t="s">
        <v>11001</v>
      </c>
      <c r="F508" t="s">
        <v>10453</v>
      </c>
      <c r="G508" t="s">
        <v>4948</v>
      </c>
      <c r="H508" t="s">
        <v>1815</v>
      </c>
      <c r="I508" t="s">
        <v>10322</v>
      </c>
      <c r="J508" t="s">
        <v>10381</v>
      </c>
      <c r="K508" t="s">
        <v>10382</v>
      </c>
      <c r="L508" t="s">
        <v>10325</v>
      </c>
      <c r="M508" t="s">
        <v>10364</v>
      </c>
      <c r="N508" t="s">
        <v>10967</v>
      </c>
      <c r="O508" t="s">
        <v>10327</v>
      </c>
      <c r="P508" t="s">
        <v>10328</v>
      </c>
      <c r="Q508" t="s">
        <v>10365</v>
      </c>
      <c r="R508" t="s">
        <v>10327</v>
      </c>
      <c r="S508" t="s">
        <v>10327</v>
      </c>
      <c r="T508" t="s">
        <v>10366</v>
      </c>
      <c r="U508" t="str">
        <f t="shared" si="7"/>
        <v>62284838685892205706</v>
      </c>
      <c r="V508">
        <f>VLOOKUP(U508,网银退汇!F:G,2,FALSE)</f>
        <v>6</v>
      </c>
      <c r="W508" t="str">
        <f>VLOOKUP(U508,网银退汇!F:O,10,FALSE)</f>
        <v>20170615</v>
      </c>
      <c r="X508">
        <f>VLOOKUP(C508,自助退!L:V,11,FALSE)</f>
        <v>6</v>
      </c>
    </row>
    <row r="509" spans="1:24">
      <c r="A509" t="s">
        <v>10967</v>
      </c>
      <c r="B509" t="s">
        <v>1816</v>
      </c>
      <c r="C509" t="s">
        <v>6759</v>
      </c>
      <c r="D509">
        <v>589</v>
      </c>
      <c r="E509" t="s">
        <v>11002</v>
      </c>
      <c r="F509" t="s">
        <v>88</v>
      </c>
      <c r="G509" t="s">
        <v>6761</v>
      </c>
      <c r="H509" t="s">
        <v>11003</v>
      </c>
      <c r="I509" t="s">
        <v>10322</v>
      </c>
      <c r="J509" t="s">
        <v>10348</v>
      </c>
      <c r="K509" t="s">
        <v>10349</v>
      </c>
      <c r="L509" t="s">
        <v>10325</v>
      </c>
      <c r="M509" t="s">
        <v>10326</v>
      </c>
      <c r="N509" t="s">
        <v>10967</v>
      </c>
      <c r="O509" t="s">
        <v>10327</v>
      </c>
      <c r="P509" t="s">
        <v>10328</v>
      </c>
      <c r="Q509" t="s">
        <v>10329</v>
      </c>
      <c r="R509" t="s">
        <v>10327</v>
      </c>
      <c r="S509" t="s">
        <v>10327</v>
      </c>
      <c r="T509" t="s">
        <v>10330</v>
      </c>
      <c r="U509" t="str">
        <f t="shared" si="7"/>
        <v>6217003860008159517589</v>
      </c>
      <c r="V509" t="e">
        <f>VLOOKUP(U509,网银退汇!F:G,2,FALSE)</f>
        <v>#N/A</v>
      </c>
      <c r="W509" t="e">
        <f>VLOOKUP(U509,网银退汇!F:O,10,FALSE)</f>
        <v>#N/A</v>
      </c>
      <c r="X509" t="e">
        <f>VLOOKUP(C509,自助退!L:V,11,FALSE)</f>
        <v>#N/A</v>
      </c>
    </row>
    <row r="510" spans="1:24">
      <c r="A510" t="s">
        <v>10967</v>
      </c>
      <c r="B510" t="s">
        <v>1817</v>
      </c>
      <c r="C510" t="s">
        <v>6762</v>
      </c>
      <c r="D510">
        <v>500</v>
      </c>
      <c r="E510" t="s">
        <v>11004</v>
      </c>
      <c r="F510" t="s">
        <v>88</v>
      </c>
      <c r="G510" t="s">
        <v>6764</v>
      </c>
      <c r="H510" t="s">
        <v>1819</v>
      </c>
      <c r="I510" t="s">
        <v>10335</v>
      </c>
      <c r="J510" t="s">
        <v>10</v>
      </c>
      <c r="K510" t="s">
        <v>10336</v>
      </c>
      <c r="L510" t="s">
        <v>10325</v>
      </c>
      <c r="M510" t="s">
        <v>10326</v>
      </c>
      <c r="N510" t="s">
        <v>10967</v>
      </c>
      <c r="O510" t="s">
        <v>10327</v>
      </c>
      <c r="P510" t="s">
        <v>10328</v>
      </c>
      <c r="Q510" t="s">
        <v>10329</v>
      </c>
      <c r="R510" t="s">
        <v>10327</v>
      </c>
      <c r="S510" t="s">
        <v>10327</v>
      </c>
      <c r="T510" t="s">
        <v>10330</v>
      </c>
      <c r="U510" t="str">
        <f t="shared" si="7"/>
        <v>6214858712926369500</v>
      </c>
      <c r="V510" t="e">
        <f>VLOOKUP(U510,网银退汇!F:G,2,FALSE)</f>
        <v>#N/A</v>
      </c>
      <c r="W510" t="e">
        <f>VLOOKUP(U510,网银退汇!F:O,10,FALSE)</f>
        <v>#N/A</v>
      </c>
      <c r="X510" t="e">
        <f>VLOOKUP(C510,自助退!L:V,11,FALSE)</f>
        <v>#N/A</v>
      </c>
    </row>
    <row r="511" spans="1:24">
      <c r="A511" t="s">
        <v>10967</v>
      </c>
      <c r="B511" t="s">
        <v>6765</v>
      </c>
      <c r="C511" t="s">
        <v>6766</v>
      </c>
      <c r="D511">
        <v>4000</v>
      </c>
      <c r="E511" t="s">
        <v>11005</v>
      </c>
      <c r="F511" t="s">
        <v>10363</v>
      </c>
      <c r="G511" t="s">
        <v>4949</v>
      </c>
      <c r="H511" t="s">
        <v>1821</v>
      </c>
      <c r="I511" t="s">
        <v>10322</v>
      </c>
      <c r="J511" t="s">
        <v>10351</v>
      </c>
      <c r="K511" t="s">
        <v>10352</v>
      </c>
      <c r="L511" t="s">
        <v>10325</v>
      </c>
      <c r="M511" t="s">
        <v>10364</v>
      </c>
      <c r="N511" t="s">
        <v>10967</v>
      </c>
      <c r="O511" t="s">
        <v>10327</v>
      </c>
      <c r="P511" t="s">
        <v>10328</v>
      </c>
      <c r="Q511" t="s">
        <v>10365</v>
      </c>
      <c r="R511" t="s">
        <v>10327</v>
      </c>
      <c r="S511" t="s">
        <v>10327</v>
      </c>
      <c r="T511" t="s">
        <v>10366</v>
      </c>
      <c r="U511" t="str">
        <f t="shared" si="7"/>
        <v>62122625020272098194000</v>
      </c>
      <c r="V511">
        <f>VLOOKUP(U511,网银退汇!F:G,2,FALSE)</f>
        <v>4000</v>
      </c>
      <c r="W511" t="str">
        <f>VLOOKUP(U511,网银退汇!F:O,10,FALSE)</f>
        <v>20170615</v>
      </c>
      <c r="X511">
        <f>VLOOKUP(C511,自助退!L:V,11,FALSE)</f>
        <v>4000</v>
      </c>
    </row>
    <row r="512" spans="1:24">
      <c r="A512" t="s">
        <v>10967</v>
      </c>
      <c r="B512" t="s">
        <v>1822</v>
      </c>
      <c r="C512" t="s">
        <v>6768</v>
      </c>
      <c r="D512">
        <v>277</v>
      </c>
      <c r="E512" t="s">
        <v>11006</v>
      </c>
      <c r="F512" t="s">
        <v>88</v>
      </c>
      <c r="G512" t="s">
        <v>6770</v>
      </c>
      <c r="H512" t="s">
        <v>1824</v>
      </c>
      <c r="I512" t="s">
        <v>10322</v>
      </c>
      <c r="J512" t="s">
        <v>10351</v>
      </c>
      <c r="K512" t="s">
        <v>10352</v>
      </c>
      <c r="L512" t="s">
        <v>10325</v>
      </c>
      <c r="M512" t="s">
        <v>10326</v>
      </c>
      <c r="N512" t="s">
        <v>10967</v>
      </c>
      <c r="O512" t="s">
        <v>10327</v>
      </c>
      <c r="P512" t="s">
        <v>10328</v>
      </c>
      <c r="Q512" t="s">
        <v>10329</v>
      </c>
      <c r="R512" t="s">
        <v>10327</v>
      </c>
      <c r="S512" t="s">
        <v>10327</v>
      </c>
      <c r="T512" t="s">
        <v>10330</v>
      </c>
      <c r="U512" t="str">
        <f t="shared" si="7"/>
        <v>6282880065205644277</v>
      </c>
      <c r="V512" t="e">
        <f>VLOOKUP(U512,网银退汇!F:G,2,FALSE)</f>
        <v>#N/A</v>
      </c>
      <c r="W512" t="e">
        <f>VLOOKUP(U512,网银退汇!F:O,10,FALSE)</f>
        <v>#N/A</v>
      </c>
      <c r="X512" t="e">
        <f>VLOOKUP(C512,自助退!L:V,11,FALSE)</f>
        <v>#N/A</v>
      </c>
    </row>
    <row r="513" spans="1:24">
      <c r="A513" t="s">
        <v>10967</v>
      </c>
      <c r="B513" t="s">
        <v>6771</v>
      </c>
      <c r="C513" t="s">
        <v>6772</v>
      </c>
      <c r="D513">
        <v>210</v>
      </c>
      <c r="E513" t="s">
        <v>11007</v>
      </c>
      <c r="F513" t="s">
        <v>10453</v>
      </c>
      <c r="G513" t="s">
        <v>4950</v>
      </c>
      <c r="H513" t="s">
        <v>1826</v>
      </c>
      <c r="I513" t="s">
        <v>10322</v>
      </c>
      <c r="J513" t="s">
        <v>10381</v>
      </c>
      <c r="K513" t="s">
        <v>10382</v>
      </c>
      <c r="L513" t="s">
        <v>10325</v>
      </c>
      <c r="M513" t="s">
        <v>10364</v>
      </c>
      <c r="N513" t="s">
        <v>10967</v>
      </c>
      <c r="O513" t="s">
        <v>10327</v>
      </c>
      <c r="P513" t="s">
        <v>10328</v>
      </c>
      <c r="Q513" t="s">
        <v>10365</v>
      </c>
      <c r="R513" t="s">
        <v>10327</v>
      </c>
      <c r="S513" t="s">
        <v>10327</v>
      </c>
      <c r="T513" t="s">
        <v>10366</v>
      </c>
      <c r="U513" t="str">
        <f t="shared" si="7"/>
        <v>6228481938154615470210</v>
      </c>
      <c r="V513">
        <f>VLOOKUP(U513,网银退汇!F:G,2,FALSE)</f>
        <v>210</v>
      </c>
      <c r="W513" t="str">
        <f>VLOOKUP(U513,网银退汇!F:O,10,FALSE)</f>
        <v>20170615</v>
      </c>
      <c r="X513">
        <f>VLOOKUP(C513,自助退!L:V,11,FALSE)</f>
        <v>210</v>
      </c>
    </row>
    <row r="514" spans="1:24">
      <c r="A514" t="s">
        <v>10967</v>
      </c>
      <c r="B514" t="s">
        <v>1827</v>
      </c>
      <c r="C514" t="s">
        <v>6774</v>
      </c>
      <c r="D514">
        <v>500</v>
      </c>
      <c r="E514" t="s">
        <v>11008</v>
      </c>
      <c r="F514" t="s">
        <v>88</v>
      </c>
      <c r="G514" t="s">
        <v>6776</v>
      </c>
      <c r="H514" t="s">
        <v>1829</v>
      </c>
      <c r="I514" t="s">
        <v>10322</v>
      </c>
      <c r="J514" t="s">
        <v>10351</v>
      </c>
      <c r="K514" t="s">
        <v>10352</v>
      </c>
      <c r="L514" t="s">
        <v>10325</v>
      </c>
      <c r="M514" t="s">
        <v>10326</v>
      </c>
      <c r="N514" t="s">
        <v>10967</v>
      </c>
      <c r="O514" t="s">
        <v>10327</v>
      </c>
      <c r="P514" t="s">
        <v>10328</v>
      </c>
      <c r="Q514" t="s">
        <v>10329</v>
      </c>
      <c r="R514" t="s">
        <v>10327</v>
      </c>
      <c r="S514" t="s">
        <v>10327</v>
      </c>
      <c r="T514" t="s">
        <v>10330</v>
      </c>
      <c r="U514" t="str">
        <f t="shared" ref="U514:U577" si="8">G514&amp;D514</f>
        <v>6212262512000264152500</v>
      </c>
      <c r="V514" t="e">
        <f>VLOOKUP(U514,网银退汇!F:G,2,FALSE)</f>
        <v>#N/A</v>
      </c>
      <c r="W514" t="e">
        <f>VLOOKUP(U514,网银退汇!F:O,10,FALSE)</f>
        <v>#N/A</v>
      </c>
      <c r="X514" t="e">
        <f>VLOOKUP(C514,自助退!L:V,11,FALSE)</f>
        <v>#N/A</v>
      </c>
    </row>
    <row r="515" spans="1:24">
      <c r="A515" t="s">
        <v>10967</v>
      </c>
      <c r="B515" t="s">
        <v>1830</v>
      </c>
      <c r="C515" t="s">
        <v>6777</v>
      </c>
      <c r="D515">
        <v>100</v>
      </c>
      <c r="E515" t="s">
        <v>11009</v>
      </c>
      <c r="F515" t="s">
        <v>88</v>
      </c>
      <c r="G515" t="s">
        <v>6779</v>
      </c>
      <c r="H515" t="s">
        <v>1832</v>
      </c>
      <c r="I515" t="s">
        <v>10656</v>
      </c>
      <c r="J515" t="s">
        <v>10657</v>
      </c>
      <c r="K515" t="s">
        <v>10402</v>
      </c>
      <c r="L515" t="s">
        <v>10325</v>
      </c>
      <c r="M515" t="s">
        <v>10326</v>
      </c>
      <c r="N515" t="s">
        <v>10967</v>
      </c>
      <c r="O515" t="s">
        <v>10403</v>
      </c>
      <c r="P515" t="s">
        <v>10328</v>
      </c>
      <c r="Q515" t="s">
        <v>10329</v>
      </c>
      <c r="R515" t="s">
        <v>10327</v>
      </c>
      <c r="S515" t="s">
        <v>10327</v>
      </c>
      <c r="T515" t="s">
        <v>10330</v>
      </c>
      <c r="U515" t="str">
        <f t="shared" si="8"/>
        <v>6231900000095791238100</v>
      </c>
      <c r="V515" t="e">
        <f>VLOOKUP(U515,网银退汇!F:G,2,FALSE)</f>
        <v>#N/A</v>
      </c>
      <c r="W515" t="e">
        <f>VLOOKUP(U515,网银退汇!F:O,10,FALSE)</f>
        <v>#N/A</v>
      </c>
      <c r="X515" t="e">
        <f>VLOOKUP(C515,自助退!L:V,11,FALSE)</f>
        <v>#N/A</v>
      </c>
    </row>
    <row r="516" spans="1:24">
      <c r="A516" t="s">
        <v>10967</v>
      </c>
      <c r="B516" t="s">
        <v>1833</v>
      </c>
      <c r="C516" t="s">
        <v>6780</v>
      </c>
      <c r="D516">
        <v>500</v>
      </c>
      <c r="E516" t="s">
        <v>11010</v>
      </c>
      <c r="F516" t="s">
        <v>88</v>
      </c>
      <c r="G516" t="s">
        <v>390</v>
      </c>
      <c r="H516" t="s">
        <v>353</v>
      </c>
      <c r="I516" t="s">
        <v>10369</v>
      </c>
      <c r="J516" t="s">
        <v>10484</v>
      </c>
      <c r="K516" t="s">
        <v>10485</v>
      </c>
      <c r="L516" t="s">
        <v>10325</v>
      </c>
      <c r="M516" t="s">
        <v>10326</v>
      </c>
      <c r="N516" t="s">
        <v>10967</v>
      </c>
      <c r="O516" t="s">
        <v>10327</v>
      </c>
      <c r="P516" t="s">
        <v>10328</v>
      </c>
      <c r="Q516" t="s">
        <v>10329</v>
      </c>
      <c r="R516" t="s">
        <v>10327</v>
      </c>
      <c r="S516" t="s">
        <v>10327</v>
      </c>
      <c r="T516" t="s">
        <v>10330</v>
      </c>
      <c r="U516" t="str">
        <f t="shared" si="8"/>
        <v>6214600180003733719500</v>
      </c>
      <c r="V516" t="e">
        <f>VLOOKUP(U516,网银退汇!F:G,2,FALSE)</f>
        <v>#N/A</v>
      </c>
      <c r="W516" t="e">
        <f>VLOOKUP(U516,网银退汇!F:O,10,FALSE)</f>
        <v>#N/A</v>
      </c>
      <c r="X516" t="e">
        <f>VLOOKUP(C516,自助退!L:V,11,FALSE)</f>
        <v>#N/A</v>
      </c>
    </row>
    <row r="517" spans="1:24">
      <c r="A517" t="s">
        <v>10967</v>
      </c>
      <c r="B517" t="s">
        <v>1836</v>
      </c>
      <c r="C517" t="s">
        <v>6782</v>
      </c>
      <c r="D517">
        <v>800</v>
      </c>
      <c r="E517" t="s">
        <v>11011</v>
      </c>
      <c r="F517" t="s">
        <v>88</v>
      </c>
      <c r="G517" t="s">
        <v>6784</v>
      </c>
      <c r="H517" t="s">
        <v>1838</v>
      </c>
      <c r="I517" t="s">
        <v>10335</v>
      </c>
      <c r="J517" t="s">
        <v>10</v>
      </c>
      <c r="K517" t="s">
        <v>10336</v>
      </c>
      <c r="L517" t="s">
        <v>10325</v>
      </c>
      <c r="M517" t="s">
        <v>10326</v>
      </c>
      <c r="N517" t="s">
        <v>10967</v>
      </c>
      <c r="O517" t="s">
        <v>10327</v>
      </c>
      <c r="P517" t="s">
        <v>10328</v>
      </c>
      <c r="Q517" t="s">
        <v>10329</v>
      </c>
      <c r="R517" t="s">
        <v>10327</v>
      </c>
      <c r="S517" t="s">
        <v>10327</v>
      </c>
      <c r="T517" t="s">
        <v>10330</v>
      </c>
      <c r="U517" t="str">
        <f t="shared" si="8"/>
        <v>6225888718161122800</v>
      </c>
      <c r="V517" t="e">
        <f>VLOOKUP(U517,网银退汇!F:G,2,FALSE)</f>
        <v>#N/A</v>
      </c>
      <c r="W517" t="e">
        <f>VLOOKUP(U517,网银退汇!F:O,10,FALSE)</f>
        <v>#N/A</v>
      </c>
      <c r="X517" t="e">
        <f>VLOOKUP(C517,自助退!L:V,11,FALSE)</f>
        <v>#N/A</v>
      </c>
    </row>
    <row r="518" spans="1:24">
      <c r="A518" t="s">
        <v>10967</v>
      </c>
      <c r="B518" t="s">
        <v>1839</v>
      </c>
      <c r="C518" t="s">
        <v>6785</v>
      </c>
      <c r="D518">
        <v>13</v>
      </c>
      <c r="E518" t="s">
        <v>11012</v>
      </c>
      <c r="F518" t="s">
        <v>88</v>
      </c>
      <c r="G518" t="s">
        <v>6787</v>
      </c>
      <c r="H518" t="s">
        <v>1841</v>
      </c>
      <c r="I518" t="s">
        <v>10322</v>
      </c>
      <c r="J518" t="s">
        <v>10351</v>
      </c>
      <c r="K518" t="s">
        <v>10352</v>
      </c>
      <c r="L518" t="s">
        <v>10325</v>
      </c>
      <c r="M518" t="s">
        <v>10326</v>
      </c>
      <c r="N518" t="s">
        <v>10967</v>
      </c>
      <c r="O518" t="s">
        <v>10327</v>
      </c>
      <c r="P518" t="s">
        <v>10328</v>
      </c>
      <c r="Q518" t="s">
        <v>10329</v>
      </c>
      <c r="R518" t="s">
        <v>10327</v>
      </c>
      <c r="S518" t="s">
        <v>10327</v>
      </c>
      <c r="T518" t="s">
        <v>10330</v>
      </c>
      <c r="U518" t="str">
        <f t="shared" si="8"/>
        <v>621226250201063791913</v>
      </c>
      <c r="V518" t="e">
        <f>VLOOKUP(U518,网银退汇!F:G,2,FALSE)</f>
        <v>#N/A</v>
      </c>
      <c r="W518" t="e">
        <f>VLOOKUP(U518,网银退汇!F:O,10,FALSE)</f>
        <v>#N/A</v>
      </c>
      <c r="X518" t="e">
        <f>VLOOKUP(C518,自助退!L:V,11,FALSE)</f>
        <v>#N/A</v>
      </c>
    </row>
    <row r="519" spans="1:24">
      <c r="A519" t="s">
        <v>10967</v>
      </c>
      <c r="B519" t="s">
        <v>6788</v>
      </c>
      <c r="C519" t="s">
        <v>6789</v>
      </c>
      <c r="D519">
        <v>116</v>
      </c>
      <c r="E519" t="s">
        <v>11013</v>
      </c>
      <c r="F519" t="s">
        <v>10363</v>
      </c>
      <c r="G519" t="s">
        <v>4951</v>
      </c>
      <c r="H519" t="s">
        <v>1843</v>
      </c>
      <c r="I519" t="s">
        <v>10322</v>
      </c>
      <c r="J519" t="s">
        <v>10351</v>
      </c>
      <c r="K519" t="s">
        <v>10352</v>
      </c>
      <c r="L519" t="s">
        <v>10325</v>
      </c>
      <c r="M519" t="s">
        <v>10364</v>
      </c>
      <c r="N519" t="s">
        <v>10967</v>
      </c>
      <c r="O519" t="s">
        <v>10327</v>
      </c>
      <c r="P519" t="s">
        <v>10328</v>
      </c>
      <c r="Q519" t="s">
        <v>10365</v>
      </c>
      <c r="R519" t="s">
        <v>10327</v>
      </c>
      <c r="S519" t="s">
        <v>10327</v>
      </c>
      <c r="T519" t="s">
        <v>10366</v>
      </c>
      <c r="U519" t="str">
        <f t="shared" si="8"/>
        <v>6212262505006791137116</v>
      </c>
      <c r="V519">
        <f>VLOOKUP(U519,网银退汇!F:G,2,FALSE)</f>
        <v>116</v>
      </c>
      <c r="W519" t="str">
        <f>VLOOKUP(U519,网银退汇!F:O,10,FALSE)</f>
        <v>20170615</v>
      </c>
      <c r="X519">
        <f>VLOOKUP(C519,自助退!L:V,11,FALSE)</f>
        <v>116</v>
      </c>
    </row>
    <row r="520" spans="1:24">
      <c r="A520" t="s">
        <v>10967</v>
      </c>
      <c r="B520" t="s">
        <v>1844</v>
      </c>
      <c r="C520" t="s">
        <v>6791</v>
      </c>
      <c r="D520">
        <v>107</v>
      </c>
      <c r="E520" t="s">
        <v>11014</v>
      </c>
      <c r="F520" t="s">
        <v>88</v>
      </c>
      <c r="G520" t="s">
        <v>6793</v>
      </c>
      <c r="H520" t="s">
        <v>11015</v>
      </c>
      <c r="I520" t="s">
        <v>10416</v>
      </c>
      <c r="J520" t="s">
        <v>10424</v>
      </c>
      <c r="K520" t="s">
        <v>10425</v>
      </c>
      <c r="L520" t="s">
        <v>10325</v>
      </c>
      <c r="M520" t="s">
        <v>10326</v>
      </c>
      <c r="N520" t="s">
        <v>10967</v>
      </c>
      <c r="O520" t="s">
        <v>10327</v>
      </c>
      <c r="P520" t="s">
        <v>10328</v>
      </c>
      <c r="Q520" t="s">
        <v>10329</v>
      </c>
      <c r="R520" t="s">
        <v>10327</v>
      </c>
      <c r="S520" t="s">
        <v>10327</v>
      </c>
      <c r="T520" t="s">
        <v>10330</v>
      </c>
      <c r="U520" t="str">
        <f t="shared" si="8"/>
        <v>6222622420000246712107</v>
      </c>
      <c r="V520" t="e">
        <f>VLOOKUP(U520,网银退汇!F:G,2,FALSE)</f>
        <v>#N/A</v>
      </c>
      <c r="W520" t="e">
        <f>VLOOKUP(U520,网银退汇!F:O,10,FALSE)</f>
        <v>#N/A</v>
      </c>
      <c r="X520" t="e">
        <f>VLOOKUP(C520,自助退!L:V,11,FALSE)</f>
        <v>#N/A</v>
      </c>
    </row>
    <row r="521" spans="1:24">
      <c r="A521" t="s">
        <v>10967</v>
      </c>
      <c r="B521" t="s">
        <v>1847</v>
      </c>
      <c r="C521" t="s">
        <v>6794</v>
      </c>
      <c r="D521">
        <v>4755</v>
      </c>
      <c r="E521" t="s">
        <v>11016</v>
      </c>
      <c r="F521" t="s">
        <v>88</v>
      </c>
      <c r="G521" t="s">
        <v>6796</v>
      </c>
      <c r="H521" t="s">
        <v>1849</v>
      </c>
      <c r="I521" t="s">
        <v>10322</v>
      </c>
      <c r="J521" t="s">
        <v>10381</v>
      </c>
      <c r="K521" t="s">
        <v>10382</v>
      </c>
      <c r="L521" t="s">
        <v>10325</v>
      </c>
      <c r="M521" t="s">
        <v>10326</v>
      </c>
      <c r="N521" t="s">
        <v>10967</v>
      </c>
      <c r="O521" t="s">
        <v>10327</v>
      </c>
      <c r="P521" t="s">
        <v>10328</v>
      </c>
      <c r="Q521" t="s">
        <v>10329</v>
      </c>
      <c r="R521" t="s">
        <v>10327</v>
      </c>
      <c r="S521" t="s">
        <v>10327</v>
      </c>
      <c r="T521" t="s">
        <v>10330</v>
      </c>
      <c r="U521" t="str">
        <f t="shared" si="8"/>
        <v>62284839611544031174755</v>
      </c>
      <c r="V521" t="e">
        <f>VLOOKUP(U521,网银退汇!F:G,2,FALSE)</f>
        <v>#N/A</v>
      </c>
      <c r="W521" t="e">
        <f>VLOOKUP(U521,网银退汇!F:O,10,FALSE)</f>
        <v>#N/A</v>
      </c>
      <c r="X521" t="e">
        <f>VLOOKUP(C521,自助退!L:V,11,FALSE)</f>
        <v>#N/A</v>
      </c>
    </row>
    <row r="522" spans="1:24">
      <c r="A522" t="s">
        <v>10967</v>
      </c>
      <c r="B522" t="s">
        <v>1850</v>
      </c>
      <c r="C522" t="s">
        <v>6797</v>
      </c>
      <c r="D522">
        <v>4996</v>
      </c>
      <c r="E522" t="s">
        <v>11017</v>
      </c>
      <c r="F522" t="s">
        <v>88</v>
      </c>
      <c r="G522" t="s">
        <v>6799</v>
      </c>
      <c r="H522" t="s">
        <v>11018</v>
      </c>
      <c r="I522" t="s">
        <v>10322</v>
      </c>
      <c r="J522" t="s">
        <v>10356</v>
      </c>
      <c r="K522" t="s">
        <v>10357</v>
      </c>
      <c r="L522" t="s">
        <v>10325</v>
      </c>
      <c r="M522" t="s">
        <v>10326</v>
      </c>
      <c r="N522" t="s">
        <v>10967</v>
      </c>
      <c r="O522" t="s">
        <v>10327</v>
      </c>
      <c r="P522" t="s">
        <v>10328</v>
      </c>
      <c r="Q522" t="s">
        <v>10329</v>
      </c>
      <c r="R522" t="s">
        <v>10327</v>
      </c>
      <c r="S522" t="s">
        <v>10327</v>
      </c>
      <c r="T522" t="s">
        <v>10330</v>
      </c>
      <c r="U522" t="str">
        <f t="shared" si="8"/>
        <v>62215073000097262154996</v>
      </c>
      <c r="V522" t="e">
        <f>VLOOKUP(U522,网银退汇!F:G,2,FALSE)</f>
        <v>#N/A</v>
      </c>
      <c r="W522" t="e">
        <f>VLOOKUP(U522,网银退汇!F:O,10,FALSE)</f>
        <v>#N/A</v>
      </c>
      <c r="X522" t="e">
        <f>VLOOKUP(C522,自助退!L:V,11,FALSE)</f>
        <v>#N/A</v>
      </c>
    </row>
    <row r="523" spans="1:24">
      <c r="A523" t="s">
        <v>10967</v>
      </c>
      <c r="B523" t="s">
        <v>1853</v>
      </c>
      <c r="C523" t="s">
        <v>6800</v>
      </c>
      <c r="D523">
        <v>3000</v>
      </c>
      <c r="E523" t="s">
        <v>10965</v>
      </c>
      <c r="F523" t="s">
        <v>88</v>
      </c>
      <c r="G523" t="s">
        <v>6675</v>
      </c>
      <c r="H523" t="s">
        <v>1666</v>
      </c>
      <c r="I523" t="s">
        <v>10416</v>
      </c>
      <c r="J523" t="s">
        <v>10424</v>
      </c>
      <c r="K523" t="s">
        <v>10425</v>
      </c>
      <c r="L523" t="s">
        <v>10325</v>
      </c>
      <c r="M523" t="s">
        <v>10326</v>
      </c>
      <c r="N523" t="s">
        <v>10967</v>
      </c>
      <c r="O523" t="s">
        <v>10327</v>
      </c>
      <c r="P523" t="s">
        <v>10328</v>
      </c>
      <c r="Q523" t="s">
        <v>10329</v>
      </c>
      <c r="R523" t="s">
        <v>10327</v>
      </c>
      <c r="S523" t="s">
        <v>10327</v>
      </c>
      <c r="T523" t="s">
        <v>10330</v>
      </c>
      <c r="U523" t="str">
        <f t="shared" si="8"/>
        <v>62225205881303163000</v>
      </c>
      <c r="V523" t="e">
        <f>VLOOKUP(U523,网银退汇!F:G,2,FALSE)</f>
        <v>#N/A</v>
      </c>
      <c r="W523" t="e">
        <f>VLOOKUP(U523,网银退汇!F:O,10,FALSE)</f>
        <v>#N/A</v>
      </c>
      <c r="X523" t="e">
        <f>VLOOKUP(C523,自助退!L:V,11,FALSE)</f>
        <v>#N/A</v>
      </c>
    </row>
    <row r="524" spans="1:24">
      <c r="A524" t="s">
        <v>10967</v>
      </c>
      <c r="B524" t="s">
        <v>1854</v>
      </c>
      <c r="C524" t="s">
        <v>6802</v>
      </c>
      <c r="D524">
        <v>500</v>
      </c>
      <c r="E524" t="s">
        <v>11019</v>
      </c>
      <c r="F524" t="s">
        <v>88</v>
      </c>
      <c r="G524" t="s">
        <v>6804</v>
      </c>
      <c r="H524" t="s">
        <v>1856</v>
      </c>
      <c r="I524" t="s">
        <v>10369</v>
      </c>
      <c r="J524" t="s">
        <v>10370</v>
      </c>
      <c r="K524" t="s">
        <v>10371</v>
      </c>
      <c r="L524" t="s">
        <v>10325</v>
      </c>
      <c r="M524" t="s">
        <v>10326</v>
      </c>
      <c r="N524" t="s">
        <v>10967</v>
      </c>
      <c r="O524" t="s">
        <v>10327</v>
      </c>
      <c r="P524" t="s">
        <v>10328</v>
      </c>
      <c r="Q524" t="s">
        <v>10329</v>
      </c>
      <c r="R524" t="s">
        <v>10327</v>
      </c>
      <c r="S524" t="s">
        <v>10327</v>
      </c>
      <c r="T524" t="s">
        <v>10330</v>
      </c>
      <c r="U524" t="str">
        <f t="shared" si="8"/>
        <v>6226890118208759500</v>
      </c>
      <c r="V524" t="e">
        <f>VLOOKUP(U524,网银退汇!F:G,2,FALSE)</f>
        <v>#N/A</v>
      </c>
      <c r="W524" t="e">
        <f>VLOOKUP(U524,网银退汇!F:O,10,FALSE)</f>
        <v>#N/A</v>
      </c>
      <c r="X524" t="e">
        <f>VLOOKUP(C524,自助退!L:V,11,FALSE)</f>
        <v>#N/A</v>
      </c>
    </row>
    <row r="525" spans="1:24">
      <c r="A525" t="s">
        <v>10967</v>
      </c>
      <c r="B525" t="s">
        <v>1857</v>
      </c>
      <c r="C525" t="s">
        <v>6805</v>
      </c>
      <c r="D525">
        <v>400</v>
      </c>
      <c r="E525" t="s">
        <v>11020</v>
      </c>
      <c r="F525" t="s">
        <v>88</v>
      </c>
      <c r="G525" t="s">
        <v>6807</v>
      </c>
      <c r="H525" t="s">
        <v>1859</v>
      </c>
      <c r="I525" t="s">
        <v>10322</v>
      </c>
      <c r="J525" t="s">
        <v>10356</v>
      </c>
      <c r="K525" t="s">
        <v>10357</v>
      </c>
      <c r="L525" t="s">
        <v>10325</v>
      </c>
      <c r="M525" t="s">
        <v>10326</v>
      </c>
      <c r="N525" t="s">
        <v>10967</v>
      </c>
      <c r="O525" t="s">
        <v>10327</v>
      </c>
      <c r="P525" t="s">
        <v>10328</v>
      </c>
      <c r="Q525" t="s">
        <v>10329</v>
      </c>
      <c r="R525" t="s">
        <v>10327</v>
      </c>
      <c r="S525" t="s">
        <v>10327</v>
      </c>
      <c r="T525" t="s">
        <v>10330</v>
      </c>
      <c r="U525" t="str">
        <f t="shared" si="8"/>
        <v>6221887300030474330400</v>
      </c>
      <c r="V525" t="e">
        <f>VLOOKUP(U525,网银退汇!F:G,2,FALSE)</f>
        <v>#N/A</v>
      </c>
      <c r="W525" t="e">
        <f>VLOOKUP(U525,网银退汇!F:O,10,FALSE)</f>
        <v>#N/A</v>
      </c>
      <c r="X525" t="e">
        <f>VLOOKUP(C525,自助退!L:V,11,FALSE)</f>
        <v>#N/A</v>
      </c>
    </row>
    <row r="526" spans="1:24">
      <c r="A526" t="s">
        <v>10967</v>
      </c>
      <c r="B526" t="s">
        <v>1860</v>
      </c>
      <c r="C526" t="s">
        <v>6808</v>
      </c>
      <c r="D526">
        <v>1098</v>
      </c>
      <c r="E526" t="s">
        <v>11021</v>
      </c>
      <c r="F526" t="s">
        <v>88</v>
      </c>
      <c r="G526" t="s">
        <v>6807</v>
      </c>
      <c r="H526" t="s">
        <v>1859</v>
      </c>
      <c r="I526" t="s">
        <v>10322</v>
      </c>
      <c r="J526" t="s">
        <v>10356</v>
      </c>
      <c r="K526" t="s">
        <v>10357</v>
      </c>
      <c r="L526" t="s">
        <v>10325</v>
      </c>
      <c r="M526" t="s">
        <v>10326</v>
      </c>
      <c r="N526" t="s">
        <v>10967</v>
      </c>
      <c r="O526" t="s">
        <v>10327</v>
      </c>
      <c r="P526" t="s">
        <v>10328</v>
      </c>
      <c r="Q526" t="s">
        <v>10329</v>
      </c>
      <c r="R526" t="s">
        <v>10327</v>
      </c>
      <c r="S526" t="s">
        <v>10327</v>
      </c>
      <c r="T526" t="s">
        <v>10330</v>
      </c>
      <c r="U526" t="str">
        <f t="shared" si="8"/>
        <v>62218873000304743301098</v>
      </c>
      <c r="V526" t="e">
        <f>VLOOKUP(U526,网银退汇!F:G,2,FALSE)</f>
        <v>#N/A</v>
      </c>
      <c r="W526" t="e">
        <f>VLOOKUP(U526,网银退汇!F:O,10,FALSE)</f>
        <v>#N/A</v>
      </c>
      <c r="X526" t="e">
        <f>VLOOKUP(C526,自助退!L:V,11,FALSE)</f>
        <v>#N/A</v>
      </c>
    </row>
    <row r="527" spans="1:24">
      <c r="A527" t="s">
        <v>10967</v>
      </c>
      <c r="B527" t="s">
        <v>1861</v>
      </c>
      <c r="C527" t="s">
        <v>6810</v>
      </c>
      <c r="D527">
        <v>500</v>
      </c>
      <c r="E527" t="s">
        <v>11022</v>
      </c>
      <c r="F527" t="s">
        <v>88</v>
      </c>
      <c r="G527" t="s">
        <v>6812</v>
      </c>
      <c r="H527" t="s">
        <v>1863</v>
      </c>
      <c r="I527" t="s">
        <v>10369</v>
      </c>
      <c r="J527" t="s">
        <v>10484</v>
      </c>
      <c r="K527" t="s">
        <v>10485</v>
      </c>
      <c r="L527" t="s">
        <v>10325</v>
      </c>
      <c r="M527" t="s">
        <v>10326</v>
      </c>
      <c r="N527" t="s">
        <v>10967</v>
      </c>
      <c r="O527" t="s">
        <v>10327</v>
      </c>
      <c r="P527" t="s">
        <v>10328</v>
      </c>
      <c r="Q527" t="s">
        <v>10329</v>
      </c>
      <c r="R527" t="s">
        <v>10327</v>
      </c>
      <c r="S527" t="s">
        <v>10327</v>
      </c>
      <c r="T527" t="s">
        <v>10330</v>
      </c>
      <c r="U527" t="str">
        <f t="shared" si="8"/>
        <v>6214600180006952910500</v>
      </c>
      <c r="V527" t="e">
        <f>VLOOKUP(U527,网银退汇!F:G,2,FALSE)</f>
        <v>#N/A</v>
      </c>
      <c r="W527" t="e">
        <f>VLOOKUP(U527,网银退汇!F:O,10,FALSE)</f>
        <v>#N/A</v>
      </c>
      <c r="X527" t="e">
        <f>VLOOKUP(C527,自助退!L:V,11,FALSE)</f>
        <v>#N/A</v>
      </c>
    </row>
    <row r="528" spans="1:24">
      <c r="A528" t="s">
        <v>10967</v>
      </c>
      <c r="B528" t="s">
        <v>1864</v>
      </c>
      <c r="C528" t="s">
        <v>6813</v>
      </c>
      <c r="D528">
        <v>700</v>
      </c>
      <c r="E528" t="s">
        <v>11023</v>
      </c>
      <c r="F528" t="s">
        <v>88</v>
      </c>
      <c r="G528" t="s">
        <v>6815</v>
      </c>
      <c r="H528" t="s">
        <v>1866</v>
      </c>
      <c r="I528" t="s">
        <v>10322</v>
      </c>
      <c r="J528" t="s">
        <v>10381</v>
      </c>
      <c r="K528" t="s">
        <v>10382</v>
      </c>
      <c r="L528" t="s">
        <v>10325</v>
      </c>
      <c r="M528" t="s">
        <v>10326</v>
      </c>
      <c r="N528" t="s">
        <v>10967</v>
      </c>
      <c r="O528" t="s">
        <v>10327</v>
      </c>
      <c r="P528" t="s">
        <v>10328</v>
      </c>
      <c r="Q528" t="s">
        <v>10329</v>
      </c>
      <c r="R528" t="s">
        <v>10327</v>
      </c>
      <c r="S528" t="s">
        <v>10327</v>
      </c>
      <c r="T528" t="s">
        <v>10330</v>
      </c>
      <c r="U528" t="str">
        <f t="shared" si="8"/>
        <v>6228484156089499566700</v>
      </c>
      <c r="V528" t="e">
        <f>VLOOKUP(U528,网银退汇!F:G,2,FALSE)</f>
        <v>#N/A</v>
      </c>
      <c r="W528" t="e">
        <f>VLOOKUP(U528,网银退汇!F:O,10,FALSE)</f>
        <v>#N/A</v>
      </c>
      <c r="X528" t="e">
        <f>VLOOKUP(C528,自助退!L:V,11,FALSE)</f>
        <v>#N/A</v>
      </c>
    </row>
    <row r="529" spans="1:24">
      <c r="A529" t="s">
        <v>10967</v>
      </c>
      <c r="B529" t="s">
        <v>1867</v>
      </c>
      <c r="C529" t="s">
        <v>6816</v>
      </c>
      <c r="D529">
        <v>100</v>
      </c>
      <c r="E529" t="s">
        <v>11024</v>
      </c>
      <c r="F529" t="s">
        <v>88</v>
      </c>
      <c r="G529" t="s">
        <v>6818</v>
      </c>
      <c r="H529" t="s">
        <v>11025</v>
      </c>
      <c r="I529" t="s">
        <v>10322</v>
      </c>
      <c r="J529" t="s">
        <v>10339</v>
      </c>
      <c r="K529" t="s">
        <v>10340</v>
      </c>
      <c r="L529" t="s">
        <v>10325</v>
      </c>
      <c r="M529" t="s">
        <v>10326</v>
      </c>
      <c r="N529" t="s">
        <v>10967</v>
      </c>
      <c r="O529" t="s">
        <v>10327</v>
      </c>
      <c r="P529" t="s">
        <v>10328</v>
      </c>
      <c r="Q529" t="s">
        <v>10329</v>
      </c>
      <c r="R529" t="s">
        <v>10327</v>
      </c>
      <c r="S529" t="s">
        <v>10327</v>
      </c>
      <c r="T529" t="s">
        <v>10330</v>
      </c>
      <c r="U529" t="str">
        <f t="shared" si="8"/>
        <v>6226661300932104100</v>
      </c>
      <c r="V529" t="e">
        <f>VLOOKUP(U529,网银退汇!F:G,2,FALSE)</f>
        <v>#N/A</v>
      </c>
      <c r="W529" t="e">
        <f>VLOOKUP(U529,网银退汇!F:O,10,FALSE)</f>
        <v>#N/A</v>
      </c>
      <c r="X529" t="e">
        <f>VLOOKUP(C529,自助退!L:V,11,FALSE)</f>
        <v>#N/A</v>
      </c>
    </row>
    <row r="530" spans="1:24">
      <c r="A530" t="s">
        <v>10967</v>
      </c>
      <c r="B530" t="s">
        <v>1870</v>
      </c>
      <c r="C530" t="s">
        <v>6819</v>
      </c>
      <c r="D530">
        <v>650</v>
      </c>
      <c r="E530" t="s">
        <v>11026</v>
      </c>
      <c r="F530" t="s">
        <v>88</v>
      </c>
      <c r="G530" t="s">
        <v>6821</v>
      </c>
      <c r="H530" t="s">
        <v>1872</v>
      </c>
      <c r="I530" t="s">
        <v>10322</v>
      </c>
      <c r="J530" t="s">
        <v>10381</v>
      </c>
      <c r="K530" t="s">
        <v>10382</v>
      </c>
      <c r="L530" t="s">
        <v>10325</v>
      </c>
      <c r="M530" t="s">
        <v>10326</v>
      </c>
      <c r="N530" t="s">
        <v>10967</v>
      </c>
      <c r="O530" t="s">
        <v>10327</v>
      </c>
      <c r="P530" t="s">
        <v>10328</v>
      </c>
      <c r="Q530" t="s">
        <v>10329</v>
      </c>
      <c r="R530" t="s">
        <v>10327</v>
      </c>
      <c r="S530" t="s">
        <v>10327</v>
      </c>
      <c r="T530" t="s">
        <v>10330</v>
      </c>
      <c r="U530" t="str">
        <f t="shared" si="8"/>
        <v>6228480868664336377650</v>
      </c>
      <c r="V530" t="e">
        <f>VLOOKUP(U530,网银退汇!F:G,2,FALSE)</f>
        <v>#N/A</v>
      </c>
      <c r="W530" t="e">
        <f>VLOOKUP(U530,网银退汇!F:O,10,FALSE)</f>
        <v>#N/A</v>
      </c>
      <c r="X530" t="e">
        <f>VLOOKUP(C530,自助退!L:V,11,FALSE)</f>
        <v>#N/A</v>
      </c>
    </row>
    <row r="531" spans="1:24">
      <c r="A531" t="s">
        <v>10967</v>
      </c>
      <c r="B531" t="s">
        <v>1873</v>
      </c>
      <c r="C531" t="s">
        <v>6822</v>
      </c>
      <c r="D531">
        <v>349</v>
      </c>
      <c r="E531" t="s">
        <v>11027</v>
      </c>
      <c r="F531" t="s">
        <v>88</v>
      </c>
      <c r="G531" t="s">
        <v>6824</v>
      </c>
      <c r="H531" t="s">
        <v>11028</v>
      </c>
      <c r="I531" t="s">
        <v>10656</v>
      </c>
      <c r="J531" t="s">
        <v>10657</v>
      </c>
      <c r="K531" t="s">
        <v>10402</v>
      </c>
      <c r="L531" t="s">
        <v>10325</v>
      </c>
      <c r="M531" t="s">
        <v>10326</v>
      </c>
      <c r="N531" t="s">
        <v>10967</v>
      </c>
      <c r="O531" t="s">
        <v>10403</v>
      </c>
      <c r="P531" t="s">
        <v>10328</v>
      </c>
      <c r="Q531" t="s">
        <v>10329</v>
      </c>
      <c r="R531" t="s">
        <v>10327</v>
      </c>
      <c r="S531" t="s">
        <v>10327</v>
      </c>
      <c r="T531" t="s">
        <v>10330</v>
      </c>
      <c r="U531" t="str">
        <f t="shared" si="8"/>
        <v>6210178002015907927349</v>
      </c>
      <c r="V531" t="e">
        <f>VLOOKUP(U531,网银退汇!F:G,2,FALSE)</f>
        <v>#N/A</v>
      </c>
      <c r="W531" t="e">
        <f>VLOOKUP(U531,网银退汇!F:O,10,FALSE)</f>
        <v>#N/A</v>
      </c>
      <c r="X531" t="e">
        <f>VLOOKUP(C531,自助退!L:V,11,FALSE)</f>
        <v>#N/A</v>
      </c>
    </row>
    <row r="532" spans="1:24">
      <c r="A532" t="s">
        <v>10967</v>
      </c>
      <c r="B532" t="s">
        <v>1876</v>
      </c>
      <c r="C532" t="s">
        <v>6825</v>
      </c>
      <c r="D532">
        <v>400</v>
      </c>
      <c r="E532" t="s">
        <v>11029</v>
      </c>
      <c r="F532" t="s">
        <v>88</v>
      </c>
      <c r="G532" t="s">
        <v>6827</v>
      </c>
      <c r="H532" t="s">
        <v>1878</v>
      </c>
      <c r="I532" t="s">
        <v>10335</v>
      </c>
      <c r="J532" t="s">
        <v>10374</v>
      </c>
      <c r="K532" t="s">
        <v>10375</v>
      </c>
      <c r="L532" t="s">
        <v>10325</v>
      </c>
      <c r="M532" t="s">
        <v>10326</v>
      </c>
      <c r="N532" t="s">
        <v>10967</v>
      </c>
      <c r="O532" t="s">
        <v>10327</v>
      </c>
      <c r="P532" t="s">
        <v>10328</v>
      </c>
      <c r="Q532" t="s">
        <v>10329</v>
      </c>
      <c r="R532" t="s">
        <v>10327</v>
      </c>
      <c r="S532" t="s">
        <v>10327</v>
      </c>
      <c r="T532" t="s">
        <v>10330</v>
      </c>
      <c r="U532" t="str">
        <f t="shared" si="8"/>
        <v>6221570099102511400</v>
      </c>
      <c r="V532" t="e">
        <f>VLOOKUP(U532,网银退汇!F:G,2,FALSE)</f>
        <v>#N/A</v>
      </c>
      <c r="W532" t="e">
        <f>VLOOKUP(U532,网银退汇!F:O,10,FALSE)</f>
        <v>#N/A</v>
      </c>
      <c r="X532" t="e">
        <f>VLOOKUP(C532,自助退!L:V,11,FALSE)</f>
        <v>#N/A</v>
      </c>
    </row>
    <row r="533" spans="1:24">
      <c r="A533" t="s">
        <v>10967</v>
      </c>
      <c r="B533" t="s">
        <v>1879</v>
      </c>
      <c r="C533" t="s">
        <v>6828</v>
      </c>
      <c r="D533">
        <v>500</v>
      </c>
      <c r="E533" t="s">
        <v>11004</v>
      </c>
      <c r="F533" t="s">
        <v>88</v>
      </c>
      <c r="G533" t="s">
        <v>6764</v>
      </c>
      <c r="H533" t="s">
        <v>1819</v>
      </c>
      <c r="I533" t="s">
        <v>10335</v>
      </c>
      <c r="J533" t="s">
        <v>10</v>
      </c>
      <c r="K533" t="s">
        <v>10336</v>
      </c>
      <c r="L533" t="s">
        <v>10325</v>
      </c>
      <c r="M533" t="s">
        <v>10326</v>
      </c>
      <c r="N533" t="s">
        <v>10967</v>
      </c>
      <c r="O533" t="s">
        <v>10327</v>
      </c>
      <c r="P533" t="s">
        <v>10328</v>
      </c>
      <c r="Q533" t="s">
        <v>10329</v>
      </c>
      <c r="R533" t="s">
        <v>10327</v>
      </c>
      <c r="S533" t="s">
        <v>10327</v>
      </c>
      <c r="T533" t="s">
        <v>10330</v>
      </c>
      <c r="U533" t="str">
        <f t="shared" si="8"/>
        <v>6214858712926369500</v>
      </c>
      <c r="V533" t="e">
        <f>VLOOKUP(U533,网银退汇!F:G,2,FALSE)</f>
        <v>#N/A</v>
      </c>
      <c r="W533" t="e">
        <f>VLOOKUP(U533,网银退汇!F:O,10,FALSE)</f>
        <v>#N/A</v>
      </c>
      <c r="X533" t="e">
        <f>VLOOKUP(C533,自助退!L:V,11,FALSE)</f>
        <v>#N/A</v>
      </c>
    </row>
    <row r="534" spans="1:24">
      <c r="A534" t="s">
        <v>10967</v>
      </c>
      <c r="B534" t="s">
        <v>1880</v>
      </c>
      <c r="C534" t="s">
        <v>6830</v>
      </c>
      <c r="D534">
        <v>500</v>
      </c>
      <c r="E534" t="s">
        <v>11030</v>
      </c>
      <c r="F534" t="s">
        <v>88</v>
      </c>
      <c r="G534" t="s">
        <v>6832</v>
      </c>
      <c r="H534" t="s">
        <v>1882</v>
      </c>
      <c r="I534" t="s">
        <v>10322</v>
      </c>
      <c r="J534" t="s">
        <v>10381</v>
      </c>
      <c r="K534" t="s">
        <v>10382</v>
      </c>
      <c r="L534" t="s">
        <v>10325</v>
      </c>
      <c r="M534" t="s">
        <v>10326</v>
      </c>
      <c r="N534" t="s">
        <v>10967</v>
      </c>
      <c r="O534" t="s">
        <v>10327</v>
      </c>
      <c r="P534" t="s">
        <v>10328</v>
      </c>
      <c r="Q534" t="s">
        <v>10329</v>
      </c>
      <c r="R534" t="s">
        <v>10327</v>
      </c>
      <c r="S534" t="s">
        <v>10327</v>
      </c>
      <c r="T534" t="s">
        <v>10330</v>
      </c>
      <c r="U534" t="str">
        <f t="shared" si="8"/>
        <v>6228480868592070577500</v>
      </c>
      <c r="V534" t="e">
        <f>VLOOKUP(U534,网银退汇!F:G,2,FALSE)</f>
        <v>#N/A</v>
      </c>
      <c r="W534" t="e">
        <f>VLOOKUP(U534,网银退汇!F:O,10,FALSE)</f>
        <v>#N/A</v>
      </c>
      <c r="X534" t="e">
        <f>VLOOKUP(C534,自助退!L:V,11,FALSE)</f>
        <v>#N/A</v>
      </c>
    </row>
    <row r="535" spans="1:24">
      <c r="A535" t="s">
        <v>10967</v>
      </c>
      <c r="B535" t="s">
        <v>1883</v>
      </c>
      <c r="C535" t="s">
        <v>6833</v>
      </c>
      <c r="D535">
        <v>288</v>
      </c>
      <c r="E535" t="s">
        <v>11031</v>
      </c>
      <c r="F535" t="s">
        <v>88</v>
      </c>
      <c r="G535" t="s">
        <v>6835</v>
      </c>
      <c r="H535" t="s">
        <v>11032</v>
      </c>
      <c r="I535" t="s">
        <v>10992</v>
      </c>
      <c r="J535" t="s">
        <v>11033</v>
      </c>
      <c r="K535" t="s">
        <v>11034</v>
      </c>
      <c r="L535" t="s">
        <v>10325</v>
      </c>
      <c r="M535" t="s">
        <v>10326</v>
      </c>
      <c r="N535" t="s">
        <v>10967</v>
      </c>
      <c r="O535" t="s">
        <v>10327</v>
      </c>
      <c r="P535" t="s">
        <v>10328</v>
      </c>
      <c r="Q535" t="s">
        <v>10329</v>
      </c>
      <c r="R535" t="s">
        <v>10327</v>
      </c>
      <c r="S535" t="s">
        <v>10327</v>
      </c>
      <c r="T535" t="s">
        <v>10330</v>
      </c>
      <c r="U535" t="str">
        <f t="shared" si="8"/>
        <v>6210188800015873892288</v>
      </c>
      <c r="V535" t="e">
        <f>VLOOKUP(U535,网银退汇!F:G,2,FALSE)</f>
        <v>#N/A</v>
      </c>
      <c r="W535" t="e">
        <f>VLOOKUP(U535,网银退汇!F:O,10,FALSE)</f>
        <v>#N/A</v>
      </c>
      <c r="X535" t="e">
        <f>VLOOKUP(C535,自助退!L:V,11,FALSE)</f>
        <v>#N/A</v>
      </c>
    </row>
    <row r="536" spans="1:24">
      <c r="A536" t="s">
        <v>10967</v>
      </c>
      <c r="B536" t="s">
        <v>6836</v>
      </c>
      <c r="C536" t="s">
        <v>6837</v>
      </c>
      <c r="D536">
        <v>1824</v>
      </c>
      <c r="E536" t="s">
        <v>11035</v>
      </c>
      <c r="F536" t="s">
        <v>10453</v>
      </c>
      <c r="G536" t="s">
        <v>4952</v>
      </c>
      <c r="H536" t="s">
        <v>1887</v>
      </c>
      <c r="I536" t="s">
        <v>10322</v>
      </c>
      <c r="J536" t="s">
        <v>10381</v>
      </c>
      <c r="K536" t="s">
        <v>10382</v>
      </c>
      <c r="L536" t="s">
        <v>10325</v>
      </c>
      <c r="M536" t="s">
        <v>10364</v>
      </c>
      <c r="N536" t="s">
        <v>10967</v>
      </c>
      <c r="O536" t="s">
        <v>10327</v>
      </c>
      <c r="P536" t="s">
        <v>10328</v>
      </c>
      <c r="Q536" t="s">
        <v>10365</v>
      </c>
      <c r="R536" t="s">
        <v>10327</v>
      </c>
      <c r="S536" t="s">
        <v>10327</v>
      </c>
      <c r="T536" t="s">
        <v>10366</v>
      </c>
      <c r="U536" t="str">
        <f t="shared" si="8"/>
        <v>62284833584647382761824</v>
      </c>
      <c r="V536">
        <f>VLOOKUP(U536,网银退汇!F:G,2,FALSE)</f>
        <v>1824</v>
      </c>
      <c r="W536" t="str">
        <f>VLOOKUP(U536,网银退汇!F:O,10,FALSE)</f>
        <v>20170615</v>
      </c>
      <c r="X536">
        <f>VLOOKUP(C536,自助退!L:V,11,FALSE)</f>
        <v>1824</v>
      </c>
    </row>
    <row r="537" spans="1:24">
      <c r="A537" t="s">
        <v>10967</v>
      </c>
      <c r="B537" t="s">
        <v>1888</v>
      </c>
      <c r="C537" t="s">
        <v>6839</v>
      </c>
      <c r="D537">
        <v>12</v>
      </c>
      <c r="E537" t="s">
        <v>11036</v>
      </c>
      <c r="F537" t="s">
        <v>88</v>
      </c>
      <c r="G537" t="s">
        <v>6841</v>
      </c>
      <c r="H537" t="s">
        <v>1890</v>
      </c>
      <c r="I537" t="s">
        <v>10656</v>
      </c>
      <c r="J537" t="s">
        <v>10657</v>
      </c>
      <c r="K537" t="s">
        <v>10402</v>
      </c>
      <c r="L537" t="s">
        <v>10325</v>
      </c>
      <c r="M537" t="s">
        <v>10326</v>
      </c>
      <c r="N537" t="s">
        <v>10967</v>
      </c>
      <c r="O537" t="s">
        <v>10403</v>
      </c>
      <c r="P537" t="s">
        <v>10328</v>
      </c>
      <c r="Q537" t="s">
        <v>10329</v>
      </c>
      <c r="R537" t="s">
        <v>10327</v>
      </c>
      <c r="S537" t="s">
        <v>10327</v>
      </c>
      <c r="T537" t="s">
        <v>10330</v>
      </c>
      <c r="U537" t="str">
        <f t="shared" si="8"/>
        <v>623190000013069350612</v>
      </c>
      <c r="V537" t="e">
        <f>VLOOKUP(U537,网银退汇!F:G,2,FALSE)</f>
        <v>#N/A</v>
      </c>
      <c r="W537" t="e">
        <f>VLOOKUP(U537,网银退汇!F:O,10,FALSE)</f>
        <v>#N/A</v>
      </c>
      <c r="X537" t="e">
        <f>VLOOKUP(C537,自助退!L:V,11,FALSE)</f>
        <v>#N/A</v>
      </c>
    </row>
    <row r="538" spans="1:24">
      <c r="A538" t="s">
        <v>10967</v>
      </c>
      <c r="B538" t="s">
        <v>6842</v>
      </c>
      <c r="C538" t="s">
        <v>6843</v>
      </c>
      <c r="D538">
        <v>732</v>
      </c>
      <c r="E538" t="s">
        <v>11037</v>
      </c>
      <c r="F538" t="s">
        <v>10363</v>
      </c>
      <c r="G538" t="s">
        <v>4952</v>
      </c>
      <c r="H538" t="s">
        <v>1892</v>
      </c>
      <c r="I538" t="s">
        <v>10322</v>
      </c>
      <c r="J538" t="s">
        <v>10381</v>
      </c>
      <c r="K538" t="s">
        <v>10382</v>
      </c>
      <c r="L538" t="s">
        <v>10325</v>
      </c>
      <c r="M538" t="s">
        <v>10364</v>
      </c>
      <c r="N538" t="s">
        <v>10967</v>
      </c>
      <c r="O538" t="s">
        <v>10327</v>
      </c>
      <c r="P538" t="s">
        <v>10328</v>
      </c>
      <c r="Q538" t="s">
        <v>10365</v>
      </c>
      <c r="R538" t="s">
        <v>10327</v>
      </c>
      <c r="S538" t="s">
        <v>10327</v>
      </c>
      <c r="T538" t="s">
        <v>10366</v>
      </c>
      <c r="U538" t="str">
        <f t="shared" si="8"/>
        <v>6228483358464738276732</v>
      </c>
      <c r="V538">
        <f>VLOOKUP(U538,网银退汇!F:G,2,FALSE)</f>
        <v>732</v>
      </c>
      <c r="W538" t="str">
        <f>VLOOKUP(U538,网银退汇!F:O,10,FALSE)</f>
        <v>20170615</v>
      </c>
      <c r="X538">
        <f>VLOOKUP(C538,自助退!L:V,11,FALSE)</f>
        <v>732</v>
      </c>
    </row>
    <row r="539" spans="1:24">
      <c r="A539" t="s">
        <v>10967</v>
      </c>
      <c r="B539" t="s">
        <v>6845</v>
      </c>
      <c r="C539" t="s">
        <v>6846</v>
      </c>
      <c r="D539">
        <v>217</v>
      </c>
      <c r="E539" t="s">
        <v>11038</v>
      </c>
      <c r="F539" t="s">
        <v>393</v>
      </c>
      <c r="G539" t="s">
        <v>5034</v>
      </c>
      <c r="H539" t="s">
        <v>1894</v>
      </c>
      <c r="I539" t="s">
        <v>10400</v>
      </c>
      <c r="J539" t="s">
        <v>10874</v>
      </c>
      <c r="K539" t="s">
        <v>10875</v>
      </c>
      <c r="L539" t="s">
        <v>10325</v>
      </c>
      <c r="M539" t="s">
        <v>10364</v>
      </c>
      <c r="N539" t="s">
        <v>10967</v>
      </c>
      <c r="O539" t="s">
        <v>10403</v>
      </c>
      <c r="P539" t="s">
        <v>10328</v>
      </c>
      <c r="Q539" t="s">
        <v>10365</v>
      </c>
      <c r="R539" t="s">
        <v>10327</v>
      </c>
      <c r="S539" t="s">
        <v>10327</v>
      </c>
      <c r="T539" t="s">
        <v>10366</v>
      </c>
      <c r="U539" t="str">
        <f t="shared" si="8"/>
        <v>6214157312903508399217</v>
      </c>
      <c r="V539">
        <f>VLOOKUP(U539,网银退汇!F:G,2,FALSE)</f>
        <v>217</v>
      </c>
      <c r="W539" t="str">
        <f>VLOOKUP(U539,网银退汇!F:O,10,FALSE)</f>
        <v>20170616</v>
      </c>
      <c r="X539">
        <f>VLOOKUP(C539,自助退!L:V,11,FALSE)</f>
        <v>217</v>
      </c>
    </row>
    <row r="540" spans="1:24">
      <c r="A540" t="s">
        <v>10967</v>
      </c>
      <c r="B540" t="s">
        <v>1895</v>
      </c>
      <c r="C540" t="s">
        <v>6848</v>
      </c>
      <c r="D540">
        <v>4000</v>
      </c>
      <c r="E540" t="s">
        <v>11039</v>
      </c>
      <c r="F540" t="s">
        <v>88</v>
      </c>
      <c r="G540" t="s">
        <v>6850</v>
      </c>
      <c r="H540" t="s">
        <v>11040</v>
      </c>
      <c r="I540" t="s">
        <v>10322</v>
      </c>
      <c r="J540" t="s">
        <v>10359</v>
      </c>
      <c r="K540" t="s">
        <v>10360</v>
      </c>
      <c r="L540" t="s">
        <v>10325</v>
      </c>
      <c r="M540" t="s">
        <v>10326</v>
      </c>
      <c r="N540" t="s">
        <v>10967</v>
      </c>
      <c r="O540" t="s">
        <v>10327</v>
      </c>
      <c r="P540" t="s">
        <v>10328</v>
      </c>
      <c r="Q540" t="s">
        <v>10329</v>
      </c>
      <c r="R540" t="s">
        <v>10327</v>
      </c>
      <c r="S540" t="s">
        <v>10327</v>
      </c>
      <c r="T540" t="s">
        <v>10330</v>
      </c>
      <c r="U540" t="str">
        <f t="shared" si="8"/>
        <v>62178527000066799044000</v>
      </c>
      <c r="V540" t="e">
        <f>VLOOKUP(U540,网银退汇!F:G,2,FALSE)</f>
        <v>#N/A</v>
      </c>
      <c r="W540" t="e">
        <f>VLOOKUP(U540,网银退汇!F:O,10,FALSE)</f>
        <v>#N/A</v>
      </c>
      <c r="X540" t="e">
        <f>VLOOKUP(C540,自助退!L:V,11,FALSE)</f>
        <v>#N/A</v>
      </c>
    </row>
    <row r="541" spans="1:24">
      <c r="A541" t="s">
        <v>10967</v>
      </c>
      <c r="B541" t="s">
        <v>1898</v>
      </c>
      <c r="C541" t="s">
        <v>6851</v>
      </c>
      <c r="D541">
        <v>575</v>
      </c>
      <c r="E541" t="s">
        <v>11041</v>
      </c>
      <c r="F541" t="s">
        <v>88</v>
      </c>
      <c r="G541" t="s">
        <v>6853</v>
      </c>
      <c r="H541" t="s">
        <v>11042</v>
      </c>
      <c r="I541" t="s">
        <v>10322</v>
      </c>
      <c r="J541" t="s">
        <v>10351</v>
      </c>
      <c r="K541" t="s">
        <v>10352</v>
      </c>
      <c r="L541" t="s">
        <v>10325</v>
      </c>
      <c r="M541" t="s">
        <v>10326</v>
      </c>
      <c r="N541" t="s">
        <v>10967</v>
      </c>
      <c r="O541" t="s">
        <v>10327</v>
      </c>
      <c r="P541" t="s">
        <v>10328</v>
      </c>
      <c r="Q541" t="s">
        <v>10329</v>
      </c>
      <c r="R541" t="s">
        <v>10327</v>
      </c>
      <c r="S541" t="s">
        <v>10327</v>
      </c>
      <c r="T541" t="s">
        <v>10330</v>
      </c>
      <c r="U541" t="str">
        <f t="shared" si="8"/>
        <v>6217232513000034773575</v>
      </c>
      <c r="V541" t="e">
        <f>VLOOKUP(U541,网银退汇!F:G,2,FALSE)</f>
        <v>#N/A</v>
      </c>
      <c r="W541" t="e">
        <f>VLOOKUP(U541,网银退汇!F:O,10,FALSE)</f>
        <v>#N/A</v>
      </c>
      <c r="X541" t="e">
        <f>VLOOKUP(C541,自助退!L:V,11,FALSE)</f>
        <v>#N/A</v>
      </c>
    </row>
    <row r="542" spans="1:24">
      <c r="A542" t="s">
        <v>10967</v>
      </c>
      <c r="B542" t="s">
        <v>1901</v>
      </c>
      <c r="C542" t="s">
        <v>6854</v>
      </c>
      <c r="D542">
        <v>300</v>
      </c>
      <c r="E542" t="s">
        <v>11043</v>
      </c>
      <c r="F542" t="s">
        <v>88</v>
      </c>
      <c r="G542" t="s">
        <v>6856</v>
      </c>
      <c r="H542" t="s">
        <v>11044</v>
      </c>
      <c r="I542" t="s">
        <v>10322</v>
      </c>
      <c r="J542" t="s">
        <v>10348</v>
      </c>
      <c r="K542" t="s">
        <v>10349</v>
      </c>
      <c r="L542" t="s">
        <v>10325</v>
      </c>
      <c r="M542" t="s">
        <v>10326</v>
      </c>
      <c r="N542" t="s">
        <v>10967</v>
      </c>
      <c r="O542" t="s">
        <v>10327</v>
      </c>
      <c r="P542" t="s">
        <v>10328</v>
      </c>
      <c r="Q542" t="s">
        <v>10329</v>
      </c>
      <c r="R542" t="s">
        <v>10327</v>
      </c>
      <c r="S542" t="s">
        <v>10327</v>
      </c>
      <c r="T542" t="s">
        <v>10330</v>
      </c>
      <c r="U542" t="str">
        <f t="shared" si="8"/>
        <v>6236683920000130812300</v>
      </c>
      <c r="V542" t="e">
        <f>VLOOKUP(U542,网银退汇!F:G,2,FALSE)</f>
        <v>#N/A</v>
      </c>
      <c r="W542" t="e">
        <f>VLOOKUP(U542,网银退汇!F:O,10,FALSE)</f>
        <v>#N/A</v>
      </c>
      <c r="X542" t="e">
        <f>VLOOKUP(C542,自助退!L:V,11,FALSE)</f>
        <v>#N/A</v>
      </c>
    </row>
    <row r="543" spans="1:24">
      <c r="A543" t="s">
        <v>10967</v>
      </c>
      <c r="B543" t="s">
        <v>1904</v>
      </c>
      <c r="C543" t="s">
        <v>6857</v>
      </c>
      <c r="D543">
        <v>76</v>
      </c>
      <c r="E543" t="s">
        <v>11045</v>
      </c>
      <c r="F543" t="s">
        <v>88</v>
      </c>
      <c r="G543" t="s">
        <v>6859</v>
      </c>
      <c r="H543" t="s">
        <v>1906</v>
      </c>
      <c r="I543" t="s">
        <v>10656</v>
      </c>
      <c r="J543" t="s">
        <v>10657</v>
      </c>
      <c r="K543" t="s">
        <v>10402</v>
      </c>
      <c r="L543" t="s">
        <v>10325</v>
      </c>
      <c r="M543" t="s">
        <v>10326</v>
      </c>
      <c r="N543" t="s">
        <v>10967</v>
      </c>
      <c r="O543" t="s">
        <v>10403</v>
      </c>
      <c r="P543" t="s">
        <v>10328</v>
      </c>
      <c r="Q543" t="s">
        <v>10329</v>
      </c>
      <c r="R543" t="s">
        <v>10327</v>
      </c>
      <c r="S543" t="s">
        <v>10327</v>
      </c>
      <c r="T543" t="s">
        <v>10330</v>
      </c>
      <c r="U543" t="str">
        <f t="shared" si="8"/>
        <v>622369144927116676</v>
      </c>
      <c r="V543" t="e">
        <f>VLOOKUP(U543,网银退汇!F:G,2,FALSE)</f>
        <v>#N/A</v>
      </c>
      <c r="W543" t="e">
        <f>VLOOKUP(U543,网银退汇!F:O,10,FALSE)</f>
        <v>#N/A</v>
      </c>
      <c r="X543" t="e">
        <f>VLOOKUP(C543,自助退!L:V,11,FALSE)</f>
        <v>#N/A</v>
      </c>
    </row>
    <row r="544" spans="1:24">
      <c r="A544" t="s">
        <v>10967</v>
      </c>
      <c r="B544" t="s">
        <v>1907</v>
      </c>
      <c r="C544" t="s">
        <v>6860</v>
      </c>
      <c r="D544">
        <v>200</v>
      </c>
      <c r="E544" t="s">
        <v>11046</v>
      </c>
      <c r="F544" t="s">
        <v>88</v>
      </c>
      <c r="G544" t="s">
        <v>6862</v>
      </c>
      <c r="H544" t="s">
        <v>11047</v>
      </c>
      <c r="I544" t="s">
        <v>10400</v>
      </c>
      <c r="J544" t="s">
        <v>10401</v>
      </c>
      <c r="K544" t="s">
        <v>10402</v>
      </c>
      <c r="L544" t="s">
        <v>10325</v>
      </c>
      <c r="M544" t="s">
        <v>10326</v>
      </c>
      <c r="N544" t="s">
        <v>10967</v>
      </c>
      <c r="O544" t="s">
        <v>10403</v>
      </c>
      <c r="P544" t="s">
        <v>10328</v>
      </c>
      <c r="Q544" t="s">
        <v>10329</v>
      </c>
      <c r="R544" t="s">
        <v>10327</v>
      </c>
      <c r="S544" t="s">
        <v>10327</v>
      </c>
      <c r="T544" t="s">
        <v>10330</v>
      </c>
      <c r="U544" t="str">
        <f t="shared" si="8"/>
        <v>6224698122298100200</v>
      </c>
      <c r="V544" t="e">
        <f>VLOOKUP(U544,网银退汇!F:G,2,FALSE)</f>
        <v>#N/A</v>
      </c>
      <c r="W544" t="e">
        <f>VLOOKUP(U544,网银退汇!F:O,10,FALSE)</f>
        <v>#N/A</v>
      </c>
      <c r="X544" t="e">
        <f>VLOOKUP(C544,自助退!L:V,11,FALSE)</f>
        <v>#N/A</v>
      </c>
    </row>
    <row r="545" spans="1:24">
      <c r="A545" t="s">
        <v>10967</v>
      </c>
      <c r="B545" t="s">
        <v>1910</v>
      </c>
      <c r="C545" t="s">
        <v>6863</v>
      </c>
      <c r="D545">
        <v>4000</v>
      </c>
      <c r="E545" t="s">
        <v>11048</v>
      </c>
      <c r="F545" t="s">
        <v>88</v>
      </c>
      <c r="G545" t="s">
        <v>6865</v>
      </c>
      <c r="H545" t="s">
        <v>11049</v>
      </c>
      <c r="I545" t="s">
        <v>10322</v>
      </c>
      <c r="J545" t="s">
        <v>10339</v>
      </c>
      <c r="K545" t="s">
        <v>10340</v>
      </c>
      <c r="L545" t="s">
        <v>10325</v>
      </c>
      <c r="M545" t="s">
        <v>10326</v>
      </c>
      <c r="N545" t="s">
        <v>10967</v>
      </c>
      <c r="O545" t="s">
        <v>10327</v>
      </c>
      <c r="P545" t="s">
        <v>10328</v>
      </c>
      <c r="Q545" t="s">
        <v>10329</v>
      </c>
      <c r="R545" t="s">
        <v>10327</v>
      </c>
      <c r="S545" t="s">
        <v>10327</v>
      </c>
      <c r="T545" t="s">
        <v>10330</v>
      </c>
      <c r="U545" t="str">
        <f t="shared" si="8"/>
        <v>62597600059976674000</v>
      </c>
      <c r="V545" t="e">
        <f>VLOOKUP(U545,网银退汇!F:G,2,FALSE)</f>
        <v>#N/A</v>
      </c>
      <c r="W545" t="e">
        <f>VLOOKUP(U545,网银退汇!F:O,10,FALSE)</f>
        <v>#N/A</v>
      </c>
      <c r="X545" t="e">
        <f>VLOOKUP(C545,自助退!L:V,11,FALSE)</f>
        <v>#N/A</v>
      </c>
    </row>
    <row r="546" spans="1:24">
      <c r="A546" t="s">
        <v>10967</v>
      </c>
      <c r="B546" t="s">
        <v>1913</v>
      </c>
      <c r="C546" t="s">
        <v>6866</v>
      </c>
      <c r="D546">
        <v>181</v>
      </c>
      <c r="E546" t="s">
        <v>11050</v>
      </c>
      <c r="F546" t="s">
        <v>88</v>
      </c>
      <c r="G546" t="s">
        <v>6868</v>
      </c>
      <c r="H546" t="s">
        <v>1915</v>
      </c>
      <c r="I546" t="s">
        <v>10322</v>
      </c>
      <c r="J546" t="s">
        <v>10351</v>
      </c>
      <c r="K546" t="s">
        <v>10352</v>
      </c>
      <c r="L546" t="s">
        <v>10325</v>
      </c>
      <c r="M546" t="s">
        <v>10326</v>
      </c>
      <c r="N546" t="s">
        <v>10967</v>
      </c>
      <c r="O546" t="s">
        <v>10327</v>
      </c>
      <c r="P546" t="s">
        <v>10328</v>
      </c>
      <c r="Q546" t="s">
        <v>10329</v>
      </c>
      <c r="R546" t="s">
        <v>10327</v>
      </c>
      <c r="S546" t="s">
        <v>10327</v>
      </c>
      <c r="T546" t="s">
        <v>10330</v>
      </c>
      <c r="U546" t="str">
        <f t="shared" si="8"/>
        <v>6212262410002943271181</v>
      </c>
      <c r="V546" t="e">
        <f>VLOOKUP(U546,网银退汇!F:G,2,FALSE)</f>
        <v>#N/A</v>
      </c>
      <c r="W546" t="e">
        <f>VLOOKUP(U546,网银退汇!F:O,10,FALSE)</f>
        <v>#N/A</v>
      </c>
      <c r="X546" t="e">
        <f>VLOOKUP(C546,自助退!L:V,11,FALSE)</f>
        <v>#N/A</v>
      </c>
    </row>
    <row r="547" spans="1:24">
      <c r="A547" t="s">
        <v>10967</v>
      </c>
      <c r="B547" t="s">
        <v>1916</v>
      </c>
      <c r="C547" t="s">
        <v>6869</v>
      </c>
      <c r="D547">
        <v>500</v>
      </c>
      <c r="E547" t="s">
        <v>11051</v>
      </c>
      <c r="F547" t="s">
        <v>88</v>
      </c>
      <c r="G547" t="s">
        <v>6871</v>
      </c>
      <c r="H547" t="s">
        <v>1918</v>
      </c>
      <c r="I547" t="s">
        <v>10322</v>
      </c>
      <c r="J547" t="s">
        <v>10359</v>
      </c>
      <c r="K547" t="s">
        <v>10360</v>
      </c>
      <c r="L547" t="s">
        <v>10325</v>
      </c>
      <c r="M547" t="s">
        <v>10326</v>
      </c>
      <c r="N547" t="s">
        <v>10967</v>
      </c>
      <c r="O547" t="s">
        <v>10327</v>
      </c>
      <c r="P547" t="s">
        <v>10328</v>
      </c>
      <c r="Q547" t="s">
        <v>10329</v>
      </c>
      <c r="R547" t="s">
        <v>10327</v>
      </c>
      <c r="S547" t="s">
        <v>10327</v>
      </c>
      <c r="T547" t="s">
        <v>10330</v>
      </c>
      <c r="U547" t="str">
        <f t="shared" si="8"/>
        <v>4563512700119704707500</v>
      </c>
      <c r="V547" t="e">
        <f>VLOOKUP(U547,网银退汇!F:G,2,FALSE)</f>
        <v>#N/A</v>
      </c>
      <c r="W547" t="e">
        <f>VLOOKUP(U547,网银退汇!F:O,10,FALSE)</f>
        <v>#N/A</v>
      </c>
      <c r="X547" t="e">
        <f>VLOOKUP(C547,自助退!L:V,11,FALSE)</f>
        <v>#N/A</v>
      </c>
    </row>
    <row r="548" spans="1:24">
      <c r="A548" t="s">
        <v>10967</v>
      </c>
      <c r="B548" t="s">
        <v>1919</v>
      </c>
      <c r="C548" t="s">
        <v>6872</v>
      </c>
      <c r="D548">
        <v>390</v>
      </c>
      <c r="E548" t="s">
        <v>11052</v>
      </c>
      <c r="F548" t="s">
        <v>88</v>
      </c>
      <c r="G548" t="s">
        <v>6874</v>
      </c>
      <c r="H548" t="s">
        <v>11053</v>
      </c>
      <c r="I548" t="s">
        <v>10656</v>
      </c>
      <c r="J548" t="s">
        <v>10657</v>
      </c>
      <c r="K548" t="s">
        <v>10402</v>
      </c>
      <c r="L548" t="s">
        <v>10325</v>
      </c>
      <c r="M548" t="s">
        <v>10326</v>
      </c>
      <c r="N548" t="s">
        <v>10967</v>
      </c>
      <c r="O548" t="s">
        <v>10403</v>
      </c>
      <c r="P548" t="s">
        <v>10328</v>
      </c>
      <c r="Q548" t="s">
        <v>10329</v>
      </c>
      <c r="R548" t="s">
        <v>10327</v>
      </c>
      <c r="S548" t="s">
        <v>10327</v>
      </c>
      <c r="T548" t="s">
        <v>10330</v>
      </c>
      <c r="U548" t="str">
        <f t="shared" si="8"/>
        <v>6231900000036432165390</v>
      </c>
      <c r="V548" t="e">
        <f>VLOOKUP(U548,网银退汇!F:G,2,FALSE)</f>
        <v>#N/A</v>
      </c>
      <c r="W548" t="e">
        <f>VLOOKUP(U548,网银退汇!F:O,10,FALSE)</f>
        <v>#N/A</v>
      </c>
      <c r="X548" t="e">
        <f>VLOOKUP(C548,自助退!L:V,11,FALSE)</f>
        <v>#N/A</v>
      </c>
    </row>
    <row r="549" spans="1:24">
      <c r="A549" t="s">
        <v>10967</v>
      </c>
      <c r="B549" t="s">
        <v>6875</v>
      </c>
      <c r="C549" t="s">
        <v>6876</v>
      </c>
      <c r="D549">
        <v>480</v>
      </c>
      <c r="E549" t="s">
        <v>11054</v>
      </c>
      <c r="F549" t="s">
        <v>11055</v>
      </c>
      <c r="G549" t="s">
        <v>4953</v>
      </c>
      <c r="H549" t="s">
        <v>1923</v>
      </c>
      <c r="I549" t="s">
        <v>10335</v>
      </c>
      <c r="J549" t="s">
        <v>10</v>
      </c>
      <c r="K549" t="s">
        <v>10336</v>
      </c>
      <c r="L549" t="s">
        <v>10325</v>
      </c>
      <c r="M549" t="s">
        <v>10364</v>
      </c>
      <c r="N549" t="s">
        <v>10967</v>
      </c>
      <c r="O549" t="s">
        <v>10327</v>
      </c>
      <c r="P549" t="s">
        <v>10328</v>
      </c>
      <c r="Q549" t="s">
        <v>10365</v>
      </c>
      <c r="R549" t="s">
        <v>10327</v>
      </c>
      <c r="S549" t="s">
        <v>10327</v>
      </c>
      <c r="T549" t="s">
        <v>10366</v>
      </c>
      <c r="U549" t="str">
        <f t="shared" si="8"/>
        <v>6214838580614222480</v>
      </c>
      <c r="V549">
        <f>VLOOKUP(U549,网银退汇!F:G,2,FALSE)</f>
        <v>480</v>
      </c>
      <c r="W549" t="str">
        <f>VLOOKUP(U549,网银退汇!F:O,10,FALSE)</f>
        <v>20170615</v>
      </c>
      <c r="X549">
        <f>VLOOKUP(C549,自助退!L:V,11,FALSE)</f>
        <v>480</v>
      </c>
    </row>
    <row r="550" spans="1:24">
      <c r="A550" t="s">
        <v>10967</v>
      </c>
      <c r="B550" t="s">
        <v>1924</v>
      </c>
      <c r="C550" t="s">
        <v>6878</v>
      </c>
      <c r="D550">
        <v>1550</v>
      </c>
      <c r="E550" t="s">
        <v>11056</v>
      </c>
      <c r="F550" t="s">
        <v>88</v>
      </c>
      <c r="G550" t="s">
        <v>6880</v>
      </c>
      <c r="H550" t="s">
        <v>1926</v>
      </c>
      <c r="I550" t="s">
        <v>10322</v>
      </c>
      <c r="J550" t="s">
        <v>10331</v>
      </c>
      <c r="K550" t="s">
        <v>10332</v>
      </c>
      <c r="L550" t="s">
        <v>10325</v>
      </c>
      <c r="M550" t="s">
        <v>10326</v>
      </c>
      <c r="N550" t="s">
        <v>10967</v>
      </c>
      <c r="O550" t="s">
        <v>10327</v>
      </c>
      <c r="P550" t="s">
        <v>10328</v>
      </c>
      <c r="Q550" t="s">
        <v>10329</v>
      </c>
      <c r="R550" t="s">
        <v>10327</v>
      </c>
      <c r="S550" t="s">
        <v>10327</v>
      </c>
      <c r="T550" t="s">
        <v>10330</v>
      </c>
      <c r="U550" t="str">
        <f t="shared" si="8"/>
        <v>42187170057675451550</v>
      </c>
      <c r="V550">
        <f>VLOOKUP(U550,网银退汇!F:G,2,FALSE)</f>
        <v>1550</v>
      </c>
      <c r="W550" t="str">
        <f>VLOOKUP(U550,网银退汇!F:O,10,FALSE)</f>
        <v>20170616</v>
      </c>
      <c r="X550" t="e">
        <f>VLOOKUP(C550,自助退!L:V,11,FALSE)</f>
        <v>#N/A</v>
      </c>
    </row>
    <row r="551" spans="1:24">
      <c r="A551" t="s">
        <v>10967</v>
      </c>
      <c r="B551" t="s">
        <v>1927</v>
      </c>
      <c r="C551" t="s">
        <v>6881</v>
      </c>
      <c r="D551">
        <v>26</v>
      </c>
      <c r="E551" t="s">
        <v>11057</v>
      </c>
      <c r="F551" t="s">
        <v>88</v>
      </c>
      <c r="G551" t="s">
        <v>6883</v>
      </c>
      <c r="H551" t="s">
        <v>1929</v>
      </c>
      <c r="I551" t="s">
        <v>10335</v>
      </c>
      <c r="J551" t="s">
        <v>10</v>
      </c>
      <c r="K551" t="s">
        <v>10336</v>
      </c>
      <c r="L551" t="s">
        <v>10325</v>
      </c>
      <c r="M551" t="s">
        <v>10326</v>
      </c>
      <c r="N551" t="s">
        <v>10967</v>
      </c>
      <c r="O551" t="s">
        <v>10327</v>
      </c>
      <c r="P551" t="s">
        <v>10328</v>
      </c>
      <c r="Q551" t="s">
        <v>10329</v>
      </c>
      <c r="R551" t="s">
        <v>10327</v>
      </c>
      <c r="S551" t="s">
        <v>10327</v>
      </c>
      <c r="T551" t="s">
        <v>10330</v>
      </c>
      <c r="U551" t="str">
        <f t="shared" si="8"/>
        <v>518718700830241526</v>
      </c>
      <c r="V551" t="e">
        <f>VLOOKUP(U551,网银退汇!F:G,2,FALSE)</f>
        <v>#N/A</v>
      </c>
      <c r="W551" t="e">
        <f>VLOOKUP(U551,网银退汇!F:O,10,FALSE)</f>
        <v>#N/A</v>
      </c>
      <c r="X551" t="e">
        <f>VLOOKUP(C551,自助退!L:V,11,FALSE)</f>
        <v>#N/A</v>
      </c>
    </row>
    <row r="552" spans="1:24">
      <c r="A552" t="s">
        <v>10967</v>
      </c>
      <c r="B552" t="s">
        <v>1930</v>
      </c>
      <c r="C552" t="s">
        <v>6884</v>
      </c>
      <c r="D552">
        <v>235</v>
      </c>
      <c r="E552" t="s">
        <v>11058</v>
      </c>
      <c r="F552" t="s">
        <v>88</v>
      </c>
      <c r="G552" t="s">
        <v>6886</v>
      </c>
      <c r="H552" t="s">
        <v>1932</v>
      </c>
      <c r="I552" t="s">
        <v>10322</v>
      </c>
      <c r="J552" t="s">
        <v>10356</v>
      </c>
      <c r="K552" t="s">
        <v>10357</v>
      </c>
      <c r="L552" t="s">
        <v>10325</v>
      </c>
      <c r="M552" t="s">
        <v>10326</v>
      </c>
      <c r="N552" t="s">
        <v>10967</v>
      </c>
      <c r="O552" t="s">
        <v>10327</v>
      </c>
      <c r="P552" t="s">
        <v>10328</v>
      </c>
      <c r="Q552" t="s">
        <v>10329</v>
      </c>
      <c r="R552" t="s">
        <v>10327</v>
      </c>
      <c r="S552" t="s">
        <v>10327</v>
      </c>
      <c r="T552" t="s">
        <v>10330</v>
      </c>
      <c r="U552" t="str">
        <f t="shared" si="8"/>
        <v>6221887300034604296235</v>
      </c>
      <c r="V552" t="e">
        <f>VLOOKUP(U552,网银退汇!F:G,2,FALSE)</f>
        <v>#N/A</v>
      </c>
      <c r="W552" t="e">
        <f>VLOOKUP(U552,网银退汇!F:O,10,FALSE)</f>
        <v>#N/A</v>
      </c>
      <c r="X552" t="e">
        <f>VLOOKUP(C552,自助退!L:V,11,FALSE)</f>
        <v>#N/A</v>
      </c>
    </row>
    <row r="553" spans="1:24">
      <c r="A553" t="s">
        <v>10967</v>
      </c>
      <c r="B553" t="s">
        <v>1933</v>
      </c>
      <c r="C553" t="s">
        <v>6887</v>
      </c>
      <c r="D553">
        <v>27</v>
      </c>
      <c r="E553" t="s">
        <v>11059</v>
      </c>
      <c r="F553" t="s">
        <v>88</v>
      </c>
      <c r="G553" t="s">
        <v>6889</v>
      </c>
      <c r="H553" t="s">
        <v>1935</v>
      </c>
      <c r="I553" t="s">
        <v>10322</v>
      </c>
      <c r="J553" t="s">
        <v>10348</v>
      </c>
      <c r="K553" t="s">
        <v>10349</v>
      </c>
      <c r="L553" t="s">
        <v>10325</v>
      </c>
      <c r="M553" t="s">
        <v>10326</v>
      </c>
      <c r="N553" t="s">
        <v>10967</v>
      </c>
      <c r="O553" t="s">
        <v>10327</v>
      </c>
      <c r="P553" t="s">
        <v>10328</v>
      </c>
      <c r="Q553" t="s">
        <v>10329</v>
      </c>
      <c r="R553" t="s">
        <v>10327</v>
      </c>
      <c r="S553" t="s">
        <v>10327</v>
      </c>
      <c r="T553" t="s">
        <v>10330</v>
      </c>
      <c r="U553" t="str">
        <f t="shared" si="8"/>
        <v>621700386000203279327</v>
      </c>
      <c r="V553" t="e">
        <f>VLOOKUP(U553,网银退汇!F:G,2,FALSE)</f>
        <v>#N/A</v>
      </c>
      <c r="W553" t="e">
        <f>VLOOKUP(U553,网银退汇!F:O,10,FALSE)</f>
        <v>#N/A</v>
      </c>
      <c r="X553" t="e">
        <f>VLOOKUP(C553,自助退!L:V,11,FALSE)</f>
        <v>#N/A</v>
      </c>
    </row>
    <row r="554" spans="1:24">
      <c r="A554" t="s">
        <v>10967</v>
      </c>
      <c r="B554" t="s">
        <v>1936</v>
      </c>
      <c r="C554" t="s">
        <v>6890</v>
      </c>
      <c r="D554">
        <v>77</v>
      </c>
      <c r="E554" t="s">
        <v>11060</v>
      </c>
      <c r="F554" t="s">
        <v>88</v>
      </c>
      <c r="G554" t="s">
        <v>6892</v>
      </c>
      <c r="H554" t="s">
        <v>1938</v>
      </c>
      <c r="I554" t="s">
        <v>10656</v>
      </c>
      <c r="J554" t="s">
        <v>10657</v>
      </c>
      <c r="K554" t="s">
        <v>10402</v>
      </c>
      <c r="L554" t="s">
        <v>10325</v>
      </c>
      <c r="M554" t="s">
        <v>10326</v>
      </c>
      <c r="N554" t="s">
        <v>10967</v>
      </c>
      <c r="O554" t="s">
        <v>10403</v>
      </c>
      <c r="P554" t="s">
        <v>10328</v>
      </c>
      <c r="Q554" t="s">
        <v>10329</v>
      </c>
      <c r="R554" t="s">
        <v>10327</v>
      </c>
      <c r="S554" t="s">
        <v>10327</v>
      </c>
      <c r="T554" t="s">
        <v>10330</v>
      </c>
      <c r="U554" t="str">
        <f t="shared" si="8"/>
        <v>623190000014088506877</v>
      </c>
      <c r="V554" t="e">
        <f>VLOOKUP(U554,网银退汇!F:G,2,FALSE)</f>
        <v>#N/A</v>
      </c>
      <c r="W554" t="e">
        <f>VLOOKUP(U554,网银退汇!F:O,10,FALSE)</f>
        <v>#N/A</v>
      </c>
      <c r="X554" t="e">
        <f>VLOOKUP(C554,自助退!L:V,11,FALSE)</f>
        <v>#N/A</v>
      </c>
    </row>
    <row r="555" spans="1:24">
      <c r="A555" t="s">
        <v>10967</v>
      </c>
      <c r="B555" t="s">
        <v>6893</v>
      </c>
      <c r="C555" t="s">
        <v>6894</v>
      </c>
      <c r="D555">
        <v>402</v>
      </c>
      <c r="E555" t="s">
        <v>11061</v>
      </c>
      <c r="F555" t="s">
        <v>90</v>
      </c>
      <c r="G555" t="s">
        <v>5035</v>
      </c>
      <c r="H555" t="s">
        <v>1940</v>
      </c>
      <c r="I555" t="s">
        <v>10322</v>
      </c>
      <c r="J555" t="s">
        <v>10356</v>
      </c>
      <c r="K555" t="s">
        <v>10357</v>
      </c>
      <c r="L555" t="s">
        <v>10325</v>
      </c>
      <c r="M555" t="s">
        <v>10364</v>
      </c>
      <c r="N555" t="s">
        <v>10967</v>
      </c>
      <c r="O555" t="s">
        <v>10327</v>
      </c>
      <c r="P555" t="s">
        <v>10328</v>
      </c>
      <c r="Q555" t="s">
        <v>10365</v>
      </c>
      <c r="R555" t="s">
        <v>10327</v>
      </c>
      <c r="S555" t="s">
        <v>10327</v>
      </c>
      <c r="T555" t="s">
        <v>10366</v>
      </c>
      <c r="U555" t="str">
        <f t="shared" si="8"/>
        <v>6210985882002206570402</v>
      </c>
      <c r="V555">
        <f>VLOOKUP(U555,网银退汇!F:G,2,FALSE)</f>
        <v>402</v>
      </c>
      <c r="W555" t="str">
        <f>VLOOKUP(U555,网银退汇!F:O,10,FALSE)</f>
        <v>20170616</v>
      </c>
      <c r="X555">
        <f>VLOOKUP(C555,自助退!L:V,11,FALSE)</f>
        <v>402</v>
      </c>
    </row>
    <row r="556" spans="1:24">
      <c r="A556" t="s">
        <v>10967</v>
      </c>
      <c r="B556" t="s">
        <v>1941</v>
      </c>
      <c r="C556" t="s">
        <v>6896</v>
      </c>
      <c r="D556">
        <v>147</v>
      </c>
      <c r="E556" t="s">
        <v>11062</v>
      </c>
      <c r="F556" t="s">
        <v>88</v>
      </c>
      <c r="G556" t="s">
        <v>6898</v>
      </c>
      <c r="H556" t="s">
        <v>1943</v>
      </c>
      <c r="I556" t="s">
        <v>10416</v>
      </c>
      <c r="J556" t="s">
        <v>10417</v>
      </c>
      <c r="K556" t="s">
        <v>10418</v>
      </c>
      <c r="L556" t="s">
        <v>10325</v>
      </c>
      <c r="M556" t="s">
        <v>10326</v>
      </c>
      <c r="N556" t="s">
        <v>10967</v>
      </c>
      <c r="O556" t="s">
        <v>10327</v>
      </c>
      <c r="P556" t="s">
        <v>10328</v>
      </c>
      <c r="Q556" t="s">
        <v>10329</v>
      </c>
      <c r="R556" t="s">
        <v>10327</v>
      </c>
      <c r="S556" t="s">
        <v>10327</v>
      </c>
      <c r="T556" t="s">
        <v>10330</v>
      </c>
      <c r="U556" t="str">
        <f t="shared" si="8"/>
        <v>6217921200135740147</v>
      </c>
      <c r="V556" t="e">
        <f>VLOOKUP(U556,网银退汇!F:G,2,FALSE)</f>
        <v>#N/A</v>
      </c>
      <c r="W556" t="e">
        <f>VLOOKUP(U556,网银退汇!F:O,10,FALSE)</f>
        <v>#N/A</v>
      </c>
      <c r="X556" t="e">
        <f>VLOOKUP(C556,自助退!L:V,11,FALSE)</f>
        <v>#N/A</v>
      </c>
    </row>
    <row r="557" spans="1:24">
      <c r="A557" t="s">
        <v>10967</v>
      </c>
      <c r="B557" t="s">
        <v>1944</v>
      </c>
      <c r="C557" t="s">
        <v>6899</v>
      </c>
      <c r="D557">
        <v>716</v>
      </c>
      <c r="E557" t="s">
        <v>11063</v>
      </c>
      <c r="F557" t="s">
        <v>88</v>
      </c>
      <c r="G557" t="s">
        <v>6901</v>
      </c>
      <c r="H557" t="s">
        <v>1946</v>
      </c>
      <c r="I557" t="s">
        <v>10322</v>
      </c>
      <c r="J557" t="s">
        <v>10348</v>
      </c>
      <c r="K557" t="s">
        <v>10349</v>
      </c>
      <c r="L557" t="s">
        <v>10325</v>
      </c>
      <c r="M557" t="s">
        <v>10326</v>
      </c>
      <c r="N557" t="s">
        <v>10967</v>
      </c>
      <c r="O557" t="s">
        <v>10327</v>
      </c>
      <c r="P557" t="s">
        <v>10328</v>
      </c>
      <c r="Q557" t="s">
        <v>10329</v>
      </c>
      <c r="R557" t="s">
        <v>10327</v>
      </c>
      <c r="S557" t="s">
        <v>10327</v>
      </c>
      <c r="T557" t="s">
        <v>10330</v>
      </c>
      <c r="U557" t="str">
        <f t="shared" si="8"/>
        <v>6283660019884960716</v>
      </c>
      <c r="V557" t="e">
        <f>VLOOKUP(U557,网银退汇!F:G,2,FALSE)</f>
        <v>#N/A</v>
      </c>
      <c r="W557" t="e">
        <f>VLOOKUP(U557,网银退汇!F:O,10,FALSE)</f>
        <v>#N/A</v>
      </c>
      <c r="X557" t="e">
        <f>VLOOKUP(C557,自助退!L:V,11,FALSE)</f>
        <v>#N/A</v>
      </c>
    </row>
    <row r="558" spans="1:24">
      <c r="A558" t="s">
        <v>10967</v>
      </c>
      <c r="B558" t="s">
        <v>1947</v>
      </c>
      <c r="C558" t="s">
        <v>6902</v>
      </c>
      <c r="D558">
        <v>432</v>
      </c>
      <c r="E558" t="s">
        <v>11064</v>
      </c>
      <c r="F558" t="s">
        <v>88</v>
      </c>
      <c r="G558" t="s">
        <v>6904</v>
      </c>
      <c r="H558" t="s">
        <v>11065</v>
      </c>
      <c r="I558" t="s">
        <v>10656</v>
      </c>
      <c r="J558" t="s">
        <v>10657</v>
      </c>
      <c r="K558" t="s">
        <v>10402</v>
      </c>
      <c r="L558" t="s">
        <v>10325</v>
      </c>
      <c r="M558" t="s">
        <v>10326</v>
      </c>
      <c r="N558" t="s">
        <v>10967</v>
      </c>
      <c r="O558" t="s">
        <v>10403</v>
      </c>
      <c r="P558" t="s">
        <v>10328</v>
      </c>
      <c r="Q558" t="s">
        <v>10329</v>
      </c>
      <c r="R558" t="s">
        <v>10327</v>
      </c>
      <c r="S558" t="s">
        <v>10327</v>
      </c>
      <c r="T558" t="s">
        <v>10330</v>
      </c>
      <c r="U558" t="str">
        <f t="shared" si="8"/>
        <v>6231900000053963746432</v>
      </c>
      <c r="V558" t="e">
        <f>VLOOKUP(U558,网银退汇!F:G,2,FALSE)</f>
        <v>#N/A</v>
      </c>
      <c r="W558" t="e">
        <f>VLOOKUP(U558,网银退汇!F:O,10,FALSE)</f>
        <v>#N/A</v>
      </c>
      <c r="X558" t="e">
        <f>VLOOKUP(C558,自助退!L:V,11,FALSE)</f>
        <v>#N/A</v>
      </c>
    </row>
    <row r="559" spans="1:24">
      <c r="A559" t="s">
        <v>10967</v>
      </c>
      <c r="B559" t="s">
        <v>1950</v>
      </c>
      <c r="C559" t="s">
        <v>6905</v>
      </c>
      <c r="D559">
        <v>331</v>
      </c>
      <c r="E559" t="s">
        <v>11066</v>
      </c>
      <c r="F559" t="s">
        <v>88</v>
      </c>
      <c r="G559" t="s">
        <v>6907</v>
      </c>
      <c r="H559" t="s">
        <v>1952</v>
      </c>
      <c r="I559" t="s">
        <v>10322</v>
      </c>
      <c r="J559" t="s">
        <v>10351</v>
      </c>
      <c r="K559" t="s">
        <v>10352</v>
      </c>
      <c r="L559" t="s">
        <v>10325</v>
      </c>
      <c r="M559" t="s">
        <v>10326</v>
      </c>
      <c r="N559" t="s">
        <v>10967</v>
      </c>
      <c r="O559" t="s">
        <v>10327</v>
      </c>
      <c r="P559" t="s">
        <v>10328</v>
      </c>
      <c r="Q559" t="s">
        <v>10329</v>
      </c>
      <c r="R559" t="s">
        <v>10327</v>
      </c>
      <c r="S559" t="s">
        <v>10327</v>
      </c>
      <c r="T559" t="s">
        <v>10330</v>
      </c>
      <c r="U559" t="str">
        <f t="shared" si="8"/>
        <v>6212262510000723078331</v>
      </c>
      <c r="V559" t="e">
        <f>VLOOKUP(U559,网银退汇!F:G,2,FALSE)</f>
        <v>#N/A</v>
      </c>
      <c r="W559" t="e">
        <f>VLOOKUP(U559,网银退汇!F:O,10,FALSE)</f>
        <v>#N/A</v>
      </c>
      <c r="X559" t="e">
        <f>VLOOKUP(C559,自助退!L:V,11,FALSE)</f>
        <v>#N/A</v>
      </c>
    </row>
    <row r="560" spans="1:24">
      <c r="A560" t="s">
        <v>10967</v>
      </c>
      <c r="B560" t="s">
        <v>6908</v>
      </c>
      <c r="C560" t="s">
        <v>6909</v>
      </c>
      <c r="D560">
        <v>160</v>
      </c>
      <c r="E560" t="s">
        <v>11067</v>
      </c>
      <c r="F560" t="s">
        <v>96</v>
      </c>
      <c r="G560" t="s">
        <v>4941</v>
      </c>
      <c r="H560" t="s">
        <v>1954</v>
      </c>
      <c r="I560" t="s">
        <v>10656</v>
      </c>
      <c r="J560" t="s">
        <v>10657</v>
      </c>
      <c r="K560" t="s">
        <v>10402</v>
      </c>
      <c r="L560" t="s">
        <v>10325</v>
      </c>
      <c r="M560" t="s">
        <v>10364</v>
      </c>
      <c r="N560" t="s">
        <v>10967</v>
      </c>
      <c r="O560" t="s">
        <v>10403</v>
      </c>
      <c r="P560" t="s">
        <v>10328</v>
      </c>
      <c r="Q560" t="s">
        <v>10365</v>
      </c>
      <c r="R560" t="s">
        <v>10327</v>
      </c>
      <c r="S560" t="s">
        <v>10327</v>
      </c>
      <c r="T560" t="s">
        <v>10366</v>
      </c>
      <c r="U560" t="str">
        <f t="shared" si="8"/>
        <v>6231900000062831256160</v>
      </c>
      <c r="V560">
        <f>VLOOKUP(U560,网银退汇!F:G,2,FALSE)</f>
        <v>160</v>
      </c>
      <c r="W560" t="str">
        <f>VLOOKUP(U560,网银退汇!F:O,10,FALSE)</f>
        <v>20170615</v>
      </c>
      <c r="X560">
        <f>VLOOKUP(C560,自助退!L:V,11,FALSE)</f>
        <v>160</v>
      </c>
    </row>
    <row r="561" spans="1:24">
      <c r="A561" t="s">
        <v>10967</v>
      </c>
      <c r="B561" t="s">
        <v>1955</v>
      </c>
      <c r="C561" t="s">
        <v>6911</v>
      </c>
      <c r="D561">
        <v>8025</v>
      </c>
      <c r="E561" t="s">
        <v>11068</v>
      </c>
      <c r="F561" t="s">
        <v>88</v>
      </c>
      <c r="G561" t="s">
        <v>6913</v>
      </c>
      <c r="H561" t="s">
        <v>1957</v>
      </c>
      <c r="I561" t="s">
        <v>10322</v>
      </c>
      <c r="J561" t="s">
        <v>10356</v>
      </c>
      <c r="K561" t="s">
        <v>10357</v>
      </c>
      <c r="L561" t="s">
        <v>10325</v>
      </c>
      <c r="M561" t="s">
        <v>10326</v>
      </c>
      <c r="N561" t="s">
        <v>10967</v>
      </c>
      <c r="O561" t="s">
        <v>10327</v>
      </c>
      <c r="P561" t="s">
        <v>10328</v>
      </c>
      <c r="Q561" t="s">
        <v>10329</v>
      </c>
      <c r="R561" t="s">
        <v>10327</v>
      </c>
      <c r="S561" t="s">
        <v>10327</v>
      </c>
      <c r="T561" t="s">
        <v>10330</v>
      </c>
      <c r="U561" t="str">
        <f t="shared" si="8"/>
        <v>62179973000078493298025</v>
      </c>
      <c r="V561" t="e">
        <f>VLOOKUP(U561,网银退汇!F:G,2,FALSE)</f>
        <v>#N/A</v>
      </c>
      <c r="W561" t="e">
        <f>VLOOKUP(U561,网银退汇!F:O,10,FALSE)</f>
        <v>#N/A</v>
      </c>
      <c r="X561" t="e">
        <f>VLOOKUP(C561,自助退!L:V,11,FALSE)</f>
        <v>#N/A</v>
      </c>
    </row>
    <row r="562" spans="1:24">
      <c r="A562" t="s">
        <v>10967</v>
      </c>
      <c r="B562" t="s">
        <v>1958</v>
      </c>
      <c r="C562" t="s">
        <v>6914</v>
      </c>
      <c r="D562">
        <v>500</v>
      </c>
      <c r="E562" t="s">
        <v>11069</v>
      </c>
      <c r="F562" t="s">
        <v>88</v>
      </c>
      <c r="G562" t="s">
        <v>6916</v>
      </c>
      <c r="H562" t="s">
        <v>1960</v>
      </c>
      <c r="I562" t="s">
        <v>10656</v>
      </c>
      <c r="J562" t="s">
        <v>10657</v>
      </c>
      <c r="K562" t="s">
        <v>10402</v>
      </c>
      <c r="L562" t="s">
        <v>10325</v>
      </c>
      <c r="M562" t="s">
        <v>10326</v>
      </c>
      <c r="N562" t="s">
        <v>10967</v>
      </c>
      <c r="O562" t="s">
        <v>10403</v>
      </c>
      <c r="P562" t="s">
        <v>10328</v>
      </c>
      <c r="Q562" t="s">
        <v>10329</v>
      </c>
      <c r="R562" t="s">
        <v>10327</v>
      </c>
      <c r="S562" t="s">
        <v>10327</v>
      </c>
      <c r="T562" t="s">
        <v>10330</v>
      </c>
      <c r="U562" t="str">
        <f t="shared" si="8"/>
        <v>6231900000103853343500</v>
      </c>
      <c r="V562" t="e">
        <f>VLOOKUP(U562,网银退汇!F:G,2,FALSE)</f>
        <v>#N/A</v>
      </c>
      <c r="W562" t="e">
        <f>VLOOKUP(U562,网银退汇!F:O,10,FALSE)</f>
        <v>#N/A</v>
      </c>
      <c r="X562" t="e">
        <f>VLOOKUP(C562,自助退!L:V,11,FALSE)</f>
        <v>#N/A</v>
      </c>
    </row>
    <row r="563" spans="1:24">
      <c r="A563" t="s">
        <v>10967</v>
      </c>
      <c r="B563" t="s">
        <v>1961</v>
      </c>
      <c r="C563" t="s">
        <v>6917</v>
      </c>
      <c r="D563">
        <v>66</v>
      </c>
      <c r="E563" t="s">
        <v>11070</v>
      </c>
      <c r="F563" t="s">
        <v>88</v>
      </c>
      <c r="G563" t="s">
        <v>6919</v>
      </c>
      <c r="H563" t="s">
        <v>1963</v>
      </c>
      <c r="I563" t="s">
        <v>10335</v>
      </c>
      <c r="J563" t="s">
        <v>10</v>
      </c>
      <c r="K563" t="s">
        <v>10336</v>
      </c>
      <c r="L563" t="s">
        <v>10325</v>
      </c>
      <c r="M563" t="s">
        <v>10326</v>
      </c>
      <c r="N563" t="s">
        <v>10967</v>
      </c>
      <c r="O563" t="s">
        <v>10327</v>
      </c>
      <c r="P563" t="s">
        <v>10328</v>
      </c>
      <c r="Q563" t="s">
        <v>10329</v>
      </c>
      <c r="R563" t="s">
        <v>10327</v>
      </c>
      <c r="S563" t="s">
        <v>10327</v>
      </c>
      <c r="T563" t="s">
        <v>10330</v>
      </c>
      <c r="U563" t="str">
        <f t="shared" si="8"/>
        <v>622576875987556866</v>
      </c>
      <c r="V563" t="e">
        <f>VLOOKUP(U563,网银退汇!F:G,2,FALSE)</f>
        <v>#N/A</v>
      </c>
      <c r="W563" t="e">
        <f>VLOOKUP(U563,网银退汇!F:O,10,FALSE)</f>
        <v>#N/A</v>
      </c>
      <c r="X563" t="e">
        <f>VLOOKUP(C563,自助退!L:V,11,FALSE)</f>
        <v>#N/A</v>
      </c>
    </row>
    <row r="564" spans="1:24">
      <c r="A564" t="s">
        <v>10967</v>
      </c>
      <c r="B564" t="s">
        <v>1964</v>
      </c>
      <c r="C564" t="s">
        <v>6920</v>
      </c>
      <c r="D564">
        <v>222</v>
      </c>
      <c r="E564" t="s">
        <v>11071</v>
      </c>
      <c r="F564" t="s">
        <v>88</v>
      </c>
      <c r="G564" t="s">
        <v>6922</v>
      </c>
      <c r="H564" t="s">
        <v>1966</v>
      </c>
      <c r="I564" t="s">
        <v>10416</v>
      </c>
      <c r="J564" t="s">
        <v>10424</v>
      </c>
      <c r="K564" t="s">
        <v>10425</v>
      </c>
      <c r="L564" t="s">
        <v>10325</v>
      </c>
      <c r="M564" t="s">
        <v>10326</v>
      </c>
      <c r="N564" t="s">
        <v>10967</v>
      </c>
      <c r="O564" t="s">
        <v>10327</v>
      </c>
      <c r="P564" t="s">
        <v>10328</v>
      </c>
      <c r="Q564" t="s">
        <v>10329</v>
      </c>
      <c r="R564" t="s">
        <v>10327</v>
      </c>
      <c r="S564" t="s">
        <v>10327</v>
      </c>
      <c r="T564" t="s">
        <v>10330</v>
      </c>
      <c r="U564" t="str">
        <f t="shared" si="8"/>
        <v>6222622420000613580222</v>
      </c>
      <c r="V564" t="e">
        <f>VLOOKUP(U564,网银退汇!F:G,2,FALSE)</f>
        <v>#N/A</v>
      </c>
      <c r="W564" t="e">
        <f>VLOOKUP(U564,网银退汇!F:O,10,FALSE)</f>
        <v>#N/A</v>
      </c>
      <c r="X564" t="e">
        <f>VLOOKUP(C564,自助退!L:V,11,FALSE)</f>
        <v>#N/A</v>
      </c>
    </row>
    <row r="565" spans="1:24">
      <c r="A565" t="s">
        <v>10967</v>
      </c>
      <c r="B565" t="s">
        <v>1967</v>
      </c>
      <c r="C565" t="s">
        <v>6923</v>
      </c>
      <c r="D565">
        <v>270</v>
      </c>
      <c r="E565" t="s">
        <v>11072</v>
      </c>
      <c r="F565" t="s">
        <v>88</v>
      </c>
      <c r="G565" t="s">
        <v>6925</v>
      </c>
      <c r="H565" t="s">
        <v>1969</v>
      </c>
      <c r="I565" t="s">
        <v>10335</v>
      </c>
      <c r="J565" t="s">
        <v>10</v>
      </c>
      <c r="K565" t="s">
        <v>10336</v>
      </c>
      <c r="L565" t="s">
        <v>10325</v>
      </c>
      <c r="M565" t="s">
        <v>10326</v>
      </c>
      <c r="N565" t="s">
        <v>10967</v>
      </c>
      <c r="O565" t="s">
        <v>10327</v>
      </c>
      <c r="P565" t="s">
        <v>10328</v>
      </c>
      <c r="Q565" t="s">
        <v>10329</v>
      </c>
      <c r="R565" t="s">
        <v>10327</v>
      </c>
      <c r="S565" t="s">
        <v>10327</v>
      </c>
      <c r="T565" t="s">
        <v>10330</v>
      </c>
      <c r="U565" t="str">
        <f t="shared" si="8"/>
        <v>6214858711894105270</v>
      </c>
      <c r="V565" t="e">
        <f>VLOOKUP(U565,网银退汇!F:G,2,FALSE)</f>
        <v>#N/A</v>
      </c>
      <c r="W565" t="e">
        <f>VLOOKUP(U565,网银退汇!F:O,10,FALSE)</f>
        <v>#N/A</v>
      </c>
      <c r="X565" t="e">
        <f>VLOOKUP(C565,自助退!L:V,11,FALSE)</f>
        <v>#N/A</v>
      </c>
    </row>
    <row r="566" spans="1:24">
      <c r="A566" t="s">
        <v>10967</v>
      </c>
      <c r="B566" t="s">
        <v>1970</v>
      </c>
      <c r="C566" t="s">
        <v>6926</v>
      </c>
      <c r="D566">
        <v>410</v>
      </c>
      <c r="E566" t="s">
        <v>11073</v>
      </c>
      <c r="F566" t="s">
        <v>88</v>
      </c>
      <c r="G566" t="s">
        <v>6928</v>
      </c>
      <c r="H566" t="s">
        <v>1972</v>
      </c>
      <c r="I566" t="s">
        <v>10335</v>
      </c>
      <c r="J566" t="s">
        <v>10</v>
      </c>
      <c r="K566" t="s">
        <v>10336</v>
      </c>
      <c r="L566" t="s">
        <v>10325</v>
      </c>
      <c r="M566" t="s">
        <v>10326</v>
      </c>
      <c r="N566" t="s">
        <v>10967</v>
      </c>
      <c r="O566" t="s">
        <v>10327</v>
      </c>
      <c r="P566" t="s">
        <v>10328</v>
      </c>
      <c r="Q566" t="s">
        <v>10329</v>
      </c>
      <c r="R566" t="s">
        <v>10327</v>
      </c>
      <c r="S566" t="s">
        <v>10327</v>
      </c>
      <c r="T566" t="s">
        <v>10330</v>
      </c>
      <c r="U566" t="str">
        <f t="shared" si="8"/>
        <v>4392268332377127410</v>
      </c>
      <c r="V566" t="e">
        <f>VLOOKUP(U566,网银退汇!F:G,2,FALSE)</f>
        <v>#N/A</v>
      </c>
      <c r="W566" t="e">
        <f>VLOOKUP(U566,网银退汇!F:O,10,FALSE)</f>
        <v>#N/A</v>
      </c>
      <c r="X566" t="e">
        <f>VLOOKUP(C566,自助退!L:V,11,FALSE)</f>
        <v>#N/A</v>
      </c>
    </row>
    <row r="567" spans="1:24">
      <c r="A567" t="s">
        <v>10967</v>
      </c>
      <c r="B567" t="s">
        <v>1973</v>
      </c>
      <c r="C567" t="s">
        <v>6929</v>
      </c>
      <c r="D567">
        <v>901</v>
      </c>
      <c r="E567" t="s">
        <v>11074</v>
      </c>
      <c r="F567" t="s">
        <v>88</v>
      </c>
      <c r="G567" t="s">
        <v>6931</v>
      </c>
      <c r="H567" t="s">
        <v>1975</v>
      </c>
      <c r="I567" t="s">
        <v>10656</v>
      </c>
      <c r="J567" t="s">
        <v>10657</v>
      </c>
      <c r="K567" t="s">
        <v>10402</v>
      </c>
      <c r="L567" t="s">
        <v>10325</v>
      </c>
      <c r="M567" t="s">
        <v>10326</v>
      </c>
      <c r="N567" t="s">
        <v>10967</v>
      </c>
      <c r="O567" t="s">
        <v>10403</v>
      </c>
      <c r="P567" t="s">
        <v>10328</v>
      </c>
      <c r="Q567" t="s">
        <v>10329</v>
      </c>
      <c r="R567" t="s">
        <v>10327</v>
      </c>
      <c r="S567" t="s">
        <v>10327</v>
      </c>
      <c r="T567" t="s">
        <v>10330</v>
      </c>
      <c r="U567" t="str">
        <f t="shared" si="8"/>
        <v>6231900020014456697901</v>
      </c>
      <c r="V567" t="e">
        <f>VLOOKUP(U567,网银退汇!F:G,2,FALSE)</f>
        <v>#N/A</v>
      </c>
      <c r="W567" t="e">
        <f>VLOOKUP(U567,网银退汇!F:O,10,FALSE)</f>
        <v>#N/A</v>
      </c>
      <c r="X567" t="e">
        <f>VLOOKUP(C567,自助退!L:V,11,FALSE)</f>
        <v>#N/A</v>
      </c>
    </row>
    <row r="568" spans="1:24">
      <c r="A568" t="s">
        <v>10967</v>
      </c>
      <c r="B568" t="s">
        <v>1976</v>
      </c>
      <c r="C568" t="s">
        <v>6932</v>
      </c>
      <c r="D568">
        <v>667</v>
      </c>
      <c r="E568" t="s">
        <v>11075</v>
      </c>
      <c r="F568" t="s">
        <v>88</v>
      </c>
      <c r="G568" t="s">
        <v>6934</v>
      </c>
      <c r="H568" t="s">
        <v>1978</v>
      </c>
      <c r="I568" t="s">
        <v>10322</v>
      </c>
      <c r="J568" t="s">
        <v>10351</v>
      </c>
      <c r="K568" t="s">
        <v>10352</v>
      </c>
      <c r="L568" t="s">
        <v>10325</v>
      </c>
      <c r="M568" t="s">
        <v>10326</v>
      </c>
      <c r="N568" t="s">
        <v>10967</v>
      </c>
      <c r="O568" t="s">
        <v>10327</v>
      </c>
      <c r="P568" t="s">
        <v>10328</v>
      </c>
      <c r="Q568" t="s">
        <v>10329</v>
      </c>
      <c r="R568" t="s">
        <v>10327</v>
      </c>
      <c r="S568" t="s">
        <v>10327</v>
      </c>
      <c r="T568" t="s">
        <v>10330</v>
      </c>
      <c r="U568" t="str">
        <f t="shared" si="8"/>
        <v>6212262512000097479667</v>
      </c>
      <c r="V568" t="e">
        <f>VLOOKUP(U568,网银退汇!F:G,2,FALSE)</f>
        <v>#N/A</v>
      </c>
      <c r="W568" t="e">
        <f>VLOOKUP(U568,网银退汇!F:O,10,FALSE)</f>
        <v>#N/A</v>
      </c>
      <c r="X568" t="e">
        <f>VLOOKUP(C568,自助退!L:V,11,FALSE)</f>
        <v>#N/A</v>
      </c>
    </row>
    <row r="569" spans="1:24">
      <c r="A569" t="s">
        <v>10967</v>
      </c>
      <c r="B569" t="s">
        <v>1979</v>
      </c>
      <c r="C569" t="s">
        <v>6935</v>
      </c>
      <c r="D569">
        <v>292</v>
      </c>
      <c r="E569" t="s">
        <v>11076</v>
      </c>
      <c r="F569" t="s">
        <v>88</v>
      </c>
      <c r="G569" t="s">
        <v>4898</v>
      </c>
      <c r="H569" t="s">
        <v>11077</v>
      </c>
      <c r="I569" t="s">
        <v>10656</v>
      </c>
      <c r="J569" t="s">
        <v>10657</v>
      </c>
      <c r="K569" t="s">
        <v>10402</v>
      </c>
      <c r="L569" t="s">
        <v>10325</v>
      </c>
      <c r="M569" t="s">
        <v>10326</v>
      </c>
      <c r="N569" t="s">
        <v>10967</v>
      </c>
      <c r="O569" t="s">
        <v>10403</v>
      </c>
      <c r="P569" t="s">
        <v>10328</v>
      </c>
      <c r="Q569" t="s">
        <v>10329</v>
      </c>
      <c r="R569" t="s">
        <v>10327</v>
      </c>
      <c r="S569" t="s">
        <v>10327</v>
      </c>
      <c r="T569" t="s">
        <v>10330</v>
      </c>
      <c r="U569" t="str">
        <f t="shared" si="8"/>
        <v>6231900000067513651292</v>
      </c>
      <c r="V569" t="e">
        <f>VLOOKUP(U569,网银退汇!F:G,2,FALSE)</f>
        <v>#N/A</v>
      </c>
      <c r="W569" t="e">
        <f>VLOOKUP(U569,网银退汇!F:O,10,FALSE)</f>
        <v>#N/A</v>
      </c>
      <c r="X569" t="e">
        <f>VLOOKUP(C569,自助退!L:V,11,FALSE)</f>
        <v>#N/A</v>
      </c>
    </row>
    <row r="570" spans="1:24">
      <c r="A570" t="s">
        <v>10967</v>
      </c>
      <c r="B570" t="s">
        <v>6937</v>
      </c>
      <c r="C570" t="s">
        <v>6938</v>
      </c>
      <c r="D570">
        <v>93</v>
      </c>
      <c r="E570" t="s">
        <v>11078</v>
      </c>
      <c r="F570" t="s">
        <v>10363</v>
      </c>
      <c r="G570" t="s">
        <v>5036</v>
      </c>
      <c r="H570" t="s">
        <v>1981</v>
      </c>
      <c r="I570" t="s">
        <v>10322</v>
      </c>
      <c r="J570" t="s">
        <v>10339</v>
      </c>
      <c r="K570" t="s">
        <v>10340</v>
      </c>
      <c r="L570" t="s">
        <v>10325</v>
      </c>
      <c r="M570" t="s">
        <v>10364</v>
      </c>
      <c r="N570" t="s">
        <v>10967</v>
      </c>
      <c r="O570" t="s">
        <v>10327</v>
      </c>
      <c r="P570" t="s">
        <v>10328</v>
      </c>
      <c r="Q570" t="s">
        <v>10365</v>
      </c>
      <c r="R570" t="s">
        <v>10327</v>
      </c>
      <c r="S570" t="s">
        <v>10327</v>
      </c>
      <c r="T570" t="s">
        <v>10366</v>
      </c>
      <c r="U570" t="str">
        <f t="shared" si="8"/>
        <v>622658005448632593</v>
      </c>
      <c r="V570">
        <f>VLOOKUP(U570,网银退汇!F:G,2,FALSE)</f>
        <v>93</v>
      </c>
      <c r="W570" t="str">
        <f>VLOOKUP(U570,网银退汇!F:O,10,FALSE)</f>
        <v>20170616</v>
      </c>
      <c r="X570">
        <f>VLOOKUP(C570,自助退!L:V,11,FALSE)</f>
        <v>93</v>
      </c>
    </row>
    <row r="571" spans="1:24">
      <c r="A571" t="s">
        <v>10967</v>
      </c>
      <c r="B571" t="s">
        <v>1982</v>
      </c>
      <c r="C571" t="s">
        <v>6940</v>
      </c>
      <c r="D571">
        <v>500</v>
      </c>
      <c r="E571" t="s">
        <v>11079</v>
      </c>
      <c r="F571" t="s">
        <v>88</v>
      </c>
      <c r="G571" t="s">
        <v>6942</v>
      </c>
      <c r="H571" t="s">
        <v>11080</v>
      </c>
      <c r="I571" t="s">
        <v>10656</v>
      </c>
      <c r="J571" t="s">
        <v>10657</v>
      </c>
      <c r="K571" t="s">
        <v>10402</v>
      </c>
      <c r="L571" t="s">
        <v>10325</v>
      </c>
      <c r="M571" t="s">
        <v>10326</v>
      </c>
      <c r="N571" t="s">
        <v>10967</v>
      </c>
      <c r="O571" t="s">
        <v>10403</v>
      </c>
      <c r="P571" t="s">
        <v>10328</v>
      </c>
      <c r="Q571" t="s">
        <v>10329</v>
      </c>
      <c r="R571" t="s">
        <v>10327</v>
      </c>
      <c r="S571" t="s">
        <v>10327</v>
      </c>
      <c r="T571" t="s">
        <v>10330</v>
      </c>
      <c r="U571" t="str">
        <f t="shared" si="8"/>
        <v>6231900000129603557500</v>
      </c>
      <c r="V571" t="e">
        <f>VLOOKUP(U571,网银退汇!F:G,2,FALSE)</f>
        <v>#N/A</v>
      </c>
      <c r="W571" t="e">
        <f>VLOOKUP(U571,网银退汇!F:O,10,FALSE)</f>
        <v>#N/A</v>
      </c>
      <c r="X571" t="e">
        <f>VLOOKUP(C571,自助退!L:V,11,FALSE)</f>
        <v>#N/A</v>
      </c>
    </row>
    <row r="572" spans="1:24">
      <c r="A572" t="s">
        <v>11081</v>
      </c>
      <c r="B572" t="s">
        <v>1985</v>
      </c>
      <c r="C572" t="s">
        <v>6943</v>
      </c>
      <c r="D572">
        <v>500</v>
      </c>
      <c r="E572" t="s">
        <v>11082</v>
      </c>
      <c r="F572" t="s">
        <v>88</v>
      </c>
      <c r="G572" t="s">
        <v>6945</v>
      </c>
      <c r="H572" t="s">
        <v>11083</v>
      </c>
      <c r="I572" t="s">
        <v>10322</v>
      </c>
      <c r="J572" t="s">
        <v>10397</v>
      </c>
      <c r="K572" t="s">
        <v>10398</v>
      </c>
      <c r="L572" t="s">
        <v>10325</v>
      </c>
      <c r="M572" t="s">
        <v>10326</v>
      </c>
      <c r="N572" t="s">
        <v>11081</v>
      </c>
      <c r="O572" t="s">
        <v>10327</v>
      </c>
      <c r="P572" t="s">
        <v>10328</v>
      </c>
      <c r="Q572" t="s">
        <v>10329</v>
      </c>
      <c r="R572" t="s">
        <v>10327</v>
      </c>
      <c r="S572" t="s">
        <v>10327</v>
      </c>
      <c r="T572" t="s">
        <v>10330</v>
      </c>
      <c r="U572" t="str">
        <f t="shared" si="8"/>
        <v>6230200072540813500</v>
      </c>
      <c r="V572" t="e">
        <f>VLOOKUP(U572,网银退汇!F:G,2,FALSE)</f>
        <v>#N/A</v>
      </c>
      <c r="W572" t="e">
        <f>VLOOKUP(U572,网银退汇!F:O,10,FALSE)</f>
        <v>#N/A</v>
      </c>
      <c r="X572" t="e">
        <f>VLOOKUP(C572,自助退!L:V,11,FALSE)</f>
        <v>#N/A</v>
      </c>
    </row>
    <row r="573" spans="1:24">
      <c r="A573" t="s">
        <v>11081</v>
      </c>
      <c r="B573" t="s">
        <v>1988</v>
      </c>
      <c r="C573" t="s">
        <v>6946</v>
      </c>
      <c r="D573">
        <v>2</v>
      </c>
      <c r="E573" t="s">
        <v>11084</v>
      </c>
      <c r="F573" t="s">
        <v>88</v>
      </c>
      <c r="G573" t="s">
        <v>6948</v>
      </c>
      <c r="H573" t="s">
        <v>1987</v>
      </c>
      <c r="I573" t="s">
        <v>10322</v>
      </c>
      <c r="J573" t="s">
        <v>10348</v>
      </c>
      <c r="K573" t="s">
        <v>10349</v>
      </c>
      <c r="L573" t="s">
        <v>10325</v>
      </c>
      <c r="M573" t="s">
        <v>10326</v>
      </c>
      <c r="N573" t="s">
        <v>11081</v>
      </c>
      <c r="O573" t="s">
        <v>10327</v>
      </c>
      <c r="P573" t="s">
        <v>10328</v>
      </c>
      <c r="Q573" t="s">
        <v>10329</v>
      </c>
      <c r="R573" t="s">
        <v>10327</v>
      </c>
      <c r="S573" t="s">
        <v>10327</v>
      </c>
      <c r="T573" t="s">
        <v>10330</v>
      </c>
      <c r="U573" t="str">
        <f t="shared" si="8"/>
        <v>62270038621300834652</v>
      </c>
      <c r="V573" t="e">
        <f>VLOOKUP(U573,网银退汇!F:G,2,FALSE)</f>
        <v>#N/A</v>
      </c>
      <c r="W573" t="e">
        <f>VLOOKUP(U573,网银退汇!F:O,10,FALSE)</f>
        <v>#N/A</v>
      </c>
      <c r="X573" t="e">
        <f>VLOOKUP(C573,自助退!L:V,11,FALSE)</f>
        <v>#N/A</v>
      </c>
    </row>
    <row r="574" spans="1:24">
      <c r="A574" t="s">
        <v>11081</v>
      </c>
      <c r="B574" t="s">
        <v>1989</v>
      </c>
      <c r="C574" t="s">
        <v>6949</v>
      </c>
      <c r="D574">
        <v>265</v>
      </c>
      <c r="E574" t="s">
        <v>11085</v>
      </c>
      <c r="F574" t="s">
        <v>88</v>
      </c>
      <c r="G574" t="s">
        <v>6951</v>
      </c>
      <c r="H574" t="s">
        <v>10961</v>
      </c>
      <c r="I574" t="s">
        <v>10369</v>
      </c>
      <c r="J574" t="s">
        <v>10370</v>
      </c>
      <c r="K574" t="s">
        <v>10371</v>
      </c>
      <c r="L574" t="s">
        <v>10325</v>
      </c>
      <c r="M574" t="s">
        <v>10326</v>
      </c>
      <c r="N574" t="s">
        <v>11081</v>
      </c>
      <c r="O574" t="s">
        <v>10327</v>
      </c>
      <c r="P574" t="s">
        <v>10328</v>
      </c>
      <c r="Q574" t="s">
        <v>10329</v>
      </c>
      <c r="R574" t="s">
        <v>10327</v>
      </c>
      <c r="S574" t="s">
        <v>10327</v>
      </c>
      <c r="T574" t="s">
        <v>10330</v>
      </c>
      <c r="U574" t="str">
        <f t="shared" si="8"/>
        <v>6226961900997857265</v>
      </c>
      <c r="V574" t="e">
        <f>VLOOKUP(U574,网银退汇!F:G,2,FALSE)</f>
        <v>#N/A</v>
      </c>
      <c r="W574" t="e">
        <f>VLOOKUP(U574,网银退汇!F:O,10,FALSE)</f>
        <v>#N/A</v>
      </c>
      <c r="X574" t="e">
        <f>VLOOKUP(C574,自助退!L:V,11,FALSE)</f>
        <v>#N/A</v>
      </c>
    </row>
    <row r="575" spans="1:24">
      <c r="A575" t="s">
        <v>11081</v>
      </c>
      <c r="B575" t="s">
        <v>6952</v>
      </c>
      <c r="C575" t="s">
        <v>6953</v>
      </c>
      <c r="D575">
        <v>500</v>
      </c>
      <c r="E575" t="s">
        <v>11086</v>
      </c>
      <c r="F575" t="s">
        <v>90</v>
      </c>
      <c r="G575" t="s">
        <v>4954</v>
      </c>
      <c r="H575" t="s">
        <v>1993</v>
      </c>
      <c r="I575" t="s">
        <v>10322</v>
      </c>
      <c r="J575" t="s">
        <v>10356</v>
      </c>
      <c r="K575" t="s">
        <v>10357</v>
      </c>
      <c r="L575" t="s">
        <v>10325</v>
      </c>
      <c r="M575" t="s">
        <v>10364</v>
      </c>
      <c r="N575" t="s">
        <v>11081</v>
      </c>
      <c r="O575" t="s">
        <v>10327</v>
      </c>
      <c r="P575" t="s">
        <v>10328</v>
      </c>
      <c r="Q575" t="s">
        <v>10365</v>
      </c>
      <c r="R575" t="s">
        <v>10327</v>
      </c>
      <c r="S575" t="s">
        <v>10327</v>
      </c>
      <c r="T575" t="s">
        <v>10366</v>
      </c>
      <c r="U575" t="str">
        <f t="shared" si="8"/>
        <v>6217997300018798630500</v>
      </c>
      <c r="V575">
        <f>VLOOKUP(U575,网银退汇!F:G,2,FALSE)</f>
        <v>500</v>
      </c>
      <c r="W575" t="str">
        <f>VLOOKUP(U575,网银退汇!F:O,10,FALSE)</f>
        <v>20170616</v>
      </c>
      <c r="X575">
        <f>VLOOKUP(C575,自助退!L:V,11,FALSE)</f>
        <v>500</v>
      </c>
    </row>
    <row r="576" spans="1:24">
      <c r="A576" t="s">
        <v>11081</v>
      </c>
      <c r="B576" t="s">
        <v>1994</v>
      </c>
      <c r="C576" t="s">
        <v>6955</v>
      </c>
      <c r="D576">
        <v>800</v>
      </c>
      <c r="E576" t="s">
        <v>11087</v>
      </c>
      <c r="F576" t="s">
        <v>88</v>
      </c>
      <c r="G576" t="s">
        <v>6720</v>
      </c>
      <c r="H576" t="s">
        <v>10984</v>
      </c>
      <c r="I576" t="s">
        <v>10335</v>
      </c>
      <c r="J576" t="s">
        <v>10</v>
      </c>
      <c r="K576" t="s">
        <v>10336</v>
      </c>
      <c r="L576" t="s">
        <v>10325</v>
      </c>
      <c r="M576" t="s">
        <v>10326</v>
      </c>
      <c r="N576" t="s">
        <v>11081</v>
      </c>
      <c r="O576" t="s">
        <v>10327</v>
      </c>
      <c r="P576" t="s">
        <v>10328</v>
      </c>
      <c r="Q576" t="s">
        <v>10329</v>
      </c>
      <c r="R576" t="s">
        <v>10327</v>
      </c>
      <c r="S576" t="s">
        <v>10327</v>
      </c>
      <c r="T576" t="s">
        <v>10330</v>
      </c>
      <c r="U576" t="str">
        <f t="shared" si="8"/>
        <v>5187107601767970800</v>
      </c>
      <c r="V576" t="e">
        <f>VLOOKUP(U576,网银退汇!F:G,2,FALSE)</f>
        <v>#N/A</v>
      </c>
      <c r="W576" t="e">
        <f>VLOOKUP(U576,网银退汇!F:O,10,FALSE)</f>
        <v>#N/A</v>
      </c>
      <c r="X576" t="e">
        <f>VLOOKUP(C576,自助退!L:V,11,FALSE)</f>
        <v>#N/A</v>
      </c>
    </row>
    <row r="577" spans="1:24">
      <c r="A577" t="s">
        <v>11081</v>
      </c>
      <c r="B577" t="s">
        <v>1995</v>
      </c>
      <c r="C577" t="s">
        <v>6957</v>
      </c>
      <c r="D577">
        <v>500</v>
      </c>
      <c r="E577" t="s">
        <v>11088</v>
      </c>
      <c r="F577" t="s">
        <v>88</v>
      </c>
      <c r="G577" t="s">
        <v>6959</v>
      </c>
      <c r="H577" t="s">
        <v>1997</v>
      </c>
      <c r="I577" t="s">
        <v>10322</v>
      </c>
      <c r="J577" t="s">
        <v>10351</v>
      </c>
      <c r="K577" t="s">
        <v>10352</v>
      </c>
      <c r="L577" t="s">
        <v>10325</v>
      </c>
      <c r="M577" t="s">
        <v>10326</v>
      </c>
      <c r="N577" t="s">
        <v>11081</v>
      </c>
      <c r="O577" t="s">
        <v>10327</v>
      </c>
      <c r="P577" t="s">
        <v>10328</v>
      </c>
      <c r="Q577" t="s">
        <v>10329</v>
      </c>
      <c r="R577" t="s">
        <v>10327</v>
      </c>
      <c r="S577" t="s">
        <v>10327</v>
      </c>
      <c r="T577" t="s">
        <v>10330</v>
      </c>
      <c r="U577" t="str">
        <f t="shared" si="8"/>
        <v>6282880045355626500</v>
      </c>
      <c r="V577" t="e">
        <f>VLOOKUP(U577,网银退汇!F:G,2,FALSE)</f>
        <v>#N/A</v>
      </c>
      <c r="W577" t="e">
        <f>VLOOKUP(U577,网银退汇!F:O,10,FALSE)</f>
        <v>#N/A</v>
      </c>
      <c r="X577" t="e">
        <f>VLOOKUP(C577,自助退!L:V,11,FALSE)</f>
        <v>#N/A</v>
      </c>
    </row>
    <row r="578" spans="1:24">
      <c r="A578" t="s">
        <v>11081</v>
      </c>
      <c r="B578" t="s">
        <v>1998</v>
      </c>
      <c r="C578" t="s">
        <v>6960</v>
      </c>
      <c r="D578">
        <v>100</v>
      </c>
      <c r="E578" t="s">
        <v>11089</v>
      </c>
      <c r="F578" t="s">
        <v>88</v>
      </c>
      <c r="G578" t="s">
        <v>6959</v>
      </c>
      <c r="H578" t="s">
        <v>1997</v>
      </c>
      <c r="I578" t="s">
        <v>10322</v>
      </c>
      <c r="J578" t="s">
        <v>10351</v>
      </c>
      <c r="K578" t="s">
        <v>10352</v>
      </c>
      <c r="L578" t="s">
        <v>10325</v>
      </c>
      <c r="M578" t="s">
        <v>10326</v>
      </c>
      <c r="N578" t="s">
        <v>11081</v>
      </c>
      <c r="O578" t="s">
        <v>10327</v>
      </c>
      <c r="P578" t="s">
        <v>10328</v>
      </c>
      <c r="Q578" t="s">
        <v>10329</v>
      </c>
      <c r="R578" t="s">
        <v>10327</v>
      </c>
      <c r="S578" t="s">
        <v>10327</v>
      </c>
      <c r="T578" t="s">
        <v>10330</v>
      </c>
      <c r="U578" t="str">
        <f t="shared" ref="U578:U641" si="9">G578&amp;D578</f>
        <v>6282880045355626100</v>
      </c>
      <c r="V578" t="e">
        <f>VLOOKUP(U578,网银退汇!F:G,2,FALSE)</f>
        <v>#N/A</v>
      </c>
      <c r="W578" t="e">
        <f>VLOOKUP(U578,网银退汇!F:O,10,FALSE)</f>
        <v>#N/A</v>
      </c>
      <c r="X578" t="e">
        <f>VLOOKUP(C578,自助退!L:V,11,FALSE)</f>
        <v>#N/A</v>
      </c>
    </row>
    <row r="579" spans="1:24">
      <c r="A579" t="s">
        <v>11081</v>
      </c>
      <c r="B579" t="s">
        <v>1999</v>
      </c>
      <c r="C579" t="s">
        <v>6962</v>
      </c>
      <c r="D579">
        <v>400</v>
      </c>
      <c r="E579" t="s">
        <v>11090</v>
      </c>
      <c r="F579" t="s">
        <v>88</v>
      </c>
      <c r="G579" t="s">
        <v>6964</v>
      </c>
      <c r="H579" t="s">
        <v>1997</v>
      </c>
      <c r="I579" t="s">
        <v>10322</v>
      </c>
      <c r="J579" t="s">
        <v>10359</v>
      </c>
      <c r="K579" t="s">
        <v>10360</v>
      </c>
      <c r="L579" t="s">
        <v>10325</v>
      </c>
      <c r="M579" t="s">
        <v>10326</v>
      </c>
      <c r="N579" t="s">
        <v>11081</v>
      </c>
      <c r="O579" t="s">
        <v>10327</v>
      </c>
      <c r="P579" t="s">
        <v>10328</v>
      </c>
      <c r="Q579" t="s">
        <v>10329</v>
      </c>
      <c r="R579" t="s">
        <v>10327</v>
      </c>
      <c r="S579" t="s">
        <v>10327</v>
      </c>
      <c r="T579" t="s">
        <v>10330</v>
      </c>
      <c r="U579" t="str">
        <f t="shared" si="9"/>
        <v>6259065379174632400</v>
      </c>
      <c r="V579" t="e">
        <f>VLOOKUP(U579,网银退汇!F:G,2,FALSE)</f>
        <v>#N/A</v>
      </c>
      <c r="W579" t="e">
        <f>VLOOKUP(U579,网银退汇!F:O,10,FALSE)</f>
        <v>#N/A</v>
      </c>
      <c r="X579" t="e">
        <f>VLOOKUP(C579,自助退!L:V,11,FALSE)</f>
        <v>#N/A</v>
      </c>
    </row>
    <row r="580" spans="1:24">
      <c r="A580" t="s">
        <v>11081</v>
      </c>
      <c r="B580" t="s">
        <v>2000</v>
      </c>
      <c r="C580" t="s">
        <v>6965</v>
      </c>
      <c r="D580">
        <v>600</v>
      </c>
      <c r="E580" t="s">
        <v>11091</v>
      </c>
      <c r="F580" t="s">
        <v>88</v>
      </c>
      <c r="G580" t="s">
        <v>6967</v>
      </c>
      <c r="H580" t="s">
        <v>2002</v>
      </c>
      <c r="I580" t="s">
        <v>10322</v>
      </c>
      <c r="J580" t="s">
        <v>10356</v>
      </c>
      <c r="K580" t="s">
        <v>10357</v>
      </c>
      <c r="L580" t="s">
        <v>10325</v>
      </c>
      <c r="M580" t="s">
        <v>10326</v>
      </c>
      <c r="N580" t="s">
        <v>11081</v>
      </c>
      <c r="O580" t="s">
        <v>10327</v>
      </c>
      <c r="P580" t="s">
        <v>10328</v>
      </c>
      <c r="Q580" t="s">
        <v>10329</v>
      </c>
      <c r="R580" t="s">
        <v>10327</v>
      </c>
      <c r="S580" t="s">
        <v>10327</v>
      </c>
      <c r="T580" t="s">
        <v>10330</v>
      </c>
      <c r="U580" t="str">
        <f t="shared" si="9"/>
        <v>6217997300018732183600</v>
      </c>
      <c r="V580" t="e">
        <f>VLOOKUP(U580,网银退汇!F:G,2,FALSE)</f>
        <v>#N/A</v>
      </c>
      <c r="W580" t="e">
        <f>VLOOKUP(U580,网银退汇!F:O,10,FALSE)</f>
        <v>#N/A</v>
      </c>
      <c r="X580" t="e">
        <f>VLOOKUP(C580,自助退!L:V,11,FALSE)</f>
        <v>#N/A</v>
      </c>
    </row>
    <row r="581" spans="1:24">
      <c r="A581" t="s">
        <v>11081</v>
      </c>
      <c r="B581" t="s">
        <v>2003</v>
      </c>
      <c r="C581" t="s">
        <v>6968</v>
      </c>
      <c r="D581">
        <v>114</v>
      </c>
      <c r="E581" t="s">
        <v>11092</v>
      </c>
      <c r="F581" t="s">
        <v>88</v>
      </c>
      <c r="G581" t="s">
        <v>6942</v>
      </c>
      <c r="H581" t="s">
        <v>11080</v>
      </c>
      <c r="I581" t="s">
        <v>10656</v>
      </c>
      <c r="J581" t="s">
        <v>10657</v>
      </c>
      <c r="K581" t="s">
        <v>10402</v>
      </c>
      <c r="L581" t="s">
        <v>10325</v>
      </c>
      <c r="M581" t="s">
        <v>10326</v>
      </c>
      <c r="N581" t="s">
        <v>11081</v>
      </c>
      <c r="O581" t="s">
        <v>10403</v>
      </c>
      <c r="P581" t="s">
        <v>10328</v>
      </c>
      <c r="Q581" t="s">
        <v>10329</v>
      </c>
      <c r="R581" t="s">
        <v>10327</v>
      </c>
      <c r="S581" t="s">
        <v>10327</v>
      </c>
      <c r="T581" t="s">
        <v>10330</v>
      </c>
      <c r="U581" t="str">
        <f t="shared" si="9"/>
        <v>6231900000129603557114</v>
      </c>
      <c r="V581" t="e">
        <f>VLOOKUP(U581,网银退汇!F:G,2,FALSE)</f>
        <v>#N/A</v>
      </c>
      <c r="W581" t="e">
        <f>VLOOKUP(U581,网银退汇!F:O,10,FALSE)</f>
        <v>#N/A</v>
      </c>
      <c r="X581" t="e">
        <f>VLOOKUP(C581,自助退!L:V,11,FALSE)</f>
        <v>#N/A</v>
      </c>
    </row>
    <row r="582" spans="1:24">
      <c r="A582" t="s">
        <v>11081</v>
      </c>
      <c r="B582" t="s">
        <v>2004</v>
      </c>
      <c r="C582" t="s">
        <v>6970</v>
      </c>
      <c r="D582">
        <v>700</v>
      </c>
      <c r="E582" t="s">
        <v>11093</v>
      </c>
      <c r="F582" t="s">
        <v>88</v>
      </c>
      <c r="G582" t="s">
        <v>6972</v>
      </c>
      <c r="H582" t="s">
        <v>2006</v>
      </c>
      <c r="I582" t="s">
        <v>10322</v>
      </c>
      <c r="J582" t="s">
        <v>10348</v>
      </c>
      <c r="K582" t="s">
        <v>10349</v>
      </c>
      <c r="L582" t="s">
        <v>10325</v>
      </c>
      <c r="M582" t="s">
        <v>10326</v>
      </c>
      <c r="N582" t="s">
        <v>11081</v>
      </c>
      <c r="O582" t="s">
        <v>10327</v>
      </c>
      <c r="P582" t="s">
        <v>10328</v>
      </c>
      <c r="Q582" t="s">
        <v>10329</v>
      </c>
      <c r="R582" t="s">
        <v>10327</v>
      </c>
      <c r="S582" t="s">
        <v>10327</v>
      </c>
      <c r="T582" t="s">
        <v>10330</v>
      </c>
      <c r="U582" t="str">
        <f t="shared" si="9"/>
        <v>6217002720003418444700</v>
      </c>
      <c r="V582" t="e">
        <f>VLOOKUP(U582,网银退汇!F:G,2,FALSE)</f>
        <v>#N/A</v>
      </c>
      <c r="W582" t="e">
        <f>VLOOKUP(U582,网银退汇!F:O,10,FALSE)</f>
        <v>#N/A</v>
      </c>
      <c r="X582" t="e">
        <f>VLOOKUP(C582,自助退!L:V,11,FALSE)</f>
        <v>#N/A</v>
      </c>
    </row>
    <row r="583" spans="1:24">
      <c r="A583" t="s">
        <v>11081</v>
      </c>
      <c r="B583" t="s">
        <v>2007</v>
      </c>
      <c r="C583" t="s">
        <v>6973</v>
      </c>
      <c r="D583">
        <v>70</v>
      </c>
      <c r="E583" t="s">
        <v>11094</v>
      </c>
      <c r="F583" t="s">
        <v>88</v>
      </c>
      <c r="G583" t="s">
        <v>6975</v>
      </c>
      <c r="H583" t="s">
        <v>11095</v>
      </c>
      <c r="I583" t="s">
        <v>10322</v>
      </c>
      <c r="J583" t="s">
        <v>10348</v>
      </c>
      <c r="K583" t="s">
        <v>10349</v>
      </c>
      <c r="L583" t="s">
        <v>10325</v>
      </c>
      <c r="M583" t="s">
        <v>10326</v>
      </c>
      <c r="N583" t="s">
        <v>11081</v>
      </c>
      <c r="O583" t="s">
        <v>10327</v>
      </c>
      <c r="P583" t="s">
        <v>10328</v>
      </c>
      <c r="Q583" t="s">
        <v>10329</v>
      </c>
      <c r="R583" t="s">
        <v>10327</v>
      </c>
      <c r="S583" t="s">
        <v>10327</v>
      </c>
      <c r="T583" t="s">
        <v>10330</v>
      </c>
      <c r="U583" t="str">
        <f t="shared" si="9"/>
        <v>621700386003016021070</v>
      </c>
      <c r="V583" t="e">
        <f>VLOOKUP(U583,网银退汇!F:G,2,FALSE)</f>
        <v>#N/A</v>
      </c>
      <c r="W583" t="e">
        <f>VLOOKUP(U583,网银退汇!F:O,10,FALSE)</f>
        <v>#N/A</v>
      </c>
      <c r="X583" t="e">
        <f>VLOOKUP(C583,自助退!L:V,11,FALSE)</f>
        <v>#N/A</v>
      </c>
    </row>
    <row r="584" spans="1:24">
      <c r="A584" t="s">
        <v>11081</v>
      </c>
      <c r="B584" t="s">
        <v>2010</v>
      </c>
      <c r="C584" t="s">
        <v>6976</v>
      </c>
      <c r="D584">
        <v>284</v>
      </c>
      <c r="E584" t="s">
        <v>11096</v>
      </c>
      <c r="F584" t="s">
        <v>88</v>
      </c>
      <c r="G584" t="s">
        <v>6978</v>
      </c>
      <c r="H584" t="s">
        <v>2012</v>
      </c>
      <c r="I584" t="s">
        <v>10656</v>
      </c>
      <c r="J584" t="s">
        <v>10657</v>
      </c>
      <c r="K584" t="s">
        <v>10402</v>
      </c>
      <c r="L584" t="s">
        <v>10325</v>
      </c>
      <c r="M584" t="s">
        <v>10326</v>
      </c>
      <c r="N584" t="s">
        <v>11081</v>
      </c>
      <c r="O584" t="s">
        <v>10403</v>
      </c>
      <c r="P584" t="s">
        <v>10328</v>
      </c>
      <c r="Q584" t="s">
        <v>10329</v>
      </c>
      <c r="R584" t="s">
        <v>10327</v>
      </c>
      <c r="S584" t="s">
        <v>10327</v>
      </c>
      <c r="T584" t="s">
        <v>10330</v>
      </c>
      <c r="U584" t="str">
        <f t="shared" si="9"/>
        <v>6231900000112474297284</v>
      </c>
      <c r="V584" t="e">
        <f>VLOOKUP(U584,网银退汇!F:G,2,FALSE)</f>
        <v>#N/A</v>
      </c>
      <c r="W584" t="e">
        <f>VLOOKUP(U584,网银退汇!F:O,10,FALSE)</f>
        <v>#N/A</v>
      </c>
      <c r="X584" t="e">
        <f>VLOOKUP(C584,自助退!L:V,11,FALSE)</f>
        <v>#N/A</v>
      </c>
    </row>
    <row r="585" spans="1:24">
      <c r="A585" t="s">
        <v>11081</v>
      </c>
      <c r="B585" t="s">
        <v>2013</v>
      </c>
      <c r="C585" t="s">
        <v>6979</v>
      </c>
      <c r="D585">
        <v>800</v>
      </c>
      <c r="E585" t="s">
        <v>11097</v>
      </c>
      <c r="F585" t="s">
        <v>88</v>
      </c>
      <c r="G585" t="s">
        <v>156</v>
      </c>
      <c r="H585" t="s">
        <v>116</v>
      </c>
      <c r="I585" t="s">
        <v>10322</v>
      </c>
      <c r="J585" t="s">
        <v>10348</v>
      </c>
      <c r="K585" t="s">
        <v>10349</v>
      </c>
      <c r="L585" t="s">
        <v>10325</v>
      </c>
      <c r="M585" t="s">
        <v>10326</v>
      </c>
      <c r="N585" t="s">
        <v>11081</v>
      </c>
      <c r="O585" t="s">
        <v>10327</v>
      </c>
      <c r="P585" t="s">
        <v>10328</v>
      </c>
      <c r="Q585" t="s">
        <v>10329</v>
      </c>
      <c r="R585" t="s">
        <v>10327</v>
      </c>
      <c r="S585" t="s">
        <v>10327</v>
      </c>
      <c r="T585" t="s">
        <v>10330</v>
      </c>
      <c r="U585" t="str">
        <f t="shared" si="9"/>
        <v>6236683860003050353800</v>
      </c>
      <c r="V585" t="e">
        <f>VLOOKUP(U585,网银退汇!F:G,2,FALSE)</f>
        <v>#N/A</v>
      </c>
      <c r="W585" t="e">
        <f>VLOOKUP(U585,网银退汇!F:O,10,FALSE)</f>
        <v>#N/A</v>
      </c>
      <c r="X585" t="e">
        <f>VLOOKUP(C585,自助退!L:V,11,FALSE)</f>
        <v>#N/A</v>
      </c>
    </row>
    <row r="586" spans="1:24">
      <c r="A586" t="s">
        <v>11081</v>
      </c>
      <c r="B586" t="s">
        <v>6981</v>
      </c>
      <c r="C586" t="s">
        <v>6982</v>
      </c>
      <c r="D586">
        <v>13</v>
      </c>
      <c r="E586" t="s">
        <v>11098</v>
      </c>
      <c r="F586" t="s">
        <v>10363</v>
      </c>
      <c r="G586" t="s">
        <v>4955</v>
      </c>
      <c r="H586" t="s">
        <v>2015</v>
      </c>
      <c r="I586" t="s">
        <v>10322</v>
      </c>
      <c r="J586" t="s">
        <v>10381</v>
      </c>
      <c r="K586" t="s">
        <v>10382</v>
      </c>
      <c r="L586" t="s">
        <v>10325</v>
      </c>
      <c r="M586" t="s">
        <v>10364</v>
      </c>
      <c r="N586" t="s">
        <v>11081</v>
      </c>
      <c r="O586" t="s">
        <v>10327</v>
      </c>
      <c r="P586" t="s">
        <v>10328</v>
      </c>
      <c r="Q586" t="s">
        <v>10365</v>
      </c>
      <c r="R586" t="s">
        <v>10327</v>
      </c>
      <c r="S586" t="s">
        <v>10327</v>
      </c>
      <c r="T586" t="s">
        <v>10366</v>
      </c>
      <c r="U586" t="str">
        <f t="shared" si="9"/>
        <v>622848086859965537013</v>
      </c>
      <c r="V586">
        <f>VLOOKUP(U586,网银退汇!F:G,2,FALSE)</f>
        <v>13</v>
      </c>
      <c r="W586" t="str">
        <f>VLOOKUP(U586,网银退汇!F:O,10,FALSE)</f>
        <v>20170616</v>
      </c>
      <c r="X586">
        <f>VLOOKUP(C586,自助退!L:V,11,FALSE)</f>
        <v>13</v>
      </c>
    </row>
    <row r="587" spans="1:24">
      <c r="A587" t="s">
        <v>11081</v>
      </c>
      <c r="B587" t="s">
        <v>2016</v>
      </c>
      <c r="C587" t="s">
        <v>6984</v>
      </c>
      <c r="D587">
        <v>1824</v>
      </c>
      <c r="E587" t="s">
        <v>11099</v>
      </c>
      <c r="F587" t="s">
        <v>88</v>
      </c>
      <c r="G587" t="s">
        <v>4952</v>
      </c>
      <c r="H587" t="s">
        <v>11100</v>
      </c>
      <c r="I587" t="s">
        <v>10322</v>
      </c>
      <c r="J587" t="s">
        <v>10381</v>
      </c>
      <c r="K587" t="s">
        <v>10382</v>
      </c>
      <c r="L587" t="s">
        <v>10325</v>
      </c>
      <c r="M587" t="s">
        <v>10326</v>
      </c>
      <c r="N587" t="s">
        <v>11081</v>
      </c>
      <c r="O587" t="s">
        <v>10327</v>
      </c>
      <c r="P587" t="s">
        <v>10328</v>
      </c>
      <c r="Q587" t="s">
        <v>10329</v>
      </c>
      <c r="R587" t="s">
        <v>10327</v>
      </c>
      <c r="S587" t="s">
        <v>10327</v>
      </c>
      <c r="T587" t="s">
        <v>10330</v>
      </c>
      <c r="U587" t="str">
        <f t="shared" si="9"/>
        <v>62284833584647382761824</v>
      </c>
      <c r="X587" t="e">
        <f>VLOOKUP(C587,自助退!L:V,11,FALSE)</f>
        <v>#N/A</v>
      </c>
    </row>
    <row r="588" spans="1:24">
      <c r="A588" t="s">
        <v>11081</v>
      </c>
      <c r="B588" t="s">
        <v>2017</v>
      </c>
      <c r="C588" t="s">
        <v>6986</v>
      </c>
      <c r="D588">
        <v>732</v>
      </c>
      <c r="E588" t="s">
        <v>11101</v>
      </c>
      <c r="F588" t="s">
        <v>88</v>
      </c>
      <c r="G588" t="s">
        <v>4952</v>
      </c>
      <c r="H588" t="s">
        <v>11100</v>
      </c>
      <c r="I588" t="s">
        <v>10322</v>
      </c>
      <c r="J588" t="s">
        <v>10381</v>
      </c>
      <c r="K588" t="s">
        <v>10382</v>
      </c>
      <c r="L588" t="s">
        <v>10325</v>
      </c>
      <c r="M588" t="s">
        <v>10326</v>
      </c>
      <c r="N588" t="s">
        <v>11081</v>
      </c>
      <c r="O588" t="s">
        <v>10327</v>
      </c>
      <c r="P588" t="s">
        <v>10328</v>
      </c>
      <c r="Q588" t="s">
        <v>10329</v>
      </c>
      <c r="R588" t="s">
        <v>10327</v>
      </c>
      <c r="S588" t="s">
        <v>10327</v>
      </c>
      <c r="T588" t="s">
        <v>10330</v>
      </c>
      <c r="U588" t="str">
        <f t="shared" si="9"/>
        <v>6228483358464738276732</v>
      </c>
      <c r="X588" t="e">
        <f>VLOOKUP(C588,自助退!L:V,11,FALSE)</f>
        <v>#N/A</v>
      </c>
    </row>
    <row r="589" spans="1:24">
      <c r="A589" t="s">
        <v>11081</v>
      </c>
      <c r="B589" t="s">
        <v>6988</v>
      </c>
      <c r="C589" t="s">
        <v>6989</v>
      </c>
      <c r="D589">
        <v>797</v>
      </c>
      <c r="E589" t="s">
        <v>11102</v>
      </c>
      <c r="F589" t="s">
        <v>90</v>
      </c>
      <c r="G589" t="s">
        <v>4956</v>
      </c>
      <c r="H589" t="s">
        <v>11103</v>
      </c>
      <c r="I589" t="s">
        <v>10322</v>
      </c>
      <c r="J589" t="s">
        <v>10356</v>
      </c>
      <c r="K589" t="s">
        <v>10357</v>
      </c>
      <c r="L589" t="s">
        <v>10325</v>
      </c>
      <c r="M589" t="s">
        <v>10364</v>
      </c>
      <c r="N589" t="s">
        <v>11081</v>
      </c>
      <c r="O589" t="s">
        <v>10327</v>
      </c>
      <c r="P589" t="s">
        <v>10328</v>
      </c>
      <c r="Q589" t="s">
        <v>10365</v>
      </c>
      <c r="R589" t="s">
        <v>10327</v>
      </c>
      <c r="S589" t="s">
        <v>10327</v>
      </c>
      <c r="T589" t="s">
        <v>10366</v>
      </c>
      <c r="U589" t="str">
        <f t="shared" si="9"/>
        <v>6217997300004063569797</v>
      </c>
      <c r="V589">
        <f>VLOOKUP(U589,网银退汇!F:G,2,FALSE)</f>
        <v>797</v>
      </c>
      <c r="W589" t="str">
        <f>VLOOKUP(U589,网银退汇!F:O,10,FALSE)</f>
        <v>20170616</v>
      </c>
      <c r="X589">
        <f>VLOOKUP(C589,自助退!L:V,11,FALSE)</f>
        <v>797</v>
      </c>
    </row>
    <row r="590" spans="1:24">
      <c r="A590" t="s">
        <v>11081</v>
      </c>
      <c r="B590" t="s">
        <v>2020</v>
      </c>
      <c r="C590" t="s">
        <v>6991</v>
      </c>
      <c r="D590">
        <v>200</v>
      </c>
      <c r="E590" t="s">
        <v>11104</v>
      </c>
      <c r="F590" t="s">
        <v>88</v>
      </c>
      <c r="G590" t="s">
        <v>6993</v>
      </c>
      <c r="H590" t="s">
        <v>2022</v>
      </c>
      <c r="I590" t="s">
        <v>10322</v>
      </c>
      <c r="J590" t="s">
        <v>10348</v>
      </c>
      <c r="K590" t="s">
        <v>10349</v>
      </c>
      <c r="L590" t="s">
        <v>10325</v>
      </c>
      <c r="M590" t="s">
        <v>10326</v>
      </c>
      <c r="N590" t="s">
        <v>11081</v>
      </c>
      <c r="O590" t="s">
        <v>10327</v>
      </c>
      <c r="P590" t="s">
        <v>10328</v>
      </c>
      <c r="Q590" t="s">
        <v>10329</v>
      </c>
      <c r="R590" t="s">
        <v>10327</v>
      </c>
      <c r="S590" t="s">
        <v>10327</v>
      </c>
      <c r="T590" t="s">
        <v>10330</v>
      </c>
      <c r="U590" t="str">
        <f t="shared" si="9"/>
        <v>4367450089943779200</v>
      </c>
      <c r="V590" t="e">
        <f>VLOOKUP(U590,网银退汇!F:G,2,FALSE)</f>
        <v>#N/A</v>
      </c>
      <c r="W590" t="e">
        <f>VLOOKUP(U590,网银退汇!F:O,10,FALSE)</f>
        <v>#N/A</v>
      </c>
      <c r="X590" t="e">
        <f>VLOOKUP(C590,自助退!L:V,11,FALSE)</f>
        <v>#N/A</v>
      </c>
    </row>
    <row r="591" spans="1:24">
      <c r="A591" t="s">
        <v>11081</v>
      </c>
      <c r="B591" t="s">
        <v>2023</v>
      </c>
      <c r="C591" t="s">
        <v>6994</v>
      </c>
      <c r="D591">
        <v>7</v>
      </c>
      <c r="E591" t="s">
        <v>11105</v>
      </c>
      <c r="F591" t="s">
        <v>88</v>
      </c>
      <c r="G591" t="s">
        <v>6996</v>
      </c>
      <c r="H591" t="s">
        <v>2025</v>
      </c>
      <c r="I591" t="s">
        <v>10322</v>
      </c>
      <c r="J591" t="s">
        <v>10351</v>
      </c>
      <c r="K591" t="s">
        <v>10352</v>
      </c>
      <c r="L591" t="s">
        <v>10325</v>
      </c>
      <c r="M591" t="s">
        <v>10326</v>
      </c>
      <c r="N591" t="s">
        <v>11081</v>
      </c>
      <c r="O591" t="s">
        <v>10327</v>
      </c>
      <c r="P591" t="s">
        <v>10328</v>
      </c>
      <c r="Q591" t="s">
        <v>10329</v>
      </c>
      <c r="R591" t="s">
        <v>10327</v>
      </c>
      <c r="S591" t="s">
        <v>10327</v>
      </c>
      <c r="T591" t="s">
        <v>10330</v>
      </c>
      <c r="U591" t="str">
        <f t="shared" si="9"/>
        <v>62172325020003399447</v>
      </c>
      <c r="V591" t="e">
        <f>VLOOKUP(U591,网银退汇!F:G,2,FALSE)</f>
        <v>#N/A</v>
      </c>
      <c r="W591" t="e">
        <f>VLOOKUP(U591,网银退汇!F:O,10,FALSE)</f>
        <v>#N/A</v>
      </c>
      <c r="X591" t="e">
        <f>VLOOKUP(C591,自助退!L:V,11,FALSE)</f>
        <v>#N/A</v>
      </c>
    </row>
    <row r="592" spans="1:24">
      <c r="A592" t="s">
        <v>11081</v>
      </c>
      <c r="B592" t="s">
        <v>2026</v>
      </c>
      <c r="C592" t="s">
        <v>6997</v>
      </c>
      <c r="D592">
        <v>1100</v>
      </c>
      <c r="E592" t="s">
        <v>11106</v>
      </c>
      <c r="F592" t="s">
        <v>88</v>
      </c>
      <c r="G592" t="s">
        <v>6999</v>
      </c>
      <c r="H592" t="s">
        <v>2028</v>
      </c>
      <c r="I592" t="s">
        <v>10322</v>
      </c>
      <c r="J592" t="s">
        <v>10351</v>
      </c>
      <c r="K592" t="s">
        <v>10352</v>
      </c>
      <c r="L592" t="s">
        <v>10325</v>
      </c>
      <c r="M592" t="s">
        <v>10326</v>
      </c>
      <c r="N592" t="s">
        <v>11081</v>
      </c>
      <c r="O592" t="s">
        <v>10327</v>
      </c>
      <c r="P592" t="s">
        <v>10328</v>
      </c>
      <c r="Q592" t="s">
        <v>10329</v>
      </c>
      <c r="R592" t="s">
        <v>10327</v>
      </c>
      <c r="S592" t="s">
        <v>10327</v>
      </c>
      <c r="T592" t="s">
        <v>10330</v>
      </c>
      <c r="U592" t="str">
        <f t="shared" si="9"/>
        <v>62122625020272371581100</v>
      </c>
      <c r="V592" t="e">
        <f>VLOOKUP(U592,网银退汇!F:G,2,FALSE)</f>
        <v>#N/A</v>
      </c>
      <c r="W592" t="e">
        <f>VLOOKUP(U592,网银退汇!F:O,10,FALSE)</f>
        <v>#N/A</v>
      </c>
      <c r="X592" t="e">
        <f>VLOOKUP(C592,自助退!L:V,11,FALSE)</f>
        <v>#N/A</v>
      </c>
    </row>
    <row r="593" spans="1:24">
      <c r="A593" t="s">
        <v>11081</v>
      </c>
      <c r="B593" t="s">
        <v>2029</v>
      </c>
      <c r="C593" t="s">
        <v>7000</v>
      </c>
      <c r="D593">
        <v>500</v>
      </c>
      <c r="E593" t="s">
        <v>11107</v>
      </c>
      <c r="F593" t="s">
        <v>88</v>
      </c>
      <c r="G593" t="s">
        <v>85</v>
      </c>
      <c r="H593" t="s">
        <v>2031</v>
      </c>
      <c r="I593" t="s">
        <v>10542</v>
      </c>
      <c r="J593" t="s">
        <v>10543</v>
      </c>
      <c r="K593" t="s">
        <v>10544</v>
      </c>
      <c r="L593" t="s">
        <v>10325</v>
      </c>
      <c r="M593" t="s">
        <v>10326</v>
      </c>
      <c r="N593" t="s">
        <v>11081</v>
      </c>
      <c r="O593" t="s">
        <v>10327</v>
      </c>
      <c r="P593" t="s">
        <v>10328</v>
      </c>
      <c r="Q593" t="s">
        <v>10329</v>
      </c>
      <c r="R593" t="s">
        <v>10327</v>
      </c>
      <c r="S593" t="s">
        <v>10327</v>
      </c>
      <c r="T593" t="s">
        <v>10330</v>
      </c>
      <c r="U593" t="str">
        <f t="shared" si="9"/>
        <v>6228930001097265437500</v>
      </c>
      <c r="V593" t="e">
        <f>VLOOKUP(U593,网银退汇!F:G,2,FALSE)</f>
        <v>#N/A</v>
      </c>
      <c r="W593" t="e">
        <f>VLOOKUP(U593,网银退汇!F:O,10,FALSE)</f>
        <v>#N/A</v>
      </c>
      <c r="X593" t="e">
        <f>VLOOKUP(C593,自助退!L:V,11,FALSE)</f>
        <v>#N/A</v>
      </c>
    </row>
    <row r="594" spans="1:24">
      <c r="A594" t="s">
        <v>11081</v>
      </c>
      <c r="B594" t="s">
        <v>2032</v>
      </c>
      <c r="C594" t="s">
        <v>7002</v>
      </c>
      <c r="D594">
        <v>600</v>
      </c>
      <c r="E594" t="s">
        <v>11108</v>
      </c>
      <c r="F594" t="s">
        <v>88</v>
      </c>
      <c r="G594" t="s">
        <v>7004</v>
      </c>
      <c r="H594" t="s">
        <v>175</v>
      </c>
      <c r="I594" t="s">
        <v>10656</v>
      </c>
      <c r="J594" t="s">
        <v>10657</v>
      </c>
      <c r="K594" t="s">
        <v>10402</v>
      </c>
      <c r="L594" t="s">
        <v>10325</v>
      </c>
      <c r="M594" t="s">
        <v>10326</v>
      </c>
      <c r="N594" t="s">
        <v>11081</v>
      </c>
      <c r="O594" t="s">
        <v>10403</v>
      </c>
      <c r="P594" t="s">
        <v>10328</v>
      </c>
      <c r="Q594" t="s">
        <v>10329</v>
      </c>
      <c r="R594" t="s">
        <v>10327</v>
      </c>
      <c r="S594" t="s">
        <v>10327</v>
      </c>
      <c r="T594" t="s">
        <v>10330</v>
      </c>
      <c r="U594" t="str">
        <f t="shared" si="9"/>
        <v>6231900000042149845600</v>
      </c>
      <c r="V594" t="e">
        <f>VLOOKUP(U594,网银退汇!F:G,2,FALSE)</f>
        <v>#N/A</v>
      </c>
      <c r="W594" t="e">
        <f>VLOOKUP(U594,网银退汇!F:O,10,FALSE)</f>
        <v>#N/A</v>
      </c>
      <c r="X594" t="e">
        <f>VLOOKUP(C594,自助退!L:V,11,FALSE)</f>
        <v>#N/A</v>
      </c>
    </row>
    <row r="595" spans="1:24">
      <c r="A595" t="s">
        <v>11081</v>
      </c>
      <c r="B595" t="s">
        <v>2035</v>
      </c>
      <c r="C595" t="s">
        <v>7005</v>
      </c>
      <c r="D595">
        <v>16</v>
      </c>
      <c r="E595" t="s">
        <v>11109</v>
      </c>
      <c r="F595" t="s">
        <v>88</v>
      </c>
      <c r="G595" t="s">
        <v>7007</v>
      </c>
      <c r="H595" t="s">
        <v>2037</v>
      </c>
      <c r="I595" t="s">
        <v>10335</v>
      </c>
      <c r="J595" t="s">
        <v>10</v>
      </c>
      <c r="K595" t="s">
        <v>10336</v>
      </c>
      <c r="L595" t="s">
        <v>10325</v>
      </c>
      <c r="M595" t="s">
        <v>10326</v>
      </c>
      <c r="N595" t="s">
        <v>11081</v>
      </c>
      <c r="O595" t="s">
        <v>10327</v>
      </c>
      <c r="P595" t="s">
        <v>10328</v>
      </c>
      <c r="Q595" t="s">
        <v>10329</v>
      </c>
      <c r="R595" t="s">
        <v>10327</v>
      </c>
      <c r="S595" t="s">
        <v>10327</v>
      </c>
      <c r="T595" t="s">
        <v>10330</v>
      </c>
      <c r="U595" t="str">
        <f t="shared" si="9"/>
        <v>518710770207354216</v>
      </c>
      <c r="V595" t="e">
        <f>VLOOKUP(U595,网银退汇!F:G,2,FALSE)</f>
        <v>#N/A</v>
      </c>
      <c r="W595" t="e">
        <f>VLOOKUP(U595,网银退汇!F:O,10,FALSE)</f>
        <v>#N/A</v>
      </c>
      <c r="X595" t="e">
        <f>VLOOKUP(C595,自助退!L:V,11,FALSE)</f>
        <v>#N/A</v>
      </c>
    </row>
    <row r="596" spans="1:24">
      <c r="A596" t="s">
        <v>11081</v>
      </c>
      <c r="B596" t="s">
        <v>2038</v>
      </c>
      <c r="C596" t="s">
        <v>7008</v>
      </c>
      <c r="D596">
        <v>2600</v>
      </c>
      <c r="E596" t="s">
        <v>11110</v>
      </c>
      <c r="F596" t="s">
        <v>88</v>
      </c>
      <c r="G596" t="s">
        <v>7010</v>
      </c>
      <c r="H596" t="s">
        <v>177</v>
      </c>
      <c r="I596" t="s">
        <v>10335</v>
      </c>
      <c r="J596" t="s">
        <v>10</v>
      </c>
      <c r="K596" t="s">
        <v>10336</v>
      </c>
      <c r="L596" t="s">
        <v>10325</v>
      </c>
      <c r="M596" t="s">
        <v>10326</v>
      </c>
      <c r="N596" t="s">
        <v>11081</v>
      </c>
      <c r="O596" t="s">
        <v>10327</v>
      </c>
      <c r="P596" t="s">
        <v>10328</v>
      </c>
      <c r="Q596" t="s">
        <v>10329</v>
      </c>
      <c r="R596" t="s">
        <v>10327</v>
      </c>
      <c r="S596" t="s">
        <v>10327</v>
      </c>
      <c r="T596" t="s">
        <v>10330</v>
      </c>
      <c r="U596" t="str">
        <f t="shared" si="9"/>
        <v>43922600339668602600</v>
      </c>
      <c r="V596" t="e">
        <f>VLOOKUP(U596,网银退汇!F:G,2,FALSE)</f>
        <v>#N/A</v>
      </c>
      <c r="W596" t="e">
        <f>VLOOKUP(U596,网银退汇!F:O,10,FALSE)</f>
        <v>#N/A</v>
      </c>
      <c r="X596" t="e">
        <f>VLOOKUP(C596,自助退!L:V,11,FALSE)</f>
        <v>#N/A</v>
      </c>
    </row>
    <row r="597" spans="1:24">
      <c r="A597" t="s">
        <v>11081</v>
      </c>
      <c r="B597" t="s">
        <v>2039</v>
      </c>
      <c r="C597" t="s">
        <v>7011</v>
      </c>
      <c r="D597">
        <v>500</v>
      </c>
      <c r="E597" t="s">
        <v>11111</v>
      </c>
      <c r="F597" t="s">
        <v>88</v>
      </c>
      <c r="G597" t="s">
        <v>7013</v>
      </c>
      <c r="H597" t="s">
        <v>2041</v>
      </c>
      <c r="I597" t="s">
        <v>10322</v>
      </c>
      <c r="J597" t="s">
        <v>10356</v>
      </c>
      <c r="K597" t="s">
        <v>10357</v>
      </c>
      <c r="L597" t="s">
        <v>10325</v>
      </c>
      <c r="M597" t="s">
        <v>10326</v>
      </c>
      <c r="N597" t="s">
        <v>11081</v>
      </c>
      <c r="O597" t="s">
        <v>10327</v>
      </c>
      <c r="P597" t="s">
        <v>10328</v>
      </c>
      <c r="Q597" t="s">
        <v>10329</v>
      </c>
      <c r="R597" t="s">
        <v>10327</v>
      </c>
      <c r="S597" t="s">
        <v>10327</v>
      </c>
      <c r="T597" t="s">
        <v>10330</v>
      </c>
      <c r="U597" t="str">
        <f t="shared" si="9"/>
        <v>6221887361001147941500</v>
      </c>
      <c r="V597" t="e">
        <f>VLOOKUP(U597,网银退汇!F:G,2,FALSE)</f>
        <v>#N/A</v>
      </c>
      <c r="W597" t="e">
        <f>VLOOKUP(U597,网银退汇!F:O,10,FALSE)</f>
        <v>#N/A</v>
      </c>
      <c r="X597" t="e">
        <f>VLOOKUP(C597,自助退!L:V,11,FALSE)</f>
        <v>#N/A</v>
      </c>
    </row>
    <row r="598" spans="1:24">
      <c r="A598" t="s">
        <v>11081</v>
      </c>
      <c r="B598" t="s">
        <v>2042</v>
      </c>
      <c r="C598" t="s">
        <v>7014</v>
      </c>
      <c r="D598">
        <v>500</v>
      </c>
      <c r="E598" t="s">
        <v>11112</v>
      </c>
      <c r="F598" t="s">
        <v>88</v>
      </c>
      <c r="G598" t="s">
        <v>7016</v>
      </c>
      <c r="H598" t="s">
        <v>11113</v>
      </c>
      <c r="I598" t="s">
        <v>10322</v>
      </c>
      <c r="J598" t="s">
        <v>10356</v>
      </c>
      <c r="K598" t="s">
        <v>10357</v>
      </c>
      <c r="L598" t="s">
        <v>10325</v>
      </c>
      <c r="M598" t="s">
        <v>10326</v>
      </c>
      <c r="N598" t="s">
        <v>11081</v>
      </c>
      <c r="O598" t="s">
        <v>10327</v>
      </c>
      <c r="P598" t="s">
        <v>10328</v>
      </c>
      <c r="Q598" t="s">
        <v>10329</v>
      </c>
      <c r="R598" t="s">
        <v>10327</v>
      </c>
      <c r="S598" t="s">
        <v>10327</v>
      </c>
      <c r="T598" t="s">
        <v>10330</v>
      </c>
      <c r="U598" t="str">
        <f t="shared" si="9"/>
        <v>6217997300006016540500</v>
      </c>
      <c r="V598" t="e">
        <f>VLOOKUP(U598,网银退汇!F:G,2,FALSE)</f>
        <v>#N/A</v>
      </c>
      <c r="W598" t="e">
        <f>VLOOKUP(U598,网银退汇!F:O,10,FALSE)</f>
        <v>#N/A</v>
      </c>
      <c r="X598" t="e">
        <f>VLOOKUP(C598,自助退!L:V,11,FALSE)</f>
        <v>#N/A</v>
      </c>
    </row>
    <row r="599" spans="1:24">
      <c r="A599" t="s">
        <v>11081</v>
      </c>
      <c r="B599" t="s">
        <v>7017</v>
      </c>
      <c r="C599" t="s">
        <v>7018</v>
      </c>
      <c r="D599">
        <v>609</v>
      </c>
      <c r="E599" t="s">
        <v>11114</v>
      </c>
      <c r="F599" t="s">
        <v>10740</v>
      </c>
      <c r="G599" t="s">
        <v>4957</v>
      </c>
      <c r="H599" t="s">
        <v>2046</v>
      </c>
      <c r="I599" t="s">
        <v>10656</v>
      </c>
      <c r="J599" t="s">
        <v>10657</v>
      </c>
      <c r="K599" t="s">
        <v>10402</v>
      </c>
      <c r="L599" t="s">
        <v>10325</v>
      </c>
      <c r="M599" t="s">
        <v>10364</v>
      </c>
      <c r="N599" t="s">
        <v>11081</v>
      </c>
      <c r="O599" t="s">
        <v>10403</v>
      </c>
      <c r="P599" t="s">
        <v>10328</v>
      </c>
      <c r="Q599" t="s">
        <v>10365</v>
      </c>
      <c r="R599" t="s">
        <v>10327</v>
      </c>
      <c r="S599" t="s">
        <v>10327</v>
      </c>
      <c r="T599" t="s">
        <v>10366</v>
      </c>
      <c r="U599" t="str">
        <f t="shared" si="9"/>
        <v>6231900000110156086609</v>
      </c>
      <c r="V599">
        <f>VLOOKUP(U599,网银退汇!F:G,2,FALSE)</f>
        <v>609</v>
      </c>
      <c r="W599" t="str">
        <f>VLOOKUP(U599,网银退汇!F:O,10,FALSE)</f>
        <v>20170616</v>
      </c>
      <c r="X599">
        <f>VLOOKUP(C599,自助退!L:V,11,FALSE)</f>
        <v>609</v>
      </c>
    </row>
    <row r="600" spans="1:24">
      <c r="A600" t="s">
        <v>11081</v>
      </c>
      <c r="B600" t="s">
        <v>2047</v>
      </c>
      <c r="C600" t="s">
        <v>7020</v>
      </c>
      <c r="D600">
        <v>187</v>
      </c>
      <c r="E600" t="s">
        <v>11115</v>
      </c>
      <c r="F600" t="s">
        <v>88</v>
      </c>
      <c r="G600" t="s">
        <v>7022</v>
      </c>
      <c r="H600" t="s">
        <v>2049</v>
      </c>
      <c r="I600" t="s">
        <v>10322</v>
      </c>
      <c r="J600" t="s">
        <v>10381</v>
      </c>
      <c r="K600" t="s">
        <v>10382</v>
      </c>
      <c r="L600" t="s">
        <v>10325</v>
      </c>
      <c r="M600" t="s">
        <v>10326</v>
      </c>
      <c r="N600" t="s">
        <v>11081</v>
      </c>
      <c r="O600" t="s">
        <v>10327</v>
      </c>
      <c r="P600" t="s">
        <v>10328</v>
      </c>
      <c r="Q600" t="s">
        <v>10329</v>
      </c>
      <c r="R600" t="s">
        <v>10327</v>
      </c>
      <c r="S600" t="s">
        <v>10327</v>
      </c>
      <c r="T600" t="s">
        <v>10330</v>
      </c>
      <c r="U600" t="str">
        <f t="shared" si="9"/>
        <v>6228483868221603373187</v>
      </c>
      <c r="V600" t="e">
        <f>VLOOKUP(U600,网银退汇!F:G,2,FALSE)</f>
        <v>#N/A</v>
      </c>
      <c r="W600" t="e">
        <f>VLOOKUP(U600,网银退汇!F:O,10,FALSE)</f>
        <v>#N/A</v>
      </c>
      <c r="X600" t="e">
        <f>VLOOKUP(C600,自助退!L:V,11,FALSE)</f>
        <v>#N/A</v>
      </c>
    </row>
    <row r="601" spans="1:24">
      <c r="A601" t="s">
        <v>11081</v>
      </c>
      <c r="B601" t="s">
        <v>7023</v>
      </c>
      <c r="C601" t="s">
        <v>7024</v>
      </c>
      <c r="D601">
        <v>1000</v>
      </c>
      <c r="E601" t="s">
        <v>11116</v>
      </c>
      <c r="F601" t="s">
        <v>395</v>
      </c>
      <c r="G601" t="s">
        <v>4958</v>
      </c>
      <c r="H601" t="s">
        <v>3896</v>
      </c>
      <c r="I601" t="s">
        <v>10322</v>
      </c>
      <c r="J601" t="s">
        <v>10397</v>
      </c>
      <c r="K601" t="s">
        <v>10398</v>
      </c>
      <c r="L601" t="s">
        <v>10325</v>
      </c>
      <c r="M601" t="s">
        <v>10364</v>
      </c>
      <c r="N601" t="s">
        <v>11081</v>
      </c>
      <c r="O601" t="s">
        <v>10327</v>
      </c>
      <c r="P601" t="s">
        <v>10328</v>
      </c>
      <c r="Q601" t="s">
        <v>10365</v>
      </c>
      <c r="R601" t="s">
        <v>10327</v>
      </c>
      <c r="S601" t="s">
        <v>10327</v>
      </c>
      <c r="T601" t="s">
        <v>10366</v>
      </c>
      <c r="U601" t="str">
        <f t="shared" si="9"/>
        <v>62263880047386411000</v>
      </c>
      <c r="V601">
        <f>VLOOKUP(U601,网银退汇!F:G,2,FALSE)</f>
        <v>1000</v>
      </c>
      <c r="W601" t="str">
        <f>VLOOKUP(U601,网银退汇!F:O,10,FALSE)</f>
        <v>20170616</v>
      </c>
      <c r="X601">
        <f>VLOOKUP(C601,自助退!L:V,11,FALSE)</f>
        <v>1000</v>
      </c>
    </row>
    <row r="602" spans="1:24">
      <c r="A602" t="s">
        <v>11081</v>
      </c>
      <c r="B602" t="s">
        <v>2052</v>
      </c>
      <c r="C602" t="s">
        <v>7026</v>
      </c>
      <c r="D602">
        <v>260</v>
      </c>
      <c r="E602" t="s">
        <v>11117</v>
      </c>
      <c r="F602" t="s">
        <v>88</v>
      </c>
      <c r="G602" t="s">
        <v>7028</v>
      </c>
      <c r="H602" t="s">
        <v>2054</v>
      </c>
      <c r="I602" t="s">
        <v>10322</v>
      </c>
      <c r="J602" t="s">
        <v>10351</v>
      </c>
      <c r="K602" t="s">
        <v>10352</v>
      </c>
      <c r="L602" t="s">
        <v>10325</v>
      </c>
      <c r="M602" t="s">
        <v>10326</v>
      </c>
      <c r="N602" t="s">
        <v>11081</v>
      </c>
      <c r="O602" t="s">
        <v>10327</v>
      </c>
      <c r="P602" t="s">
        <v>10328</v>
      </c>
      <c r="Q602" t="s">
        <v>10329</v>
      </c>
      <c r="R602" t="s">
        <v>10327</v>
      </c>
      <c r="S602" t="s">
        <v>10327</v>
      </c>
      <c r="T602" t="s">
        <v>10330</v>
      </c>
      <c r="U602" t="str">
        <f t="shared" si="9"/>
        <v>6212262410001805752260</v>
      </c>
      <c r="V602" t="e">
        <f>VLOOKUP(U602,网银退汇!F:G,2,FALSE)</f>
        <v>#N/A</v>
      </c>
      <c r="W602" t="e">
        <f>VLOOKUP(U602,网银退汇!F:O,10,FALSE)</f>
        <v>#N/A</v>
      </c>
      <c r="X602" t="e">
        <f>VLOOKUP(C602,自助退!L:V,11,FALSE)</f>
        <v>#N/A</v>
      </c>
    </row>
    <row r="603" spans="1:24">
      <c r="A603" t="s">
        <v>11081</v>
      </c>
      <c r="B603" t="s">
        <v>2055</v>
      </c>
      <c r="C603" t="s">
        <v>7029</v>
      </c>
      <c r="D603">
        <v>1279</v>
      </c>
      <c r="E603" t="s">
        <v>11118</v>
      </c>
      <c r="F603" t="s">
        <v>88</v>
      </c>
      <c r="G603" t="s">
        <v>7031</v>
      </c>
      <c r="H603" t="s">
        <v>2060</v>
      </c>
      <c r="I603" t="s">
        <v>10322</v>
      </c>
      <c r="J603" t="s">
        <v>10331</v>
      </c>
      <c r="K603" t="s">
        <v>10332</v>
      </c>
      <c r="L603" t="s">
        <v>10325</v>
      </c>
      <c r="M603" t="s">
        <v>10326</v>
      </c>
      <c r="N603" t="s">
        <v>11081</v>
      </c>
      <c r="O603" t="s">
        <v>10327</v>
      </c>
      <c r="P603" t="s">
        <v>10328</v>
      </c>
      <c r="Q603" t="s">
        <v>10329</v>
      </c>
      <c r="R603" t="s">
        <v>10327</v>
      </c>
      <c r="S603" t="s">
        <v>10327</v>
      </c>
      <c r="T603" t="s">
        <v>10330</v>
      </c>
      <c r="U603" t="str">
        <f t="shared" si="9"/>
        <v>62261922007828111279</v>
      </c>
      <c r="V603" t="e">
        <f>VLOOKUP(U603,网银退汇!F:G,2,FALSE)</f>
        <v>#N/A</v>
      </c>
      <c r="W603" t="e">
        <f>VLOOKUP(U603,网银退汇!F:O,10,FALSE)</f>
        <v>#N/A</v>
      </c>
      <c r="X603" t="e">
        <f>VLOOKUP(C603,自助退!L:V,11,FALSE)</f>
        <v>#N/A</v>
      </c>
    </row>
    <row r="604" spans="1:24">
      <c r="A604" t="s">
        <v>11081</v>
      </c>
      <c r="B604" t="s">
        <v>2058</v>
      </c>
      <c r="C604" t="s">
        <v>7032</v>
      </c>
      <c r="D604">
        <v>1996</v>
      </c>
      <c r="E604" t="s">
        <v>11119</v>
      </c>
      <c r="F604" t="s">
        <v>88</v>
      </c>
      <c r="G604" t="s">
        <v>7031</v>
      </c>
      <c r="H604" t="s">
        <v>2060</v>
      </c>
      <c r="I604" t="s">
        <v>10322</v>
      </c>
      <c r="J604" t="s">
        <v>10331</v>
      </c>
      <c r="K604" t="s">
        <v>10332</v>
      </c>
      <c r="L604" t="s">
        <v>10325</v>
      </c>
      <c r="M604" t="s">
        <v>10326</v>
      </c>
      <c r="N604" t="s">
        <v>11081</v>
      </c>
      <c r="O604" t="s">
        <v>10327</v>
      </c>
      <c r="P604" t="s">
        <v>10328</v>
      </c>
      <c r="Q604" t="s">
        <v>10329</v>
      </c>
      <c r="R604" t="s">
        <v>10327</v>
      </c>
      <c r="S604" t="s">
        <v>10327</v>
      </c>
      <c r="T604" t="s">
        <v>10330</v>
      </c>
      <c r="U604" t="str">
        <f t="shared" si="9"/>
        <v>62261922007828111996</v>
      </c>
      <c r="V604" t="e">
        <f>VLOOKUP(U604,网银退汇!F:G,2,FALSE)</f>
        <v>#N/A</v>
      </c>
      <c r="W604" t="e">
        <f>VLOOKUP(U604,网银退汇!F:O,10,FALSE)</f>
        <v>#N/A</v>
      </c>
      <c r="X604" t="e">
        <f>VLOOKUP(C604,自助退!L:V,11,FALSE)</f>
        <v>#N/A</v>
      </c>
    </row>
    <row r="605" spans="1:24">
      <c r="A605" t="s">
        <v>11081</v>
      </c>
      <c r="B605" t="s">
        <v>2061</v>
      </c>
      <c r="C605" t="s">
        <v>7034</v>
      </c>
      <c r="D605">
        <v>500</v>
      </c>
      <c r="E605" t="s">
        <v>11120</v>
      </c>
      <c r="F605" t="s">
        <v>88</v>
      </c>
      <c r="G605" t="s">
        <v>7036</v>
      </c>
      <c r="H605" t="s">
        <v>11121</v>
      </c>
      <c r="I605" t="s">
        <v>10656</v>
      </c>
      <c r="J605" t="s">
        <v>10657</v>
      </c>
      <c r="K605" t="s">
        <v>10402</v>
      </c>
      <c r="L605" t="s">
        <v>10325</v>
      </c>
      <c r="M605" t="s">
        <v>10326</v>
      </c>
      <c r="N605" t="s">
        <v>11081</v>
      </c>
      <c r="O605" t="s">
        <v>10403</v>
      </c>
      <c r="P605" t="s">
        <v>10328</v>
      </c>
      <c r="Q605" t="s">
        <v>10329</v>
      </c>
      <c r="R605" t="s">
        <v>10327</v>
      </c>
      <c r="S605" t="s">
        <v>10327</v>
      </c>
      <c r="T605" t="s">
        <v>10330</v>
      </c>
      <c r="U605" t="str">
        <f t="shared" si="9"/>
        <v>6231900020009559562500</v>
      </c>
      <c r="V605" t="e">
        <f>VLOOKUP(U605,网银退汇!F:G,2,FALSE)</f>
        <v>#N/A</v>
      </c>
      <c r="W605" t="e">
        <f>VLOOKUP(U605,网银退汇!F:O,10,FALSE)</f>
        <v>#N/A</v>
      </c>
      <c r="X605" t="e">
        <f>VLOOKUP(C605,自助退!L:V,11,FALSE)</f>
        <v>#N/A</v>
      </c>
    </row>
    <row r="606" spans="1:24">
      <c r="A606" t="s">
        <v>11081</v>
      </c>
      <c r="B606" t="s">
        <v>7037</v>
      </c>
      <c r="C606" t="s">
        <v>7038</v>
      </c>
      <c r="D606">
        <v>244</v>
      </c>
      <c r="E606" t="s">
        <v>11122</v>
      </c>
      <c r="F606" t="s">
        <v>10740</v>
      </c>
      <c r="G606" t="s">
        <v>4959</v>
      </c>
      <c r="H606" t="s">
        <v>2065</v>
      </c>
      <c r="I606" t="s">
        <v>10656</v>
      </c>
      <c r="J606" t="s">
        <v>10657</v>
      </c>
      <c r="K606" t="s">
        <v>10402</v>
      </c>
      <c r="L606" t="s">
        <v>10325</v>
      </c>
      <c r="M606" t="s">
        <v>10364</v>
      </c>
      <c r="N606" t="s">
        <v>11081</v>
      </c>
      <c r="O606" t="s">
        <v>10403</v>
      </c>
      <c r="P606" t="s">
        <v>10328</v>
      </c>
      <c r="Q606" t="s">
        <v>10365</v>
      </c>
      <c r="R606" t="s">
        <v>10327</v>
      </c>
      <c r="S606" t="s">
        <v>10327</v>
      </c>
      <c r="T606" t="s">
        <v>10366</v>
      </c>
      <c r="U606" t="str">
        <f t="shared" si="9"/>
        <v>6231900000067082830244</v>
      </c>
      <c r="V606">
        <f>VLOOKUP(U606,网银退汇!F:G,2,FALSE)</f>
        <v>244</v>
      </c>
      <c r="W606" t="str">
        <f>VLOOKUP(U606,网银退汇!F:O,10,FALSE)</f>
        <v>20170616</v>
      </c>
      <c r="X606">
        <f>VLOOKUP(C606,自助退!L:V,11,FALSE)</f>
        <v>244</v>
      </c>
    </row>
    <row r="607" spans="1:24">
      <c r="A607" t="s">
        <v>11081</v>
      </c>
      <c r="B607" t="s">
        <v>7040</v>
      </c>
      <c r="C607" t="s">
        <v>7041</v>
      </c>
      <c r="D607">
        <v>671</v>
      </c>
      <c r="E607" t="s">
        <v>11123</v>
      </c>
      <c r="F607" t="s">
        <v>10760</v>
      </c>
      <c r="G607" t="s">
        <v>370</v>
      </c>
      <c r="H607" t="s">
        <v>309</v>
      </c>
      <c r="I607" t="s">
        <v>10322</v>
      </c>
      <c r="J607" t="s">
        <v>10351</v>
      </c>
      <c r="K607" t="s">
        <v>10352</v>
      </c>
      <c r="L607" t="s">
        <v>10325</v>
      </c>
      <c r="M607" t="s">
        <v>10364</v>
      </c>
      <c r="N607" t="s">
        <v>11081</v>
      </c>
      <c r="O607" t="s">
        <v>10327</v>
      </c>
      <c r="P607" t="s">
        <v>10328</v>
      </c>
      <c r="Q607" t="s">
        <v>10365</v>
      </c>
      <c r="R607" t="s">
        <v>10327</v>
      </c>
      <c r="S607" t="s">
        <v>10327</v>
      </c>
      <c r="T607" t="s">
        <v>10366</v>
      </c>
      <c r="U607" t="str">
        <f t="shared" si="9"/>
        <v>62230827006011926671</v>
      </c>
      <c r="V607">
        <f>VLOOKUP(U607,网银退汇!F:G,2,FALSE)</f>
        <v>671</v>
      </c>
      <c r="W607" t="str">
        <f>VLOOKUP(U607,网银退汇!F:O,10,FALSE)</f>
        <v>20170616</v>
      </c>
      <c r="X607">
        <f>VLOOKUP(C607,自助退!L:V,11,FALSE)</f>
        <v>671</v>
      </c>
    </row>
    <row r="608" spans="1:24">
      <c r="A608" t="s">
        <v>11081</v>
      </c>
      <c r="B608" t="s">
        <v>2066</v>
      </c>
      <c r="C608" t="s">
        <v>7043</v>
      </c>
      <c r="D608">
        <v>2490</v>
      </c>
      <c r="E608" t="s">
        <v>11124</v>
      </c>
      <c r="F608" t="s">
        <v>88</v>
      </c>
      <c r="G608" t="s">
        <v>7045</v>
      </c>
      <c r="H608" t="s">
        <v>11125</v>
      </c>
      <c r="I608" t="s">
        <v>10322</v>
      </c>
      <c r="J608" t="s">
        <v>10348</v>
      </c>
      <c r="K608" t="s">
        <v>10349</v>
      </c>
      <c r="L608" t="s">
        <v>10325</v>
      </c>
      <c r="M608" t="s">
        <v>10326</v>
      </c>
      <c r="N608" t="s">
        <v>11081</v>
      </c>
      <c r="O608" t="s">
        <v>10327</v>
      </c>
      <c r="P608" t="s">
        <v>10328</v>
      </c>
      <c r="Q608" t="s">
        <v>10329</v>
      </c>
      <c r="R608" t="s">
        <v>10327</v>
      </c>
      <c r="S608" t="s">
        <v>10327</v>
      </c>
      <c r="T608" t="s">
        <v>10330</v>
      </c>
      <c r="U608" t="str">
        <f t="shared" si="9"/>
        <v>43674550650830942490</v>
      </c>
      <c r="V608" t="e">
        <f>VLOOKUP(U608,网银退汇!F:G,2,FALSE)</f>
        <v>#N/A</v>
      </c>
      <c r="W608" t="e">
        <f>VLOOKUP(U608,网银退汇!F:O,10,FALSE)</f>
        <v>#N/A</v>
      </c>
      <c r="X608" t="e">
        <f>VLOOKUP(C608,自助退!L:V,11,FALSE)</f>
        <v>#N/A</v>
      </c>
    </row>
    <row r="609" spans="1:24">
      <c r="A609" t="s">
        <v>11081</v>
      </c>
      <c r="B609" t="s">
        <v>2069</v>
      </c>
      <c r="C609" t="s">
        <v>7046</v>
      </c>
      <c r="D609">
        <v>10</v>
      </c>
      <c r="E609" t="s">
        <v>11126</v>
      </c>
      <c r="F609" t="s">
        <v>88</v>
      </c>
      <c r="G609" t="s">
        <v>7048</v>
      </c>
      <c r="H609" t="s">
        <v>2071</v>
      </c>
      <c r="I609" t="s">
        <v>10322</v>
      </c>
      <c r="J609" t="s">
        <v>10381</v>
      </c>
      <c r="K609" t="s">
        <v>10382</v>
      </c>
      <c r="L609" t="s">
        <v>10325</v>
      </c>
      <c r="M609" t="s">
        <v>10326</v>
      </c>
      <c r="N609" t="s">
        <v>11081</v>
      </c>
      <c r="O609" t="s">
        <v>10327</v>
      </c>
      <c r="P609" t="s">
        <v>10328</v>
      </c>
      <c r="Q609" t="s">
        <v>10329</v>
      </c>
      <c r="R609" t="s">
        <v>10327</v>
      </c>
      <c r="S609" t="s">
        <v>10327</v>
      </c>
      <c r="T609" t="s">
        <v>10330</v>
      </c>
      <c r="U609" t="str">
        <f t="shared" si="9"/>
        <v>622848086842576047710</v>
      </c>
      <c r="V609" t="e">
        <f>VLOOKUP(U609,网银退汇!F:G,2,FALSE)</f>
        <v>#N/A</v>
      </c>
      <c r="W609" t="e">
        <f>VLOOKUP(U609,网银退汇!F:O,10,FALSE)</f>
        <v>#N/A</v>
      </c>
      <c r="X609" t="e">
        <f>VLOOKUP(C609,自助退!L:V,11,FALSE)</f>
        <v>#N/A</v>
      </c>
    </row>
    <row r="610" spans="1:24">
      <c r="A610" t="s">
        <v>11081</v>
      </c>
      <c r="B610" t="s">
        <v>2072</v>
      </c>
      <c r="C610" t="s">
        <v>7049</v>
      </c>
      <c r="D610">
        <v>900</v>
      </c>
      <c r="E610" t="s">
        <v>11127</v>
      </c>
      <c r="F610" t="s">
        <v>88</v>
      </c>
      <c r="G610" t="s">
        <v>7051</v>
      </c>
      <c r="H610" t="s">
        <v>2074</v>
      </c>
      <c r="I610" t="s">
        <v>10369</v>
      </c>
      <c r="J610" t="s">
        <v>10370</v>
      </c>
      <c r="K610" t="s">
        <v>10371</v>
      </c>
      <c r="L610" t="s">
        <v>10325</v>
      </c>
      <c r="M610" t="s">
        <v>10326</v>
      </c>
      <c r="N610" t="s">
        <v>11081</v>
      </c>
      <c r="O610" t="s">
        <v>10327</v>
      </c>
      <c r="P610" t="s">
        <v>10328</v>
      </c>
      <c r="Q610" t="s">
        <v>10329</v>
      </c>
      <c r="R610" t="s">
        <v>10327</v>
      </c>
      <c r="S610" t="s">
        <v>10327</v>
      </c>
      <c r="T610" t="s">
        <v>10330</v>
      </c>
      <c r="U610" t="str">
        <f t="shared" si="9"/>
        <v>6229180033686611900</v>
      </c>
      <c r="V610" t="e">
        <f>VLOOKUP(U610,网银退汇!F:G,2,FALSE)</f>
        <v>#N/A</v>
      </c>
      <c r="W610" t="e">
        <f>VLOOKUP(U610,网银退汇!F:O,10,FALSE)</f>
        <v>#N/A</v>
      </c>
      <c r="X610" t="e">
        <f>VLOOKUP(C610,自助退!L:V,11,FALSE)</f>
        <v>#N/A</v>
      </c>
    </row>
    <row r="611" spans="1:24">
      <c r="A611" t="s">
        <v>11081</v>
      </c>
      <c r="B611" t="s">
        <v>2075</v>
      </c>
      <c r="C611" t="s">
        <v>7052</v>
      </c>
      <c r="D611">
        <v>490</v>
      </c>
      <c r="E611" t="s">
        <v>11128</v>
      </c>
      <c r="F611" t="s">
        <v>88</v>
      </c>
      <c r="G611" t="s">
        <v>7054</v>
      </c>
      <c r="H611" t="s">
        <v>11129</v>
      </c>
      <c r="I611" t="s">
        <v>10542</v>
      </c>
      <c r="J611" t="s">
        <v>10543</v>
      </c>
      <c r="K611" t="s">
        <v>10544</v>
      </c>
      <c r="L611" t="s">
        <v>10325</v>
      </c>
      <c r="M611" t="s">
        <v>10326</v>
      </c>
      <c r="N611" t="s">
        <v>11081</v>
      </c>
      <c r="O611" t="s">
        <v>10327</v>
      </c>
      <c r="P611" t="s">
        <v>10328</v>
      </c>
      <c r="Q611" t="s">
        <v>10329</v>
      </c>
      <c r="R611" t="s">
        <v>10327</v>
      </c>
      <c r="S611" t="s">
        <v>10327</v>
      </c>
      <c r="T611" t="s">
        <v>10330</v>
      </c>
      <c r="U611" t="str">
        <f t="shared" si="9"/>
        <v>6228930001126311343490</v>
      </c>
      <c r="V611" t="e">
        <f>VLOOKUP(U611,网银退汇!F:G,2,FALSE)</f>
        <v>#N/A</v>
      </c>
      <c r="W611" t="e">
        <f>VLOOKUP(U611,网银退汇!F:O,10,FALSE)</f>
        <v>#N/A</v>
      </c>
      <c r="X611" t="e">
        <f>VLOOKUP(C611,自助退!L:V,11,FALSE)</f>
        <v>#N/A</v>
      </c>
    </row>
    <row r="612" spans="1:24">
      <c r="A612" t="s">
        <v>11081</v>
      </c>
      <c r="B612" t="s">
        <v>2077</v>
      </c>
      <c r="C612" t="s">
        <v>7055</v>
      </c>
      <c r="D612">
        <v>226</v>
      </c>
      <c r="E612" t="s">
        <v>11130</v>
      </c>
      <c r="F612" t="s">
        <v>88</v>
      </c>
      <c r="G612" t="s">
        <v>7057</v>
      </c>
      <c r="H612" t="s">
        <v>2079</v>
      </c>
      <c r="I612" t="s">
        <v>10416</v>
      </c>
      <c r="J612" t="s">
        <v>10424</v>
      </c>
      <c r="K612" t="s">
        <v>10425</v>
      </c>
      <c r="L612" t="s">
        <v>10325</v>
      </c>
      <c r="M612" t="s">
        <v>10326</v>
      </c>
      <c r="N612" t="s">
        <v>11081</v>
      </c>
      <c r="O612" t="s">
        <v>10327</v>
      </c>
      <c r="P612" t="s">
        <v>10328</v>
      </c>
      <c r="Q612" t="s">
        <v>10329</v>
      </c>
      <c r="R612" t="s">
        <v>10327</v>
      </c>
      <c r="S612" t="s">
        <v>10327</v>
      </c>
      <c r="T612" t="s">
        <v>10330</v>
      </c>
      <c r="U612" t="str">
        <f t="shared" si="9"/>
        <v>6222600610029184227226</v>
      </c>
      <c r="V612" t="e">
        <f>VLOOKUP(U612,网银退汇!F:G,2,FALSE)</f>
        <v>#N/A</v>
      </c>
      <c r="W612" t="e">
        <f>VLOOKUP(U612,网银退汇!F:O,10,FALSE)</f>
        <v>#N/A</v>
      </c>
      <c r="X612" t="e">
        <f>VLOOKUP(C612,自助退!L:V,11,FALSE)</f>
        <v>#N/A</v>
      </c>
    </row>
    <row r="613" spans="1:24">
      <c r="A613" t="s">
        <v>11081</v>
      </c>
      <c r="B613" t="s">
        <v>7058</v>
      </c>
      <c r="C613" t="s">
        <v>7059</v>
      </c>
      <c r="D613">
        <v>992</v>
      </c>
      <c r="E613" t="s">
        <v>11131</v>
      </c>
      <c r="F613" t="s">
        <v>10363</v>
      </c>
      <c r="G613" t="s">
        <v>159</v>
      </c>
      <c r="H613" t="s">
        <v>123</v>
      </c>
      <c r="I613" t="s">
        <v>10322</v>
      </c>
      <c r="J613" t="s">
        <v>10351</v>
      </c>
      <c r="K613" t="s">
        <v>10352</v>
      </c>
      <c r="L613" t="s">
        <v>10325</v>
      </c>
      <c r="M613" t="s">
        <v>10364</v>
      </c>
      <c r="N613" t="s">
        <v>11081</v>
      </c>
      <c r="O613" t="s">
        <v>10327</v>
      </c>
      <c r="P613" t="s">
        <v>10328</v>
      </c>
      <c r="Q613" t="s">
        <v>10365</v>
      </c>
      <c r="R613" t="s">
        <v>10327</v>
      </c>
      <c r="S613" t="s">
        <v>10327</v>
      </c>
      <c r="T613" t="s">
        <v>10366</v>
      </c>
      <c r="U613" t="str">
        <f t="shared" si="9"/>
        <v>6217232502000874866992</v>
      </c>
      <c r="V613">
        <f>VLOOKUP(U613,网银退汇!F:G,2,FALSE)</f>
        <v>992</v>
      </c>
      <c r="W613" t="str">
        <f>VLOOKUP(U613,网银退汇!F:O,10,FALSE)</f>
        <v>20170616</v>
      </c>
      <c r="X613">
        <f>VLOOKUP(C613,自助退!L:V,11,FALSE)</f>
        <v>992</v>
      </c>
    </row>
    <row r="614" spans="1:24">
      <c r="A614" t="s">
        <v>11081</v>
      </c>
      <c r="B614" t="s">
        <v>2080</v>
      </c>
      <c r="C614" t="s">
        <v>7061</v>
      </c>
      <c r="D614">
        <v>500</v>
      </c>
      <c r="E614" t="s">
        <v>11132</v>
      </c>
      <c r="F614" t="s">
        <v>88</v>
      </c>
      <c r="G614" t="s">
        <v>7063</v>
      </c>
      <c r="H614" t="s">
        <v>2082</v>
      </c>
      <c r="I614" t="s">
        <v>10322</v>
      </c>
      <c r="J614" t="s">
        <v>10359</v>
      </c>
      <c r="K614" t="s">
        <v>10360</v>
      </c>
      <c r="L614" t="s">
        <v>10325</v>
      </c>
      <c r="M614" t="s">
        <v>10326</v>
      </c>
      <c r="N614" t="s">
        <v>11081</v>
      </c>
      <c r="O614" t="s">
        <v>10327</v>
      </c>
      <c r="P614" t="s">
        <v>10328</v>
      </c>
      <c r="Q614" t="s">
        <v>10329</v>
      </c>
      <c r="R614" t="s">
        <v>10327</v>
      </c>
      <c r="S614" t="s">
        <v>10327</v>
      </c>
      <c r="T614" t="s">
        <v>10330</v>
      </c>
      <c r="U614" t="str">
        <f t="shared" si="9"/>
        <v>6217562700003771887500</v>
      </c>
      <c r="V614" t="e">
        <f>VLOOKUP(U614,网银退汇!F:G,2,FALSE)</f>
        <v>#N/A</v>
      </c>
      <c r="W614" t="e">
        <f>VLOOKUP(U614,网银退汇!F:O,10,FALSE)</f>
        <v>#N/A</v>
      </c>
      <c r="X614" t="e">
        <f>VLOOKUP(C614,自助退!L:V,11,FALSE)</f>
        <v>#N/A</v>
      </c>
    </row>
    <row r="615" spans="1:24">
      <c r="A615" t="s">
        <v>11081</v>
      </c>
      <c r="B615" t="s">
        <v>2083</v>
      </c>
      <c r="C615" t="s">
        <v>7064</v>
      </c>
      <c r="D615">
        <v>500</v>
      </c>
      <c r="E615" t="s">
        <v>11133</v>
      </c>
      <c r="F615" t="s">
        <v>88</v>
      </c>
      <c r="G615" t="s">
        <v>7066</v>
      </c>
      <c r="H615" t="s">
        <v>11134</v>
      </c>
      <c r="I615" t="s">
        <v>10322</v>
      </c>
      <c r="J615" t="s">
        <v>10356</v>
      </c>
      <c r="K615" t="s">
        <v>10357</v>
      </c>
      <c r="L615" t="s">
        <v>10325</v>
      </c>
      <c r="M615" t="s">
        <v>10326</v>
      </c>
      <c r="N615" t="s">
        <v>11081</v>
      </c>
      <c r="O615" t="s">
        <v>10327</v>
      </c>
      <c r="P615" t="s">
        <v>10328</v>
      </c>
      <c r="Q615" t="s">
        <v>10329</v>
      </c>
      <c r="R615" t="s">
        <v>10327</v>
      </c>
      <c r="S615" t="s">
        <v>10327</v>
      </c>
      <c r="T615" t="s">
        <v>10330</v>
      </c>
      <c r="U615" t="str">
        <f t="shared" si="9"/>
        <v>6221507300007915406500</v>
      </c>
      <c r="V615" t="e">
        <f>VLOOKUP(U615,网银退汇!F:G,2,FALSE)</f>
        <v>#N/A</v>
      </c>
      <c r="W615" t="e">
        <f>VLOOKUP(U615,网银退汇!F:O,10,FALSE)</f>
        <v>#N/A</v>
      </c>
      <c r="X615" t="e">
        <f>VLOOKUP(C615,自助退!L:V,11,FALSE)</f>
        <v>#N/A</v>
      </c>
    </row>
    <row r="616" spans="1:24">
      <c r="A616" t="s">
        <v>11081</v>
      </c>
      <c r="B616" t="s">
        <v>2086</v>
      </c>
      <c r="C616" t="s">
        <v>7067</v>
      </c>
      <c r="D616">
        <v>1160</v>
      </c>
      <c r="E616" t="s">
        <v>11135</v>
      </c>
      <c r="F616" t="s">
        <v>88</v>
      </c>
      <c r="G616" t="s">
        <v>7069</v>
      </c>
      <c r="H616" t="s">
        <v>2091</v>
      </c>
      <c r="I616" t="s">
        <v>10322</v>
      </c>
      <c r="J616" t="s">
        <v>10381</v>
      </c>
      <c r="K616" t="s">
        <v>10382</v>
      </c>
      <c r="L616" t="s">
        <v>10325</v>
      </c>
      <c r="M616" t="s">
        <v>10326</v>
      </c>
      <c r="N616" t="s">
        <v>11081</v>
      </c>
      <c r="O616" t="s">
        <v>10327</v>
      </c>
      <c r="P616" t="s">
        <v>10328</v>
      </c>
      <c r="Q616" t="s">
        <v>10329</v>
      </c>
      <c r="R616" t="s">
        <v>10327</v>
      </c>
      <c r="S616" t="s">
        <v>10327</v>
      </c>
      <c r="T616" t="s">
        <v>10330</v>
      </c>
      <c r="U616" t="str">
        <f t="shared" si="9"/>
        <v>62284833181173070771160</v>
      </c>
      <c r="V616" t="e">
        <f>VLOOKUP(U616,网银退汇!F:G,2,FALSE)</f>
        <v>#N/A</v>
      </c>
      <c r="W616" t="e">
        <f>VLOOKUP(U616,网银退汇!F:O,10,FALSE)</f>
        <v>#N/A</v>
      </c>
      <c r="X616" t="e">
        <f>VLOOKUP(C616,自助退!L:V,11,FALSE)</f>
        <v>#N/A</v>
      </c>
    </row>
    <row r="617" spans="1:24">
      <c r="A617" t="s">
        <v>11081</v>
      </c>
      <c r="B617" t="s">
        <v>2089</v>
      </c>
      <c r="C617" t="s">
        <v>7070</v>
      </c>
      <c r="D617">
        <v>980</v>
      </c>
      <c r="E617" t="s">
        <v>11136</v>
      </c>
      <c r="F617" t="s">
        <v>88</v>
      </c>
      <c r="G617" t="s">
        <v>7069</v>
      </c>
      <c r="H617" t="s">
        <v>2091</v>
      </c>
      <c r="I617" t="s">
        <v>10322</v>
      </c>
      <c r="J617" t="s">
        <v>10381</v>
      </c>
      <c r="K617" t="s">
        <v>10382</v>
      </c>
      <c r="L617" t="s">
        <v>10325</v>
      </c>
      <c r="M617" t="s">
        <v>10326</v>
      </c>
      <c r="N617" t="s">
        <v>11081</v>
      </c>
      <c r="O617" t="s">
        <v>10327</v>
      </c>
      <c r="P617" t="s">
        <v>10328</v>
      </c>
      <c r="Q617" t="s">
        <v>10329</v>
      </c>
      <c r="R617" t="s">
        <v>10327</v>
      </c>
      <c r="S617" t="s">
        <v>10327</v>
      </c>
      <c r="T617" t="s">
        <v>10330</v>
      </c>
      <c r="U617" t="str">
        <f t="shared" si="9"/>
        <v>6228483318117307077980</v>
      </c>
      <c r="V617" t="e">
        <f>VLOOKUP(U617,网银退汇!F:G,2,FALSE)</f>
        <v>#N/A</v>
      </c>
      <c r="W617" t="e">
        <f>VLOOKUP(U617,网银退汇!F:O,10,FALSE)</f>
        <v>#N/A</v>
      </c>
      <c r="X617" t="e">
        <f>VLOOKUP(C617,自助退!L:V,11,FALSE)</f>
        <v>#N/A</v>
      </c>
    </row>
    <row r="618" spans="1:24">
      <c r="A618" t="s">
        <v>11081</v>
      </c>
      <c r="B618" t="s">
        <v>2092</v>
      </c>
      <c r="C618" t="s">
        <v>7072</v>
      </c>
      <c r="D618">
        <v>550</v>
      </c>
      <c r="E618" t="s">
        <v>11137</v>
      </c>
      <c r="F618" t="s">
        <v>88</v>
      </c>
      <c r="G618" t="s">
        <v>7074</v>
      </c>
      <c r="H618" t="s">
        <v>11138</v>
      </c>
      <c r="I618" t="s">
        <v>10656</v>
      </c>
      <c r="J618" t="s">
        <v>10657</v>
      </c>
      <c r="K618" t="s">
        <v>10402</v>
      </c>
      <c r="L618" t="s">
        <v>10325</v>
      </c>
      <c r="M618" t="s">
        <v>10326</v>
      </c>
      <c r="N618" t="s">
        <v>11081</v>
      </c>
      <c r="O618" t="s">
        <v>10403</v>
      </c>
      <c r="P618" t="s">
        <v>10328</v>
      </c>
      <c r="Q618" t="s">
        <v>10329</v>
      </c>
      <c r="R618" t="s">
        <v>10327</v>
      </c>
      <c r="S618" t="s">
        <v>10327</v>
      </c>
      <c r="T618" t="s">
        <v>10330</v>
      </c>
      <c r="U618" t="str">
        <f t="shared" si="9"/>
        <v>6223690834446979550</v>
      </c>
      <c r="V618" t="e">
        <f>VLOOKUP(U618,网银退汇!F:G,2,FALSE)</f>
        <v>#N/A</v>
      </c>
      <c r="W618" t="e">
        <f>VLOOKUP(U618,网银退汇!F:O,10,FALSE)</f>
        <v>#N/A</v>
      </c>
      <c r="X618" t="e">
        <f>VLOOKUP(C618,自助退!L:V,11,FALSE)</f>
        <v>#N/A</v>
      </c>
    </row>
    <row r="619" spans="1:24">
      <c r="A619" t="s">
        <v>11081</v>
      </c>
      <c r="B619" t="s">
        <v>7075</v>
      </c>
      <c r="C619" t="s">
        <v>7076</v>
      </c>
      <c r="D619">
        <v>50</v>
      </c>
      <c r="E619" t="s">
        <v>11139</v>
      </c>
      <c r="F619" t="s">
        <v>400</v>
      </c>
      <c r="G619" t="s">
        <v>4960</v>
      </c>
      <c r="H619" t="s">
        <v>2096</v>
      </c>
      <c r="I619" t="s">
        <v>10335</v>
      </c>
      <c r="J619" t="s">
        <v>10</v>
      </c>
      <c r="K619" t="s">
        <v>10336</v>
      </c>
      <c r="L619" t="s">
        <v>10325</v>
      </c>
      <c r="M619" t="s">
        <v>10364</v>
      </c>
      <c r="N619" t="s">
        <v>11081</v>
      </c>
      <c r="O619" t="s">
        <v>10327</v>
      </c>
      <c r="P619" t="s">
        <v>10328</v>
      </c>
      <c r="Q619" t="s">
        <v>10365</v>
      </c>
      <c r="R619" t="s">
        <v>10327</v>
      </c>
      <c r="S619" t="s">
        <v>10327</v>
      </c>
      <c r="T619" t="s">
        <v>10366</v>
      </c>
      <c r="U619" t="str">
        <f t="shared" si="9"/>
        <v>439226838878421850</v>
      </c>
      <c r="V619">
        <f>VLOOKUP(U619,网银退汇!F:G,2,FALSE)</f>
        <v>50</v>
      </c>
      <c r="W619" t="str">
        <f>VLOOKUP(U619,网银退汇!F:O,10,FALSE)</f>
        <v>20170616</v>
      </c>
      <c r="X619">
        <f>VLOOKUP(C619,自助退!L:V,11,FALSE)</f>
        <v>50</v>
      </c>
    </row>
    <row r="620" spans="1:24">
      <c r="A620" t="s">
        <v>11081</v>
      </c>
      <c r="B620" t="s">
        <v>2097</v>
      </c>
      <c r="C620" t="s">
        <v>7078</v>
      </c>
      <c r="D620">
        <v>1500</v>
      </c>
      <c r="E620" t="s">
        <v>11140</v>
      </c>
      <c r="F620" t="s">
        <v>88</v>
      </c>
      <c r="G620" t="s">
        <v>7080</v>
      </c>
      <c r="H620" t="s">
        <v>2099</v>
      </c>
      <c r="I620" t="s">
        <v>10322</v>
      </c>
      <c r="J620" t="s">
        <v>10381</v>
      </c>
      <c r="K620" t="s">
        <v>10382</v>
      </c>
      <c r="L620" t="s">
        <v>10325</v>
      </c>
      <c r="M620" t="s">
        <v>10326</v>
      </c>
      <c r="N620" t="s">
        <v>11081</v>
      </c>
      <c r="O620" t="s">
        <v>10327</v>
      </c>
      <c r="P620" t="s">
        <v>10328</v>
      </c>
      <c r="Q620" t="s">
        <v>10329</v>
      </c>
      <c r="R620" t="s">
        <v>10327</v>
      </c>
      <c r="S620" t="s">
        <v>10327</v>
      </c>
      <c r="T620" t="s">
        <v>10330</v>
      </c>
      <c r="U620" t="str">
        <f t="shared" si="9"/>
        <v>62284811985463375781500</v>
      </c>
      <c r="V620" t="e">
        <f>VLOOKUP(U620,网银退汇!F:G,2,FALSE)</f>
        <v>#N/A</v>
      </c>
      <c r="W620" t="e">
        <f>VLOOKUP(U620,网银退汇!F:O,10,FALSE)</f>
        <v>#N/A</v>
      </c>
      <c r="X620" t="e">
        <f>VLOOKUP(C620,自助退!L:V,11,FALSE)</f>
        <v>#N/A</v>
      </c>
    </row>
    <row r="621" spans="1:24">
      <c r="A621" t="s">
        <v>11081</v>
      </c>
      <c r="B621" t="s">
        <v>2100</v>
      </c>
      <c r="C621" t="s">
        <v>7081</v>
      </c>
      <c r="D621">
        <v>3100</v>
      </c>
      <c r="E621" t="s">
        <v>11141</v>
      </c>
      <c r="F621" t="s">
        <v>88</v>
      </c>
      <c r="G621" t="s">
        <v>7083</v>
      </c>
      <c r="H621" t="s">
        <v>2102</v>
      </c>
      <c r="I621" t="s">
        <v>10335</v>
      </c>
      <c r="J621" t="s">
        <v>10</v>
      </c>
      <c r="K621" t="s">
        <v>10336</v>
      </c>
      <c r="L621" t="s">
        <v>10325</v>
      </c>
      <c r="M621" t="s">
        <v>10326</v>
      </c>
      <c r="N621" t="s">
        <v>11081</v>
      </c>
      <c r="O621" t="s">
        <v>10327</v>
      </c>
      <c r="P621" t="s">
        <v>10328</v>
      </c>
      <c r="Q621" t="s">
        <v>10329</v>
      </c>
      <c r="R621" t="s">
        <v>10327</v>
      </c>
      <c r="S621" t="s">
        <v>10327</v>
      </c>
      <c r="T621" t="s">
        <v>10330</v>
      </c>
      <c r="U621" t="str">
        <f t="shared" si="9"/>
        <v>43918800818938553100</v>
      </c>
      <c r="V621" t="e">
        <f>VLOOKUP(U621,网银退汇!F:G,2,FALSE)</f>
        <v>#N/A</v>
      </c>
      <c r="W621" t="e">
        <f>VLOOKUP(U621,网银退汇!F:O,10,FALSE)</f>
        <v>#N/A</v>
      </c>
      <c r="X621" t="e">
        <f>VLOOKUP(C621,自助退!L:V,11,FALSE)</f>
        <v>#N/A</v>
      </c>
    </row>
    <row r="622" spans="1:24">
      <c r="A622" t="s">
        <v>11081</v>
      </c>
      <c r="B622" t="s">
        <v>2103</v>
      </c>
      <c r="C622" t="s">
        <v>7084</v>
      </c>
      <c r="D622">
        <v>92</v>
      </c>
      <c r="E622" t="s">
        <v>11142</v>
      </c>
      <c r="F622" t="s">
        <v>88</v>
      </c>
      <c r="G622" t="s">
        <v>7086</v>
      </c>
      <c r="H622" t="s">
        <v>11143</v>
      </c>
      <c r="I622" t="s">
        <v>10335</v>
      </c>
      <c r="J622" t="s">
        <v>10</v>
      </c>
      <c r="K622" t="s">
        <v>10336</v>
      </c>
      <c r="L622" t="s">
        <v>10325</v>
      </c>
      <c r="M622" t="s">
        <v>10326</v>
      </c>
      <c r="N622" t="s">
        <v>11081</v>
      </c>
      <c r="O622" t="s">
        <v>10327</v>
      </c>
      <c r="P622" t="s">
        <v>10328</v>
      </c>
      <c r="Q622" t="s">
        <v>10329</v>
      </c>
      <c r="R622" t="s">
        <v>10327</v>
      </c>
      <c r="S622" t="s">
        <v>10327</v>
      </c>
      <c r="T622" t="s">
        <v>10330</v>
      </c>
      <c r="U622" t="str">
        <f t="shared" si="9"/>
        <v>622575810200297892</v>
      </c>
      <c r="V622" t="e">
        <f>VLOOKUP(U622,网银退汇!F:G,2,FALSE)</f>
        <v>#N/A</v>
      </c>
      <c r="W622" t="e">
        <f>VLOOKUP(U622,网银退汇!F:O,10,FALSE)</f>
        <v>#N/A</v>
      </c>
      <c r="X622" t="e">
        <f>VLOOKUP(C622,自助退!L:V,11,FALSE)</f>
        <v>#N/A</v>
      </c>
    </row>
    <row r="623" spans="1:24">
      <c r="A623" t="s">
        <v>11081</v>
      </c>
      <c r="B623" t="s">
        <v>7087</v>
      </c>
      <c r="C623" t="s">
        <v>7088</v>
      </c>
      <c r="D623">
        <v>59</v>
      </c>
      <c r="E623" t="s">
        <v>11144</v>
      </c>
      <c r="F623" t="s">
        <v>10740</v>
      </c>
      <c r="G623" t="s">
        <v>4961</v>
      </c>
      <c r="H623" t="s">
        <v>2107</v>
      </c>
      <c r="I623" t="s">
        <v>10656</v>
      </c>
      <c r="J623" t="s">
        <v>10657</v>
      </c>
      <c r="K623" t="s">
        <v>10402</v>
      </c>
      <c r="L623" t="s">
        <v>10325</v>
      </c>
      <c r="M623" t="s">
        <v>10364</v>
      </c>
      <c r="N623" t="s">
        <v>11081</v>
      </c>
      <c r="O623" t="s">
        <v>10403</v>
      </c>
      <c r="P623" t="s">
        <v>10328</v>
      </c>
      <c r="Q623" t="s">
        <v>10365</v>
      </c>
      <c r="R623" t="s">
        <v>10327</v>
      </c>
      <c r="S623" t="s">
        <v>10327</v>
      </c>
      <c r="T623" t="s">
        <v>10366</v>
      </c>
      <c r="U623" t="str">
        <f t="shared" si="9"/>
        <v>623190000004156845859</v>
      </c>
      <c r="V623">
        <f>VLOOKUP(U623,网银退汇!F:G,2,FALSE)</f>
        <v>59</v>
      </c>
      <c r="W623" t="str">
        <f>VLOOKUP(U623,网银退汇!F:O,10,FALSE)</f>
        <v>20170616</v>
      </c>
      <c r="X623">
        <f>VLOOKUP(C623,自助退!L:V,11,FALSE)</f>
        <v>59</v>
      </c>
    </row>
    <row r="624" spans="1:24">
      <c r="A624" t="s">
        <v>11081</v>
      </c>
      <c r="B624" t="s">
        <v>2108</v>
      </c>
      <c r="C624" t="s">
        <v>7090</v>
      </c>
      <c r="D624">
        <v>1058</v>
      </c>
      <c r="E624" t="s">
        <v>11145</v>
      </c>
      <c r="F624" t="s">
        <v>88</v>
      </c>
      <c r="G624" t="s">
        <v>7092</v>
      </c>
      <c r="H624" t="s">
        <v>2110</v>
      </c>
      <c r="I624" t="s">
        <v>10322</v>
      </c>
      <c r="J624" t="s">
        <v>10348</v>
      </c>
      <c r="K624" t="s">
        <v>10349</v>
      </c>
      <c r="L624" t="s">
        <v>10325</v>
      </c>
      <c r="M624" t="s">
        <v>10326</v>
      </c>
      <c r="N624" t="s">
        <v>11081</v>
      </c>
      <c r="O624" t="s">
        <v>10327</v>
      </c>
      <c r="P624" t="s">
        <v>10328</v>
      </c>
      <c r="Q624" t="s">
        <v>10329</v>
      </c>
      <c r="R624" t="s">
        <v>10327</v>
      </c>
      <c r="S624" t="s">
        <v>10327</v>
      </c>
      <c r="T624" t="s">
        <v>10330</v>
      </c>
      <c r="U624" t="str">
        <f t="shared" si="9"/>
        <v>62170039800017291481058</v>
      </c>
      <c r="V624" t="e">
        <f>VLOOKUP(U624,网银退汇!F:G,2,FALSE)</f>
        <v>#N/A</v>
      </c>
      <c r="W624" t="e">
        <f>VLOOKUP(U624,网银退汇!F:O,10,FALSE)</f>
        <v>#N/A</v>
      </c>
      <c r="X624" t="e">
        <f>VLOOKUP(C624,自助退!L:V,11,FALSE)</f>
        <v>#N/A</v>
      </c>
    </row>
    <row r="625" spans="1:24">
      <c r="A625" t="s">
        <v>11081</v>
      </c>
      <c r="B625" t="s">
        <v>2111</v>
      </c>
      <c r="C625" t="s">
        <v>7093</v>
      </c>
      <c r="D625">
        <v>200</v>
      </c>
      <c r="E625" t="s">
        <v>11146</v>
      </c>
      <c r="F625" t="s">
        <v>88</v>
      </c>
      <c r="G625" t="s">
        <v>7095</v>
      </c>
      <c r="H625" t="s">
        <v>2113</v>
      </c>
      <c r="I625" t="s">
        <v>10322</v>
      </c>
      <c r="J625" t="s">
        <v>10339</v>
      </c>
      <c r="K625" t="s">
        <v>10340</v>
      </c>
      <c r="L625" t="s">
        <v>10325</v>
      </c>
      <c r="M625" t="s">
        <v>10326</v>
      </c>
      <c r="N625" t="s">
        <v>11081</v>
      </c>
      <c r="O625" t="s">
        <v>10327</v>
      </c>
      <c r="P625" t="s">
        <v>10328</v>
      </c>
      <c r="Q625" t="s">
        <v>10329</v>
      </c>
      <c r="R625" t="s">
        <v>10327</v>
      </c>
      <c r="S625" t="s">
        <v>10327</v>
      </c>
      <c r="T625" t="s">
        <v>10330</v>
      </c>
      <c r="U625" t="str">
        <f t="shared" si="9"/>
        <v>6226552000029020200</v>
      </c>
      <c r="V625" t="e">
        <f>VLOOKUP(U625,网银退汇!F:G,2,FALSE)</f>
        <v>#N/A</v>
      </c>
      <c r="W625" t="e">
        <f>VLOOKUP(U625,网银退汇!F:O,10,FALSE)</f>
        <v>#N/A</v>
      </c>
      <c r="X625" t="e">
        <f>VLOOKUP(C625,自助退!L:V,11,FALSE)</f>
        <v>#N/A</v>
      </c>
    </row>
    <row r="626" spans="1:24">
      <c r="A626" t="s">
        <v>11081</v>
      </c>
      <c r="B626" t="s">
        <v>7096</v>
      </c>
      <c r="C626" t="s">
        <v>7097</v>
      </c>
      <c r="D626">
        <v>479</v>
      </c>
      <c r="E626" t="s">
        <v>11147</v>
      </c>
      <c r="F626" t="s">
        <v>400</v>
      </c>
      <c r="G626" t="s">
        <v>4962</v>
      </c>
      <c r="H626" t="s">
        <v>2115</v>
      </c>
      <c r="I626" t="s">
        <v>10335</v>
      </c>
      <c r="J626" t="s">
        <v>10</v>
      </c>
      <c r="K626" t="s">
        <v>10336</v>
      </c>
      <c r="L626" t="s">
        <v>10325</v>
      </c>
      <c r="M626" t="s">
        <v>10364</v>
      </c>
      <c r="N626" t="s">
        <v>11081</v>
      </c>
      <c r="O626" t="s">
        <v>10327</v>
      </c>
      <c r="P626" t="s">
        <v>10328</v>
      </c>
      <c r="Q626" t="s">
        <v>10365</v>
      </c>
      <c r="R626" t="s">
        <v>10327</v>
      </c>
      <c r="S626" t="s">
        <v>10327</v>
      </c>
      <c r="T626" t="s">
        <v>10366</v>
      </c>
      <c r="U626" t="str">
        <f t="shared" si="9"/>
        <v>5187107521940020479</v>
      </c>
      <c r="V626">
        <f>VLOOKUP(U626,网银退汇!F:G,2,FALSE)</f>
        <v>479</v>
      </c>
      <c r="W626" t="str">
        <f>VLOOKUP(U626,网银退汇!F:O,10,FALSE)</f>
        <v>20170616</v>
      </c>
      <c r="X626">
        <f>VLOOKUP(C626,自助退!L:V,11,FALSE)</f>
        <v>479</v>
      </c>
    </row>
    <row r="627" spans="1:24">
      <c r="A627" t="s">
        <v>11081</v>
      </c>
      <c r="B627" t="s">
        <v>7099</v>
      </c>
      <c r="C627" t="s">
        <v>7100</v>
      </c>
      <c r="D627">
        <v>52</v>
      </c>
      <c r="E627" t="s">
        <v>11148</v>
      </c>
      <c r="F627" t="s">
        <v>10760</v>
      </c>
      <c r="G627" t="s">
        <v>4963</v>
      </c>
      <c r="H627" t="s">
        <v>1397</v>
      </c>
      <c r="I627" t="s">
        <v>10322</v>
      </c>
      <c r="J627" t="s">
        <v>10351</v>
      </c>
      <c r="K627" t="s">
        <v>10352</v>
      </c>
      <c r="L627" t="s">
        <v>10325</v>
      </c>
      <c r="M627" t="s">
        <v>10364</v>
      </c>
      <c r="N627" t="s">
        <v>11081</v>
      </c>
      <c r="O627" t="s">
        <v>10327</v>
      </c>
      <c r="P627" t="s">
        <v>10328</v>
      </c>
      <c r="Q627" t="s">
        <v>10365</v>
      </c>
      <c r="R627" t="s">
        <v>10327</v>
      </c>
      <c r="S627" t="s">
        <v>10327</v>
      </c>
      <c r="T627" t="s">
        <v>10366</v>
      </c>
      <c r="U627" t="str">
        <f t="shared" si="9"/>
        <v>6223082700418168952</v>
      </c>
      <c r="V627">
        <f>VLOOKUP(U627,网银退汇!F:G,2,FALSE)</f>
        <v>52</v>
      </c>
      <c r="W627" t="str">
        <f>VLOOKUP(U627,网银退汇!F:O,10,FALSE)</f>
        <v>20170616</v>
      </c>
      <c r="X627">
        <f>VLOOKUP(C627,自助退!L:V,11,FALSE)</f>
        <v>52</v>
      </c>
    </row>
    <row r="628" spans="1:24">
      <c r="A628" t="s">
        <v>11081</v>
      </c>
      <c r="B628" t="s">
        <v>2118</v>
      </c>
      <c r="C628" t="s">
        <v>7102</v>
      </c>
      <c r="D628">
        <v>2000</v>
      </c>
      <c r="E628" t="s">
        <v>11149</v>
      </c>
      <c r="F628" t="s">
        <v>88</v>
      </c>
      <c r="G628" t="s">
        <v>7104</v>
      </c>
      <c r="H628" t="s">
        <v>2120</v>
      </c>
      <c r="I628" t="s">
        <v>10322</v>
      </c>
      <c r="J628" t="s">
        <v>10348</v>
      </c>
      <c r="K628" t="s">
        <v>10349</v>
      </c>
      <c r="L628" t="s">
        <v>10325</v>
      </c>
      <c r="M628" t="s">
        <v>10326</v>
      </c>
      <c r="N628" t="s">
        <v>11081</v>
      </c>
      <c r="O628" t="s">
        <v>10327</v>
      </c>
      <c r="P628" t="s">
        <v>10328</v>
      </c>
      <c r="Q628" t="s">
        <v>10329</v>
      </c>
      <c r="R628" t="s">
        <v>10327</v>
      </c>
      <c r="S628" t="s">
        <v>10327</v>
      </c>
      <c r="T628" t="s">
        <v>10330</v>
      </c>
      <c r="U628" t="str">
        <f t="shared" si="9"/>
        <v>62170038800010195002000</v>
      </c>
      <c r="V628" t="e">
        <f>VLOOKUP(U628,网银退汇!F:G,2,FALSE)</f>
        <v>#N/A</v>
      </c>
      <c r="W628" t="e">
        <f>VLOOKUP(U628,网银退汇!F:O,10,FALSE)</f>
        <v>#N/A</v>
      </c>
      <c r="X628" t="e">
        <f>VLOOKUP(C628,自助退!L:V,11,FALSE)</f>
        <v>#N/A</v>
      </c>
    </row>
    <row r="629" spans="1:24">
      <c r="A629" t="s">
        <v>11081</v>
      </c>
      <c r="B629" t="s">
        <v>2121</v>
      </c>
      <c r="C629" t="s">
        <v>7105</v>
      </c>
      <c r="D629">
        <v>200</v>
      </c>
      <c r="E629" t="s">
        <v>11150</v>
      </c>
      <c r="F629" t="s">
        <v>88</v>
      </c>
      <c r="G629" t="s">
        <v>7107</v>
      </c>
      <c r="H629" t="s">
        <v>2123</v>
      </c>
      <c r="I629" t="s">
        <v>10335</v>
      </c>
      <c r="J629" t="s">
        <v>10374</v>
      </c>
      <c r="K629" t="s">
        <v>10375</v>
      </c>
      <c r="L629" t="s">
        <v>10325</v>
      </c>
      <c r="M629" t="s">
        <v>10326</v>
      </c>
      <c r="N629" t="s">
        <v>11081</v>
      </c>
      <c r="O629" t="s">
        <v>10327</v>
      </c>
      <c r="P629" t="s">
        <v>10328</v>
      </c>
      <c r="Q629" t="s">
        <v>10329</v>
      </c>
      <c r="R629" t="s">
        <v>10327</v>
      </c>
      <c r="S629" t="s">
        <v>10327</v>
      </c>
      <c r="T629" t="s">
        <v>10330</v>
      </c>
      <c r="U629" t="str">
        <f t="shared" si="9"/>
        <v>6221550875776365200</v>
      </c>
      <c r="V629" t="e">
        <f>VLOOKUP(U629,网银退汇!F:G,2,FALSE)</f>
        <v>#N/A</v>
      </c>
      <c r="W629" t="e">
        <f>VLOOKUP(U629,网银退汇!F:O,10,FALSE)</f>
        <v>#N/A</v>
      </c>
      <c r="X629" t="e">
        <f>VLOOKUP(C629,自助退!L:V,11,FALSE)</f>
        <v>#N/A</v>
      </c>
    </row>
    <row r="630" spans="1:24">
      <c r="A630" t="s">
        <v>11081</v>
      </c>
      <c r="B630" t="s">
        <v>2124</v>
      </c>
      <c r="C630" t="s">
        <v>7108</v>
      </c>
      <c r="D630">
        <v>134</v>
      </c>
      <c r="E630" t="s">
        <v>11151</v>
      </c>
      <c r="F630" t="s">
        <v>88</v>
      </c>
      <c r="G630" t="s">
        <v>7110</v>
      </c>
      <c r="H630" t="s">
        <v>11152</v>
      </c>
      <c r="I630" t="s">
        <v>10322</v>
      </c>
      <c r="J630" t="s">
        <v>10381</v>
      </c>
      <c r="K630" t="s">
        <v>10382</v>
      </c>
      <c r="L630" t="s">
        <v>10325</v>
      </c>
      <c r="M630" t="s">
        <v>10326</v>
      </c>
      <c r="N630" t="s">
        <v>11081</v>
      </c>
      <c r="O630" t="s">
        <v>10327</v>
      </c>
      <c r="P630" t="s">
        <v>10328</v>
      </c>
      <c r="Q630" t="s">
        <v>10329</v>
      </c>
      <c r="R630" t="s">
        <v>10327</v>
      </c>
      <c r="S630" t="s">
        <v>10327</v>
      </c>
      <c r="T630" t="s">
        <v>10330</v>
      </c>
      <c r="U630" t="str">
        <f t="shared" si="9"/>
        <v>6228481936117953962134</v>
      </c>
      <c r="V630" t="e">
        <f>VLOOKUP(U630,网银退汇!F:G,2,FALSE)</f>
        <v>#N/A</v>
      </c>
      <c r="W630" t="e">
        <f>VLOOKUP(U630,网银退汇!F:O,10,FALSE)</f>
        <v>#N/A</v>
      </c>
      <c r="X630" t="e">
        <f>VLOOKUP(C630,自助退!L:V,11,FALSE)</f>
        <v>#N/A</v>
      </c>
    </row>
    <row r="631" spans="1:24">
      <c r="A631" t="s">
        <v>11081</v>
      </c>
      <c r="B631" t="s">
        <v>2127</v>
      </c>
      <c r="C631" t="s">
        <v>7111</v>
      </c>
      <c r="D631">
        <v>283</v>
      </c>
      <c r="E631" t="s">
        <v>11153</v>
      </c>
      <c r="F631" t="s">
        <v>88</v>
      </c>
      <c r="G631" t="s">
        <v>7113</v>
      </c>
      <c r="H631" t="s">
        <v>2129</v>
      </c>
      <c r="I631" t="s">
        <v>10322</v>
      </c>
      <c r="J631" t="s">
        <v>10381</v>
      </c>
      <c r="K631" t="s">
        <v>10382</v>
      </c>
      <c r="L631" t="s">
        <v>10325</v>
      </c>
      <c r="M631" t="s">
        <v>10326</v>
      </c>
      <c r="N631" t="s">
        <v>11081</v>
      </c>
      <c r="O631" t="s">
        <v>10327</v>
      </c>
      <c r="P631" t="s">
        <v>10328</v>
      </c>
      <c r="Q631" t="s">
        <v>10329</v>
      </c>
      <c r="R631" t="s">
        <v>10327</v>
      </c>
      <c r="S631" t="s">
        <v>10327</v>
      </c>
      <c r="T631" t="s">
        <v>10330</v>
      </c>
      <c r="U631" t="str">
        <f t="shared" si="9"/>
        <v>6228483318271784376283</v>
      </c>
      <c r="V631" t="e">
        <f>VLOOKUP(U631,网银退汇!F:G,2,FALSE)</f>
        <v>#N/A</v>
      </c>
      <c r="W631" t="e">
        <f>VLOOKUP(U631,网银退汇!F:O,10,FALSE)</f>
        <v>#N/A</v>
      </c>
      <c r="X631" t="e">
        <f>VLOOKUP(C631,自助退!L:V,11,FALSE)</f>
        <v>#N/A</v>
      </c>
    </row>
    <row r="632" spans="1:24">
      <c r="A632" t="s">
        <v>11081</v>
      </c>
      <c r="B632" t="s">
        <v>2130</v>
      </c>
      <c r="C632" t="s">
        <v>7114</v>
      </c>
      <c r="D632">
        <v>4696</v>
      </c>
      <c r="E632" t="s">
        <v>11154</v>
      </c>
      <c r="F632" t="s">
        <v>88</v>
      </c>
      <c r="G632" t="s">
        <v>7116</v>
      </c>
      <c r="H632" t="s">
        <v>2132</v>
      </c>
      <c r="I632" t="s">
        <v>10656</v>
      </c>
      <c r="J632" t="s">
        <v>10657</v>
      </c>
      <c r="K632" t="s">
        <v>10402</v>
      </c>
      <c r="L632" t="s">
        <v>10325</v>
      </c>
      <c r="M632" t="s">
        <v>10326</v>
      </c>
      <c r="N632" t="s">
        <v>11081</v>
      </c>
      <c r="O632" t="s">
        <v>10403</v>
      </c>
      <c r="P632" t="s">
        <v>10328</v>
      </c>
      <c r="Q632" t="s">
        <v>10329</v>
      </c>
      <c r="R632" t="s">
        <v>10327</v>
      </c>
      <c r="S632" t="s">
        <v>10327</v>
      </c>
      <c r="T632" t="s">
        <v>10330</v>
      </c>
      <c r="U632" t="str">
        <f t="shared" si="9"/>
        <v>62236920830858544696</v>
      </c>
      <c r="V632" t="e">
        <f>VLOOKUP(U632,网银退汇!F:G,2,FALSE)</f>
        <v>#N/A</v>
      </c>
      <c r="W632" t="e">
        <f>VLOOKUP(U632,网银退汇!F:O,10,FALSE)</f>
        <v>#N/A</v>
      </c>
      <c r="X632" t="e">
        <f>VLOOKUP(C632,自助退!L:V,11,FALSE)</f>
        <v>#N/A</v>
      </c>
    </row>
    <row r="633" spans="1:24">
      <c r="A633" t="s">
        <v>11081</v>
      </c>
      <c r="B633" t="s">
        <v>2133</v>
      </c>
      <c r="C633" t="s">
        <v>7117</v>
      </c>
      <c r="D633">
        <v>210</v>
      </c>
      <c r="E633" t="s">
        <v>11155</v>
      </c>
      <c r="F633" t="s">
        <v>88</v>
      </c>
      <c r="G633" t="s">
        <v>7119</v>
      </c>
      <c r="H633" t="s">
        <v>2135</v>
      </c>
      <c r="I633" t="s">
        <v>10335</v>
      </c>
      <c r="J633" t="s">
        <v>10374</v>
      </c>
      <c r="K633" t="s">
        <v>10375</v>
      </c>
      <c r="L633" t="s">
        <v>10325</v>
      </c>
      <c r="M633" t="s">
        <v>10326</v>
      </c>
      <c r="N633" t="s">
        <v>11081</v>
      </c>
      <c r="O633" t="s">
        <v>10327</v>
      </c>
      <c r="P633" t="s">
        <v>10328</v>
      </c>
      <c r="Q633" t="s">
        <v>10329</v>
      </c>
      <c r="R633" t="s">
        <v>10327</v>
      </c>
      <c r="S633" t="s">
        <v>10327</v>
      </c>
      <c r="T633" t="s">
        <v>10330</v>
      </c>
      <c r="U633" t="str">
        <f t="shared" si="9"/>
        <v>6253600000122547210</v>
      </c>
      <c r="V633" t="e">
        <f>VLOOKUP(U633,网银退汇!F:G,2,FALSE)</f>
        <v>#N/A</v>
      </c>
      <c r="W633" t="e">
        <f>VLOOKUP(U633,网银退汇!F:O,10,FALSE)</f>
        <v>#N/A</v>
      </c>
      <c r="X633" t="e">
        <f>VLOOKUP(C633,自助退!L:V,11,FALSE)</f>
        <v>#N/A</v>
      </c>
    </row>
    <row r="634" spans="1:24">
      <c r="A634" t="s">
        <v>11081</v>
      </c>
      <c r="B634" t="s">
        <v>2136</v>
      </c>
      <c r="C634" t="s">
        <v>7120</v>
      </c>
      <c r="D634">
        <v>304</v>
      </c>
      <c r="E634" t="s">
        <v>11156</v>
      </c>
      <c r="F634" t="s">
        <v>88</v>
      </c>
      <c r="G634" t="s">
        <v>7119</v>
      </c>
      <c r="H634" t="s">
        <v>2135</v>
      </c>
      <c r="I634" t="s">
        <v>10335</v>
      </c>
      <c r="J634" t="s">
        <v>10374</v>
      </c>
      <c r="K634" t="s">
        <v>10375</v>
      </c>
      <c r="L634" t="s">
        <v>10325</v>
      </c>
      <c r="M634" t="s">
        <v>10326</v>
      </c>
      <c r="N634" t="s">
        <v>11081</v>
      </c>
      <c r="O634" t="s">
        <v>10327</v>
      </c>
      <c r="P634" t="s">
        <v>10328</v>
      </c>
      <c r="Q634" t="s">
        <v>10329</v>
      </c>
      <c r="R634" t="s">
        <v>10327</v>
      </c>
      <c r="S634" t="s">
        <v>10327</v>
      </c>
      <c r="T634" t="s">
        <v>10330</v>
      </c>
      <c r="U634" t="str">
        <f t="shared" si="9"/>
        <v>6253600000122547304</v>
      </c>
      <c r="V634" t="e">
        <f>VLOOKUP(U634,网银退汇!F:G,2,FALSE)</f>
        <v>#N/A</v>
      </c>
      <c r="W634" t="e">
        <f>VLOOKUP(U634,网银退汇!F:O,10,FALSE)</f>
        <v>#N/A</v>
      </c>
      <c r="X634" t="e">
        <f>VLOOKUP(C634,自助退!L:V,11,FALSE)</f>
        <v>#N/A</v>
      </c>
    </row>
    <row r="635" spans="1:24">
      <c r="A635" t="s">
        <v>11081</v>
      </c>
      <c r="B635" t="s">
        <v>2137</v>
      </c>
      <c r="C635" t="s">
        <v>7122</v>
      </c>
      <c r="D635">
        <v>62</v>
      </c>
      <c r="E635" t="s">
        <v>11157</v>
      </c>
      <c r="F635" t="s">
        <v>88</v>
      </c>
      <c r="G635" t="s">
        <v>7124</v>
      </c>
      <c r="H635" t="s">
        <v>11158</v>
      </c>
      <c r="I635" t="s">
        <v>10322</v>
      </c>
      <c r="J635" t="s">
        <v>10356</v>
      </c>
      <c r="K635" t="s">
        <v>10357</v>
      </c>
      <c r="L635" t="s">
        <v>10325</v>
      </c>
      <c r="M635" t="s">
        <v>10326</v>
      </c>
      <c r="N635" t="s">
        <v>11081</v>
      </c>
      <c r="O635" t="s">
        <v>10327</v>
      </c>
      <c r="P635" t="s">
        <v>10328</v>
      </c>
      <c r="Q635" t="s">
        <v>10329</v>
      </c>
      <c r="R635" t="s">
        <v>10327</v>
      </c>
      <c r="S635" t="s">
        <v>10327</v>
      </c>
      <c r="T635" t="s">
        <v>10330</v>
      </c>
      <c r="U635" t="str">
        <f t="shared" si="9"/>
        <v>621799730001909922862</v>
      </c>
      <c r="V635" t="e">
        <f>VLOOKUP(U635,网银退汇!F:G,2,FALSE)</f>
        <v>#N/A</v>
      </c>
      <c r="W635" t="e">
        <f>VLOOKUP(U635,网银退汇!F:O,10,FALSE)</f>
        <v>#N/A</v>
      </c>
      <c r="X635" t="e">
        <f>VLOOKUP(C635,自助退!L:V,11,FALSE)</f>
        <v>#N/A</v>
      </c>
    </row>
    <row r="636" spans="1:24">
      <c r="A636" t="s">
        <v>11081</v>
      </c>
      <c r="B636" t="s">
        <v>2140</v>
      </c>
      <c r="C636" t="s">
        <v>7125</v>
      </c>
      <c r="D636">
        <v>9</v>
      </c>
      <c r="E636" t="s">
        <v>11159</v>
      </c>
      <c r="F636" t="s">
        <v>88</v>
      </c>
      <c r="G636" t="s">
        <v>7127</v>
      </c>
      <c r="H636" t="s">
        <v>2142</v>
      </c>
      <c r="I636" t="s">
        <v>10322</v>
      </c>
      <c r="J636" t="s">
        <v>10381</v>
      </c>
      <c r="K636" t="s">
        <v>10382</v>
      </c>
      <c r="L636" t="s">
        <v>10325</v>
      </c>
      <c r="M636" t="s">
        <v>10326</v>
      </c>
      <c r="N636" t="s">
        <v>11081</v>
      </c>
      <c r="O636" t="s">
        <v>10327</v>
      </c>
      <c r="P636" t="s">
        <v>10328</v>
      </c>
      <c r="Q636" t="s">
        <v>10329</v>
      </c>
      <c r="R636" t="s">
        <v>10327</v>
      </c>
      <c r="S636" t="s">
        <v>10327</v>
      </c>
      <c r="T636" t="s">
        <v>10330</v>
      </c>
      <c r="U636" t="str">
        <f t="shared" si="9"/>
        <v>62284808661882121659</v>
      </c>
      <c r="V636" t="e">
        <f>VLOOKUP(U636,网银退汇!F:G,2,FALSE)</f>
        <v>#N/A</v>
      </c>
      <c r="W636" t="e">
        <f>VLOOKUP(U636,网银退汇!F:O,10,FALSE)</f>
        <v>#N/A</v>
      </c>
      <c r="X636" t="e">
        <f>VLOOKUP(C636,自助退!L:V,11,FALSE)</f>
        <v>#N/A</v>
      </c>
    </row>
    <row r="637" spans="1:24">
      <c r="A637" t="s">
        <v>11081</v>
      </c>
      <c r="B637" t="s">
        <v>2143</v>
      </c>
      <c r="C637" t="s">
        <v>7128</v>
      </c>
      <c r="D637">
        <v>300</v>
      </c>
      <c r="E637" t="s">
        <v>11160</v>
      </c>
      <c r="F637" t="s">
        <v>88</v>
      </c>
      <c r="G637" t="s">
        <v>7130</v>
      </c>
      <c r="H637" t="s">
        <v>228</v>
      </c>
      <c r="I637" t="s">
        <v>10335</v>
      </c>
      <c r="J637" t="s">
        <v>10</v>
      </c>
      <c r="K637" t="s">
        <v>10336</v>
      </c>
      <c r="L637" t="s">
        <v>10325</v>
      </c>
      <c r="M637" t="s">
        <v>10326</v>
      </c>
      <c r="N637" t="s">
        <v>11081</v>
      </c>
      <c r="O637" t="s">
        <v>10327</v>
      </c>
      <c r="P637" t="s">
        <v>10328</v>
      </c>
      <c r="Q637" t="s">
        <v>10329</v>
      </c>
      <c r="R637" t="s">
        <v>10327</v>
      </c>
      <c r="S637" t="s">
        <v>10327</v>
      </c>
      <c r="T637" t="s">
        <v>10330</v>
      </c>
      <c r="U637" t="str">
        <f t="shared" si="9"/>
        <v>6225768301398580300</v>
      </c>
      <c r="V637" t="e">
        <f>VLOOKUP(U637,网银退汇!F:G,2,FALSE)</f>
        <v>#N/A</v>
      </c>
      <c r="W637" t="e">
        <f>VLOOKUP(U637,网银退汇!F:O,10,FALSE)</f>
        <v>#N/A</v>
      </c>
      <c r="X637" t="e">
        <f>VLOOKUP(C637,自助退!L:V,11,FALSE)</f>
        <v>#N/A</v>
      </c>
    </row>
    <row r="638" spans="1:24">
      <c r="A638" t="s">
        <v>11081</v>
      </c>
      <c r="B638" t="s">
        <v>2145</v>
      </c>
      <c r="C638" t="s">
        <v>7131</v>
      </c>
      <c r="D638">
        <v>2648</v>
      </c>
      <c r="E638" t="s">
        <v>11161</v>
      </c>
      <c r="F638" t="s">
        <v>88</v>
      </c>
      <c r="G638" t="s">
        <v>7133</v>
      </c>
      <c r="H638" t="s">
        <v>11162</v>
      </c>
      <c r="I638" t="s">
        <v>10322</v>
      </c>
      <c r="J638" t="s">
        <v>10359</v>
      </c>
      <c r="K638" t="s">
        <v>10360</v>
      </c>
      <c r="L638" t="s">
        <v>10325</v>
      </c>
      <c r="M638" t="s">
        <v>10326</v>
      </c>
      <c r="N638" t="s">
        <v>11081</v>
      </c>
      <c r="O638" t="s">
        <v>10327</v>
      </c>
      <c r="P638" t="s">
        <v>10328</v>
      </c>
      <c r="Q638" t="s">
        <v>10329</v>
      </c>
      <c r="R638" t="s">
        <v>10327</v>
      </c>
      <c r="S638" t="s">
        <v>10327</v>
      </c>
      <c r="T638" t="s">
        <v>10330</v>
      </c>
      <c r="U638" t="str">
        <f t="shared" si="9"/>
        <v>62175627000010305422648</v>
      </c>
      <c r="V638" t="e">
        <f>VLOOKUP(U638,网银退汇!F:G,2,FALSE)</f>
        <v>#N/A</v>
      </c>
      <c r="W638" t="e">
        <f>VLOOKUP(U638,网银退汇!F:O,10,FALSE)</f>
        <v>#N/A</v>
      </c>
      <c r="X638" t="e">
        <f>VLOOKUP(C638,自助退!L:V,11,FALSE)</f>
        <v>#N/A</v>
      </c>
    </row>
    <row r="639" spans="1:24">
      <c r="A639" t="s">
        <v>11081</v>
      </c>
      <c r="B639" t="s">
        <v>2148</v>
      </c>
      <c r="C639" t="s">
        <v>7134</v>
      </c>
      <c r="D639">
        <v>100</v>
      </c>
      <c r="E639" t="s">
        <v>11163</v>
      </c>
      <c r="F639" t="s">
        <v>88</v>
      </c>
      <c r="G639" t="s">
        <v>7136</v>
      </c>
      <c r="H639" t="s">
        <v>2150</v>
      </c>
      <c r="I639" t="s">
        <v>10322</v>
      </c>
      <c r="J639" t="s">
        <v>10348</v>
      </c>
      <c r="K639" t="s">
        <v>10349</v>
      </c>
      <c r="L639" t="s">
        <v>10325</v>
      </c>
      <c r="M639" t="s">
        <v>10326</v>
      </c>
      <c r="N639" t="s">
        <v>11081</v>
      </c>
      <c r="O639" t="s">
        <v>10327</v>
      </c>
      <c r="P639" t="s">
        <v>10328</v>
      </c>
      <c r="Q639" t="s">
        <v>10329</v>
      </c>
      <c r="R639" t="s">
        <v>10327</v>
      </c>
      <c r="S639" t="s">
        <v>10327</v>
      </c>
      <c r="T639" t="s">
        <v>10330</v>
      </c>
      <c r="U639" t="str">
        <f t="shared" si="9"/>
        <v>6217003860003845862100</v>
      </c>
      <c r="V639" t="e">
        <f>VLOOKUP(U639,网银退汇!F:G,2,FALSE)</f>
        <v>#N/A</v>
      </c>
      <c r="W639" t="e">
        <f>VLOOKUP(U639,网银退汇!F:O,10,FALSE)</f>
        <v>#N/A</v>
      </c>
      <c r="X639" t="e">
        <f>VLOOKUP(C639,自助退!L:V,11,FALSE)</f>
        <v>#N/A</v>
      </c>
    </row>
    <row r="640" spans="1:24">
      <c r="A640" t="s">
        <v>11081</v>
      </c>
      <c r="B640" t="s">
        <v>2151</v>
      </c>
      <c r="C640" t="s">
        <v>7137</v>
      </c>
      <c r="D640">
        <v>7</v>
      </c>
      <c r="E640" t="s">
        <v>11164</v>
      </c>
      <c r="F640" t="s">
        <v>88</v>
      </c>
      <c r="G640" t="s">
        <v>6350</v>
      </c>
      <c r="H640" t="s">
        <v>1445</v>
      </c>
      <c r="I640" t="s">
        <v>10335</v>
      </c>
      <c r="J640" t="s">
        <v>10</v>
      </c>
      <c r="K640" t="s">
        <v>10336</v>
      </c>
      <c r="L640" t="s">
        <v>10325</v>
      </c>
      <c r="M640" t="s">
        <v>10326</v>
      </c>
      <c r="N640" t="s">
        <v>11081</v>
      </c>
      <c r="O640" t="s">
        <v>10327</v>
      </c>
      <c r="P640" t="s">
        <v>10328</v>
      </c>
      <c r="Q640" t="s">
        <v>10329</v>
      </c>
      <c r="R640" t="s">
        <v>10327</v>
      </c>
      <c r="S640" t="s">
        <v>10327</v>
      </c>
      <c r="T640" t="s">
        <v>10330</v>
      </c>
      <c r="U640" t="str">
        <f t="shared" si="9"/>
        <v>62148387172115617</v>
      </c>
      <c r="V640" t="e">
        <f>VLOOKUP(U640,网银退汇!F:G,2,FALSE)</f>
        <v>#N/A</v>
      </c>
      <c r="W640" t="e">
        <f>VLOOKUP(U640,网银退汇!F:O,10,FALSE)</f>
        <v>#N/A</v>
      </c>
      <c r="X640" t="e">
        <f>VLOOKUP(C640,自助退!L:V,11,FALSE)</f>
        <v>#N/A</v>
      </c>
    </row>
    <row r="641" spans="1:24">
      <c r="A641" t="s">
        <v>11081</v>
      </c>
      <c r="B641" t="s">
        <v>2152</v>
      </c>
      <c r="C641" t="s">
        <v>7139</v>
      </c>
      <c r="D641">
        <v>132</v>
      </c>
      <c r="E641" t="s">
        <v>11165</v>
      </c>
      <c r="F641" t="s">
        <v>88</v>
      </c>
      <c r="G641" t="s">
        <v>7141</v>
      </c>
      <c r="H641" t="s">
        <v>11166</v>
      </c>
      <c r="I641" t="s">
        <v>10656</v>
      </c>
      <c r="J641" t="s">
        <v>10657</v>
      </c>
      <c r="K641" t="s">
        <v>10402</v>
      </c>
      <c r="L641" t="s">
        <v>10325</v>
      </c>
      <c r="M641" t="s">
        <v>10326</v>
      </c>
      <c r="N641" t="s">
        <v>11081</v>
      </c>
      <c r="O641" t="s">
        <v>10403</v>
      </c>
      <c r="P641" t="s">
        <v>10328</v>
      </c>
      <c r="Q641" t="s">
        <v>10329</v>
      </c>
      <c r="R641" t="s">
        <v>10327</v>
      </c>
      <c r="S641" t="s">
        <v>10327</v>
      </c>
      <c r="T641" t="s">
        <v>10330</v>
      </c>
      <c r="U641" t="str">
        <f t="shared" si="9"/>
        <v>6231900000013532516132</v>
      </c>
      <c r="V641" t="e">
        <f>VLOOKUP(U641,网银退汇!F:G,2,FALSE)</f>
        <v>#N/A</v>
      </c>
      <c r="W641" t="e">
        <f>VLOOKUP(U641,网银退汇!F:O,10,FALSE)</f>
        <v>#N/A</v>
      </c>
      <c r="X641" t="e">
        <f>VLOOKUP(C641,自助退!L:V,11,FALSE)</f>
        <v>#N/A</v>
      </c>
    </row>
    <row r="642" spans="1:24">
      <c r="A642" t="s">
        <v>11081</v>
      </c>
      <c r="B642" t="s">
        <v>2155</v>
      </c>
      <c r="C642" t="s">
        <v>7142</v>
      </c>
      <c r="D642">
        <v>365</v>
      </c>
      <c r="E642" t="s">
        <v>11167</v>
      </c>
      <c r="F642" t="s">
        <v>88</v>
      </c>
      <c r="G642" t="s">
        <v>387</v>
      </c>
      <c r="H642" t="s">
        <v>347</v>
      </c>
      <c r="I642" t="s">
        <v>10322</v>
      </c>
      <c r="J642" t="s">
        <v>10348</v>
      </c>
      <c r="K642" t="s">
        <v>10349</v>
      </c>
      <c r="L642" t="s">
        <v>10325</v>
      </c>
      <c r="M642" t="s">
        <v>10326</v>
      </c>
      <c r="N642" t="s">
        <v>11081</v>
      </c>
      <c r="O642" t="s">
        <v>10327</v>
      </c>
      <c r="P642" t="s">
        <v>10328</v>
      </c>
      <c r="Q642" t="s">
        <v>10329</v>
      </c>
      <c r="R642" t="s">
        <v>10327</v>
      </c>
      <c r="S642" t="s">
        <v>10327</v>
      </c>
      <c r="T642" t="s">
        <v>10330</v>
      </c>
      <c r="U642" t="str">
        <f t="shared" ref="U642:U705" si="10">G642&amp;D642</f>
        <v>6214993920000317365</v>
      </c>
      <c r="V642" t="e">
        <f>VLOOKUP(U642,网银退汇!F:G,2,FALSE)</f>
        <v>#N/A</v>
      </c>
      <c r="W642" t="e">
        <f>VLOOKUP(U642,网银退汇!F:O,10,FALSE)</f>
        <v>#N/A</v>
      </c>
      <c r="X642" t="e">
        <f>VLOOKUP(C642,自助退!L:V,11,FALSE)</f>
        <v>#N/A</v>
      </c>
    </row>
    <row r="643" spans="1:24">
      <c r="A643" t="s">
        <v>11081</v>
      </c>
      <c r="B643" t="s">
        <v>2158</v>
      </c>
      <c r="C643" t="s">
        <v>7144</v>
      </c>
      <c r="D643">
        <v>2228</v>
      </c>
      <c r="E643" t="s">
        <v>11168</v>
      </c>
      <c r="F643" t="s">
        <v>88</v>
      </c>
      <c r="G643" t="s">
        <v>7146</v>
      </c>
      <c r="H643" t="s">
        <v>11169</v>
      </c>
      <c r="I643" t="s">
        <v>10322</v>
      </c>
      <c r="J643" t="s">
        <v>10359</v>
      </c>
      <c r="K643" t="s">
        <v>10360</v>
      </c>
      <c r="L643" t="s">
        <v>10325</v>
      </c>
      <c r="M643" t="s">
        <v>10326</v>
      </c>
      <c r="N643" t="s">
        <v>11081</v>
      </c>
      <c r="O643" t="s">
        <v>10327</v>
      </c>
      <c r="P643" t="s">
        <v>10328</v>
      </c>
      <c r="Q643" t="s">
        <v>10329</v>
      </c>
      <c r="R643" t="s">
        <v>10327</v>
      </c>
      <c r="S643" t="s">
        <v>10327</v>
      </c>
      <c r="T643" t="s">
        <v>10330</v>
      </c>
      <c r="U643" t="str">
        <f t="shared" si="10"/>
        <v>62179027000015749442228</v>
      </c>
      <c r="V643" t="e">
        <f>VLOOKUP(U643,网银退汇!F:G,2,FALSE)</f>
        <v>#N/A</v>
      </c>
      <c r="W643" t="e">
        <f>VLOOKUP(U643,网银退汇!F:O,10,FALSE)</f>
        <v>#N/A</v>
      </c>
      <c r="X643" t="e">
        <f>VLOOKUP(C643,自助退!L:V,11,FALSE)</f>
        <v>#N/A</v>
      </c>
    </row>
    <row r="644" spans="1:24">
      <c r="A644" t="s">
        <v>11081</v>
      </c>
      <c r="B644" t="s">
        <v>7147</v>
      </c>
      <c r="C644" t="s">
        <v>7148</v>
      </c>
      <c r="D644">
        <v>550</v>
      </c>
      <c r="E644" t="s">
        <v>11170</v>
      </c>
      <c r="F644" t="s">
        <v>90</v>
      </c>
      <c r="G644" t="s">
        <v>274</v>
      </c>
      <c r="H644" t="s">
        <v>2162</v>
      </c>
      <c r="I644" t="s">
        <v>10322</v>
      </c>
      <c r="J644" t="s">
        <v>10348</v>
      </c>
      <c r="K644" t="s">
        <v>10349</v>
      </c>
      <c r="L644" t="s">
        <v>10325</v>
      </c>
      <c r="M644" t="s">
        <v>10364</v>
      </c>
      <c r="N644" t="s">
        <v>11081</v>
      </c>
      <c r="O644" t="s">
        <v>10327</v>
      </c>
      <c r="P644" t="s">
        <v>10328</v>
      </c>
      <c r="Q644" t="s">
        <v>10365</v>
      </c>
      <c r="R644" t="s">
        <v>10327</v>
      </c>
      <c r="S644" t="s">
        <v>10327</v>
      </c>
      <c r="T644" t="s">
        <v>10366</v>
      </c>
      <c r="U644" t="str">
        <f t="shared" si="10"/>
        <v>6217003890005263491550</v>
      </c>
      <c r="V644">
        <f>VLOOKUP(U644,网银退汇!F:G,2,FALSE)</f>
        <v>550</v>
      </c>
      <c r="W644" t="str">
        <f>VLOOKUP(U644,网银退汇!F:O,10,FALSE)</f>
        <v>20170616</v>
      </c>
      <c r="X644">
        <f>VLOOKUP(C644,自助退!L:V,11,FALSE)</f>
        <v>550</v>
      </c>
    </row>
    <row r="645" spans="1:24">
      <c r="A645" t="s">
        <v>11081</v>
      </c>
      <c r="B645" t="s">
        <v>2163</v>
      </c>
      <c r="C645" t="s">
        <v>7150</v>
      </c>
      <c r="D645">
        <v>550</v>
      </c>
      <c r="E645" t="s">
        <v>11171</v>
      </c>
      <c r="F645" t="s">
        <v>88</v>
      </c>
      <c r="G645" t="s">
        <v>7152</v>
      </c>
      <c r="H645" t="s">
        <v>11172</v>
      </c>
      <c r="I645" t="s">
        <v>10322</v>
      </c>
      <c r="J645" t="s">
        <v>10348</v>
      </c>
      <c r="K645" t="s">
        <v>10349</v>
      </c>
      <c r="L645" t="s">
        <v>10325</v>
      </c>
      <c r="M645" t="s">
        <v>10326</v>
      </c>
      <c r="N645" t="s">
        <v>11081</v>
      </c>
      <c r="O645" t="s">
        <v>10327</v>
      </c>
      <c r="P645" t="s">
        <v>10328</v>
      </c>
      <c r="Q645" t="s">
        <v>10329</v>
      </c>
      <c r="R645" t="s">
        <v>10327</v>
      </c>
      <c r="S645" t="s">
        <v>10327</v>
      </c>
      <c r="T645" t="s">
        <v>10330</v>
      </c>
      <c r="U645" t="str">
        <f t="shared" si="10"/>
        <v>6217003860004341473550</v>
      </c>
      <c r="V645" t="e">
        <f>VLOOKUP(U645,网银退汇!F:G,2,FALSE)</f>
        <v>#N/A</v>
      </c>
      <c r="W645" t="e">
        <f>VLOOKUP(U645,网银退汇!F:O,10,FALSE)</f>
        <v>#N/A</v>
      </c>
      <c r="X645" t="e">
        <f>VLOOKUP(C645,自助退!L:V,11,FALSE)</f>
        <v>#N/A</v>
      </c>
    </row>
    <row r="646" spans="1:24">
      <c r="A646" t="s">
        <v>11081</v>
      </c>
      <c r="B646" t="s">
        <v>2166</v>
      </c>
      <c r="C646" t="s">
        <v>7153</v>
      </c>
      <c r="D646">
        <v>700</v>
      </c>
      <c r="E646" t="s">
        <v>11173</v>
      </c>
      <c r="F646" t="s">
        <v>88</v>
      </c>
      <c r="G646" t="s">
        <v>7155</v>
      </c>
      <c r="H646" t="s">
        <v>2168</v>
      </c>
      <c r="I646" t="s">
        <v>10322</v>
      </c>
      <c r="J646" t="s">
        <v>10381</v>
      </c>
      <c r="K646" t="s">
        <v>10382</v>
      </c>
      <c r="L646" t="s">
        <v>10325</v>
      </c>
      <c r="M646" t="s">
        <v>10326</v>
      </c>
      <c r="N646" t="s">
        <v>11081</v>
      </c>
      <c r="O646" t="s">
        <v>10327</v>
      </c>
      <c r="P646" t="s">
        <v>10328</v>
      </c>
      <c r="Q646" t="s">
        <v>10329</v>
      </c>
      <c r="R646" t="s">
        <v>10327</v>
      </c>
      <c r="S646" t="s">
        <v>10327</v>
      </c>
      <c r="T646" t="s">
        <v>10330</v>
      </c>
      <c r="U646" t="str">
        <f t="shared" si="10"/>
        <v>6228483878002086078700</v>
      </c>
      <c r="V646" t="e">
        <f>VLOOKUP(U646,网银退汇!F:G,2,FALSE)</f>
        <v>#N/A</v>
      </c>
      <c r="W646" t="e">
        <f>VLOOKUP(U646,网银退汇!F:O,10,FALSE)</f>
        <v>#N/A</v>
      </c>
      <c r="X646" t="e">
        <f>VLOOKUP(C646,自助退!L:V,11,FALSE)</f>
        <v>#N/A</v>
      </c>
    </row>
    <row r="647" spans="1:24">
      <c r="A647" t="s">
        <v>11081</v>
      </c>
      <c r="B647" t="s">
        <v>2169</v>
      </c>
      <c r="C647" t="s">
        <v>7156</v>
      </c>
      <c r="D647">
        <v>94</v>
      </c>
      <c r="E647" t="s">
        <v>11174</v>
      </c>
      <c r="F647" t="s">
        <v>88</v>
      </c>
      <c r="G647" t="s">
        <v>7158</v>
      </c>
      <c r="H647" t="s">
        <v>2171</v>
      </c>
      <c r="I647" t="s">
        <v>10542</v>
      </c>
      <c r="J647" t="s">
        <v>10543</v>
      </c>
      <c r="K647" t="s">
        <v>10544</v>
      </c>
      <c r="L647" t="s">
        <v>10325</v>
      </c>
      <c r="M647" t="s">
        <v>10326</v>
      </c>
      <c r="N647" t="s">
        <v>11081</v>
      </c>
      <c r="O647" t="s">
        <v>10327</v>
      </c>
      <c r="P647" t="s">
        <v>10328</v>
      </c>
      <c r="Q647" t="s">
        <v>10329</v>
      </c>
      <c r="R647" t="s">
        <v>10327</v>
      </c>
      <c r="S647" t="s">
        <v>10327</v>
      </c>
      <c r="T647" t="s">
        <v>10330</v>
      </c>
      <c r="U647" t="str">
        <f t="shared" si="10"/>
        <v>622893000103261188594</v>
      </c>
      <c r="V647" t="e">
        <f>VLOOKUP(U647,网银退汇!F:G,2,FALSE)</f>
        <v>#N/A</v>
      </c>
      <c r="W647" t="e">
        <f>VLOOKUP(U647,网银退汇!F:O,10,FALSE)</f>
        <v>#N/A</v>
      </c>
      <c r="X647" t="e">
        <f>VLOOKUP(C647,自助退!L:V,11,FALSE)</f>
        <v>#N/A</v>
      </c>
    </row>
    <row r="648" spans="1:24">
      <c r="A648" t="s">
        <v>11081</v>
      </c>
      <c r="B648" t="s">
        <v>2172</v>
      </c>
      <c r="C648" t="s">
        <v>7159</v>
      </c>
      <c r="D648">
        <v>169</v>
      </c>
      <c r="E648" t="s">
        <v>11175</v>
      </c>
      <c r="F648" t="s">
        <v>88</v>
      </c>
      <c r="G648" t="s">
        <v>7133</v>
      </c>
      <c r="H648" t="s">
        <v>11162</v>
      </c>
      <c r="I648" t="s">
        <v>10322</v>
      </c>
      <c r="J648" t="s">
        <v>10359</v>
      </c>
      <c r="K648" t="s">
        <v>10360</v>
      </c>
      <c r="L648" t="s">
        <v>10325</v>
      </c>
      <c r="M648" t="s">
        <v>10326</v>
      </c>
      <c r="N648" t="s">
        <v>11081</v>
      </c>
      <c r="O648" t="s">
        <v>10327</v>
      </c>
      <c r="P648" t="s">
        <v>10328</v>
      </c>
      <c r="Q648" t="s">
        <v>10329</v>
      </c>
      <c r="R648" t="s">
        <v>10327</v>
      </c>
      <c r="S648" t="s">
        <v>10327</v>
      </c>
      <c r="T648" t="s">
        <v>10330</v>
      </c>
      <c r="U648" t="str">
        <f t="shared" si="10"/>
        <v>6217562700001030542169</v>
      </c>
      <c r="V648" t="e">
        <f>VLOOKUP(U648,网银退汇!F:G,2,FALSE)</f>
        <v>#N/A</v>
      </c>
      <c r="W648" t="e">
        <f>VLOOKUP(U648,网银退汇!F:O,10,FALSE)</f>
        <v>#N/A</v>
      </c>
      <c r="X648" t="e">
        <f>VLOOKUP(C648,自助退!L:V,11,FALSE)</f>
        <v>#N/A</v>
      </c>
    </row>
    <row r="649" spans="1:24">
      <c r="A649" t="s">
        <v>11081</v>
      </c>
      <c r="B649" t="s">
        <v>2173</v>
      </c>
      <c r="C649" t="s">
        <v>7161</v>
      </c>
      <c r="D649">
        <v>4303</v>
      </c>
      <c r="E649" t="s">
        <v>11176</v>
      </c>
      <c r="F649" t="s">
        <v>88</v>
      </c>
      <c r="G649" t="s">
        <v>7163</v>
      </c>
      <c r="H649" t="s">
        <v>2175</v>
      </c>
      <c r="I649" t="s">
        <v>10656</v>
      </c>
      <c r="J649" t="s">
        <v>10657</v>
      </c>
      <c r="K649" t="s">
        <v>10402</v>
      </c>
      <c r="L649" t="s">
        <v>10325</v>
      </c>
      <c r="M649" t="s">
        <v>10326</v>
      </c>
      <c r="N649" t="s">
        <v>11081</v>
      </c>
      <c r="O649" t="s">
        <v>10403</v>
      </c>
      <c r="P649" t="s">
        <v>10328</v>
      </c>
      <c r="Q649" t="s">
        <v>10329</v>
      </c>
      <c r="R649" t="s">
        <v>10327</v>
      </c>
      <c r="S649" t="s">
        <v>10327</v>
      </c>
      <c r="T649" t="s">
        <v>10330</v>
      </c>
      <c r="U649" t="str">
        <f t="shared" si="10"/>
        <v>62319000000137365394303</v>
      </c>
      <c r="V649" t="e">
        <f>VLOOKUP(U649,网银退汇!F:G,2,FALSE)</f>
        <v>#N/A</v>
      </c>
      <c r="W649" t="e">
        <f>VLOOKUP(U649,网银退汇!F:O,10,FALSE)</f>
        <v>#N/A</v>
      </c>
      <c r="X649" t="e">
        <f>VLOOKUP(C649,自助退!L:V,11,FALSE)</f>
        <v>#N/A</v>
      </c>
    </row>
    <row r="650" spans="1:24">
      <c r="A650" t="s">
        <v>11081</v>
      </c>
      <c r="B650" t="s">
        <v>2176</v>
      </c>
      <c r="C650" t="s">
        <v>7164</v>
      </c>
      <c r="D650">
        <v>97</v>
      </c>
      <c r="E650" t="s">
        <v>11177</v>
      </c>
      <c r="F650" t="s">
        <v>88</v>
      </c>
      <c r="G650" t="s">
        <v>150</v>
      </c>
      <c r="H650" t="s">
        <v>11178</v>
      </c>
      <c r="I650" t="s">
        <v>10322</v>
      </c>
      <c r="J650" t="s">
        <v>10348</v>
      </c>
      <c r="K650" t="s">
        <v>10349</v>
      </c>
      <c r="L650" t="s">
        <v>10325</v>
      </c>
      <c r="M650" t="s">
        <v>10326</v>
      </c>
      <c r="N650" t="s">
        <v>11081</v>
      </c>
      <c r="O650" t="s">
        <v>10327</v>
      </c>
      <c r="P650" t="s">
        <v>10328</v>
      </c>
      <c r="Q650" t="s">
        <v>10329</v>
      </c>
      <c r="R650" t="s">
        <v>10327</v>
      </c>
      <c r="S650" t="s">
        <v>10327</v>
      </c>
      <c r="T650" t="s">
        <v>10330</v>
      </c>
      <c r="U650" t="str">
        <f t="shared" si="10"/>
        <v>625966240000220297</v>
      </c>
      <c r="V650" t="e">
        <f>VLOOKUP(U650,网银退汇!F:G,2,FALSE)</f>
        <v>#N/A</v>
      </c>
      <c r="W650" t="e">
        <f>VLOOKUP(U650,网银退汇!F:O,10,FALSE)</f>
        <v>#N/A</v>
      </c>
      <c r="X650" t="e">
        <f>VLOOKUP(C650,自助退!L:V,11,FALSE)</f>
        <v>#N/A</v>
      </c>
    </row>
    <row r="651" spans="1:24">
      <c r="A651" t="s">
        <v>11081</v>
      </c>
      <c r="B651" t="s">
        <v>2179</v>
      </c>
      <c r="C651" t="s">
        <v>7166</v>
      </c>
      <c r="D651">
        <v>300</v>
      </c>
      <c r="E651" t="s">
        <v>11179</v>
      </c>
      <c r="F651" t="s">
        <v>88</v>
      </c>
      <c r="G651" t="s">
        <v>7168</v>
      </c>
      <c r="H651" t="s">
        <v>2181</v>
      </c>
      <c r="I651" t="s">
        <v>10322</v>
      </c>
      <c r="J651" t="s">
        <v>10351</v>
      </c>
      <c r="K651" t="s">
        <v>10352</v>
      </c>
      <c r="L651" t="s">
        <v>10325</v>
      </c>
      <c r="M651" t="s">
        <v>10326</v>
      </c>
      <c r="N651" t="s">
        <v>11081</v>
      </c>
      <c r="O651" t="s">
        <v>10327</v>
      </c>
      <c r="P651" t="s">
        <v>10328</v>
      </c>
      <c r="Q651" t="s">
        <v>10329</v>
      </c>
      <c r="R651" t="s">
        <v>10327</v>
      </c>
      <c r="S651" t="s">
        <v>10327</v>
      </c>
      <c r="T651" t="s">
        <v>10330</v>
      </c>
      <c r="U651" t="str">
        <f t="shared" si="10"/>
        <v>6217232512000069193300</v>
      </c>
      <c r="V651" t="e">
        <f>VLOOKUP(U651,网银退汇!F:G,2,FALSE)</f>
        <v>#N/A</v>
      </c>
      <c r="W651" t="e">
        <f>VLOOKUP(U651,网银退汇!F:O,10,FALSE)</f>
        <v>#N/A</v>
      </c>
      <c r="X651" t="e">
        <f>VLOOKUP(C651,自助退!L:V,11,FALSE)</f>
        <v>#N/A</v>
      </c>
    </row>
    <row r="652" spans="1:24">
      <c r="A652" t="s">
        <v>11081</v>
      </c>
      <c r="B652" t="s">
        <v>2182</v>
      </c>
      <c r="C652" t="s">
        <v>7169</v>
      </c>
      <c r="D652">
        <v>1200</v>
      </c>
      <c r="E652" t="s">
        <v>11180</v>
      </c>
      <c r="F652" t="s">
        <v>88</v>
      </c>
      <c r="G652" t="s">
        <v>7171</v>
      </c>
      <c r="H652" t="s">
        <v>239</v>
      </c>
      <c r="I652" t="s">
        <v>10322</v>
      </c>
      <c r="J652" t="s">
        <v>10348</v>
      </c>
      <c r="K652" t="s">
        <v>10349</v>
      </c>
      <c r="L652" t="s">
        <v>10325</v>
      </c>
      <c r="M652" t="s">
        <v>10326</v>
      </c>
      <c r="N652" t="s">
        <v>11081</v>
      </c>
      <c r="O652" t="s">
        <v>10327</v>
      </c>
      <c r="P652" t="s">
        <v>10328</v>
      </c>
      <c r="Q652" t="s">
        <v>10329</v>
      </c>
      <c r="R652" t="s">
        <v>10327</v>
      </c>
      <c r="S652" t="s">
        <v>10327</v>
      </c>
      <c r="T652" t="s">
        <v>10330</v>
      </c>
      <c r="U652" t="str">
        <f t="shared" si="10"/>
        <v>62170021900195587591200</v>
      </c>
      <c r="V652" t="e">
        <f>VLOOKUP(U652,网银退汇!F:G,2,FALSE)</f>
        <v>#N/A</v>
      </c>
      <c r="W652" t="e">
        <f>VLOOKUP(U652,网银退汇!F:O,10,FALSE)</f>
        <v>#N/A</v>
      </c>
      <c r="X652" t="e">
        <f>VLOOKUP(C652,自助退!L:V,11,FALSE)</f>
        <v>#N/A</v>
      </c>
    </row>
    <row r="653" spans="1:24">
      <c r="A653" t="s">
        <v>11081</v>
      </c>
      <c r="B653" t="s">
        <v>2183</v>
      </c>
      <c r="C653" t="s">
        <v>7172</v>
      </c>
      <c r="D653">
        <v>99</v>
      </c>
      <c r="E653" t="s">
        <v>11181</v>
      </c>
      <c r="F653" t="s">
        <v>88</v>
      </c>
      <c r="G653" t="s">
        <v>7174</v>
      </c>
      <c r="H653" t="s">
        <v>11182</v>
      </c>
      <c r="I653" t="s">
        <v>10656</v>
      </c>
      <c r="J653" t="s">
        <v>10657</v>
      </c>
      <c r="K653" t="s">
        <v>10402</v>
      </c>
      <c r="L653" t="s">
        <v>10325</v>
      </c>
      <c r="M653" t="s">
        <v>10326</v>
      </c>
      <c r="N653" t="s">
        <v>11081</v>
      </c>
      <c r="O653" t="s">
        <v>10403</v>
      </c>
      <c r="P653" t="s">
        <v>10328</v>
      </c>
      <c r="Q653" t="s">
        <v>10329</v>
      </c>
      <c r="R653" t="s">
        <v>10327</v>
      </c>
      <c r="S653" t="s">
        <v>10327</v>
      </c>
      <c r="T653" t="s">
        <v>10330</v>
      </c>
      <c r="U653" t="str">
        <f t="shared" si="10"/>
        <v>623190000003174240299</v>
      </c>
      <c r="V653" t="e">
        <f>VLOOKUP(U653,网银退汇!F:G,2,FALSE)</f>
        <v>#N/A</v>
      </c>
      <c r="W653" t="e">
        <f>VLOOKUP(U653,网银退汇!F:O,10,FALSE)</f>
        <v>#N/A</v>
      </c>
      <c r="X653" t="e">
        <f>VLOOKUP(C653,自助退!L:V,11,FALSE)</f>
        <v>#N/A</v>
      </c>
    </row>
    <row r="654" spans="1:24">
      <c r="A654" t="s">
        <v>11081</v>
      </c>
      <c r="B654" t="s">
        <v>2186</v>
      </c>
      <c r="C654" t="s">
        <v>7175</v>
      </c>
      <c r="D654">
        <v>57</v>
      </c>
      <c r="E654" t="s">
        <v>11183</v>
      </c>
      <c r="F654" t="s">
        <v>88</v>
      </c>
      <c r="G654" t="s">
        <v>7177</v>
      </c>
      <c r="H654" t="s">
        <v>215</v>
      </c>
      <c r="I654" t="s">
        <v>10322</v>
      </c>
      <c r="J654" t="s">
        <v>10381</v>
      </c>
      <c r="K654" t="s">
        <v>10382</v>
      </c>
      <c r="L654" t="s">
        <v>10325</v>
      </c>
      <c r="M654" t="s">
        <v>10326</v>
      </c>
      <c r="N654" t="s">
        <v>11081</v>
      </c>
      <c r="O654" t="s">
        <v>10327</v>
      </c>
      <c r="P654" t="s">
        <v>10328</v>
      </c>
      <c r="Q654" t="s">
        <v>10329</v>
      </c>
      <c r="R654" t="s">
        <v>10327</v>
      </c>
      <c r="S654" t="s">
        <v>10327</v>
      </c>
      <c r="T654" t="s">
        <v>10330</v>
      </c>
      <c r="U654" t="str">
        <f t="shared" si="10"/>
        <v>622848086860588067357</v>
      </c>
      <c r="V654" t="e">
        <f>VLOOKUP(U654,网银退汇!F:G,2,FALSE)</f>
        <v>#N/A</v>
      </c>
      <c r="W654" t="e">
        <f>VLOOKUP(U654,网银退汇!F:O,10,FALSE)</f>
        <v>#N/A</v>
      </c>
      <c r="X654" t="e">
        <f>VLOOKUP(C654,自助退!L:V,11,FALSE)</f>
        <v>#N/A</v>
      </c>
    </row>
    <row r="655" spans="1:24">
      <c r="A655" t="s">
        <v>11081</v>
      </c>
      <c r="B655" t="s">
        <v>2188</v>
      </c>
      <c r="C655" t="s">
        <v>7178</v>
      </c>
      <c r="D655">
        <v>756</v>
      </c>
      <c r="E655" t="s">
        <v>11184</v>
      </c>
      <c r="F655" t="s">
        <v>88</v>
      </c>
      <c r="G655" t="s">
        <v>7180</v>
      </c>
      <c r="H655" t="s">
        <v>2190</v>
      </c>
      <c r="I655" t="s">
        <v>10322</v>
      </c>
      <c r="J655" t="s">
        <v>10339</v>
      </c>
      <c r="K655" t="s">
        <v>10340</v>
      </c>
      <c r="L655" t="s">
        <v>10325</v>
      </c>
      <c r="M655" t="s">
        <v>10326</v>
      </c>
      <c r="N655" t="s">
        <v>11081</v>
      </c>
      <c r="O655" t="s">
        <v>10327</v>
      </c>
      <c r="P655" t="s">
        <v>10328</v>
      </c>
      <c r="Q655" t="s">
        <v>10329</v>
      </c>
      <c r="R655" t="s">
        <v>10327</v>
      </c>
      <c r="S655" t="s">
        <v>10327</v>
      </c>
      <c r="T655" t="s">
        <v>10330</v>
      </c>
      <c r="U655" t="str">
        <f t="shared" si="10"/>
        <v>6226661300221524756</v>
      </c>
      <c r="V655" t="e">
        <f>VLOOKUP(U655,网银退汇!F:G,2,FALSE)</f>
        <v>#N/A</v>
      </c>
      <c r="W655" t="e">
        <f>VLOOKUP(U655,网银退汇!F:O,10,FALSE)</f>
        <v>#N/A</v>
      </c>
      <c r="X655" t="e">
        <f>VLOOKUP(C655,自助退!L:V,11,FALSE)</f>
        <v>#N/A</v>
      </c>
    </row>
    <row r="656" spans="1:24">
      <c r="A656" t="s">
        <v>11081</v>
      </c>
      <c r="B656" t="s">
        <v>2191</v>
      </c>
      <c r="C656" t="s">
        <v>7181</v>
      </c>
      <c r="D656">
        <v>900</v>
      </c>
      <c r="E656" t="s">
        <v>11185</v>
      </c>
      <c r="F656" t="s">
        <v>88</v>
      </c>
      <c r="G656" t="s">
        <v>7183</v>
      </c>
      <c r="H656" t="s">
        <v>2193</v>
      </c>
      <c r="I656" t="s">
        <v>10322</v>
      </c>
      <c r="J656" t="s">
        <v>10397</v>
      </c>
      <c r="K656" t="s">
        <v>10398</v>
      </c>
      <c r="L656" t="s">
        <v>10325</v>
      </c>
      <c r="M656" t="s">
        <v>10326</v>
      </c>
      <c r="N656" t="s">
        <v>11081</v>
      </c>
      <c r="O656" t="s">
        <v>10327</v>
      </c>
      <c r="P656" t="s">
        <v>10328</v>
      </c>
      <c r="Q656" t="s">
        <v>10329</v>
      </c>
      <c r="R656" t="s">
        <v>10327</v>
      </c>
      <c r="S656" t="s">
        <v>10327</v>
      </c>
      <c r="T656" t="s">
        <v>10330</v>
      </c>
      <c r="U656" t="str">
        <f t="shared" si="10"/>
        <v>6230200072457224900</v>
      </c>
      <c r="V656" t="e">
        <f>VLOOKUP(U656,网银退汇!F:G,2,FALSE)</f>
        <v>#N/A</v>
      </c>
      <c r="W656" t="e">
        <f>VLOOKUP(U656,网银退汇!F:O,10,FALSE)</f>
        <v>#N/A</v>
      </c>
      <c r="X656" t="e">
        <f>VLOOKUP(C656,自助退!L:V,11,FALSE)</f>
        <v>#N/A</v>
      </c>
    </row>
    <row r="657" spans="1:24">
      <c r="A657" t="s">
        <v>11081</v>
      </c>
      <c r="B657" t="s">
        <v>7184</v>
      </c>
      <c r="C657" t="s">
        <v>7185</v>
      </c>
      <c r="D657">
        <v>780</v>
      </c>
      <c r="E657" t="s">
        <v>11186</v>
      </c>
      <c r="F657" t="s">
        <v>399</v>
      </c>
      <c r="G657" t="s">
        <v>5076</v>
      </c>
      <c r="H657" t="s">
        <v>2195</v>
      </c>
      <c r="I657" t="s">
        <v>10322</v>
      </c>
      <c r="J657" t="s">
        <v>10359</v>
      </c>
      <c r="K657" t="s">
        <v>10360</v>
      </c>
      <c r="L657" t="s">
        <v>10325</v>
      </c>
      <c r="M657" t="s">
        <v>10364</v>
      </c>
      <c r="N657" t="s">
        <v>11081</v>
      </c>
      <c r="O657" t="s">
        <v>10327</v>
      </c>
      <c r="P657" t="s">
        <v>10328</v>
      </c>
      <c r="Q657" t="s">
        <v>10365</v>
      </c>
      <c r="R657" t="s">
        <v>10327</v>
      </c>
      <c r="S657" t="s">
        <v>10327</v>
      </c>
      <c r="T657" t="s">
        <v>10366</v>
      </c>
      <c r="U657" t="str">
        <f t="shared" si="10"/>
        <v>6217852700002670899780</v>
      </c>
      <c r="V657">
        <f>VLOOKUP(U657,网银退汇!F:G,2,FALSE)</f>
        <v>780</v>
      </c>
      <c r="W657" t="str">
        <f>VLOOKUP(U657,网银退汇!F:O,10,FALSE)</f>
        <v>20170619</v>
      </c>
      <c r="X657">
        <f>VLOOKUP(C657,自助退!L:V,11,FALSE)</f>
        <v>780</v>
      </c>
    </row>
    <row r="658" spans="1:24">
      <c r="A658" t="s">
        <v>11081</v>
      </c>
      <c r="B658" t="s">
        <v>2196</v>
      </c>
      <c r="C658" t="s">
        <v>7187</v>
      </c>
      <c r="D658">
        <v>200</v>
      </c>
      <c r="E658" t="s">
        <v>11187</v>
      </c>
      <c r="F658" t="s">
        <v>88</v>
      </c>
      <c r="G658" t="s">
        <v>7189</v>
      </c>
      <c r="H658" t="s">
        <v>2198</v>
      </c>
      <c r="I658" t="s">
        <v>10322</v>
      </c>
      <c r="J658" t="s">
        <v>10348</v>
      </c>
      <c r="K658" t="s">
        <v>10349</v>
      </c>
      <c r="L658" t="s">
        <v>10325</v>
      </c>
      <c r="M658" t="s">
        <v>10326</v>
      </c>
      <c r="N658" t="s">
        <v>11081</v>
      </c>
      <c r="O658" t="s">
        <v>10327</v>
      </c>
      <c r="P658" t="s">
        <v>10328</v>
      </c>
      <c r="Q658" t="s">
        <v>10329</v>
      </c>
      <c r="R658" t="s">
        <v>10327</v>
      </c>
      <c r="S658" t="s">
        <v>10327</v>
      </c>
      <c r="T658" t="s">
        <v>10330</v>
      </c>
      <c r="U658" t="str">
        <f t="shared" si="10"/>
        <v>5316930009642287200</v>
      </c>
      <c r="V658" t="e">
        <f>VLOOKUP(U658,网银退汇!F:G,2,FALSE)</f>
        <v>#N/A</v>
      </c>
      <c r="W658" t="e">
        <f>VLOOKUP(U658,网银退汇!F:O,10,FALSE)</f>
        <v>#N/A</v>
      </c>
      <c r="X658" t="e">
        <f>VLOOKUP(C658,自助退!L:V,11,FALSE)</f>
        <v>#N/A</v>
      </c>
    </row>
    <row r="659" spans="1:24">
      <c r="A659" t="s">
        <v>11081</v>
      </c>
      <c r="B659" t="s">
        <v>2199</v>
      </c>
      <c r="C659" t="s">
        <v>7190</v>
      </c>
      <c r="D659">
        <v>261</v>
      </c>
      <c r="E659" t="s">
        <v>11188</v>
      </c>
      <c r="F659" t="s">
        <v>88</v>
      </c>
      <c r="G659" t="s">
        <v>151</v>
      </c>
      <c r="H659" t="s">
        <v>2201</v>
      </c>
      <c r="I659" t="s">
        <v>10416</v>
      </c>
      <c r="J659" t="s">
        <v>10424</v>
      </c>
      <c r="K659" t="s">
        <v>10425</v>
      </c>
      <c r="L659" t="s">
        <v>10325</v>
      </c>
      <c r="M659" t="s">
        <v>10326</v>
      </c>
      <c r="N659" t="s">
        <v>11081</v>
      </c>
      <c r="O659" t="s">
        <v>10327</v>
      </c>
      <c r="P659" t="s">
        <v>10328</v>
      </c>
      <c r="Q659" t="s">
        <v>10329</v>
      </c>
      <c r="R659" t="s">
        <v>10327</v>
      </c>
      <c r="S659" t="s">
        <v>10327</v>
      </c>
      <c r="T659" t="s">
        <v>10330</v>
      </c>
      <c r="U659" t="str">
        <f t="shared" si="10"/>
        <v>6222520597892278261</v>
      </c>
      <c r="V659" t="e">
        <f>VLOOKUP(U659,网银退汇!F:G,2,FALSE)</f>
        <v>#N/A</v>
      </c>
      <c r="W659" t="e">
        <f>VLOOKUP(U659,网银退汇!F:O,10,FALSE)</f>
        <v>#N/A</v>
      </c>
      <c r="X659" t="e">
        <f>VLOOKUP(C659,自助退!L:V,11,FALSE)</f>
        <v>#N/A</v>
      </c>
    </row>
    <row r="660" spans="1:24">
      <c r="A660" t="s">
        <v>11081</v>
      </c>
      <c r="B660" t="s">
        <v>2202</v>
      </c>
      <c r="C660" t="s">
        <v>7192</v>
      </c>
      <c r="D660">
        <v>21</v>
      </c>
      <c r="E660" t="s">
        <v>11189</v>
      </c>
      <c r="F660" t="s">
        <v>88</v>
      </c>
      <c r="G660" t="s">
        <v>7048</v>
      </c>
      <c r="H660" t="s">
        <v>2071</v>
      </c>
      <c r="I660" t="s">
        <v>10322</v>
      </c>
      <c r="J660" t="s">
        <v>10381</v>
      </c>
      <c r="K660" t="s">
        <v>10382</v>
      </c>
      <c r="L660" t="s">
        <v>10325</v>
      </c>
      <c r="M660" t="s">
        <v>10326</v>
      </c>
      <c r="N660" t="s">
        <v>11081</v>
      </c>
      <c r="O660" t="s">
        <v>10327</v>
      </c>
      <c r="P660" t="s">
        <v>10328</v>
      </c>
      <c r="Q660" t="s">
        <v>10329</v>
      </c>
      <c r="R660" t="s">
        <v>10327</v>
      </c>
      <c r="S660" t="s">
        <v>10327</v>
      </c>
      <c r="T660" t="s">
        <v>10330</v>
      </c>
      <c r="U660" t="str">
        <f t="shared" si="10"/>
        <v>622848086842576047721</v>
      </c>
      <c r="V660" t="e">
        <f>VLOOKUP(U660,网银退汇!F:G,2,FALSE)</f>
        <v>#N/A</v>
      </c>
      <c r="W660" t="e">
        <f>VLOOKUP(U660,网银退汇!F:O,10,FALSE)</f>
        <v>#N/A</v>
      </c>
      <c r="X660" t="e">
        <f>VLOOKUP(C660,自助退!L:V,11,FALSE)</f>
        <v>#N/A</v>
      </c>
    </row>
    <row r="661" spans="1:24">
      <c r="A661" t="s">
        <v>11081</v>
      </c>
      <c r="B661" t="s">
        <v>2203</v>
      </c>
      <c r="C661" t="s">
        <v>7194</v>
      </c>
      <c r="D661">
        <v>25</v>
      </c>
      <c r="E661" t="s">
        <v>11190</v>
      </c>
      <c r="F661" t="s">
        <v>88</v>
      </c>
      <c r="G661" t="s">
        <v>6482</v>
      </c>
      <c r="H661" t="s">
        <v>1563</v>
      </c>
      <c r="I661" t="s">
        <v>10656</v>
      </c>
      <c r="J661" t="s">
        <v>10657</v>
      </c>
      <c r="K661" t="s">
        <v>10402</v>
      </c>
      <c r="L661" t="s">
        <v>10325</v>
      </c>
      <c r="M661" t="s">
        <v>10326</v>
      </c>
      <c r="N661" t="s">
        <v>11081</v>
      </c>
      <c r="O661" t="s">
        <v>10403</v>
      </c>
      <c r="P661" t="s">
        <v>10328</v>
      </c>
      <c r="Q661" t="s">
        <v>10329</v>
      </c>
      <c r="R661" t="s">
        <v>10327</v>
      </c>
      <c r="S661" t="s">
        <v>10327</v>
      </c>
      <c r="T661" t="s">
        <v>10330</v>
      </c>
      <c r="U661" t="str">
        <f t="shared" si="10"/>
        <v>623190000002284281525</v>
      </c>
      <c r="V661" t="e">
        <f>VLOOKUP(U661,网银退汇!F:G,2,FALSE)</f>
        <v>#N/A</v>
      </c>
      <c r="W661" t="e">
        <f>VLOOKUP(U661,网银退汇!F:O,10,FALSE)</f>
        <v>#N/A</v>
      </c>
      <c r="X661" t="e">
        <f>VLOOKUP(C661,自助退!L:V,11,FALSE)</f>
        <v>#N/A</v>
      </c>
    </row>
    <row r="662" spans="1:24">
      <c r="A662" t="s">
        <v>11081</v>
      </c>
      <c r="B662" t="s">
        <v>2204</v>
      </c>
      <c r="C662" t="s">
        <v>7196</v>
      </c>
      <c r="D662">
        <v>500</v>
      </c>
      <c r="E662" t="s">
        <v>11191</v>
      </c>
      <c r="F662" t="s">
        <v>88</v>
      </c>
      <c r="G662" t="s">
        <v>7198</v>
      </c>
      <c r="H662" t="s">
        <v>2206</v>
      </c>
      <c r="I662" t="s">
        <v>10537</v>
      </c>
      <c r="J662" t="s">
        <v>10538</v>
      </c>
      <c r="K662" t="s">
        <v>10539</v>
      </c>
      <c r="L662" t="s">
        <v>10325</v>
      </c>
      <c r="M662" t="s">
        <v>10326</v>
      </c>
      <c r="N662" t="s">
        <v>11081</v>
      </c>
      <c r="O662" t="s">
        <v>10327</v>
      </c>
      <c r="P662" t="s">
        <v>10328</v>
      </c>
      <c r="Q662" t="s">
        <v>10329</v>
      </c>
      <c r="R662" t="s">
        <v>10327</v>
      </c>
      <c r="S662" t="s">
        <v>10327</v>
      </c>
      <c r="T662" t="s">
        <v>10330</v>
      </c>
      <c r="U662" t="str">
        <f t="shared" si="10"/>
        <v>6229017118382106500</v>
      </c>
      <c r="V662" t="e">
        <f>VLOOKUP(U662,网银退汇!F:G,2,FALSE)</f>
        <v>#N/A</v>
      </c>
      <c r="W662" t="e">
        <f>VLOOKUP(U662,网银退汇!F:O,10,FALSE)</f>
        <v>#N/A</v>
      </c>
      <c r="X662" t="e">
        <f>VLOOKUP(C662,自助退!L:V,11,FALSE)</f>
        <v>#N/A</v>
      </c>
    </row>
    <row r="663" spans="1:24">
      <c r="A663" t="s">
        <v>11081</v>
      </c>
      <c r="B663" t="s">
        <v>2207</v>
      </c>
      <c r="C663" t="s">
        <v>7199</v>
      </c>
      <c r="D663">
        <v>2000</v>
      </c>
      <c r="E663" t="s">
        <v>11192</v>
      </c>
      <c r="F663" t="s">
        <v>88</v>
      </c>
      <c r="G663" t="s">
        <v>7201</v>
      </c>
      <c r="H663" t="s">
        <v>11193</v>
      </c>
      <c r="I663" t="s">
        <v>10335</v>
      </c>
      <c r="J663" t="s">
        <v>10374</v>
      </c>
      <c r="K663" t="s">
        <v>10375</v>
      </c>
      <c r="L663" t="s">
        <v>10325</v>
      </c>
      <c r="M663" t="s">
        <v>10326</v>
      </c>
      <c r="N663" t="s">
        <v>11081</v>
      </c>
      <c r="O663" t="s">
        <v>10327</v>
      </c>
      <c r="P663" t="s">
        <v>10328</v>
      </c>
      <c r="Q663" t="s">
        <v>10329</v>
      </c>
      <c r="R663" t="s">
        <v>10327</v>
      </c>
      <c r="S663" t="s">
        <v>10327</v>
      </c>
      <c r="T663" t="s">
        <v>10330</v>
      </c>
      <c r="U663" t="str">
        <f t="shared" si="10"/>
        <v>62215518832056032000</v>
      </c>
      <c r="V663" t="e">
        <f>VLOOKUP(U663,网银退汇!F:G,2,FALSE)</f>
        <v>#N/A</v>
      </c>
      <c r="W663" t="e">
        <f>VLOOKUP(U663,网银退汇!F:O,10,FALSE)</f>
        <v>#N/A</v>
      </c>
      <c r="X663" t="e">
        <f>VLOOKUP(C663,自助退!L:V,11,FALSE)</f>
        <v>#N/A</v>
      </c>
    </row>
    <row r="664" spans="1:24">
      <c r="A664" t="s">
        <v>11081</v>
      </c>
      <c r="B664" t="s">
        <v>2210</v>
      </c>
      <c r="C664" t="s">
        <v>7202</v>
      </c>
      <c r="D664">
        <v>3900</v>
      </c>
      <c r="E664" t="s">
        <v>11194</v>
      </c>
      <c r="F664" t="s">
        <v>88</v>
      </c>
      <c r="G664" t="s">
        <v>7204</v>
      </c>
      <c r="H664" t="s">
        <v>1666</v>
      </c>
      <c r="I664" t="s">
        <v>10322</v>
      </c>
      <c r="J664" t="s">
        <v>10348</v>
      </c>
      <c r="K664" t="s">
        <v>10349</v>
      </c>
      <c r="L664" t="s">
        <v>10325</v>
      </c>
      <c r="M664" t="s">
        <v>10326</v>
      </c>
      <c r="N664" t="s">
        <v>11081</v>
      </c>
      <c r="O664" t="s">
        <v>10327</v>
      </c>
      <c r="P664" t="s">
        <v>10328</v>
      </c>
      <c r="Q664" t="s">
        <v>10329</v>
      </c>
      <c r="R664" t="s">
        <v>10327</v>
      </c>
      <c r="S664" t="s">
        <v>10327</v>
      </c>
      <c r="T664" t="s">
        <v>10330</v>
      </c>
      <c r="U664" t="str">
        <f t="shared" si="10"/>
        <v>62596542308826223900</v>
      </c>
      <c r="V664" t="e">
        <f>VLOOKUP(U664,网银退汇!F:G,2,FALSE)</f>
        <v>#N/A</v>
      </c>
      <c r="W664" t="e">
        <f>VLOOKUP(U664,网银退汇!F:O,10,FALSE)</f>
        <v>#N/A</v>
      </c>
      <c r="X664" t="e">
        <f>VLOOKUP(C664,自助退!L:V,11,FALSE)</f>
        <v>#N/A</v>
      </c>
    </row>
    <row r="665" spans="1:24">
      <c r="A665" t="s">
        <v>11081</v>
      </c>
      <c r="B665" t="s">
        <v>2211</v>
      </c>
      <c r="C665" t="s">
        <v>7205</v>
      </c>
      <c r="D665">
        <v>2600</v>
      </c>
      <c r="E665" t="s">
        <v>11195</v>
      </c>
      <c r="F665" t="s">
        <v>88</v>
      </c>
      <c r="G665" t="s">
        <v>6675</v>
      </c>
      <c r="H665" t="s">
        <v>1666</v>
      </c>
      <c r="I665" t="s">
        <v>10416</v>
      </c>
      <c r="J665" t="s">
        <v>10424</v>
      </c>
      <c r="K665" t="s">
        <v>10425</v>
      </c>
      <c r="L665" t="s">
        <v>10325</v>
      </c>
      <c r="M665" t="s">
        <v>10326</v>
      </c>
      <c r="N665" t="s">
        <v>11081</v>
      </c>
      <c r="O665" t="s">
        <v>10327</v>
      </c>
      <c r="P665" t="s">
        <v>10328</v>
      </c>
      <c r="Q665" t="s">
        <v>10329</v>
      </c>
      <c r="R665" t="s">
        <v>10327</v>
      </c>
      <c r="S665" t="s">
        <v>10327</v>
      </c>
      <c r="T665" t="s">
        <v>10330</v>
      </c>
      <c r="U665" t="str">
        <f t="shared" si="10"/>
        <v>62225205881303162600</v>
      </c>
      <c r="V665" t="e">
        <f>VLOOKUP(U665,网银退汇!F:G,2,FALSE)</f>
        <v>#N/A</v>
      </c>
      <c r="W665" t="e">
        <f>VLOOKUP(U665,网银退汇!F:O,10,FALSE)</f>
        <v>#N/A</v>
      </c>
      <c r="X665" t="e">
        <f>VLOOKUP(C665,自助退!L:V,11,FALSE)</f>
        <v>#N/A</v>
      </c>
    </row>
    <row r="666" spans="1:24">
      <c r="A666" t="s">
        <v>11081</v>
      </c>
      <c r="B666" t="s">
        <v>2212</v>
      </c>
      <c r="C666" t="s">
        <v>7207</v>
      </c>
      <c r="D666">
        <v>935</v>
      </c>
      <c r="E666" t="s">
        <v>11196</v>
      </c>
      <c r="F666" t="s">
        <v>88</v>
      </c>
      <c r="G666" t="s">
        <v>7209</v>
      </c>
      <c r="H666" t="s">
        <v>11197</v>
      </c>
      <c r="I666" t="s">
        <v>10416</v>
      </c>
      <c r="J666" t="s">
        <v>10424</v>
      </c>
      <c r="K666" t="s">
        <v>10425</v>
      </c>
      <c r="L666" t="s">
        <v>10325</v>
      </c>
      <c r="M666" t="s">
        <v>10326</v>
      </c>
      <c r="N666" t="s">
        <v>11081</v>
      </c>
      <c r="O666" t="s">
        <v>10327</v>
      </c>
      <c r="P666" t="s">
        <v>10328</v>
      </c>
      <c r="Q666" t="s">
        <v>10329</v>
      </c>
      <c r="R666" t="s">
        <v>10327</v>
      </c>
      <c r="S666" t="s">
        <v>10327</v>
      </c>
      <c r="T666" t="s">
        <v>10330</v>
      </c>
      <c r="U666" t="str">
        <f t="shared" si="10"/>
        <v>6222620590005520584935</v>
      </c>
      <c r="V666" t="e">
        <f>VLOOKUP(U666,网银退汇!F:G,2,FALSE)</f>
        <v>#N/A</v>
      </c>
      <c r="W666" t="e">
        <f>VLOOKUP(U666,网银退汇!F:O,10,FALSE)</f>
        <v>#N/A</v>
      </c>
      <c r="X666" t="e">
        <f>VLOOKUP(C666,自助退!L:V,11,FALSE)</f>
        <v>#N/A</v>
      </c>
    </row>
    <row r="667" spans="1:24">
      <c r="A667" t="s">
        <v>11198</v>
      </c>
      <c r="B667" t="s">
        <v>2215</v>
      </c>
      <c r="C667" t="s">
        <v>7210</v>
      </c>
      <c r="D667">
        <v>500</v>
      </c>
      <c r="E667" t="s">
        <v>11199</v>
      </c>
      <c r="F667" t="s">
        <v>88</v>
      </c>
      <c r="G667" t="s">
        <v>7212</v>
      </c>
      <c r="H667" t="s">
        <v>11200</v>
      </c>
      <c r="I667" t="s">
        <v>10335</v>
      </c>
      <c r="J667" t="s">
        <v>10</v>
      </c>
      <c r="K667" t="s">
        <v>10336</v>
      </c>
      <c r="L667" t="s">
        <v>10325</v>
      </c>
      <c r="M667" t="s">
        <v>10326</v>
      </c>
      <c r="N667" t="s">
        <v>11198</v>
      </c>
      <c r="O667" t="s">
        <v>10327</v>
      </c>
      <c r="P667" t="s">
        <v>10328</v>
      </c>
      <c r="Q667" t="s">
        <v>10329</v>
      </c>
      <c r="R667" t="s">
        <v>10327</v>
      </c>
      <c r="S667" t="s">
        <v>10327</v>
      </c>
      <c r="T667" t="s">
        <v>10330</v>
      </c>
      <c r="U667" t="str">
        <f t="shared" si="10"/>
        <v>4392260806860258500</v>
      </c>
      <c r="V667" t="e">
        <f>VLOOKUP(U667,网银退汇!F:G,2,FALSE)</f>
        <v>#N/A</v>
      </c>
      <c r="W667" t="e">
        <f>VLOOKUP(U667,网银退汇!F:O,10,FALSE)</f>
        <v>#N/A</v>
      </c>
      <c r="X667" t="e">
        <f>VLOOKUP(C667,自助退!L:V,11,FALSE)</f>
        <v>#N/A</v>
      </c>
    </row>
    <row r="668" spans="1:24">
      <c r="A668" t="s">
        <v>11198</v>
      </c>
      <c r="B668" t="s">
        <v>2218</v>
      </c>
      <c r="C668" t="s">
        <v>7213</v>
      </c>
      <c r="D668">
        <v>1</v>
      </c>
      <c r="E668" t="s">
        <v>10345</v>
      </c>
      <c r="F668" t="s">
        <v>88</v>
      </c>
      <c r="G668" t="s">
        <v>4965</v>
      </c>
      <c r="H668" t="s">
        <v>440</v>
      </c>
      <c r="I668" t="s">
        <v>10335</v>
      </c>
      <c r="J668" t="s">
        <v>10</v>
      </c>
      <c r="K668" t="s">
        <v>10336</v>
      </c>
      <c r="L668" t="s">
        <v>10325</v>
      </c>
      <c r="M668" t="s">
        <v>10326</v>
      </c>
      <c r="N668" t="s">
        <v>11198</v>
      </c>
      <c r="O668" t="s">
        <v>10327</v>
      </c>
      <c r="P668" t="s">
        <v>10328</v>
      </c>
      <c r="Q668" t="s">
        <v>10329</v>
      </c>
      <c r="R668" t="s">
        <v>10327</v>
      </c>
      <c r="S668" t="s">
        <v>10327</v>
      </c>
      <c r="T668" t="s">
        <v>10330</v>
      </c>
      <c r="U668" t="str">
        <f t="shared" si="10"/>
        <v>43922580002040181</v>
      </c>
      <c r="V668" t="e">
        <f>VLOOKUP(U668,网银退汇!F:G,2,FALSE)</f>
        <v>#N/A</v>
      </c>
      <c r="W668" t="e">
        <f>VLOOKUP(U668,网银退汇!F:O,10,FALSE)</f>
        <v>#N/A</v>
      </c>
      <c r="X668" t="e">
        <f>VLOOKUP(C668,自助退!L:V,11,FALSE)</f>
        <v>#N/A</v>
      </c>
    </row>
    <row r="669" spans="1:24">
      <c r="A669" t="s">
        <v>11198</v>
      </c>
      <c r="B669" t="s">
        <v>7215</v>
      </c>
      <c r="C669" t="s">
        <v>7216</v>
      </c>
      <c r="D669">
        <v>1800</v>
      </c>
      <c r="E669" t="s">
        <v>11201</v>
      </c>
      <c r="F669" t="s">
        <v>96</v>
      </c>
      <c r="G669" t="s">
        <v>4980</v>
      </c>
      <c r="H669" t="s">
        <v>2220</v>
      </c>
      <c r="I669" t="s">
        <v>10656</v>
      </c>
      <c r="J669" t="s">
        <v>10657</v>
      </c>
      <c r="K669" t="s">
        <v>10402</v>
      </c>
      <c r="L669" t="s">
        <v>10325</v>
      </c>
      <c r="M669" t="s">
        <v>10364</v>
      </c>
      <c r="N669" t="s">
        <v>11198</v>
      </c>
      <c r="O669" t="s">
        <v>10403</v>
      </c>
      <c r="P669" t="s">
        <v>10328</v>
      </c>
      <c r="Q669" t="s">
        <v>10365</v>
      </c>
      <c r="R669" t="s">
        <v>10327</v>
      </c>
      <c r="S669" t="s">
        <v>10327</v>
      </c>
      <c r="T669" t="s">
        <v>10366</v>
      </c>
      <c r="U669" t="str">
        <f t="shared" si="10"/>
        <v>62319000200147514101800</v>
      </c>
      <c r="V669">
        <f>VLOOKUP(U669,网银退汇!F:G,2,FALSE)</f>
        <v>1800</v>
      </c>
      <c r="W669" t="str">
        <f>VLOOKUP(U669,网银退汇!F:O,10,FALSE)</f>
        <v>20170619</v>
      </c>
      <c r="X669">
        <f>VLOOKUP(C669,自助退!L:V,11,FALSE)</f>
        <v>1800</v>
      </c>
    </row>
    <row r="670" spans="1:24">
      <c r="A670" t="s">
        <v>11198</v>
      </c>
      <c r="B670" t="s">
        <v>2221</v>
      </c>
      <c r="C670" t="s">
        <v>7218</v>
      </c>
      <c r="D670">
        <v>3900</v>
      </c>
      <c r="E670" t="s">
        <v>11194</v>
      </c>
      <c r="F670" t="s">
        <v>88</v>
      </c>
      <c r="G670" t="s">
        <v>7204</v>
      </c>
      <c r="H670" t="s">
        <v>1666</v>
      </c>
      <c r="I670" t="s">
        <v>10322</v>
      </c>
      <c r="J670" t="s">
        <v>10348</v>
      </c>
      <c r="K670" t="s">
        <v>10349</v>
      </c>
      <c r="L670" t="s">
        <v>10325</v>
      </c>
      <c r="M670" t="s">
        <v>10326</v>
      </c>
      <c r="N670" t="s">
        <v>11198</v>
      </c>
      <c r="O670" t="s">
        <v>10327</v>
      </c>
      <c r="P670" t="s">
        <v>10328</v>
      </c>
      <c r="Q670" t="s">
        <v>10329</v>
      </c>
      <c r="R670" t="s">
        <v>10327</v>
      </c>
      <c r="S670" t="s">
        <v>10327</v>
      </c>
      <c r="T670" t="s">
        <v>10330</v>
      </c>
      <c r="U670" t="str">
        <f t="shared" si="10"/>
        <v>62596542308826223900</v>
      </c>
      <c r="V670" t="e">
        <f>VLOOKUP(U670,网银退汇!F:G,2,FALSE)</f>
        <v>#N/A</v>
      </c>
      <c r="W670" t="e">
        <f>VLOOKUP(U670,网银退汇!F:O,10,FALSE)</f>
        <v>#N/A</v>
      </c>
      <c r="X670" t="e">
        <f>VLOOKUP(C670,自助退!L:V,11,FALSE)</f>
        <v>#N/A</v>
      </c>
    </row>
    <row r="671" spans="1:24">
      <c r="A671" t="s">
        <v>11198</v>
      </c>
      <c r="B671" t="s">
        <v>2222</v>
      </c>
      <c r="C671" t="s">
        <v>7220</v>
      </c>
      <c r="D671">
        <v>192</v>
      </c>
      <c r="E671" t="s">
        <v>11202</v>
      </c>
      <c r="F671" t="s">
        <v>88</v>
      </c>
      <c r="G671" t="s">
        <v>7222</v>
      </c>
      <c r="H671" t="s">
        <v>11203</v>
      </c>
      <c r="I671" t="s">
        <v>10656</v>
      </c>
      <c r="J671" t="s">
        <v>10657</v>
      </c>
      <c r="K671" t="s">
        <v>10402</v>
      </c>
      <c r="L671" t="s">
        <v>10325</v>
      </c>
      <c r="M671" t="s">
        <v>10326</v>
      </c>
      <c r="N671" t="s">
        <v>11198</v>
      </c>
      <c r="O671" t="s">
        <v>10403</v>
      </c>
      <c r="P671" t="s">
        <v>10328</v>
      </c>
      <c r="Q671" t="s">
        <v>10329</v>
      </c>
      <c r="R671" t="s">
        <v>10327</v>
      </c>
      <c r="S671" t="s">
        <v>10327</v>
      </c>
      <c r="T671" t="s">
        <v>10330</v>
      </c>
      <c r="U671" t="str">
        <f t="shared" si="10"/>
        <v>6231900000094912876192</v>
      </c>
      <c r="V671" t="e">
        <f>VLOOKUP(U671,网银退汇!F:G,2,FALSE)</f>
        <v>#N/A</v>
      </c>
      <c r="W671" t="e">
        <f>VLOOKUP(U671,网银退汇!F:O,10,FALSE)</f>
        <v>#N/A</v>
      </c>
      <c r="X671" t="e">
        <f>VLOOKUP(C671,自助退!L:V,11,FALSE)</f>
        <v>#N/A</v>
      </c>
    </row>
    <row r="672" spans="1:24">
      <c r="A672" t="s">
        <v>11198</v>
      </c>
      <c r="B672" t="s">
        <v>2225</v>
      </c>
      <c r="C672" t="s">
        <v>7223</v>
      </c>
      <c r="D672">
        <v>36</v>
      </c>
      <c r="E672" t="s">
        <v>11204</v>
      </c>
      <c r="F672" t="s">
        <v>88</v>
      </c>
      <c r="G672" t="s">
        <v>7225</v>
      </c>
      <c r="H672" t="s">
        <v>2227</v>
      </c>
      <c r="I672" t="s">
        <v>10322</v>
      </c>
      <c r="J672" t="s">
        <v>10381</v>
      </c>
      <c r="K672" t="s">
        <v>10382</v>
      </c>
      <c r="L672" t="s">
        <v>10325</v>
      </c>
      <c r="M672" t="s">
        <v>10326</v>
      </c>
      <c r="N672" t="s">
        <v>11198</v>
      </c>
      <c r="O672" t="s">
        <v>10327</v>
      </c>
      <c r="P672" t="s">
        <v>10328</v>
      </c>
      <c r="Q672" t="s">
        <v>10329</v>
      </c>
      <c r="R672" t="s">
        <v>10327</v>
      </c>
      <c r="S672" t="s">
        <v>10327</v>
      </c>
      <c r="T672" t="s">
        <v>10330</v>
      </c>
      <c r="U672" t="str">
        <f t="shared" si="10"/>
        <v>622848119805294357936</v>
      </c>
      <c r="V672" t="e">
        <f>VLOOKUP(U672,网银退汇!F:G,2,FALSE)</f>
        <v>#N/A</v>
      </c>
      <c r="W672" t="e">
        <f>VLOOKUP(U672,网银退汇!F:O,10,FALSE)</f>
        <v>#N/A</v>
      </c>
      <c r="X672" t="e">
        <f>VLOOKUP(C672,自助退!L:V,11,FALSE)</f>
        <v>#N/A</v>
      </c>
    </row>
    <row r="673" spans="1:24">
      <c r="A673" t="s">
        <v>11198</v>
      </c>
      <c r="B673" t="s">
        <v>2228</v>
      </c>
      <c r="C673" t="s">
        <v>7226</v>
      </c>
      <c r="D673">
        <v>500</v>
      </c>
      <c r="E673" t="s">
        <v>11205</v>
      </c>
      <c r="F673" t="s">
        <v>88</v>
      </c>
      <c r="G673" t="s">
        <v>5077</v>
      </c>
      <c r="H673" t="s">
        <v>2230</v>
      </c>
      <c r="I673" t="s">
        <v>10322</v>
      </c>
      <c r="J673" t="s">
        <v>10356</v>
      </c>
      <c r="K673" t="s">
        <v>10357</v>
      </c>
      <c r="L673" t="s">
        <v>10325</v>
      </c>
      <c r="M673" t="s">
        <v>10326</v>
      </c>
      <c r="N673" t="s">
        <v>11198</v>
      </c>
      <c r="O673" t="s">
        <v>10327</v>
      </c>
      <c r="P673" t="s">
        <v>10328</v>
      </c>
      <c r="Q673" t="s">
        <v>10329</v>
      </c>
      <c r="R673" t="s">
        <v>10327</v>
      </c>
      <c r="S673" t="s">
        <v>10327</v>
      </c>
      <c r="T673" t="s">
        <v>10330</v>
      </c>
      <c r="U673" t="str">
        <f t="shared" si="10"/>
        <v>6221887300005077951500</v>
      </c>
      <c r="X673" t="e">
        <f>VLOOKUP(C673,自助退!L:V,11,FALSE)</f>
        <v>#N/A</v>
      </c>
    </row>
    <row r="674" spans="1:24">
      <c r="A674" t="s">
        <v>11198</v>
      </c>
      <c r="B674" t="s">
        <v>2231</v>
      </c>
      <c r="C674" t="s">
        <v>7228</v>
      </c>
      <c r="D674">
        <v>2000</v>
      </c>
      <c r="E674" t="s">
        <v>11206</v>
      </c>
      <c r="F674" t="s">
        <v>88</v>
      </c>
      <c r="G674" t="s">
        <v>7230</v>
      </c>
      <c r="H674" t="s">
        <v>2233</v>
      </c>
      <c r="I674" t="s">
        <v>10322</v>
      </c>
      <c r="J674" t="s">
        <v>10356</v>
      </c>
      <c r="K674" t="s">
        <v>10357</v>
      </c>
      <c r="L674" t="s">
        <v>10325</v>
      </c>
      <c r="M674" t="s">
        <v>10326</v>
      </c>
      <c r="N674" t="s">
        <v>11198</v>
      </c>
      <c r="O674" t="s">
        <v>10327</v>
      </c>
      <c r="P674" t="s">
        <v>10328</v>
      </c>
      <c r="Q674" t="s">
        <v>10329</v>
      </c>
      <c r="R674" t="s">
        <v>10327</v>
      </c>
      <c r="S674" t="s">
        <v>10327</v>
      </c>
      <c r="T674" t="s">
        <v>10330</v>
      </c>
      <c r="U674" t="str">
        <f t="shared" si="10"/>
        <v>62179970200010983982000</v>
      </c>
      <c r="V674" t="e">
        <f>VLOOKUP(U674,网银退汇!F:G,2,FALSE)</f>
        <v>#N/A</v>
      </c>
      <c r="W674" t="e">
        <f>VLOOKUP(U674,网银退汇!F:O,10,FALSE)</f>
        <v>#N/A</v>
      </c>
      <c r="X674" t="e">
        <f>VLOOKUP(C674,自助退!L:V,11,FALSE)</f>
        <v>#N/A</v>
      </c>
    </row>
    <row r="675" spans="1:24">
      <c r="A675" t="s">
        <v>11198</v>
      </c>
      <c r="B675" t="s">
        <v>2234</v>
      </c>
      <c r="C675" t="s">
        <v>7231</v>
      </c>
      <c r="D675">
        <v>96</v>
      </c>
      <c r="E675" t="s">
        <v>11207</v>
      </c>
      <c r="F675" t="s">
        <v>88</v>
      </c>
      <c r="G675" t="s">
        <v>7233</v>
      </c>
      <c r="H675" t="s">
        <v>11208</v>
      </c>
      <c r="I675" t="s">
        <v>10322</v>
      </c>
      <c r="J675" t="s">
        <v>10351</v>
      </c>
      <c r="K675" t="s">
        <v>10352</v>
      </c>
      <c r="L675" t="s">
        <v>10325</v>
      </c>
      <c r="M675" t="s">
        <v>10326</v>
      </c>
      <c r="N675" t="s">
        <v>11198</v>
      </c>
      <c r="O675" t="s">
        <v>10327</v>
      </c>
      <c r="P675" t="s">
        <v>10328</v>
      </c>
      <c r="Q675" t="s">
        <v>10329</v>
      </c>
      <c r="R675" t="s">
        <v>10327</v>
      </c>
      <c r="S675" t="s">
        <v>10327</v>
      </c>
      <c r="T675" t="s">
        <v>10330</v>
      </c>
      <c r="U675" t="str">
        <f t="shared" si="10"/>
        <v>621226250500295012596</v>
      </c>
      <c r="V675" t="e">
        <f>VLOOKUP(U675,网银退汇!F:G,2,FALSE)</f>
        <v>#N/A</v>
      </c>
      <c r="W675" t="e">
        <f>VLOOKUP(U675,网银退汇!F:O,10,FALSE)</f>
        <v>#N/A</v>
      </c>
      <c r="X675" t="e">
        <f>VLOOKUP(C675,自助退!L:V,11,FALSE)</f>
        <v>#N/A</v>
      </c>
    </row>
    <row r="676" spans="1:24">
      <c r="A676" t="s">
        <v>11198</v>
      </c>
      <c r="B676" t="s">
        <v>2237</v>
      </c>
      <c r="C676" t="s">
        <v>7234</v>
      </c>
      <c r="D676">
        <v>276</v>
      </c>
      <c r="E676" t="s">
        <v>11209</v>
      </c>
      <c r="F676" t="s">
        <v>88</v>
      </c>
      <c r="G676" t="s">
        <v>7236</v>
      </c>
      <c r="H676" t="s">
        <v>2239</v>
      </c>
      <c r="I676" t="s">
        <v>10322</v>
      </c>
      <c r="J676" t="s">
        <v>10356</v>
      </c>
      <c r="K676" t="s">
        <v>10357</v>
      </c>
      <c r="L676" t="s">
        <v>10325</v>
      </c>
      <c r="M676" t="s">
        <v>10326</v>
      </c>
      <c r="N676" t="s">
        <v>11198</v>
      </c>
      <c r="O676" t="s">
        <v>10327</v>
      </c>
      <c r="P676" t="s">
        <v>10328</v>
      </c>
      <c r="Q676" t="s">
        <v>10329</v>
      </c>
      <c r="R676" t="s">
        <v>10327</v>
      </c>
      <c r="S676" t="s">
        <v>10327</v>
      </c>
      <c r="T676" t="s">
        <v>10330</v>
      </c>
      <c r="U676" t="str">
        <f t="shared" si="10"/>
        <v>6221887071006529130276</v>
      </c>
      <c r="V676" t="e">
        <f>VLOOKUP(U676,网银退汇!F:G,2,FALSE)</f>
        <v>#N/A</v>
      </c>
      <c r="W676" t="e">
        <f>VLOOKUP(U676,网银退汇!F:O,10,FALSE)</f>
        <v>#N/A</v>
      </c>
      <c r="X676" t="e">
        <f>VLOOKUP(C676,自助退!L:V,11,FALSE)</f>
        <v>#N/A</v>
      </c>
    </row>
    <row r="677" spans="1:24">
      <c r="A677" t="s">
        <v>11198</v>
      </c>
      <c r="B677" t="s">
        <v>2240</v>
      </c>
      <c r="C677" t="s">
        <v>7237</v>
      </c>
      <c r="D677">
        <v>2000</v>
      </c>
      <c r="E677" t="s">
        <v>11210</v>
      </c>
      <c r="F677" t="s">
        <v>88</v>
      </c>
      <c r="G677" t="s">
        <v>5389</v>
      </c>
      <c r="H677" t="s">
        <v>661</v>
      </c>
      <c r="I677" t="s">
        <v>10322</v>
      </c>
      <c r="J677" t="s">
        <v>10381</v>
      </c>
      <c r="K677" t="s">
        <v>10382</v>
      </c>
      <c r="L677" t="s">
        <v>10325</v>
      </c>
      <c r="M677" t="s">
        <v>10326</v>
      </c>
      <c r="N677" t="s">
        <v>11198</v>
      </c>
      <c r="O677" t="s">
        <v>10327</v>
      </c>
      <c r="P677" t="s">
        <v>10328</v>
      </c>
      <c r="Q677" t="s">
        <v>10329</v>
      </c>
      <c r="R677" t="s">
        <v>10327</v>
      </c>
      <c r="S677" t="s">
        <v>10327</v>
      </c>
      <c r="T677" t="s">
        <v>10330</v>
      </c>
      <c r="U677" t="str">
        <f t="shared" si="10"/>
        <v>62284841485972063772000</v>
      </c>
      <c r="V677" t="e">
        <f>VLOOKUP(U677,网银退汇!F:G,2,FALSE)</f>
        <v>#N/A</v>
      </c>
      <c r="W677" t="e">
        <f>VLOOKUP(U677,网银退汇!F:O,10,FALSE)</f>
        <v>#N/A</v>
      </c>
      <c r="X677" t="e">
        <f>VLOOKUP(C677,自助退!L:V,11,FALSE)</f>
        <v>#N/A</v>
      </c>
    </row>
    <row r="678" spans="1:24">
      <c r="A678" t="s">
        <v>11198</v>
      </c>
      <c r="B678" t="s">
        <v>7239</v>
      </c>
      <c r="C678" t="s">
        <v>7240</v>
      </c>
      <c r="D678">
        <v>500</v>
      </c>
      <c r="E678" t="s">
        <v>11211</v>
      </c>
      <c r="F678" t="s">
        <v>90</v>
      </c>
      <c r="G678" t="s">
        <v>5077</v>
      </c>
      <c r="H678" t="s">
        <v>2242</v>
      </c>
      <c r="I678" t="s">
        <v>10322</v>
      </c>
      <c r="J678" t="s">
        <v>10356</v>
      </c>
      <c r="K678" t="s">
        <v>10357</v>
      </c>
      <c r="L678" t="s">
        <v>10325</v>
      </c>
      <c r="M678" t="s">
        <v>10364</v>
      </c>
      <c r="N678" t="s">
        <v>11198</v>
      </c>
      <c r="O678" t="s">
        <v>10327</v>
      </c>
      <c r="P678" t="s">
        <v>10328</v>
      </c>
      <c r="Q678" t="s">
        <v>10365</v>
      </c>
      <c r="R678" t="s">
        <v>10327</v>
      </c>
      <c r="S678" t="s">
        <v>10327</v>
      </c>
      <c r="T678" t="s">
        <v>10366</v>
      </c>
      <c r="U678" t="str">
        <f t="shared" si="10"/>
        <v>6221887300005077951500</v>
      </c>
      <c r="V678">
        <f>VLOOKUP(U678,网银退汇!F:G,2,FALSE)</f>
        <v>500</v>
      </c>
      <c r="W678" t="str">
        <f>VLOOKUP(U678,网银退汇!F:O,10,FALSE)</f>
        <v>20170619</v>
      </c>
      <c r="X678">
        <f>VLOOKUP(C678,自助退!L:V,11,FALSE)</f>
        <v>500</v>
      </c>
    </row>
    <row r="679" spans="1:24">
      <c r="A679" t="s">
        <v>11198</v>
      </c>
      <c r="B679" t="s">
        <v>2243</v>
      </c>
      <c r="C679" t="s">
        <v>7242</v>
      </c>
      <c r="D679">
        <v>832</v>
      </c>
      <c r="E679" t="s">
        <v>11212</v>
      </c>
      <c r="F679" t="s">
        <v>88</v>
      </c>
      <c r="G679" t="s">
        <v>7244</v>
      </c>
      <c r="H679" t="s">
        <v>2245</v>
      </c>
      <c r="I679" t="s">
        <v>10322</v>
      </c>
      <c r="J679" t="s">
        <v>10348</v>
      </c>
      <c r="K679" t="s">
        <v>10349</v>
      </c>
      <c r="L679" t="s">
        <v>10325</v>
      </c>
      <c r="M679" t="s">
        <v>10326</v>
      </c>
      <c r="N679" t="s">
        <v>11198</v>
      </c>
      <c r="O679" t="s">
        <v>10327</v>
      </c>
      <c r="P679" t="s">
        <v>10328</v>
      </c>
      <c r="Q679" t="s">
        <v>10329</v>
      </c>
      <c r="R679" t="s">
        <v>10327</v>
      </c>
      <c r="S679" t="s">
        <v>10327</v>
      </c>
      <c r="T679" t="s">
        <v>10330</v>
      </c>
      <c r="U679" t="str">
        <f t="shared" si="10"/>
        <v>6227003950290018304832</v>
      </c>
      <c r="V679" t="e">
        <f>VLOOKUP(U679,网银退汇!F:G,2,FALSE)</f>
        <v>#N/A</v>
      </c>
      <c r="W679" t="e">
        <f>VLOOKUP(U679,网银退汇!F:O,10,FALSE)</f>
        <v>#N/A</v>
      </c>
      <c r="X679" t="e">
        <f>VLOOKUP(C679,自助退!L:V,11,FALSE)</f>
        <v>#N/A</v>
      </c>
    </row>
    <row r="680" spans="1:24">
      <c r="A680" t="s">
        <v>11198</v>
      </c>
      <c r="B680" t="s">
        <v>2246</v>
      </c>
      <c r="C680" t="s">
        <v>7245</v>
      </c>
      <c r="D680">
        <v>500</v>
      </c>
      <c r="E680" t="s">
        <v>11213</v>
      </c>
      <c r="F680" t="s">
        <v>88</v>
      </c>
      <c r="G680" t="s">
        <v>7247</v>
      </c>
      <c r="H680" t="s">
        <v>11214</v>
      </c>
      <c r="I680" t="s">
        <v>10322</v>
      </c>
      <c r="J680" t="s">
        <v>10351</v>
      </c>
      <c r="K680" t="s">
        <v>10352</v>
      </c>
      <c r="L680" t="s">
        <v>10325</v>
      </c>
      <c r="M680" t="s">
        <v>10326</v>
      </c>
      <c r="N680" t="s">
        <v>11198</v>
      </c>
      <c r="O680" t="s">
        <v>10327</v>
      </c>
      <c r="P680" t="s">
        <v>10328</v>
      </c>
      <c r="Q680" t="s">
        <v>10329</v>
      </c>
      <c r="R680" t="s">
        <v>10327</v>
      </c>
      <c r="S680" t="s">
        <v>10327</v>
      </c>
      <c r="T680" t="s">
        <v>10330</v>
      </c>
      <c r="U680" t="str">
        <f t="shared" si="10"/>
        <v>6212262513000071845500</v>
      </c>
      <c r="V680" t="e">
        <f>VLOOKUP(U680,网银退汇!F:G,2,FALSE)</f>
        <v>#N/A</v>
      </c>
      <c r="W680" t="e">
        <f>VLOOKUP(U680,网银退汇!F:O,10,FALSE)</f>
        <v>#N/A</v>
      </c>
      <c r="X680" t="e">
        <f>VLOOKUP(C680,自助退!L:V,11,FALSE)</f>
        <v>#N/A</v>
      </c>
    </row>
    <row r="681" spans="1:24">
      <c r="A681" t="s">
        <v>11198</v>
      </c>
      <c r="B681" t="s">
        <v>2249</v>
      </c>
      <c r="C681" t="s">
        <v>7248</v>
      </c>
      <c r="D681">
        <v>794</v>
      </c>
      <c r="E681" t="s">
        <v>11215</v>
      </c>
      <c r="F681" t="s">
        <v>88</v>
      </c>
      <c r="G681" t="s">
        <v>7250</v>
      </c>
      <c r="H681" t="s">
        <v>2251</v>
      </c>
      <c r="I681" t="s">
        <v>10416</v>
      </c>
      <c r="J681" t="s">
        <v>10424</v>
      </c>
      <c r="K681" t="s">
        <v>10425</v>
      </c>
      <c r="L681" t="s">
        <v>10325</v>
      </c>
      <c r="M681" t="s">
        <v>10326</v>
      </c>
      <c r="N681" t="s">
        <v>11198</v>
      </c>
      <c r="O681" t="s">
        <v>10327</v>
      </c>
      <c r="P681" t="s">
        <v>10328</v>
      </c>
      <c r="Q681" t="s">
        <v>10329</v>
      </c>
      <c r="R681" t="s">
        <v>10327</v>
      </c>
      <c r="S681" t="s">
        <v>10327</v>
      </c>
      <c r="T681" t="s">
        <v>10330</v>
      </c>
      <c r="U681" t="str">
        <f t="shared" si="10"/>
        <v>6222620590006161263794</v>
      </c>
      <c r="V681" t="e">
        <f>VLOOKUP(U681,网银退汇!F:G,2,FALSE)</f>
        <v>#N/A</v>
      </c>
      <c r="W681" t="e">
        <f>VLOOKUP(U681,网银退汇!F:O,10,FALSE)</f>
        <v>#N/A</v>
      </c>
      <c r="X681" t="e">
        <f>VLOOKUP(C681,自助退!L:V,11,FALSE)</f>
        <v>#N/A</v>
      </c>
    </row>
    <row r="682" spans="1:24">
      <c r="A682" t="s">
        <v>11198</v>
      </c>
      <c r="B682" t="s">
        <v>2252</v>
      </c>
      <c r="C682" t="s">
        <v>7251</v>
      </c>
      <c r="D682">
        <v>4000</v>
      </c>
      <c r="E682" t="s">
        <v>11216</v>
      </c>
      <c r="F682" t="s">
        <v>88</v>
      </c>
      <c r="G682" t="s">
        <v>7253</v>
      </c>
      <c r="H682" t="s">
        <v>343</v>
      </c>
      <c r="I682" t="s">
        <v>10322</v>
      </c>
      <c r="J682" t="s">
        <v>10356</v>
      </c>
      <c r="K682" t="s">
        <v>10357</v>
      </c>
      <c r="L682" t="s">
        <v>10325</v>
      </c>
      <c r="M682" t="s">
        <v>10326</v>
      </c>
      <c r="N682" t="s">
        <v>11198</v>
      </c>
      <c r="O682" t="s">
        <v>10327</v>
      </c>
      <c r="P682" t="s">
        <v>10328</v>
      </c>
      <c r="Q682" t="s">
        <v>10329</v>
      </c>
      <c r="R682" t="s">
        <v>10327</v>
      </c>
      <c r="S682" t="s">
        <v>10327</v>
      </c>
      <c r="T682" t="s">
        <v>10330</v>
      </c>
      <c r="U682" t="str">
        <f t="shared" si="10"/>
        <v>62179937600021097364000</v>
      </c>
      <c r="V682" t="e">
        <f>VLOOKUP(U682,网银退汇!F:G,2,FALSE)</f>
        <v>#N/A</v>
      </c>
      <c r="W682" t="e">
        <f>VLOOKUP(U682,网银退汇!F:O,10,FALSE)</f>
        <v>#N/A</v>
      </c>
      <c r="X682" t="e">
        <f>VLOOKUP(C682,自助退!L:V,11,FALSE)</f>
        <v>#N/A</v>
      </c>
    </row>
    <row r="683" spans="1:24">
      <c r="A683" t="s">
        <v>11198</v>
      </c>
      <c r="B683" t="s">
        <v>7254</v>
      </c>
      <c r="C683" t="s">
        <v>7255</v>
      </c>
      <c r="D683">
        <v>164</v>
      </c>
      <c r="E683" t="s">
        <v>11217</v>
      </c>
      <c r="F683" t="s">
        <v>10363</v>
      </c>
      <c r="G683" t="s">
        <v>5078</v>
      </c>
      <c r="H683" t="s">
        <v>327</v>
      </c>
      <c r="I683" t="s">
        <v>10322</v>
      </c>
      <c r="J683" t="s">
        <v>10351</v>
      </c>
      <c r="K683" t="s">
        <v>10352</v>
      </c>
      <c r="L683" t="s">
        <v>10325</v>
      </c>
      <c r="M683" t="s">
        <v>10364</v>
      </c>
      <c r="N683" t="s">
        <v>11198</v>
      </c>
      <c r="O683" t="s">
        <v>10327</v>
      </c>
      <c r="P683" t="s">
        <v>10328</v>
      </c>
      <c r="Q683" t="s">
        <v>10365</v>
      </c>
      <c r="R683" t="s">
        <v>10327</v>
      </c>
      <c r="S683" t="s">
        <v>10327</v>
      </c>
      <c r="T683" t="s">
        <v>10366</v>
      </c>
      <c r="U683" t="str">
        <f t="shared" si="10"/>
        <v>6212262502002124934164</v>
      </c>
      <c r="V683">
        <f>VLOOKUP(U683,网银退汇!F:G,2,FALSE)</f>
        <v>164</v>
      </c>
      <c r="W683" t="str">
        <f>VLOOKUP(U683,网银退汇!F:O,10,FALSE)</f>
        <v>20170619</v>
      </c>
      <c r="X683">
        <f>VLOOKUP(C683,自助退!L:V,11,FALSE)</f>
        <v>164</v>
      </c>
    </row>
    <row r="684" spans="1:24">
      <c r="A684" t="s">
        <v>11198</v>
      </c>
      <c r="B684" t="s">
        <v>2256</v>
      </c>
      <c r="C684" t="s">
        <v>7257</v>
      </c>
      <c r="D684">
        <v>830</v>
      </c>
      <c r="E684" t="s">
        <v>11218</v>
      </c>
      <c r="F684" t="s">
        <v>88</v>
      </c>
      <c r="G684" t="s">
        <v>7259</v>
      </c>
      <c r="H684" t="s">
        <v>11219</v>
      </c>
      <c r="I684" t="s">
        <v>10322</v>
      </c>
      <c r="J684" t="s">
        <v>10351</v>
      </c>
      <c r="K684" t="s">
        <v>10352</v>
      </c>
      <c r="L684" t="s">
        <v>10325</v>
      </c>
      <c r="M684" t="s">
        <v>10326</v>
      </c>
      <c r="N684" t="s">
        <v>11198</v>
      </c>
      <c r="O684" t="s">
        <v>10327</v>
      </c>
      <c r="P684" t="s">
        <v>10328</v>
      </c>
      <c r="Q684" t="s">
        <v>10329</v>
      </c>
      <c r="R684" t="s">
        <v>10327</v>
      </c>
      <c r="S684" t="s">
        <v>10327</v>
      </c>
      <c r="T684" t="s">
        <v>10330</v>
      </c>
      <c r="U684" t="str">
        <f t="shared" si="10"/>
        <v>6212262502010265117830</v>
      </c>
      <c r="V684" t="e">
        <f>VLOOKUP(U684,网银退汇!F:G,2,FALSE)</f>
        <v>#N/A</v>
      </c>
      <c r="W684" t="e">
        <f>VLOOKUP(U684,网银退汇!F:O,10,FALSE)</f>
        <v>#N/A</v>
      </c>
      <c r="X684" t="e">
        <f>VLOOKUP(C684,自助退!L:V,11,FALSE)</f>
        <v>#N/A</v>
      </c>
    </row>
    <row r="685" spans="1:24">
      <c r="A685" t="s">
        <v>11198</v>
      </c>
      <c r="B685" t="s">
        <v>2259</v>
      </c>
      <c r="C685" t="s">
        <v>7260</v>
      </c>
      <c r="D685">
        <v>1200</v>
      </c>
      <c r="E685" t="s">
        <v>11220</v>
      </c>
      <c r="F685" t="s">
        <v>88</v>
      </c>
      <c r="G685" t="s">
        <v>153</v>
      </c>
      <c r="H685" t="s">
        <v>92</v>
      </c>
      <c r="I685" t="s">
        <v>10656</v>
      </c>
      <c r="J685" t="s">
        <v>10657</v>
      </c>
      <c r="K685" t="s">
        <v>10402</v>
      </c>
      <c r="L685" t="s">
        <v>10325</v>
      </c>
      <c r="M685" t="s">
        <v>10326</v>
      </c>
      <c r="N685" t="s">
        <v>11198</v>
      </c>
      <c r="O685" t="s">
        <v>10403</v>
      </c>
      <c r="P685" t="s">
        <v>10328</v>
      </c>
      <c r="Q685" t="s">
        <v>10329</v>
      </c>
      <c r="R685" t="s">
        <v>10327</v>
      </c>
      <c r="S685" t="s">
        <v>10327</v>
      </c>
      <c r="T685" t="s">
        <v>10330</v>
      </c>
      <c r="U685" t="str">
        <f t="shared" si="10"/>
        <v>62319000000952249741200</v>
      </c>
      <c r="V685" t="e">
        <f>VLOOKUP(U685,网银退汇!F:G,2,FALSE)</f>
        <v>#N/A</v>
      </c>
      <c r="W685" t="e">
        <f>VLOOKUP(U685,网银退汇!F:O,10,FALSE)</f>
        <v>#N/A</v>
      </c>
      <c r="X685" t="e">
        <f>VLOOKUP(C685,自助退!L:V,11,FALSE)</f>
        <v>#N/A</v>
      </c>
    </row>
    <row r="686" spans="1:24">
      <c r="A686" t="s">
        <v>11198</v>
      </c>
      <c r="B686" t="s">
        <v>2260</v>
      </c>
      <c r="C686" t="s">
        <v>7262</v>
      </c>
      <c r="D686">
        <v>609</v>
      </c>
      <c r="E686" t="s">
        <v>11221</v>
      </c>
      <c r="F686" t="s">
        <v>88</v>
      </c>
      <c r="G686" t="s">
        <v>4957</v>
      </c>
      <c r="H686" t="s">
        <v>11222</v>
      </c>
      <c r="I686" t="s">
        <v>10656</v>
      </c>
      <c r="J686" t="s">
        <v>10657</v>
      </c>
      <c r="K686" t="s">
        <v>10402</v>
      </c>
      <c r="L686" t="s">
        <v>10325</v>
      </c>
      <c r="M686" t="s">
        <v>10326</v>
      </c>
      <c r="N686" t="s">
        <v>11198</v>
      </c>
      <c r="O686" t="s">
        <v>10403</v>
      </c>
      <c r="P686" t="s">
        <v>10328</v>
      </c>
      <c r="Q686" t="s">
        <v>10329</v>
      </c>
      <c r="R686" t="s">
        <v>10327</v>
      </c>
      <c r="S686" t="s">
        <v>10327</v>
      </c>
      <c r="T686" t="s">
        <v>10330</v>
      </c>
      <c r="U686" t="str">
        <f t="shared" si="10"/>
        <v>6231900000110156086609</v>
      </c>
      <c r="X686" t="e">
        <f>VLOOKUP(C686,自助退!L:V,11,FALSE)</f>
        <v>#N/A</v>
      </c>
    </row>
    <row r="687" spans="1:24">
      <c r="A687" t="s">
        <v>11198</v>
      </c>
      <c r="B687" t="s">
        <v>7264</v>
      </c>
      <c r="C687" t="s">
        <v>7265</v>
      </c>
      <c r="D687">
        <v>194</v>
      </c>
      <c r="E687" t="s">
        <v>11223</v>
      </c>
      <c r="F687" t="s">
        <v>10363</v>
      </c>
      <c r="G687" t="s">
        <v>5079</v>
      </c>
      <c r="H687" t="s">
        <v>11224</v>
      </c>
      <c r="I687" t="s">
        <v>10322</v>
      </c>
      <c r="J687" t="s">
        <v>10381</v>
      </c>
      <c r="K687" t="s">
        <v>10382</v>
      </c>
      <c r="L687" t="s">
        <v>10325</v>
      </c>
      <c r="M687" t="s">
        <v>10364</v>
      </c>
      <c r="N687" t="s">
        <v>11198</v>
      </c>
      <c r="O687" t="s">
        <v>10327</v>
      </c>
      <c r="P687" t="s">
        <v>10328</v>
      </c>
      <c r="Q687" t="s">
        <v>10365</v>
      </c>
      <c r="R687" t="s">
        <v>10327</v>
      </c>
      <c r="S687" t="s">
        <v>10327</v>
      </c>
      <c r="T687" t="s">
        <v>10366</v>
      </c>
      <c r="U687" t="str">
        <f t="shared" si="10"/>
        <v>6259960044000701194</v>
      </c>
      <c r="V687">
        <f>VLOOKUP(U687,网银退汇!F:G,2,FALSE)</f>
        <v>194</v>
      </c>
      <c r="W687" t="str">
        <f>VLOOKUP(U687,网银退汇!F:O,10,FALSE)</f>
        <v>20170619</v>
      </c>
      <c r="X687">
        <f>VLOOKUP(C687,自助退!L:V,11,FALSE)</f>
        <v>194</v>
      </c>
    </row>
    <row r="688" spans="1:24">
      <c r="A688" t="s">
        <v>11198</v>
      </c>
      <c r="B688" t="s">
        <v>2263</v>
      </c>
      <c r="C688" t="s">
        <v>7267</v>
      </c>
      <c r="D688">
        <v>500</v>
      </c>
      <c r="E688" t="s">
        <v>11225</v>
      </c>
      <c r="F688" t="s">
        <v>88</v>
      </c>
      <c r="G688" t="s">
        <v>7269</v>
      </c>
      <c r="H688" t="s">
        <v>2265</v>
      </c>
      <c r="I688" t="s">
        <v>10322</v>
      </c>
      <c r="J688" t="s">
        <v>10351</v>
      </c>
      <c r="K688" t="s">
        <v>10352</v>
      </c>
      <c r="L688" t="s">
        <v>10325</v>
      </c>
      <c r="M688" t="s">
        <v>10326</v>
      </c>
      <c r="N688" t="s">
        <v>11198</v>
      </c>
      <c r="O688" t="s">
        <v>10327</v>
      </c>
      <c r="P688" t="s">
        <v>10328</v>
      </c>
      <c r="Q688" t="s">
        <v>10329</v>
      </c>
      <c r="R688" t="s">
        <v>10327</v>
      </c>
      <c r="S688" t="s">
        <v>10327</v>
      </c>
      <c r="T688" t="s">
        <v>10330</v>
      </c>
      <c r="U688" t="str">
        <f t="shared" si="10"/>
        <v>6212262502027089286500</v>
      </c>
      <c r="V688" t="e">
        <f>VLOOKUP(U688,网银退汇!F:G,2,FALSE)</f>
        <v>#N/A</v>
      </c>
      <c r="W688" t="e">
        <f>VLOOKUP(U688,网银退汇!F:O,10,FALSE)</f>
        <v>#N/A</v>
      </c>
      <c r="X688" t="e">
        <f>VLOOKUP(C688,自助退!L:V,11,FALSE)</f>
        <v>#N/A</v>
      </c>
    </row>
    <row r="689" spans="1:24">
      <c r="A689" t="s">
        <v>11198</v>
      </c>
      <c r="B689" t="s">
        <v>2266</v>
      </c>
      <c r="C689" t="s">
        <v>7270</v>
      </c>
      <c r="D689">
        <v>396</v>
      </c>
      <c r="E689" t="s">
        <v>11226</v>
      </c>
      <c r="F689" t="s">
        <v>88</v>
      </c>
      <c r="G689" t="s">
        <v>7272</v>
      </c>
      <c r="H689" t="s">
        <v>11227</v>
      </c>
      <c r="I689" t="s">
        <v>10322</v>
      </c>
      <c r="J689" t="s">
        <v>10348</v>
      </c>
      <c r="K689" t="s">
        <v>10349</v>
      </c>
      <c r="L689" t="s">
        <v>10325</v>
      </c>
      <c r="M689" t="s">
        <v>10326</v>
      </c>
      <c r="N689" t="s">
        <v>11198</v>
      </c>
      <c r="O689" t="s">
        <v>10327</v>
      </c>
      <c r="P689" t="s">
        <v>10328</v>
      </c>
      <c r="Q689" t="s">
        <v>10329</v>
      </c>
      <c r="R689" t="s">
        <v>10327</v>
      </c>
      <c r="S689" t="s">
        <v>10327</v>
      </c>
      <c r="T689" t="s">
        <v>10330</v>
      </c>
      <c r="U689" t="str">
        <f t="shared" si="10"/>
        <v>6227003860590214240396</v>
      </c>
      <c r="V689" t="e">
        <f>VLOOKUP(U689,网银退汇!F:G,2,FALSE)</f>
        <v>#N/A</v>
      </c>
      <c r="W689" t="e">
        <f>VLOOKUP(U689,网银退汇!F:O,10,FALSE)</f>
        <v>#N/A</v>
      </c>
      <c r="X689" t="e">
        <f>VLOOKUP(C689,自助退!L:V,11,FALSE)</f>
        <v>#N/A</v>
      </c>
    </row>
    <row r="690" spans="1:24">
      <c r="A690" t="s">
        <v>11198</v>
      </c>
      <c r="B690" t="s">
        <v>2269</v>
      </c>
      <c r="C690" t="s">
        <v>7273</v>
      </c>
      <c r="D690">
        <v>731</v>
      </c>
      <c r="E690" t="s">
        <v>11228</v>
      </c>
      <c r="F690" t="s">
        <v>88</v>
      </c>
      <c r="G690" t="s">
        <v>7275</v>
      </c>
      <c r="H690" t="s">
        <v>11229</v>
      </c>
      <c r="I690" t="s">
        <v>10322</v>
      </c>
      <c r="J690" t="s">
        <v>10348</v>
      </c>
      <c r="K690" t="s">
        <v>10349</v>
      </c>
      <c r="L690" t="s">
        <v>10325</v>
      </c>
      <c r="M690" t="s">
        <v>10326</v>
      </c>
      <c r="N690" t="s">
        <v>11198</v>
      </c>
      <c r="O690" t="s">
        <v>10327</v>
      </c>
      <c r="P690" t="s">
        <v>10328</v>
      </c>
      <c r="Q690" t="s">
        <v>10329</v>
      </c>
      <c r="R690" t="s">
        <v>10327</v>
      </c>
      <c r="S690" t="s">
        <v>10327</v>
      </c>
      <c r="T690" t="s">
        <v>10330</v>
      </c>
      <c r="U690" t="str">
        <f t="shared" si="10"/>
        <v>6217003890001938179731</v>
      </c>
      <c r="V690" t="e">
        <f>VLOOKUP(U690,网银退汇!F:G,2,FALSE)</f>
        <v>#N/A</v>
      </c>
      <c r="W690" t="e">
        <f>VLOOKUP(U690,网银退汇!F:O,10,FALSE)</f>
        <v>#N/A</v>
      </c>
      <c r="X690" t="e">
        <f>VLOOKUP(C690,自助退!L:V,11,FALSE)</f>
        <v>#N/A</v>
      </c>
    </row>
    <row r="691" spans="1:24">
      <c r="A691" t="s">
        <v>11198</v>
      </c>
      <c r="B691" t="s">
        <v>2272</v>
      </c>
      <c r="C691" t="s">
        <v>7276</v>
      </c>
      <c r="D691">
        <v>500</v>
      </c>
      <c r="E691" t="s">
        <v>11230</v>
      </c>
      <c r="F691" t="s">
        <v>88</v>
      </c>
      <c r="G691" t="s">
        <v>7278</v>
      </c>
      <c r="H691" t="s">
        <v>2274</v>
      </c>
      <c r="I691" t="s">
        <v>10322</v>
      </c>
      <c r="J691" t="s">
        <v>10339</v>
      </c>
      <c r="K691" t="s">
        <v>10340</v>
      </c>
      <c r="L691" t="s">
        <v>10325</v>
      </c>
      <c r="M691" t="s">
        <v>10326</v>
      </c>
      <c r="N691" t="s">
        <v>11198</v>
      </c>
      <c r="O691" t="s">
        <v>10327</v>
      </c>
      <c r="P691" t="s">
        <v>10328</v>
      </c>
      <c r="Q691" t="s">
        <v>10329</v>
      </c>
      <c r="R691" t="s">
        <v>10327</v>
      </c>
      <c r="S691" t="s">
        <v>10327</v>
      </c>
      <c r="T691" t="s">
        <v>10330</v>
      </c>
      <c r="U691" t="str">
        <f t="shared" si="10"/>
        <v>6226580053144438500</v>
      </c>
      <c r="V691" t="e">
        <f>VLOOKUP(U691,网银退汇!F:G,2,FALSE)</f>
        <v>#N/A</v>
      </c>
      <c r="W691" t="e">
        <f>VLOOKUP(U691,网银退汇!F:O,10,FALSE)</f>
        <v>#N/A</v>
      </c>
      <c r="X691" t="e">
        <f>VLOOKUP(C691,自助退!L:V,11,FALSE)</f>
        <v>#N/A</v>
      </c>
    </row>
    <row r="692" spans="1:24">
      <c r="A692" t="s">
        <v>11198</v>
      </c>
      <c r="B692" t="s">
        <v>7279</v>
      </c>
      <c r="C692" t="s">
        <v>7280</v>
      </c>
      <c r="D692">
        <v>300</v>
      </c>
      <c r="E692" t="s">
        <v>11231</v>
      </c>
      <c r="F692" t="s">
        <v>90</v>
      </c>
      <c r="G692" t="s">
        <v>5080</v>
      </c>
      <c r="H692" t="s">
        <v>2276</v>
      </c>
      <c r="I692" t="s">
        <v>10322</v>
      </c>
      <c r="J692" t="s">
        <v>10348</v>
      </c>
      <c r="K692" t="s">
        <v>10349</v>
      </c>
      <c r="L692" t="s">
        <v>10325</v>
      </c>
      <c r="M692" t="s">
        <v>10364</v>
      </c>
      <c r="N692" t="s">
        <v>11198</v>
      </c>
      <c r="O692" t="s">
        <v>10327</v>
      </c>
      <c r="P692" t="s">
        <v>10328</v>
      </c>
      <c r="Q692" t="s">
        <v>10365</v>
      </c>
      <c r="R692" t="s">
        <v>10327</v>
      </c>
      <c r="S692" t="s">
        <v>10327</v>
      </c>
      <c r="T692" t="s">
        <v>10366</v>
      </c>
      <c r="U692" t="str">
        <f t="shared" si="10"/>
        <v>6217003860027026622300</v>
      </c>
      <c r="V692">
        <f>VLOOKUP(U692,网银退汇!F:G,2,FALSE)</f>
        <v>300</v>
      </c>
      <c r="W692" t="str">
        <f>VLOOKUP(U692,网银退汇!F:O,10,FALSE)</f>
        <v>20170619</v>
      </c>
      <c r="X692">
        <f>VLOOKUP(C692,自助退!L:V,11,FALSE)</f>
        <v>300</v>
      </c>
    </row>
    <row r="693" spans="1:24">
      <c r="A693" t="s">
        <v>11198</v>
      </c>
      <c r="B693" t="s">
        <v>7282</v>
      </c>
      <c r="C693" t="s">
        <v>7283</v>
      </c>
      <c r="D693">
        <v>107</v>
      </c>
      <c r="E693" t="s">
        <v>11232</v>
      </c>
      <c r="F693" t="s">
        <v>10363</v>
      </c>
      <c r="G693" t="s">
        <v>5081</v>
      </c>
      <c r="H693" t="s">
        <v>2278</v>
      </c>
      <c r="I693" t="s">
        <v>10322</v>
      </c>
      <c r="J693" t="s">
        <v>10381</v>
      </c>
      <c r="K693" t="s">
        <v>10382</v>
      </c>
      <c r="L693" t="s">
        <v>10325</v>
      </c>
      <c r="M693" t="s">
        <v>10364</v>
      </c>
      <c r="N693" t="s">
        <v>11198</v>
      </c>
      <c r="O693" t="s">
        <v>10327</v>
      </c>
      <c r="P693" t="s">
        <v>10328</v>
      </c>
      <c r="Q693" t="s">
        <v>10365</v>
      </c>
      <c r="R693" t="s">
        <v>10327</v>
      </c>
      <c r="S693" t="s">
        <v>10327</v>
      </c>
      <c r="T693" t="s">
        <v>10366</v>
      </c>
      <c r="U693" t="str">
        <f t="shared" si="10"/>
        <v>6259960065603227107</v>
      </c>
      <c r="V693">
        <f>VLOOKUP(U693,网银退汇!F:G,2,FALSE)</f>
        <v>107</v>
      </c>
      <c r="W693" t="str">
        <f>VLOOKUP(U693,网银退汇!F:O,10,FALSE)</f>
        <v>20170619</v>
      </c>
      <c r="X693">
        <f>VLOOKUP(C693,自助退!L:V,11,FALSE)</f>
        <v>107</v>
      </c>
    </row>
    <row r="694" spans="1:24">
      <c r="A694" t="s">
        <v>11198</v>
      </c>
      <c r="B694" t="s">
        <v>2279</v>
      </c>
      <c r="C694" t="s">
        <v>7285</v>
      </c>
      <c r="D694">
        <v>3000</v>
      </c>
      <c r="E694" t="s">
        <v>11233</v>
      </c>
      <c r="F694" t="s">
        <v>88</v>
      </c>
      <c r="G694" t="s">
        <v>384</v>
      </c>
      <c r="H694" t="s">
        <v>337</v>
      </c>
      <c r="I694" t="s">
        <v>10656</v>
      </c>
      <c r="J694" t="s">
        <v>10657</v>
      </c>
      <c r="K694" t="s">
        <v>10402</v>
      </c>
      <c r="L694" t="s">
        <v>10325</v>
      </c>
      <c r="M694" t="s">
        <v>10326</v>
      </c>
      <c r="N694" t="s">
        <v>11198</v>
      </c>
      <c r="O694" t="s">
        <v>10403</v>
      </c>
      <c r="P694" t="s">
        <v>10328</v>
      </c>
      <c r="Q694" t="s">
        <v>10329</v>
      </c>
      <c r="R694" t="s">
        <v>10327</v>
      </c>
      <c r="S694" t="s">
        <v>10327</v>
      </c>
      <c r="T694" t="s">
        <v>10330</v>
      </c>
      <c r="U694" t="str">
        <f t="shared" si="10"/>
        <v>62319000000545134903000</v>
      </c>
      <c r="V694" t="e">
        <f>VLOOKUP(U694,网银退汇!F:G,2,FALSE)</f>
        <v>#N/A</v>
      </c>
      <c r="W694" t="e">
        <f>VLOOKUP(U694,网银退汇!F:O,10,FALSE)</f>
        <v>#N/A</v>
      </c>
      <c r="X694" t="e">
        <f>VLOOKUP(C694,自助退!L:V,11,FALSE)</f>
        <v>#N/A</v>
      </c>
    </row>
    <row r="695" spans="1:24">
      <c r="A695" t="s">
        <v>11198</v>
      </c>
      <c r="B695" t="s">
        <v>2281</v>
      </c>
      <c r="C695" t="s">
        <v>7287</v>
      </c>
      <c r="D695">
        <v>104</v>
      </c>
      <c r="E695" t="s">
        <v>11234</v>
      </c>
      <c r="F695" t="s">
        <v>88</v>
      </c>
      <c r="G695" t="s">
        <v>7289</v>
      </c>
      <c r="H695" t="s">
        <v>11235</v>
      </c>
      <c r="I695" t="s">
        <v>10322</v>
      </c>
      <c r="J695" t="s">
        <v>10348</v>
      </c>
      <c r="K695" t="s">
        <v>10349</v>
      </c>
      <c r="L695" t="s">
        <v>10325</v>
      </c>
      <c r="M695" t="s">
        <v>10326</v>
      </c>
      <c r="N695" t="s">
        <v>11198</v>
      </c>
      <c r="O695" t="s">
        <v>10327</v>
      </c>
      <c r="P695" t="s">
        <v>10328</v>
      </c>
      <c r="Q695" t="s">
        <v>10329</v>
      </c>
      <c r="R695" t="s">
        <v>10327</v>
      </c>
      <c r="S695" t="s">
        <v>10327</v>
      </c>
      <c r="T695" t="s">
        <v>10330</v>
      </c>
      <c r="U695" t="str">
        <f t="shared" si="10"/>
        <v>6217003860016779645104</v>
      </c>
      <c r="V695" t="e">
        <f>VLOOKUP(U695,网银退汇!F:G,2,FALSE)</f>
        <v>#N/A</v>
      </c>
      <c r="W695" t="e">
        <f>VLOOKUP(U695,网银退汇!F:O,10,FALSE)</f>
        <v>#N/A</v>
      </c>
      <c r="X695" t="e">
        <f>VLOOKUP(C695,自助退!L:V,11,FALSE)</f>
        <v>#N/A</v>
      </c>
    </row>
    <row r="696" spans="1:24">
      <c r="A696" t="s">
        <v>11198</v>
      </c>
      <c r="B696" t="s">
        <v>2284</v>
      </c>
      <c r="C696" t="s">
        <v>7290</v>
      </c>
      <c r="D696">
        <v>800</v>
      </c>
      <c r="E696" t="s">
        <v>11236</v>
      </c>
      <c r="F696" t="s">
        <v>88</v>
      </c>
      <c r="G696" t="s">
        <v>7292</v>
      </c>
      <c r="H696" t="s">
        <v>2286</v>
      </c>
      <c r="I696" t="s">
        <v>10416</v>
      </c>
      <c r="J696" t="s">
        <v>10424</v>
      </c>
      <c r="K696" t="s">
        <v>10425</v>
      </c>
      <c r="L696" t="s">
        <v>10325</v>
      </c>
      <c r="M696" t="s">
        <v>10326</v>
      </c>
      <c r="N696" t="s">
        <v>11198</v>
      </c>
      <c r="O696" t="s">
        <v>10327</v>
      </c>
      <c r="P696" t="s">
        <v>10328</v>
      </c>
      <c r="Q696" t="s">
        <v>10329</v>
      </c>
      <c r="R696" t="s">
        <v>10327</v>
      </c>
      <c r="S696" t="s">
        <v>10327</v>
      </c>
      <c r="T696" t="s">
        <v>10330</v>
      </c>
      <c r="U696" t="str">
        <f t="shared" si="10"/>
        <v>6222620590000606925800</v>
      </c>
      <c r="V696" t="e">
        <f>VLOOKUP(U696,网银退汇!F:G,2,FALSE)</f>
        <v>#N/A</v>
      </c>
      <c r="W696" t="e">
        <f>VLOOKUP(U696,网银退汇!F:O,10,FALSE)</f>
        <v>#N/A</v>
      </c>
      <c r="X696" t="e">
        <f>VLOOKUP(C696,自助退!L:V,11,FALSE)</f>
        <v>#N/A</v>
      </c>
    </row>
    <row r="697" spans="1:24">
      <c r="A697" t="s">
        <v>11198</v>
      </c>
      <c r="B697" t="s">
        <v>2287</v>
      </c>
      <c r="C697" t="s">
        <v>7293</v>
      </c>
      <c r="D697">
        <v>342</v>
      </c>
      <c r="E697" t="s">
        <v>11237</v>
      </c>
      <c r="F697" t="s">
        <v>88</v>
      </c>
      <c r="G697" t="s">
        <v>7295</v>
      </c>
      <c r="H697" t="s">
        <v>2289</v>
      </c>
      <c r="I697" t="s">
        <v>10322</v>
      </c>
      <c r="J697" t="s">
        <v>10351</v>
      </c>
      <c r="K697" t="s">
        <v>10352</v>
      </c>
      <c r="L697" t="s">
        <v>10325</v>
      </c>
      <c r="M697" t="s">
        <v>10326</v>
      </c>
      <c r="N697" t="s">
        <v>11198</v>
      </c>
      <c r="O697" t="s">
        <v>10327</v>
      </c>
      <c r="P697" t="s">
        <v>10328</v>
      </c>
      <c r="Q697" t="s">
        <v>10329</v>
      </c>
      <c r="R697" t="s">
        <v>10327</v>
      </c>
      <c r="S697" t="s">
        <v>10327</v>
      </c>
      <c r="T697" t="s">
        <v>10330</v>
      </c>
      <c r="U697" t="str">
        <f t="shared" si="10"/>
        <v>6212262509000657278342</v>
      </c>
      <c r="V697" t="e">
        <f>VLOOKUP(U697,网银退汇!F:G,2,FALSE)</f>
        <v>#N/A</v>
      </c>
      <c r="W697" t="e">
        <f>VLOOKUP(U697,网银退汇!F:O,10,FALSE)</f>
        <v>#N/A</v>
      </c>
      <c r="X697" t="e">
        <f>VLOOKUP(C697,自助退!L:V,11,FALSE)</f>
        <v>#N/A</v>
      </c>
    </row>
    <row r="698" spans="1:24">
      <c r="A698" t="s">
        <v>11198</v>
      </c>
      <c r="B698" t="s">
        <v>2290</v>
      </c>
      <c r="C698" t="s">
        <v>7296</v>
      </c>
      <c r="D698">
        <v>350</v>
      </c>
      <c r="E698" t="s">
        <v>11238</v>
      </c>
      <c r="F698" t="s">
        <v>88</v>
      </c>
      <c r="G698" t="s">
        <v>7298</v>
      </c>
      <c r="H698" t="s">
        <v>11239</v>
      </c>
      <c r="I698" t="s">
        <v>10322</v>
      </c>
      <c r="J698" t="s">
        <v>10351</v>
      </c>
      <c r="K698" t="s">
        <v>10352</v>
      </c>
      <c r="L698" t="s">
        <v>10325</v>
      </c>
      <c r="M698" t="s">
        <v>10326</v>
      </c>
      <c r="N698" t="s">
        <v>11198</v>
      </c>
      <c r="O698" t="s">
        <v>10327</v>
      </c>
      <c r="P698" t="s">
        <v>10328</v>
      </c>
      <c r="Q698" t="s">
        <v>10329</v>
      </c>
      <c r="R698" t="s">
        <v>10327</v>
      </c>
      <c r="S698" t="s">
        <v>10327</v>
      </c>
      <c r="T698" t="s">
        <v>10330</v>
      </c>
      <c r="U698" t="str">
        <f t="shared" si="10"/>
        <v>6229100012214565350</v>
      </c>
      <c r="V698" t="e">
        <f>VLOOKUP(U698,网银退汇!F:G,2,FALSE)</f>
        <v>#N/A</v>
      </c>
      <c r="W698" t="e">
        <f>VLOOKUP(U698,网银退汇!F:O,10,FALSE)</f>
        <v>#N/A</v>
      </c>
      <c r="X698" t="e">
        <f>VLOOKUP(C698,自助退!L:V,11,FALSE)</f>
        <v>#N/A</v>
      </c>
    </row>
    <row r="699" spans="1:24">
      <c r="A699" t="s">
        <v>11198</v>
      </c>
      <c r="B699" t="s">
        <v>2293</v>
      </c>
      <c r="C699" t="s">
        <v>7299</v>
      </c>
      <c r="D699">
        <v>3900</v>
      </c>
      <c r="E699" t="s">
        <v>11194</v>
      </c>
      <c r="F699" t="s">
        <v>88</v>
      </c>
      <c r="G699" t="s">
        <v>6675</v>
      </c>
      <c r="H699" t="s">
        <v>1666</v>
      </c>
      <c r="I699" t="s">
        <v>10416</v>
      </c>
      <c r="J699" t="s">
        <v>10424</v>
      </c>
      <c r="K699" t="s">
        <v>10425</v>
      </c>
      <c r="L699" t="s">
        <v>10325</v>
      </c>
      <c r="M699" t="s">
        <v>10326</v>
      </c>
      <c r="N699" t="s">
        <v>11198</v>
      </c>
      <c r="O699" t="s">
        <v>10327</v>
      </c>
      <c r="P699" t="s">
        <v>10328</v>
      </c>
      <c r="Q699" t="s">
        <v>10329</v>
      </c>
      <c r="R699" t="s">
        <v>10327</v>
      </c>
      <c r="S699" t="s">
        <v>10327</v>
      </c>
      <c r="T699" t="s">
        <v>10330</v>
      </c>
      <c r="U699" t="str">
        <f t="shared" si="10"/>
        <v>62225205881303163900</v>
      </c>
      <c r="V699" t="e">
        <f>VLOOKUP(U699,网银退汇!F:G,2,FALSE)</f>
        <v>#N/A</v>
      </c>
      <c r="W699" t="e">
        <f>VLOOKUP(U699,网银退汇!F:O,10,FALSE)</f>
        <v>#N/A</v>
      </c>
      <c r="X699" t="e">
        <f>VLOOKUP(C699,自助退!L:V,11,FALSE)</f>
        <v>#N/A</v>
      </c>
    </row>
    <row r="700" spans="1:24">
      <c r="A700" t="s">
        <v>11198</v>
      </c>
      <c r="B700" t="s">
        <v>2294</v>
      </c>
      <c r="C700" t="s">
        <v>7301</v>
      </c>
      <c r="D700">
        <v>5000</v>
      </c>
      <c r="E700" t="s">
        <v>11240</v>
      </c>
      <c r="F700" t="s">
        <v>88</v>
      </c>
      <c r="G700" t="s">
        <v>7303</v>
      </c>
      <c r="H700" t="s">
        <v>11241</v>
      </c>
      <c r="I700" t="s">
        <v>10322</v>
      </c>
      <c r="J700" t="s">
        <v>10381</v>
      </c>
      <c r="K700" t="s">
        <v>10382</v>
      </c>
      <c r="L700" t="s">
        <v>10325</v>
      </c>
      <c r="M700" t="s">
        <v>10326</v>
      </c>
      <c r="N700" t="s">
        <v>11198</v>
      </c>
      <c r="O700" t="s">
        <v>10327</v>
      </c>
      <c r="P700" t="s">
        <v>10328</v>
      </c>
      <c r="Q700" t="s">
        <v>10329</v>
      </c>
      <c r="R700" t="s">
        <v>10327</v>
      </c>
      <c r="S700" t="s">
        <v>10327</v>
      </c>
      <c r="T700" t="s">
        <v>10330</v>
      </c>
      <c r="U700" t="str">
        <f t="shared" si="10"/>
        <v>62284808682440507795000</v>
      </c>
      <c r="V700" t="e">
        <f>VLOOKUP(U700,网银退汇!F:G,2,FALSE)</f>
        <v>#N/A</v>
      </c>
      <c r="W700" t="e">
        <f>VLOOKUP(U700,网银退汇!F:O,10,FALSE)</f>
        <v>#N/A</v>
      </c>
      <c r="X700" t="e">
        <f>VLOOKUP(C700,自助退!L:V,11,FALSE)</f>
        <v>#N/A</v>
      </c>
    </row>
    <row r="701" spans="1:24">
      <c r="A701" t="s">
        <v>11198</v>
      </c>
      <c r="B701" t="s">
        <v>2297</v>
      </c>
      <c r="C701" t="s">
        <v>7304</v>
      </c>
      <c r="D701">
        <v>539</v>
      </c>
      <c r="E701" t="s">
        <v>11242</v>
      </c>
      <c r="F701" t="s">
        <v>88</v>
      </c>
      <c r="G701" t="s">
        <v>7306</v>
      </c>
      <c r="H701" t="s">
        <v>2299</v>
      </c>
      <c r="I701" t="s">
        <v>10416</v>
      </c>
      <c r="J701" t="s">
        <v>10424</v>
      </c>
      <c r="K701" t="s">
        <v>10425</v>
      </c>
      <c r="L701" t="s">
        <v>10325</v>
      </c>
      <c r="M701" t="s">
        <v>10326</v>
      </c>
      <c r="N701" t="s">
        <v>11198</v>
      </c>
      <c r="O701" t="s">
        <v>10327</v>
      </c>
      <c r="P701" t="s">
        <v>10328</v>
      </c>
      <c r="Q701" t="s">
        <v>10329</v>
      </c>
      <c r="R701" t="s">
        <v>10327</v>
      </c>
      <c r="S701" t="s">
        <v>10327</v>
      </c>
      <c r="T701" t="s">
        <v>10330</v>
      </c>
      <c r="U701" t="str">
        <f t="shared" si="10"/>
        <v>6222520599599251539</v>
      </c>
      <c r="V701" t="e">
        <f>VLOOKUP(U701,网银退汇!F:G,2,FALSE)</f>
        <v>#N/A</v>
      </c>
      <c r="W701" t="e">
        <f>VLOOKUP(U701,网银退汇!F:O,10,FALSE)</f>
        <v>#N/A</v>
      </c>
      <c r="X701" t="e">
        <f>VLOOKUP(C701,自助退!L:V,11,FALSE)</f>
        <v>#N/A</v>
      </c>
    </row>
    <row r="702" spans="1:24">
      <c r="A702" t="s">
        <v>11198</v>
      </c>
      <c r="B702" t="s">
        <v>2300</v>
      </c>
      <c r="C702" t="s">
        <v>7307</v>
      </c>
      <c r="D702">
        <v>1000</v>
      </c>
      <c r="E702" t="s">
        <v>11243</v>
      </c>
      <c r="F702" t="s">
        <v>88</v>
      </c>
      <c r="G702" t="s">
        <v>7309</v>
      </c>
      <c r="H702" t="s">
        <v>2302</v>
      </c>
      <c r="I702" t="s">
        <v>10322</v>
      </c>
      <c r="J702" t="s">
        <v>10339</v>
      </c>
      <c r="K702" t="s">
        <v>10340</v>
      </c>
      <c r="L702" t="s">
        <v>10325</v>
      </c>
      <c r="M702" t="s">
        <v>10326</v>
      </c>
      <c r="N702" t="s">
        <v>11198</v>
      </c>
      <c r="O702" t="s">
        <v>10327</v>
      </c>
      <c r="P702" t="s">
        <v>10328</v>
      </c>
      <c r="Q702" t="s">
        <v>10329</v>
      </c>
      <c r="R702" t="s">
        <v>10327</v>
      </c>
      <c r="S702" t="s">
        <v>10327</v>
      </c>
      <c r="T702" t="s">
        <v>10330</v>
      </c>
      <c r="U702" t="str">
        <f t="shared" si="10"/>
        <v>62149113000495221000</v>
      </c>
      <c r="V702" t="e">
        <f>VLOOKUP(U702,网银退汇!F:G,2,FALSE)</f>
        <v>#N/A</v>
      </c>
      <c r="W702" t="e">
        <f>VLOOKUP(U702,网银退汇!F:O,10,FALSE)</f>
        <v>#N/A</v>
      </c>
      <c r="X702" t="e">
        <f>VLOOKUP(C702,自助退!L:V,11,FALSE)</f>
        <v>#N/A</v>
      </c>
    </row>
    <row r="703" spans="1:24">
      <c r="A703" t="s">
        <v>11198</v>
      </c>
      <c r="B703" t="s">
        <v>2303</v>
      </c>
      <c r="C703" t="s">
        <v>7310</v>
      </c>
      <c r="D703">
        <v>169</v>
      </c>
      <c r="E703" t="s">
        <v>11244</v>
      </c>
      <c r="F703" t="s">
        <v>88</v>
      </c>
      <c r="G703" t="s">
        <v>7312</v>
      </c>
      <c r="H703" t="s">
        <v>2305</v>
      </c>
      <c r="I703" t="s">
        <v>10322</v>
      </c>
      <c r="J703" t="s">
        <v>10348</v>
      </c>
      <c r="K703" t="s">
        <v>10349</v>
      </c>
      <c r="L703" t="s">
        <v>10325</v>
      </c>
      <c r="M703" t="s">
        <v>10326</v>
      </c>
      <c r="N703" t="s">
        <v>11198</v>
      </c>
      <c r="O703" t="s">
        <v>10327</v>
      </c>
      <c r="P703" t="s">
        <v>10328</v>
      </c>
      <c r="Q703" t="s">
        <v>10329</v>
      </c>
      <c r="R703" t="s">
        <v>10327</v>
      </c>
      <c r="S703" t="s">
        <v>10327</v>
      </c>
      <c r="T703" t="s">
        <v>10330</v>
      </c>
      <c r="U703" t="str">
        <f t="shared" si="10"/>
        <v>6217003860017758630169</v>
      </c>
      <c r="V703" t="e">
        <f>VLOOKUP(U703,网银退汇!F:G,2,FALSE)</f>
        <v>#N/A</v>
      </c>
      <c r="W703" t="e">
        <f>VLOOKUP(U703,网银退汇!F:O,10,FALSE)</f>
        <v>#N/A</v>
      </c>
      <c r="X703" t="e">
        <f>VLOOKUP(C703,自助退!L:V,11,FALSE)</f>
        <v>#N/A</v>
      </c>
    </row>
    <row r="704" spans="1:24">
      <c r="A704" t="s">
        <v>11198</v>
      </c>
      <c r="B704" t="s">
        <v>2306</v>
      </c>
      <c r="C704" t="s">
        <v>7313</v>
      </c>
      <c r="D704">
        <v>138</v>
      </c>
      <c r="E704" t="s">
        <v>11245</v>
      </c>
      <c r="F704" t="s">
        <v>88</v>
      </c>
      <c r="G704" t="s">
        <v>7315</v>
      </c>
      <c r="H704" t="s">
        <v>2308</v>
      </c>
      <c r="I704" t="s">
        <v>10322</v>
      </c>
      <c r="J704" t="s">
        <v>10397</v>
      </c>
      <c r="K704" t="s">
        <v>10398</v>
      </c>
      <c r="L704" t="s">
        <v>10325</v>
      </c>
      <c r="M704" t="s">
        <v>10326</v>
      </c>
      <c r="N704" t="s">
        <v>11198</v>
      </c>
      <c r="O704" t="s">
        <v>10327</v>
      </c>
      <c r="P704" t="s">
        <v>10328</v>
      </c>
      <c r="Q704" t="s">
        <v>10329</v>
      </c>
      <c r="R704" t="s">
        <v>10327</v>
      </c>
      <c r="S704" t="s">
        <v>10327</v>
      </c>
      <c r="T704" t="s">
        <v>10330</v>
      </c>
      <c r="U704" t="str">
        <f t="shared" si="10"/>
        <v>6259699906729102138</v>
      </c>
      <c r="V704" t="e">
        <f>VLOOKUP(U704,网银退汇!F:G,2,FALSE)</f>
        <v>#N/A</v>
      </c>
      <c r="W704" t="e">
        <f>VLOOKUP(U704,网银退汇!F:O,10,FALSE)</f>
        <v>#N/A</v>
      </c>
      <c r="X704" t="e">
        <f>VLOOKUP(C704,自助退!L:V,11,FALSE)</f>
        <v>#N/A</v>
      </c>
    </row>
    <row r="705" spans="1:24">
      <c r="A705" t="s">
        <v>11198</v>
      </c>
      <c r="B705" t="s">
        <v>2309</v>
      </c>
      <c r="C705" t="s">
        <v>7316</v>
      </c>
      <c r="D705">
        <v>9052</v>
      </c>
      <c r="E705" t="s">
        <v>11246</v>
      </c>
      <c r="F705" t="s">
        <v>88</v>
      </c>
      <c r="G705" t="s">
        <v>4933</v>
      </c>
      <c r="H705" t="s">
        <v>11247</v>
      </c>
      <c r="I705" t="s">
        <v>10656</v>
      </c>
      <c r="J705" t="s">
        <v>10657</v>
      </c>
      <c r="K705" t="s">
        <v>10402</v>
      </c>
      <c r="L705" t="s">
        <v>10325</v>
      </c>
      <c r="M705" t="s">
        <v>10326</v>
      </c>
      <c r="N705" t="s">
        <v>11198</v>
      </c>
      <c r="O705" t="s">
        <v>10403</v>
      </c>
      <c r="P705" t="s">
        <v>10328</v>
      </c>
      <c r="Q705" t="s">
        <v>10329</v>
      </c>
      <c r="R705" t="s">
        <v>10327</v>
      </c>
      <c r="S705" t="s">
        <v>10327</v>
      </c>
      <c r="T705" t="s">
        <v>10330</v>
      </c>
      <c r="U705" t="str">
        <f t="shared" si="10"/>
        <v>62319000000415842089052</v>
      </c>
      <c r="X705" t="e">
        <f>VLOOKUP(C705,自助退!L:V,11,FALSE)</f>
        <v>#N/A</v>
      </c>
    </row>
    <row r="706" spans="1:24">
      <c r="A706" t="s">
        <v>11198</v>
      </c>
      <c r="B706" t="s">
        <v>2310</v>
      </c>
      <c r="C706" t="s">
        <v>7318</v>
      </c>
      <c r="D706">
        <v>900</v>
      </c>
      <c r="E706" t="s">
        <v>11248</v>
      </c>
      <c r="F706" t="s">
        <v>88</v>
      </c>
      <c r="G706" t="s">
        <v>7320</v>
      </c>
      <c r="H706" t="s">
        <v>2312</v>
      </c>
      <c r="I706" t="s">
        <v>10322</v>
      </c>
      <c r="J706" t="s">
        <v>10348</v>
      </c>
      <c r="K706" t="s">
        <v>10349</v>
      </c>
      <c r="L706" t="s">
        <v>10325</v>
      </c>
      <c r="M706" t="s">
        <v>10326</v>
      </c>
      <c r="N706" t="s">
        <v>11198</v>
      </c>
      <c r="O706" t="s">
        <v>10327</v>
      </c>
      <c r="P706" t="s">
        <v>10328</v>
      </c>
      <c r="Q706" t="s">
        <v>10329</v>
      </c>
      <c r="R706" t="s">
        <v>10327</v>
      </c>
      <c r="S706" t="s">
        <v>10327</v>
      </c>
      <c r="T706" t="s">
        <v>10330</v>
      </c>
      <c r="U706" t="str">
        <f t="shared" ref="U706:U769" si="11">G706&amp;D706</f>
        <v>6217007160003195954900</v>
      </c>
      <c r="V706" t="e">
        <f>VLOOKUP(U706,网银退汇!F:G,2,FALSE)</f>
        <v>#N/A</v>
      </c>
      <c r="W706" t="e">
        <f>VLOOKUP(U706,网银退汇!F:O,10,FALSE)</f>
        <v>#N/A</v>
      </c>
      <c r="X706" t="e">
        <f>VLOOKUP(C706,自助退!L:V,11,FALSE)</f>
        <v>#N/A</v>
      </c>
    </row>
    <row r="707" spans="1:24">
      <c r="A707" t="s">
        <v>11198</v>
      </c>
      <c r="B707" t="s">
        <v>2313</v>
      </c>
      <c r="C707" t="s">
        <v>7321</v>
      </c>
      <c r="D707">
        <v>41</v>
      </c>
      <c r="E707" t="s">
        <v>11249</v>
      </c>
      <c r="F707" t="s">
        <v>88</v>
      </c>
      <c r="G707" t="s">
        <v>7323</v>
      </c>
      <c r="H707" t="s">
        <v>11250</v>
      </c>
      <c r="I707" t="s">
        <v>10322</v>
      </c>
      <c r="J707" t="s">
        <v>10348</v>
      </c>
      <c r="K707" t="s">
        <v>10349</v>
      </c>
      <c r="L707" t="s">
        <v>10325</v>
      </c>
      <c r="M707" t="s">
        <v>10326</v>
      </c>
      <c r="N707" t="s">
        <v>11198</v>
      </c>
      <c r="O707" t="s">
        <v>10327</v>
      </c>
      <c r="P707" t="s">
        <v>10328</v>
      </c>
      <c r="Q707" t="s">
        <v>10329</v>
      </c>
      <c r="R707" t="s">
        <v>10327</v>
      </c>
      <c r="S707" t="s">
        <v>10327</v>
      </c>
      <c r="T707" t="s">
        <v>10330</v>
      </c>
      <c r="U707" t="str">
        <f t="shared" si="11"/>
        <v>623668390000006650541</v>
      </c>
      <c r="V707" t="e">
        <f>VLOOKUP(U707,网银退汇!F:G,2,FALSE)</f>
        <v>#N/A</v>
      </c>
      <c r="W707" t="e">
        <f>VLOOKUP(U707,网银退汇!F:O,10,FALSE)</f>
        <v>#N/A</v>
      </c>
      <c r="X707" t="e">
        <f>VLOOKUP(C707,自助退!L:V,11,FALSE)</f>
        <v>#N/A</v>
      </c>
    </row>
    <row r="708" spans="1:24">
      <c r="A708" t="s">
        <v>11198</v>
      </c>
      <c r="B708" t="s">
        <v>2316</v>
      </c>
      <c r="C708" t="s">
        <v>7324</v>
      </c>
      <c r="D708">
        <v>1694</v>
      </c>
      <c r="E708" t="s">
        <v>11251</v>
      </c>
      <c r="F708" t="s">
        <v>88</v>
      </c>
      <c r="G708" t="s">
        <v>4944</v>
      </c>
      <c r="H708" t="s">
        <v>1053</v>
      </c>
      <c r="I708" t="s">
        <v>10322</v>
      </c>
      <c r="J708" t="s">
        <v>10381</v>
      </c>
      <c r="K708" t="s">
        <v>10382</v>
      </c>
      <c r="L708" t="s">
        <v>10325</v>
      </c>
      <c r="M708" t="s">
        <v>10326</v>
      </c>
      <c r="N708" t="s">
        <v>11198</v>
      </c>
      <c r="O708" t="s">
        <v>10327</v>
      </c>
      <c r="P708" t="s">
        <v>10328</v>
      </c>
      <c r="Q708" t="s">
        <v>10329</v>
      </c>
      <c r="R708" t="s">
        <v>10327</v>
      </c>
      <c r="S708" t="s">
        <v>10327</v>
      </c>
      <c r="T708" t="s">
        <v>10330</v>
      </c>
      <c r="U708" t="str">
        <f t="shared" si="11"/>
        <v>62284833006700595191694</v>
      </c>
      <c r="X708" t="e">
        <f>VLOOKUP(C708,自助退!L:V,11,FALSE)</f>
        <v>#N/A</v>
      </c>
    </row>
    <row r="709" spans="1:24">
      <c r="A709" t="s">
        <v>11198</v>
      </c>
      <c r="B709" t="s">
        <v>2317</v>
      </c>
      <c r="C709" t="s">
        <v>7326</v>
      </c>
      <c r="D709">
        <v>274</v>
      </c>
      <c r="E709" t="s">
        <v>11252</v>
      </c>
      <c r="F709" t="s">
        <v>88</v>
      </c>
      <c r="G709" t="s">
        <v>7328</v>
      </c>
      <c r="H709" t="s">
        <v>2319</v>
      </c>
      <c r="I709" t="s">
        <v>10656</v>
      </c>
      <c r="J709" t="s">
        <v>10657</v>
      </c>
      <c r="K709" t="s">
        <v>10402</v>
      </c>
      <c r="L709" t="s">
        <v>10325</v>
      </c>
      <c r="M709" t="s">
        <v>10326</v>
      </c>
      <c r="N709" t="s">
        <v>11198</v>
      </c>
      <c r="O709" t="s">
        <v>10403</v>
      </c>
      <c r="P709" t="s">
        <v>10328</v>
      </c>
      <c r="Q709" t="s">
        <v>10329</v>
      </c>
      <c r="R709" t="s">
        <v>10327</v>
      </c>
      <c r="S709" t="s">
        <v>10327</v>
      </c>
      <c r="T709" t="s">
        <v>10330</v>
      </c>
      <c r="U709" t="str">
        <f t="shared" si="11"/>
        <v>6231900000014847061274</v>
      </c>
      <c r="V709" t="e">
        <f>VLOOKUP(U709,网银退汇!F:G,2,FALSE)</f>
        <v>#N/A</v>
      </c>
      <c r="W709" t="e">
        <f>VLOOKUP(U709,网银退汇!F:O,10,FALSE)</f>
        <v>#N/A</v>
      </c>
      <c r="X709" t="e">
        <f>VLOOKUP(C709,自助退!L:V,11,FALSE)</f>
        <v>#N/A</v>
      </c>
    </row>
    <row r="710" spans="1:24">
      <c r="A710" t="s">
        <v>11198</v>
      </c>
      <c r="B710" t="s">
        <v>2320</v>
      </c>
      <c r="C710" t="s">
        <v>7329</v>
      </c>
      <c r="D710">
        <v>8000</v>
      </c>
      <c r="E710" t="s">
        <v>11253</v>
      </c>
      <c r="F710" t="s">
        <v>88</v>
      </c>
      <c r="G710" t="s">
        <v>7331</v>
      </c>
      <c r="H710" t="s">
        <v>11254</v>
      </c>
      <c r="I710" t="s">
        <v>10322</v>
      </c>
      <c r="J710" t="s">
        <v>10381</v>
      </c>
      <c r="K710" t="s">
        <v>10382</v>
      </c>
      <c r="L710" t="s">
        <v>10325</v>
      </c>
      <c r="M710" t="s">
        <v>10326</v>
      </c>
      <c r="N710" t="s">
        <v>11198</v>
      </c>
      <c r="O710" t="s">
        <v>10327</v>
      </c>
      <c r="P710" t="s">
        <v>10328</v>
      </c>
      <c r="Q710" t="s">
        <v>10329</v>
      </c>
      <c r="R710" t="s">
        <v>10327</v>
      </c>
      <c r="S710" t="s">
        <v>10327</v>
      </c>
      <c r="T710" t="s">
        <v>10330</v>
      </c>
      <c r="U710" t="str">
        <f t="shared" si="11"/>
        <v>62284808686518039758000</v>
      </c>
      <c r="V710" t="e">
        <f>VLOOKUP(U710,网银退汇!F:G,2,FALSE)</f>
        <v>#N/A</v>
      </c>
      <c r="W710" t="e">
        <f>VLOOKUP(U710,网银退汇!F:O,10,FALSE)</f>
        <v>#N/A</v>
      </c>
      <c r="X710" t="e">
        <f>VLOOKUP(C710,自助退!L:V,11,FALSE)</f>
        <v>#N/A</v>
      </c>
    </row>
    <row r="711" spans="1:24">
      <c r="A711" t="s">
        <v>11198</v>
      </c>
      <c r="B711" t="s">
        <v>2323</v>
      </c>
      <c r="C711" t="s">
        <v>7332</v>
      </c>
      <c r="D711">
        <v>5000</v>
      </c>
      <c r="E711" t="s">
        <v>11255</v>
      </c>
      <c r="F711" t="s">
        <v>88</v>
      </c>
      <c r="G711" t="s">
        <v>7334</v>
      </c>
      <c r="H711" t="s">
        <v>11256</v>
      </c>
      <c r="I711" t="s">
        <v>10416</v>
      </c>
      <c r="J711" t="s">
        <v>10417</v>
      </c>
      <c r="K711" t="s">
        <v>10418</v>
      </c>
      <c r="L711" t="s">
        <v>10325</v>
      </c>
      <c r="M711" t="s">
        <v>10326</v>
      </c>
      <c r="N711" t="s">
        <v>11198</v>
      </c>
      <c r="O711" t="s">
        <v>10327</v>
      </c>
      <c r="P711" t="s">
        <v>10328</v>
      </c>
      <c r="Q711" t="s">
        <v>10329</v>
      </c>
      <c r="R711" t="s">
        <v>10327</v>
      </c>
      <c r="S711" t="s">
        <v>10327</v>
      </c>
      <c r="T711" t="s">
        <v>10330</v>
      </c>
      <c r="U711" t="str">
        <f t="shared" si="11"/>
        <v>62595886865521745000</v>
      </c>
      <c r="V711" t="e">
        <f>VLOOKUP(U711,网银退汇!F:G,2,FALSE)</f>
        <v>#N/A</v>
      </c>
      <c r="W711" t="e">
        <f>VLOOKUP(U711,网银退汇!F:O,10,FALSE)</f>
        <v>#N/A</v>
      </c>
      <c r="X711" t="e">
        <f>VLOOKUP(C711,自助退!L:V,11,FALSE)</f>
        <v>#N/A</v>
      </c>
    </row>
    <row r="712" spans="1:24">
      <c r="A712" t="s">
        <v>11198</v>
      </c>
      <c r="B712" t="s">
        <v>2326</v>
      </c>
      <c r="C712" t="s">
        <v>7335</v>
      </c>
      <c r="D712">
        <v>90</v>
      </c>
      <c r="E712" t="s">
        <v>11257</v>
      </c>
      <c r="F712" t="s">
        <v>88</v>
      </c>
      <c r="G712" t="s">
        <v>7337</v>
      </c>
      <c r="H712" t="s">
        <v>2328</v>
      </c>
      <c r="I712" t="s">
        <v>10322</v>
      </c>
      <c r="J712" t="s">
        <v>10351</v>
      </c>
      <c r="K712" t="s">
        <v>10352</v>
      </c>
      <c r="L712" t="s">
        <v>10325</v>
      </c>
      <c r="M712" t="s">
        <v>10326</v>
      </c>
      <c r="N712" t="s">
        <v>11198</v>
      </c>
      <c r="O712" t="s">
        <v>10327</v>
      </c>
      <c r="P712" t="s">
        <v>10328</v>
      </c>
      <c r="Q712" t="s">
        <v>10329</v>
      </c>
      <c r="R712" t="s">
        <v>10327</v>
      </c>
      <c r="S712" t="s">
        <v>10327</v>
      </c>
      <c r="T712" t="s">
        <v>10330</v>
      </c>
      <c r="U712" t="str">
        <f t="shared" si="11"/>
        <v>622597000650051690</v>
      </c>
      <c r="V712" t="e">
        <f>VLOOKUP(U712,网银退汇!F:G,2,FALSE)</f>
        <v>#N/A</v>
      </c>
      <c r="W712" t="e">
        <f>VLOOKUP(U712,网银退汇!F:O,10,FALSE)</f>
        <v>#N/A</v>
      </c>
      <c r="X712" t="e">
        <f>VLOOKUP(C712,自助退!L:V,11,FALSE)</f>
        <v>#N/A</v>
      </c>
    </row>
    <row r="713" spans="1:24">
      <c r="A713" t="s">
        <v>11258</v>
      </c>
      <c r="B713" t="s">
        <v>2329</v>
      </c>
      <c r="C713" t="s">
        <v>7343</v>
      </c>
      <c r="D713">
        <v>3900</v>
      </c>
      <c r="E713" t="s">
        <v>11194</v>
      </c>
      <c r="F713" t="s">
        <v>88</v>
      </c>
      <c r="G713" t="s">
        <v>7204</v>
      </c>
      <c r="H713" t="s">
        <v>1666</v>
      </c>
      <c r="I713" t="s">
        <v>10322</v>
      </c>
      <c r="J713" t="s">
        <v>10348</v>
      </c>
      <c r="K713" t="s">
        <v>10349</v>
      </c>
      <c r="L713" t="s">
        <v>10325</v>
      </c>
      <c r="M713" t="s">
        <v>10326</v>
      </c>
      <c r="N713" t="s">
        <v>11258</v>
      </c>
      <c r="O713" t="s">
        <v>10327</v>
      </c>
      <c r="P713" t="s">
        <v>10328</v>
      </c>
      <c r="Q713" t="s">
        <v>10329</v>
      </c>
      <c r="R713" t="s">
        <v>10327</v>
      </c>
      <c r="S713" t="s">
        <v>10327</v>
      </c>
      <c r="T713" t="s">
        <v>10330</v>
      </c>
      <c r="U713" t="str">
        <f t="shared" si="11"/>
        <v>62596542308826223900</v>
      </c>
      <c r="V713" t="e">
        <f>VLOOKUP(U713,网银退汇!F:G,2,FALSE)</f>
        <v>#N/A</v>
      </c>
      <c r="W713" t="e">
        <f>VLOOKUP(U713,网银退汇!F:O,10,FALSE)</f>
        <v>#N/A</v>
      </c>
      <c r="X713" t="e">
        <f>VLOOKUP(C713,自助退!L:V,11,FALSE)</f>
        <v>#N/A</v>
      </c>
    </row>
    <row r="714" spans="1:24">
      <c r="A714" t="s">
        <v>11258</v>
      </c>
      <c r="B714" t="s">
        <v>2330</v>
      </c>
      <c r="C714" t="s">
        <v>7347</v>
      </c>
      <c r="D714">
        <v>4000</v>
      </c>
      <c r="E714" t="s">
        <v>11259</v>
      </c>
      <c r="F714" t="s">
        <v>88</v>
      </c>
      <c r="G714" t="s">
        <v>7349</v>
      </c>
      <c r="H714" t="s">
        <v>2332</v>
      </c>
      <c r="I714" t="s">
        <v>10322</v>
      </c>
      <c r="J714" t="s">
        <v>10381</v>
      </c>
      <c r="K714" t="s">
        <v>10382</v>
      </c>
      <c r="L714" t="s">
        <v>10325</v>
      </c>
      <c r="M714" t="s">
        <v>10326</v>
      </c>
      <c r="N714" t="s">
        <v>11258</v>
      </c>
      <c r="O714" t="s">
        <v>10327</v>
      </c>
      <c r="P714" t="s">
        <v>10328</v>
      </c>
      <c r="Q714" t="s">
        <v>10329</v>
      </c>
      <c r="R714" t="s">
        <v>10327</v>
      </c>
      <c r="S714" t="s">
        <v>10327</v>
      </c>
      <c r="T714" t="s">
        <v>10330</v>
      </c>
      <c r="U714" t="str">
        <f t="shared" si="11"/>
        <v>62284833085916020774000</v>
      </c>
      <c r="V714" t="e">
        <f>VLOOKUP(U714,网银退汇!F:G,2,FALSE)</f>
        <v>#N/A</v>
      </c>
      <c r="W714" t="e">
        <f>VLOOKUP(U714,网银退汇!F:O,10,FALSE)</f>
        <v>#N/A</v>
      </c>
      <c r="X714" t="e">
        <f>VLOOKUP(C714,自助退!L:V,11,FALSE)</f>
        <v>#N/A</v>
      </c>
    </row>
    <row r="715" spans="1:24">
      <c r="A715" t="s">
        <v>11258</v>
      </c>
      <c r="B715" t="s">
        <v>2333</v>
      </c>
      <c r="C715" t="s">
        <v>7350</v>
      </c>
      <c r="D715">
        <v>10</v>
      </c>
      <c r="E715" t="s">
        <v>11260</v>
      </c>
      <c r="F715" t="s">
        <v>88</v>
      </c>
      <c r="G715" t="s">
        <v>4965</v>
      </c>
      <c r="H715" t="s">
        <v>440</v>
      </c>
      <c r="I715" t="s">
        <v>10335</v>
      </c>
      <c r="J715" t="s">
        <v>10</v>
      </c>
      <c r="K715" t="s">
        <v>10336</v>
      </c>
      <c r="L715" t="s">
        <v>10325</v>
      </c>
      <c r="M715" t="s">
        <v>10326</v>
      </c>
      <c r="N715" t="s">
        <v>11258</v>
      </c>
      <c r="O715" t="s">
        <v>10327</v>
      </c>
      <c r="P715" t="s">
        <v>10328</v>
      </c>
      <c r="Q715" t="s">
        <v>10329</v>
      </c>
      <c r="R715" t="s">
        <v>10327</v>
      </c>
      <c r="S715" t="s">
        <v>10327</v>
      </c>
      <c r="T715" t="s">
        <v>10330</v>
      </c>
      <c r="U715" t="str">
        <f t="shared" si="11"/>
        <v>439225800020401810</v>
      </c>
      <c r="V715" t="e">
        <f>VLOOKUP(U715,网银退汇!F:G,2,FALSE)</f>
        <v>#N/A</v>
      </c>
      <c r="W715" t="e">
        <f>VLOOKUP(U715,网银退汇!F:O,10,FALSE)</f>
        <v>#N/A</v>
      </c>
      <c r="X715" t="e">
        <f>VLOOKUP(C715,自助退!L:V,11,FALSE)</f>
        <v>#N/A</v>
      </c>
    </row>
    <row r="716" spans="1:24">
      <c r="A716" t="s">
        <v>11258</v>
      </c>
      <c r="B716" t="s">
        <v>2334</v>
      </c>
      <c r="C716" t="s">
        <v>7355</v>
      </c>
      <c r="D716">
        <v>2000</v>
      </c>
      <c r="E716" t="s">
        <v>11261</v>
      </c>
      <c r="F716" t="s">
        <v>88</v>
      </c>
      <c r="G716" t="s">
        <v>7357</v>
      </c>
      <c r="H716" t="s">
        <v>2336</v>
      </c>
      <c r="I716" t="s">
        <v>10322</v>
      </c>
      <c r="J716" t="s">
        <v>10351</v>
      </c>
      <c r="K716" t="s">
        <v>10352</v>
      </c>
      <c r="L716" t="s">
        <v>10325</v>
      </c>
      <c r="M716" t="s">
        <v>10326</v>
      </c>
      <c r="N716" t="s">
        <v>11258</v>
      </c>
      <c r="O716" t="s">
        <v>10327</v>
      </c>
      <c r="P716" t="s">
        <v>10328</v>
      </c>
      <c r="Q716" t="s">
        <v>10329</v>
      </c>
      <c r="R716" t="s">
        <v>10327</v>
      </c>
      <c r="S716" t="s">
        <v>10327</v>
      </c>
      <c r="T716" t="s">
        <v>10330</v>
      </c>
      <c r="U716" t="str">
        <f t="shared" si="11"/>
        <v>62220825110003135522000</v>
      </c>
      <c r="V716" t="e">
        <f>VLOOKUP(U716,网银退汇!F:G,2,FALSE)</f>
        <v>#N/A</v>
      </c>
      <c r="W716" t="e">
        <f>VLOOKUP(U716,网银退汇!F:O,10,FALSE)</f>
        <v>#N/A</v>
      </c>
      <c r="X716" t="e">
        <f>VLOOKUP(C716,自助退!L:V,11,FALSE)</f>
        <v>#N/A</v>
      </c>
    </row>
    <row r="717" spans="1:24">
      <c r="A717" t="s">
        <v>11258</v>
      </c>
      <c r="B717" t="s">
        <v>7358</v>
      </c>
      <c r="C717" t="s">
        <v>7359</v>
      </c>
      <c r="D717">
        <v>59</v>
      </c>
      <c r="E717" t="s">
        <v>11262</v>
      </c>
      <c r="F717" t="s">
        <v>11263</v>
      </c>
      <c r="G717" t="s">
        <v>5082</v>
      </c>
      <c r="H717" t="s">
        <v>2338</v>
      </c>
      <c r="I717" t="s">
        <v>10444</v>
      </c>
      <c r="J717" t="s">
        <v>10445</v>
      </c>
      <c r="K717" t="s">
        <v>10446</v>
      </c>
      <c r="L717" t="s">
        <v>10325</v>
      </c>
      <c r="M717" t="s">
        <v>10364</v>
      </c>
      <c r="N717" t="s">
        <v>11258</v>
      </c>
      <c r="O717" t="s">
        <v>10327</v>
      </c>
      <c r="P717" t="s">
        <v>10328</v>
      </c>
      <c r="Q717" t="s">
        <v>10365</v>
      </c>
      <c r="R717" t="s">
        <v>10327</v>
      </c>
      <c r="S717" t="s">
        <v>10327</v>
      </c>
      <c r="T717" t="s">
        <v>10366</v>
      </c>
      <c r="U717" t="str">
        <f t="shared" si="11"/>
        <v>621778830240053591259</v>
      </c>
      <c r="V717">
        <f>VLOOKUP(U717,网银退汇!F:G,2,FALSE)</f>
        <v>59</v>
      </c>
      <c r="W717" t="str">
        <f>VLOOKUP(U717,网银退汇!F:O,10,FALSE)</f>
        <v>20170619</v>
      </c>
      <c r="X717">
        <f>VLOOKUP(C717,自助退!L:V,11,FALSE)</f>
        <v>59</v>
      </c>
    </row>
    <row r="718" spans="1:24">
      <c r="A718" t="s">
        <v>11258</v>
      </c>
      <c r="B718" t="s">
        <v>2339</v>
      </c>
      <c r="C718" t="s">
        <v>7361</v>
      </c>
      <c r="D718">
        <v>1500</v>
      </c>
      <c r="E718" t="s">
        <v>11264</v>
      </c>
      <c r="F718" t="s">
        <v>88</v>
      </c>
      <c r="G718" t="s">
        <v>7363</v>
      </c>
      <c r="H718" t="s">
        <v>2341</v>
      </c>
      <c r="I718" t="s">
        <v>10322</v>
      </c>
      <c r="J718" t="s">
        <v>10381</v>
      </c>
      <c r="K718" t="s">
        <v>10382</v>
      </c>
      <c r="L718" t="s">
        <v>10325</v>
      </c>
      <c r="M718" t="s">
        <v>10326</v>
      </c>
      <c r="N718" t="s">
        <v>11258</v>
      </c>
      <c r="O718" t="s">
        <v>10327</v>
      </c>
      <c r="P718" t="s">
        <v>10328</v>
      </c>
      <c r="Q718" t="s">
        <v>10329</v>
      </c>
      <c r="R718" t="s">
        <v>10327</v>
      </c>
      <c r="S718" t="s">
        <v>10327</v>
      </c>
      <c r="T718" t="s">
        <v>10330</v>
      </c>
      <c r="U718" t="str">
        <f t="shared" si="11"/>
        <v>62284833184319100771500</v>
      </c>
      <c r="V718" t="e">
        <f>VLOOKUP(U718,网银退汇!F:G,2,FALSE)</f>
        <v>#N/A</v>
      </c>
      <c r="W718" t="e">
        <f>VLOOKUP(U718,网银退汇!F:O,10,FALSE)</f>
        <v>#N/A</v>
      </c>
      <c r="X718" t="e">
        <f>VLOOKUP(C718,自助退!L:V,11,FALSE)</f>
        <v>#N/A</v>
      </c>
    </row>
    <row r="719" spans="1:24">
      <c r="A719" t="s">
        <v>11258</v>
      </c>
      <c r="B719" t="s">
        <v>2344</v>
      </c>
      <c r="C719" t="s">
        <v>7368</v>
      </c>
      <c r="D719">
        <v>2000</v>
      </c>
      <c r="E719" t="s">
        <v>11210</v>
      </c>
      <c r="F719" t="s">
        <v>88</v>
      </c>
      <c r="G719" t="s">
        <v>5389</v>
      </c>
      <c r="H719" t="s">
        <v>661</v>
      </c>
      <c r="I719" t="s">
        <v>10322</v>
      </c>
      <c r="J719" t="s">
        <v>10381</v>
      </c>
      <c r="K719" t="s">
        <v>10382</v>
      </c>
      <c r="L719" t="s">
        <v>10325</v>
      </c>
      <c r="M719" t="s">
        <v>10326</v>
      </c>
      <c r="N719" t="s">
        <v>11258</v>
      </c>
      <c r="O719" t="s">
        <v>10327</v>
      </c>
      <c r="P719" t="s">
        <v>10328</v>
      </c>
      <c r="Q719" t="s">
        <v>10329</v>
      </c>
      <c r="R719" t="s">
        <v>10327</v>
      </c>
      <c r="S719" t="s">
        <v>10327</v>
      </c>
      <c r="T719" t="s">
        <v>10330</v>
      </c>
      <c r="U719" t="str">
        <f t="shared" si="11"/>
        <v>62284841485972063772000</v>
      </c>
      <c r="V719" t="e">
        <f>VLOOKUP(U719,网银退汇!F:G,2,FALSE)</f>
        <v>#N/A</v>
      </c>
      <c r="W719" t="e">
        <f>VLOOKUP(U719,网银退汇!F:O,10,FALSE)</f>
        <v>#N/A</v>
      </c>
      <c r="X719" t="e">
        <f>VLOOKUP(C719,自助退!L:V,11,FALSE)</f>
        <v>#N/A</v>
      </c>
    </row>
    <row r="720" spans="1:24">
      <c r="A720" t="s">
        <v>11258</v>
      </c>
      <c r="B720" t="s">
        <v>2345</v>
      </c>
      <c r="C720" t="s">
        <v>7370</v>
      </c>
      <c r="D720">
        <v>500</v>
      </c>
      <c r="E720" t="s">
        <v>10555</v>
      </c>
      <c r="F720" t="s">
        <v>88</v>
      </c>
      <c r="G720" t="s">
        <v>5389</v>
      </c>
      <c r="H720" t="s">
        <v>661</v>
      </c>
      <c r="I720" t="s">
        <v>10322</v>
      </c>
      <c r="J720" t="s">
        <v>10381</v>
      </c>
      <c r="K720" t="s">
        <v>10382</v>
      </c>
      <c r="L720" t="s">
        <v>10325</v>
      </c>
      <c r="M720" t="s">
        <v>10326</v>
      </c>
      <c r="N720" t="s">
        <v>11258</v>
      </c>
      <c r="O720" t="s">
        <v>10327</v>
      </c>
      <c r="P720" t="s">
        <v>10328</v>
      </c>
      <c r="Q720" t="s">
        <v>10329</v>
      </c>
      <c r="R720" t="s">
        <v>10327</v>
      </c>
      <c r="S720" t="s">
        <v>10327</v>
      </c>
      <c r="T720" t="s">
        <v>10330</v>
      </c>
      <c r="U720" t="str">
        <f t="shared" si="11"/>
        <v>6228484148597206377500</v>
      </c>
      <c r="V720" t="e">
        <f>VLOOKUP(U720,网银退汇!F:G,2,FALSE)</f>
        <v>#N/A</v>
      </c>
      <c r="W720" t="e">
        <f>VLOOKUP(U720,网银退汇!F:O,10,FALSE)</f>
        <v>#N/A</v>
      </c>
      <c r="X720" t="e">
        <f>VLOOKUP(C720,自助退!L:V,11,FALSE)</f>
        <v>#N/A</v>
      </c>
    </row>
    <row r="721" spans="1:24">
      <c r="A721" t="s">
        <v>11258</v>
      </c>
      <c r="B721" t="s">
        <v>2346</v>
      </c>
      <c r="C721" t="s">
        <v>7372</v>
      </c>
      <c r="D721">
        <v>500</v>
      </c>
      <c r="E721" t="s">
        <v>11265</v>
      </c>
      <c r="F721" t="s">
        <v>88</v>
      </c>
      <c r="G721" t="s">
        <v>7374</v>
      </c>
      <c r="H721" t="s">
        <v>2348</v>
      </c>
      <c r="I721" t="s">
        <v>10322</v>
      </c>
      <c r="J721" t="s">
        <v>10359</v>
      </c>
      <c r="K721" t="s">
        <v>10360</v>
      </c>
      <c r="L721" t="s">
        <v>10325</v>
      </c>
      <c r="M721" t="s">
        <v>10326</v>
      </c>
      <c r="N721" t="s">
        <v>11258</v>
      </c>
      <c r="O721" t="s">
        <v>10327</v>
      </c>
      <c r="P721" t="s">
        <v>10328</v>
      </c>
      <c r="Q721" t="s">
        <v>10329</v>
      </c>
      <c r="R721" t="s">
        <v>10327</v>
      </c>
      <c r="S721" t="s">
        <v>10327</v>
      </c>
      <c r="T721" t="s">
        <v>10330</v>
      </c>
      <c r="U721" t="str">
        <f t="shared" si="11"/>
        <v>6216616207004258367500</v>
      </c>
      <c r="V721" t="e">
        <f>VLOOKUP(U721,网银退汇!F:G,2,FALSE)</f>
        <v>#N/A</v>
      </c>
      <c r="W721" t="e">
        <f>VLOOKUP(U721,网银退汇!F:O,10,FALSE)</f>
        <v>#N/A</v>
      </c>
      <c r="X721" t="e">
        <f>VLOOKUP(C721,自助退!L:V,11,FALSE)</f>
        <v>#N/A</v>
      </c>
    </row>
    <row r="722" spans="1:24">
      <c r="A722" t="s">
        <v>11258</v>
      </c>
      <c r="B722" t="s">
        <v>2349</v>
      </c>
      <c r="C722" t="s">
        <v>7375</v>
      </c>
      <c r="D722">
        <v>9000</v>
      </c>
      <c r="E722" t="s">
        <v>11266</v>
      </c>
      <c r="F722" t="s">
        <v>88</v>
      </c>
      <c r="G722" t="s">
        <v>7377</v>
      </c>
      <c r="H722" t="s">
        <v>11267</v>
      </c>
      <c r="I722" t="s">
        <v>10322</v>
      </c>
      <c r="J722" t="s">
        <v>10348</v>
      </c>
      <c r="K722" t="s">
        <v>10349</v>
      </c>
      <c r="L722" t="s">
        <v>10325</v>
      </c>
      <c r="M722" t="s">
        <v>10326</v>
      </c>
      <c r="N722" t="s">
        <v>11258</v>
      </c>
      <c r="O722" t="s">
        <v>10327</v>
      </c>
      <c r="P722" t="s">
        <v>10328</v>
      </c>
      <c r="Q722" t="s">
        <v>10329</v>
      </c>
      <c r="R722" t="s">
        <v>10327</v>
      </c>
      <c r="S722" t="s">
        <v>10327</v>
      </c>
      <c r="T722" t="s">
        <v>10330</v>
      </c>
      <c r="U722" t="str">
        <f t="shared" si="11"/>
        <v>62831742402265539000</v>
      </c>
      <c r="V722" t="e">
        <f>VLOOKUP(U722,网银退汇!F:G,2,FALSE)</f>
        <v>#N/A</v>
      </c>
      <c r="W722" t="e">
        <f>VLOOKUP(U722,网银退汇!F:O,10,FALSE)</f>
        <v>#N/A</v>
      </c>
      <c r="X722" t="e">
        <f>VLOOKUP(C722,自助退!L:V,11,FALSE)</f>
        <v>#N/A</v>
      </c>
    </row>
    <row r="723" spans="1:24">
      <c r="A723" t="s">
        <v>11258</v>
      </c>
      <c r="B723" t="s">
        <v>2352</v>
      </c>
      <c r="C723" t="s">
        <v>7378</v>
      </c>
      <c r="D723">
        <v>194</v>
      </c>
      <c r="E723" t="s">
        <v>11268</v>
      </c>
      <c r="F723" t="s">
        <v>88</v>
      </c>
      <c r="G723" t="s">
        <v>7380</v>
      </c>
      <c r="H723" t="s">
        <v>2354</v>
      </c>
      <c r="I723" t="s">
        <v>10656</v>
      </c>
      <c r="J723" t="s">
        <v>10657</v>
      </c>
      <c r="K723" t="s">
        <v>10402</v>
      </c>
      <c r="L723" t="s">
        <v>10325</v>
      </c>
      <c r="M723" t="s">
        <v>10326</v>
      </c>
      <c r="N723" t="s">
        <v>11258</v>
      </c>
      <c r="O723" t="s">
        <v>10403</v>
      </c>
      <c r="P723" t="s">
        <v>10328</v>
      </c>
      <c r="Q723" t="s">
        <v>10329</v>
      </c>
      <c r="R723" t="s">
        <v>10327</v>
      </c>
      <c r="S723" t="s">
        <v>10327</v>
      </c>
      <c r="T723" t="s">
        <v>10330</v>
      </c>
      <c r="U723" t="str">
        <f t="shared" si="11"/>
        <v>6231900000143870471194</v>
      </c>
      <c r="V723" t="e">
        <f>VLOOKUP(U723,网银退汇!F:G,2,FALSE)</f>
        <v>#N/A</v>
      </c>
      <c r="W723" t="e">
        <f>VLOOKUP(U723,网银退汇!F:O,10,FALSE)</f>
        <v>#N/A</v>
      </c>
      <c r="X723" t="e">
        <f>VLOOKUP(C723,自助退!L:V,11,FALSE)</f>
        <v>#N/A</v>
      </c>
    </row>
    <row r="724" spans="1:24">
      <c r="A724" t="s">
        <v>11258</v>
      </c>
      <c r="B724" t="s">
        <v>2355</v>
      </c>
      <c r="C724" t="s">
        <v>7381</v>
      </c>
      <c r="D724">
        <v>500</v>
      </c>
      <c r="E724" t="s">
        <v>11269</v>
      </c>
      <c r="F724" t="s">
        <v>88</v>
      </c>
      <c r="G724" t="s">
        <v>7383</v>
      </c>
      <c r="H724" t="s">
        <v>11270</v>
      </c>
      <c r="I724" t="s">
        <v>10322</v>
      </c>
      <c r="J724" t="s">
        <v>10348</v>
      </c>
      <c r="K724" t="s">
        <v>10349</v>
      </c>
      <c r="L724" t="s">
        <v>10325</v>
      </c>
      <c r="M724" t="s">
        <v>10326</v>
      </c>
      <c r="N724" t="s">
        <v>11258</v>
      </c>
      <c r="O724" t="s">
        <v>10327</v>
      </c>
      <c r="P724" t="s">
        <v>10328</v>
      </c>
      <c r="Q724" t="s">
        <v>10329</v>
      </c>
      <c r="R724" t="s">
        <v>10327</v>
      </c>
      <c r="S724" t="s">
        <v>10327</v>
      </c>
      <c r="T724" t="s">
        <v>10330</v>
      </c>
      <c r="U724" t="str">
        <f t="shared" si="11"/>
        <v>6221682205307262500</v>
      </c>
      <c r="V724" t="e">
        <f>VLOOKUP(U724,网银退汇!F:G,2,FALSE)</f>
        <v>#N/A</v>
      </c>
      <c r="W724" t="e">
        <f>VLOOKUP(U724,网银退汇!F:O,10,FALSE)</f>
        <v>#N/A</v>
      </c>
      <c r="X724" t="e">
        <f>VLOOKUP(C724,自助退!L:V,11,FALSE)</f>
        <v>#N/A</v>
      </c>
    </row>
    <row r="725" spans="1:24">
      <c r="A725" t="s">
        <v>11258</v>
      </c>
      <c r="B725" t="s">
        <v>2358</v>
      </c>
      <c r="C725" t="s">
        <v>7384</v>
      </c>
      <c r="D725">
        <v>33</v>
      </c>
      <c r="E725" t="s">
        <v>11271</v>
      </c>
      <c r="F725" t="s">
        <v>88</v>
      </c>
      <c r="G725" t="s">
        <v>6067</v>
      </c>
      <c r="H725" t="s">
        <v>1206</v>
      </c>
      <c r="I725" t="s">
        <v>10322</v>
      </c>
      <c r="J725" t="s">
        <v>10381</v>
      </c>
      <c r="K725" t="s">
        <v>10382</v>
      </c>
      <c r="L725" t="s">
        <v>10325</v>
      </c>
      <c r="M725" t="s">
        <v>10326</v>
      </c>
      <c r="N725" t="s">
        <v>11258</v>
      </c>
      <c r="O725" t="s">
        <v>10327</v>
      </c>
      <c r="P725" t="s">
        <v>10328</v>
      </c>
      <c r="Q725" t="s">
        <v>10329</v>
      </c>
      <c r="R725" t="s">
        <v>10327</v>
      </c>
      <c r="S725" t="s">
        <v>10327</v>
      </c>
      <c r="T725" t="s">
        <v>10330</v>
      </c>
      <c r="U725" t="str">
        <f t="shared" si="11"/>
        <v>622848086842839707933</v>
      </c>
      <c r="V725" t="e">
        <f>VLOOKUP(U725,网银退汇!F:G,2,FALSE)</f>
        <v>#N/A</v>
      </c>
      <c r="W725" t="e">
        <f>VLOOKUP(U725,网银退汇!F:O,10,FALSE)</f>
        <v>#N/A</v>
      </c>
      <c r="X725" t="e">
        <f>VLOOKUP(C725,自助退!L:V,11,FALSE)</f>
        <v>#N/A</v>
      </c>
    </row>
    <row r="726" spans="1:24">
      <c r="A726" t="s">
        <v>11258</v>
      </c>
      <c r="B726" t="s">
        <v>2359</v>
      </c>
      <c r="C726" t="s">
        <v>7386</v>
      </c>
      <c r="D726">
        <v>500</v>
      </c>
      <c r="E726" t="s">
        <v>11272</v>
      </c>
      <c r="F726" t="s">
        <v>88</v>
      </c>
      <c r="G726" t="s">
        <v>7388</v>
      </c>
      <c r="H726" t="s">
        <v>2361</v>
      </c>
      <c r="I726" t="s">
        <v>10656</v>
      </c>
      <c r="J726" t="s">
        <v>10657</v>
      </c>
      <c r="K726" t="s">
        <v>10402</v>
      </c>
      <c r="L726" t="s">
        <v>10325</v>
      </c>
      <c r="M726" t="s">
        <v>10326</v>
      </c>
      <c r="N726" t="s">
        <v>11258</v>
      </c>
      <c r="O726" t="s">
        <v>10403</v>
      </c>
      <c r="P726" t="s">
        <v>10328</v>
      </c>
      <c r="Q726" t="s">
        <v>10329</v>
      </c>
      <c r="R726" t="s">
        <v>10327</v>
      </c>
      <c r="S726" t="s">
        <v>10327</v>
      </c>
      <c r="T726" t="s">
        <v>10330</v>
      </c>
      <c r="U726" t="str">
        <f t="shared" si="11"/>
        <v>6210178002041017816500</v>
      </c>
      <c r="V726" t="e">
        <f>VLOOKUP(U726,网银退汇!F:G,2,FALSE)</f>
        <v>#N/A</v>
      </c>
      <c r="W726" t="e">
        <f>VLOOKUP(U726,网银退汇!F:O,10,FALSE)</f>
        <v>#N/A</v>
      </c>
      <c r="X726" t="e">
        <f>VLOOKUP(C726,自助退!L:V,11,FALSE)</f>
        <v>#N/A</v>
      </c>
    </row>
    <row r="727" spans="1:24">
      <c r="A727" t="s">
        <v>11258</v>
      </c>
      <c r="B727" t="s">
        <v>2362</v>
      </c>
      <c r="C727" t="s">
        <v>7389</v>
      </c>
      <c r="D727">
        <v>3900</v>
      </c>
      <c r="E727" t="s">
        <v>11194</v>
      </c>
      <c r="F727" t="s">
        <v>88</v>
      </c>
      <c r="G727" t="s">
        <v>7204</v>
      </c>
      <c r="H727" t="s">
        <v>1666</v>
      </c>
      <c r="I727" t="s">
        <v>10322</v>
      </c>
      <c r="J727" t="s">
        <v>10348</v>
      </c>
      <c r="K727" t="s">
        <v>10349</v>
      </c>
      <c r="L727" t="s">
        <v>10325</v>
      </c>
      <c r="M727" t="s">
        <v>10326</v>
      </c>
      <c r="N727" t="s">
        <v>11258</v>
      </c>
      <c r="O727" t="s">
        <v>10327</v>
      </c>
      <c r="P727" t="s">
        <v>10328</v>
      </c>
      <c r="Q727" t="s">
        <v>10329</v>
      </c>
      <c r="R727" t="s">
        <v>10327</v>
      </c>
      <c r="S727" t="s">
        <v>10327</v>
      </c>
      <c r="T727" t="s">
        <v>10330</v>
      </c>
      <c r="U727" t="str">
        <f t="shared" si="11"/>
        <v>62596542308826223900</v>
      </c>
      <c r="V727" t="e">
        <f>VLOOKUP(U727,网银退汇!F:G,2,FALSE)</f>
        <v>#N/A</v>
      </c>
      <c r="W727" t="e">
        <f>VLOOKUP(U727,网银退汇!F:O,10,FALSE)</f>
        <v>#N/A</v>
      </c>
      <c r="X727" t="e">
        <f>VLOOKUP(C727,自助退!L:V,11,FALSE)</f>
        <v>#N/A</v>
      </c>
    </row>
    <row r="728" spans="1:24">
      <c r="A728" t="s">
        <v>11258</v>
      </c>
      <c r="B728" t="s">
        <v>2363</v>
      </c>
      <c r="C728" t="s">
        <v>7391</v>
      </c>
      <c r="D728">
        <v>1081</v>
      </c>
      <c r="E728" t="s">
        <v>11273</v>
      </c>
      <c r="F728" t="s">
        <v>88</v>
      </c>
      <c r="G728" t="s">
        <v>7393</v>
      </c>
      <c r="H728" t="s">
        <v>2365</v>
      </c>
      <c r="I728" t="s">
        <v>10322</v>
      </c>
      <c r="J728" t="s">
        <v>10348</v>
      </c>
      <c r="K728" t="s">
        <v>10349</v>
      </c>
      <c r="L728" t="s">
        <v>10325</v>
      </c>
      <c r="M728" t="s">
        <v>10326</v>
      </c>
      <c r="N728" t="s">
        <v>11258</v>
      </c>
      <c r="O728" t="s">
        <v>10327</v>
      </c>
      <c r="P728" t="s">
        <v>10328</v>
      </c>
      <c r="Q728" t="s">
        <v>10329</v>
      </c>
      <c r="R728" t="s">
        <v>10327</v>
      </c>
      <c r="S728" t="s">
        <v>10327</v>
      </c>
      <c r="T728" t="s">
        <v>10330</v>
      </c>
      <c r="U728" t="str">
        <f t="shared" si="11"/>
        <v>62170039700013666781081</v>
      </c>
      <c r="V728" t="e">
        <f>VLOOKUP(U728,网银退汇!F:G,2,FALSE)</f>
        <v>#N/A</v>
      </c>
      <c r="W728" t="e">
        <f>VLOOKUP(U728,网银退汇!F:O,10,FALSE)</f>
        <v>#N/A</v>
      </c>
      <c r="X728" t="e">
        <f>VLOOKUP(C728,自助退!L:V,11,FALSE)</f>
        <v>#N/A</v>
      </c>
    </row>
    <row r="729" spans="1:24">
      <c r="A729" t="s">
        <v>11258</v>
      </c>
      <c r="B729" t="s">
        <v>2366</v>
      </c>
      <c r="C729" t="s">
        <v>7394</v>
      </c>
      <c r="D729">
        <v>428</v>
      </c>
      <c r="E729" t="s">
        <v>11274</v>
      </c>
      <c r="F729" t="s">
        <v>88</v>
      </c>
      <c r="G729" t="s">
        <v>7396</v>
      </c>
      <c r="H729" t="s">
        <v>11275</v>
      </c>
      <c r="I729" t="s">
        <v>10656</v>
      </c>
      <c r="J729" t="s">
        <v>10657</v>
      </c>
      <c r="K729" t="s">
        <v>10402</v>
      </c>
      <c r="L729" t="s">
        <v>10325</v>
      </c>
      <c r="M729" t="s">
        <v>10326</v>
      </c>
      <c r="N729" t="s">
        <v>11258</v>
      </c>
      <c r="O729" t="s">
        <v>10403</v>
      </c>
      <c r="P729" t="s">
        <v>10328</v>
      </c>
      <c r="Q729" t="s">
        <v>10329</v>
      </c>
      <c r="R729" t="s">
        <v>10327</v>
      </c>
      <c r="S729" t="s">
        <v>10327</v>
      </c>
      <c r="T729" t="s">
        <v>10330</v>
      </c>
      <c r="U729" t="str">
        <f t="shared" si="11"/>
        <v>6231900000006144865428</v>
      </c>
      <c r="V729" t="e">
        <f>VLOOKUP(U729,网银退汇!F:G,2,FALSE)</f>
        <v>#N/A</v>
      </c>
      <c r="W729" t="e">
        <f>VLOOKUP(U729,网银退汇!F:O,10,FALSE)</f>
        <v>#N/A</v>
      </c>
      <c r="X729" t="e">
        <f>VLOOKUP(C729,自助退!L:V,11,FALSE)</f>
        <v>#N/A</v>
      </c>
    </row>
    <row r="730" spans="1:24">
      <c r="A730" t="s">
        <v>11258</v>
      </c>
      <c r="B730" t="s">
        <v>7397</v>
      </c>
      <c r="C730" t="s">
        <v>7398</v>
      </c>
      <c r="D730">
        <v>1227</v>
      </c>
      <c r="E730" t="s">
        <v>11276</v>
      </c>
      <c r="F730" t="s">
        <v>90</v>
      </c>
      <c r="G730" t="s">
        <v>5083</v>
      </c>
      <c r="H730" t="s">
        <v>2370</v>
      </c>
      <c r="I730" t="s">
        <v>10322</v>
      </c>
      <c r="J730" t="s">
        <v>10356</v>
      </c>
      <c r="K730" t="s">
        <v>10357</v>
      </c>
      <c r="L730" t="s">
        <v>10325</v>
      </c>
      <c r="M730" t="s">
        <v>10364</v>
      </c>
      <c r="N730" t="s">
        <v>11258</v>
      </c>
      <c r="O730" t="s">
        <v>10327</v>
      </c>
      <c r="P730" t="s">
        <v>10328</v>
      </c>
      <c r="Q730" t="s">
        <v>10365</v>
      </c>
      <c r="R730" t="s">
        <v>10327</v>
      </c>
      <c r="S730" t="s">
        <v>10327</v>
      </c>
      <c r="T730" t="s">
        <v>10366</v>
      </c>
      <c r="U730" t="str">
        <f t="shared" si="11"/>
        <v>62215073000060971721227</v>
      </c>
      <c r="V730">
        <f>VLOOKUP(U730,网银退汇!F:G,2,FALSE)</f>
        <v>1227</v>
      </c>
      <c r="W730" t="str">
        <f>VLOOKUP(U730,网银退汇!F:O,10,FALSE)</f>
        <v>20170619</v>
      </c>
      <c r="X730">
        <f>VLOOKUP(C730,自助退!L:V,11,FALSE)</f>
        <v>1227</v>
      </c>
    </row>
    <row r="731" spans="1:24">
      <c r="A731" t="s">
        <v>11258</v>
      </c>
      <c r="B731" t="s">
        <v>2373</v>
      </c>
      <c r="C731" t="s">
        <v>7411</v>
      </c>
      <c r="D731">
        <v>84</v>
      </c>
      <c r="E731" t="s">
        <v>11277</v>
      </c>
      <c r="F731" t="s">
        <v>88</v>
      </c>
      <c r="G731" t="s">
        <v>7413</v>
      </c>
      <c r="H731" t="s">
        <v>2375</v>
      </c>
      <c r="I731" t="s">
        <v>10656</v>
      </c>
      <c r="J731" t="s">
        <v>10657</v>
      </c>
      <c r="K731" t="s">
        <v>10402</v>
      </c>
      <c r="L731" t="s">
        <v>10325</v>
      </c>
      <c r="M731" t="s">
        <v>10326</v>
      </c>
      <c r="N731" t="s">
        <v>11258</v>
      </c>
      <c r="O731" t="s">
        <v>10403</v>
      </c>
      <c r="P731" t="s">
        <v>10328</v>
      </c>
      <c r="Q731" t="s">
        <v>10329</v>
      </c>
      <c r="R731" t="s">
        <v>10327</v>
      </c>
      <c r="S731" t="s">
        <v>10327</v>
      </c>
      <c r="T731" t="s">
        <v>10330</v>
      </c>
      <c r="U731" t="str">
        <f t="shared" si="11"/>
        <v>623190000011169274184</v>
      </c>
      <c r="V731" t="e">
        <f>VLOOKUP(U731,网银退汇!F:G,2,FALSE)</f>
        <v>#N/A</v>
      </c>
      <c r="W731" t="e">
        <f>VLOOKUP(U731,网银退汇!F:O,10,FALSE)</f>
        <v>#N/A</v>
      </c>
      <c r="X731" t="e">
        <f>VLOOKUP(C731,自助退!L:V,11,FALSE)</f>
        <v>#N/A</v>
      </c>
    </row>
    <row r="732" spans="1:24">
      <c r="A732" t="s">
        <v>11278</v>
      </c>
      <c r="B732" t="s">
        <v>2376</v>
      </c>
      <c r="C732" t="s">
        <v>7414</v>
      </c>
      <c r="D732">
        <v>3500</v>
      </c>
      <c r="E732" t="s">
        <v>11279</v>
      </c>
      <c r="F732" t="s">
        <v>88</v>
      </c>
      <c r="G732" t="s">
        <v>7204</v>
      </c>
      <c r="H732" t="s">
        <v>1666</v>
      </c>
      <c r="I732" t="s">
        <v>10322</v>
      </c>
      <c r="J732" t="s">
        <v>10348</v>
      </c>
      <c r="K732" t="s">
        <v>10349</v>
      </c>
      <c r="L732" t="s">
        <v>10325</v>
      </c>
      <c r="M732" t="s">
        <v>10326</v>
      </c>
      <c r="N732" t="s">
        <v>11278</v>
      </c>
      <c r="O732" t="s">
        <v>10327</v>
      </c>
      <c r="P732" t="s">
        <v>10328</v>
      </c>
      <c r="Q732" t="s">
        <v>10329</v>
      </c>
      <c r="R732" t="s">
        <v>10327</v>
      </c>
      <c r="S732" t="s">
        <v>10327</v>
      </c>
      <c r="T732" t="s">
        <v>10330</v>
      </c>
      <c r="U732" t="str">
        <f t="shared" si="11"/>
        <v>62596542308826223500</v>
      </c>
      <c r="V732" t="e">
        <f>VLOOKUP(U732,网银退汇!F:G,2,FALSE)</f>
        <v>#N/A</v>
      </c>
      <c r="W732" t="e">
        <f>VLOOKUP(U732,网银退汇!F:O,10,FALSE)</f>
        <v>#N/A</v>
      </c>
      <c r="X732" t="e">
        <f>VLOOKUP(C732,自助退!L:V,11,FALSE)</f>
        <v>#N/A</v>
      </c>
    </row>
    <row r="733" spans="1:24">
      <c r="A733" t="s">
        <v>11278</v>
      </c>
      <c r="B733" t="s">
        <v>2377</v>
      </c>
      <c r="C733" t="s">
        <v>7416</v>
      </c>
      <c r="D733">
        <v>500</v>
      </c>
      <c r="E733" t="s">
        <v>11280</v>
      </c>
      <c r="F733" t="s">
        <v>88</v>
      </c>
      <c r="G733" t="s">
        <v>7418</v>
      </c>
      <c r="H733" t="s">
        <v>11281</v>
      </c>
      <c r="I733" t="s">
        <v>10322</v>
      </c>
      <c r="J733" t="s">
        <v>10381</v>
      </c>
      <c r="K733" t="s">
        <v>10382</v>
      </c>
      <c r="L733" t="s">
        <v>10325</v>
      </c>
      <c r="M733" t="s">
        <v>10326</v>
      </c>
      <c r="N733" t="s">
        <v>11278</v>
      </c>
      <c r="O733" t="s">
        <v>10327</v>
      </c>
      <c r="P733" t="s">
        <v>10328</v>
      </c>
      <c r="Q733" t="s">
        <v>10329</v>
      </c>
      <c r="R733" t="s">
        <v>10327</v>
      </c>
      <c r="S733" t="s">
        <v>10327</v>
      </c>
      <c r="T733" t="s">
        <v>10330</v>
      </c>
      <c r="U733" t="str">
        <f t="shared" si="11"/>
        <v>6228483358597631778500</v>
      </c>
      <c r="V733" t="e">
        <f>VLOOKUP(U733,网银退汇!F:G,2,FALSE)</f>
        <v>#N/A</v>
      </c>
      <c r="W733" t="e">
        <f>VLOOKUP(U733,网银退汇!F:O,10,FALSE)</f>
        <v>#N/A</v>
      </c>
      <c r="X733" t="e">
        <f>VLOOKUP(C733,自助退!L:V,11,FALSE)</f>
        <v>#N/A</v>
      </c>
    </row>
    <row r="734" spans="1:24">
      <c r="A734" t="s">
        <v>11278</v>
      </c>
      <c r="B734" t="s">
        <v>2380</v>
      </c>
      <c r="C734" t="s">
        <v>7419</v>
      </c>
      <c r="D734">
        <v>518</v>
      </c>
      <c r="E734" t="s">
        <v>11282</v>
      </c>
      <c r="F734" t="s">
        <v>88</v>
      </c>
      <c r="G734" t="s">
        <v>7421</v>
      </c>
      <c r="H734" t="s">
        <v>2382</v>
      </c>
      <c r="I734" t="s">
        <v>10322</v>
      </c>
      <c r="J734" t="s">
        <v>10381</v>
      </c>
      <c r="K734" t="s">
        <v>10382</v>
      </c>
      <c r="L734" t="s">
        <v>10325</v>
      </c>
      <c r="M734" t="s">
        <v>10326</v>
      </c>
      <c r="N734" t="s">
        <v>11278</v>
      </c>
      <c r="O734" t="s">
        <v>10327</v>
      </c>
      <c r="P734" t="s">
        <v>10328</v>
      </c>
      <c r="Q734" t="s">
        <v>10329</v>
      </c>
      <c r="R734" t="s">
        <v>10327</v>
      </c>
      <c r="S734" t="s">
        <v>10327</v>
      </c>
      <c r="T734" t="s">
        <v>10330</v>
      </c>
      <c r="U734" t="str">
        <f t="shared" si="11"/>
        <v>6228481198084044370518</v>
      </c>
      <c r="V734" t="e">
        <f>VLOOKUP(U734,网银退汇!F:G,2,FALSE)</f>
        <v>#N/A</v>
      </c>
      <c r="W734" t="e">
        <f>VLOOKUP(U734,网银退汇!F:O,10,FALSE)</f>
        <v>#N/A</v>
      </c>
      <c r="X734" t="e">
        <f>VLOOKUP(C734,自助退!L:V,11,FALSE)</f>
        <v>#N/A</v>
      </c>
    </row>
    <row r="735" spans="1:24">
      <c r="A735" t="s">
        <v>11278</v>
      </c>
      <c r="B735" t="s">
        <v>2383</v>
      </c>
      <c r="C735" t="s">
        <v>7422</v>
      </c>
      <c r="D735">
        <v>300</v>
      </c>
      <c r="E735" t="s">
        <v>11283</v>
      </c>
      <c r="F735" t="s">
        <v>88</v>
      </c>
      <c r="G735" t="s">
        <v>7424</v>
      </c>
      <c r="H735" t="s">
        <v>2385</v>
      </c>
      <c r="I735" t="s">
        <v>10322</v>
      </c>
      <c r="J735" t="s">
        <v>10381</v>
      </c>
      <c r="K735" t="s">
        <v>10382</v>
      </c>
      <c r="L735" t="s">
        <v>10325</v>
      </c>
      <c r="M735" t="s">
        <v>10326</v>
      </c>
      <c r="N735" t="s">
        <v>11278</v>
      </c>
      <c r="O735" t="s">
        <v>10327</v>
      </c>
      <c r="P735" t="s">
        <v>10328</v>
      </c>
      <c r="Q735" t="s">
        <v>10329</v>
      </c>
      <c r="R735" t="s">
        <v>10327</v>
      </c>
      <c r="S735" t="s">
        <v>10327</v>
      </c>
      <c r="T735" t="s">
        <v>10330</v>
      </c>
      <c r="U735" t="str">
        <f t="shared" si="11"/>
        <v>6228483350573981517300</v>
      </c>
      <c r="V735" t="e">
        <f>VLOOKUP(U735,网银退汇!F:G,2,FALSE)</f>
        <v>#N/A</v>
      </c>
      <c r="W735" t="e">
        <f>VLOOKUP(U735,网银退汇!F:O,10,FALSE)</f>
        <v>#N/A</v>
      </c>
      <c r="X735" t="e">
        <f>VLOOKUP(C735,自助退!L:V,11,FALSE)</f>
        <v>#N/A</v>
      </c>
    </row>
    <row r="736" spans="1:24">
      <c r="A736" t="s">
        <v>11278</v>
      </c>
      <c r="B736" t="s">
        <v>2386</v>
      </c>
      <c r="C736" t="s">
        <v>7425</v>
      </c>
      <c r="D736">
        <v>994</v>
      </c>
      <c r="E736" t="s">
        <v>11284</v>
      </c>
      <c r="F736" t="s">
        <v>88</v>
      </c>
      <c r="G736" t="s">
        <v>7427</v>
      </c>
      <c r="H736" t="s">
        <v>2388</v>
      </c>
      <c r="I736" t="s">
        <v>10322</v>
      </c>
      <c r="J736" t="s">
        <v>10348</v>
      </c>
      <c r="K736" t="s">
        <v>10349</v>
      </c>
      <c r="L736" t="s">
        <v>10325</v>
      </c>
      <c r="M736" t="s">
        <v>10326</v>
      </c>
      <c r="N736" t="s">
        <v>11278</v>
      </c>
      <c r="O736" t="s">
        <v>10327</v>
      </c>
      <c r="P736" t="s">
        <v>10328</v>
      </c>
      <c r="Q736" t="s">
        <v>10329</v>
      </c>
      <c r="R736" t="s">
        <v>10327</v>
      </c>
      <c r="S736" t="s">
        <v>10327</v>
      </c>
      <c r="T736" t="s">
        <v>10330</v>
      </c>
      <c r="U736" t="str">
        <f t="shared" si="11"/>
        <v>6259662400024743994</v>
      </c>
      <c r="V736" t="e">
        <f>VLOOKUP(U736,网银退汇!F:G,2,FALSE)</f>
        <v>#N/A</v>
      </c>
      <c r="W736" t="e">
        <f>VLOOKUP(U736,网银退汇!F:O,10,FALSE)</f>
        <v>#N/A</v>
      </c>
      <c r="X736" t="e">
        <f>VLOOKUP(C736,自助退!L:V,11,FALSE)</f>
        <v>#N/A</v>
      </c>
    </row>
    <row r="737" spans="1:24">
      <c r="A737" t="s">
        <v>11278</v>
      </c>
      <c r="B737" t="s">
        <v>2389</v>
      </c>
      <c r="C737" t="s">
        <v>7428</v>
      </c>
      <c r="D737">
        <v>1500</v>
      </c>
      <c r="E737" t="s">
        <v>11285</v>
      </c>
      <c r="F737" t="s">
        <v>88</v>
      </c>
      <c r="G737" t="s">
        <v>7430</v>
      </c>
      <c r="H737" t="s">
        <v>11286</v>
      </c>
      <c r="I737" t="s">
        <v>10656</v>
      </c>
      <c r="J737" t="s">
        <v>10657</v>
      </c>
      <c r="K737" t="s">
        <v>10402</v>
      </c>
      <c r="L737" t="s">
        <v>10325</v>
      </c>
      <c r="M737" t="s">
        <v>10326</v>
      </c>
      <c r="N737" t="s">
        <v>11278</v>
      </c>
      <c r="O737" t="s">
        <v>10403</v>
      </c>
      <c r="P737" t="s">
        <v>10328</v>
      </c>
      <c r="Q737" t="s">
        <v>10329</v>
      </c>
      <c r="R737" t="s">
        <v>10327</v>
      </c>
      <c r="S737" t="s">
        <v>10327</v>
      </c>
      <c r="T737" t="s">
        <v>10330</v>
      </c>
      <c r="U737" t="str">
        <f t="shared" si="11"/>
        <v>62319000000627586571500</v>
      </c>
      <c r="V737" t="e">
        <f>VLOOKUP(U737,网银退汇!F:G,2,FALSE)</f>
        <v>#N/A</v>
      </c>
      <c r="W737" t="e">
        <f>VLOOKUP(U737,网银退汇!F:O,10,FALSE)</f>
        <v>#N/A</v>
      </c>
      <c r="X737" t="e">
        <f>VLOOKUP(C737,自助退!L:V,11,FALSE)</f>
        <v>#N/A</v>
      </c>
    </row>
    <row r="738" spans="1:24">
      <c r="A738" t="s">
        <v>11278</v>
      </c>
      <c r="B738" t="s">
        <v>2392</v>
      </c>
      <c r="C738" t="s">
        <v>7431</v>
      </c>
      <c r="D738">
        <v>549</v>
      </c>
      <c r="E738" t="s">
        <v>11287</v>
      </c>
      <c r="F738" t="s">
        <v>88</v>
      </c>
      <c r="G738" t="s">
        <v>7433</v>
      </c>
      <c r="H738" t="s">
        <v>2394</v>
      </c>
      <c r="I738" t="s">
        <v>10656</v>
      </c>
      <c r="J738" t="s">
        <v>10657</v>
      </c>
      <c r="K738" t="s">
        <v>10402</v>
      </c>
      <c r="L738" t="s">
        <v>10325</v>
      </c>
      <c r="M738" t="s">
        <v>10326</v>
      </c>
      <c r="N738" t="s">
        <v>11278</v>
      </c>
      <c r="O738" t="s">
        <v>10403</v>
      </c>
      <c r="P738" t="s">
        <v>10328</v>
      </c>
      <c r="Q738" t="s">
        <v>10329</v>
      </c>
      <c r="R738" t="s">
        <v>10327</v>
      </c>
      <c r="S738" t="s">
        <v>10327</v>
      </c>
      <c r="T738" t="s">
        <v>10330</v>
      </c>
      <c r="U738" t="str">
        <f t="shared" si="11"/>
        <v>6231900000088646795549</v>
      </c>
      <c r="V738" t="e">
        <f>VLOOKUP(U738,网银退汇!F:G,2,FALSE)</f>
        <v>#N/A</v>
      </c>
      <c r="W738" t="e">
        <f>VLOOKUP(U738,网银退汇!F:O,10,FALSE)</f>
        <v>#N/A</v>
      </c>
      <c r="X738" t="e">
        <f>VLOOKUP(C738,自助退!L:V,11,FALSE)</f>
        <v>#N/A</v>
      </c>
    </row>
    <row r="739" spans="1:24">
      <c r="A739" t="s">
        <v>11278</v>
      </c>
      <c r="B739" t="s">
        <v>2395</v>
      </c>
      <c r="C739" t="s">
        <v>7434</v>
      </c>
      <c r="D739">
        <v>425</v>
      </c>
      <c r="E739" t="s">
        <v>11288</v>
      </c>
      <c r="F739" t="s">
        <v>88</v>
      </c>
      <c r="G739" t="s">
        <v>7436</v>
      </c>
      <c r="H739" t="s">
        <v>11289</v>
      </c>
      <c r="I739" t="s">
        <v>10542</v>
      </c>
      <c r="J739" t="s">
        <v>10543</v>
      </c>
      <c r="K739" t="s">
        <v>10544</v>
      </c>
      <c r="L739" t="s">
        <v>10325</v>
      </c>
      <c r="M739" t="s">
        <v>10326</v>
      </c>
      <c r="N739" t="s">
        <v>11278</v>
      </c>
      <c r="O739" t="s">
        <v>10327</v>
      </c>
      <c r="P739" t="s">
        <v>10328</v>
      </c>
      <c r="Q739" t="s">
        <v>10329</v>
      </c>
      <c r="R739" t="s">
        <v>10327</v>
      </c>
      <c r="S739" t="s">
        <v>10327</v>
      </c>
      <c r="T739" t="s">
        <v>10330</v>
      </c>
      <c r="U739" t="str">
        <f t="shared" si="11"/>
        <v>6228930001113601813425</v>
      </c>
      <c r="V739" t="e">
        <f>VLOOKUP(U739,网银退汇!F:G,2,FALSE)</f>
        <v>#N/A</v>
      </c>
      <c r="W739" t="e">
        <f>VLOOKUP(U739,网银退汇!F:O,10,FALSE)</f>
        <v>#N/A</v>
      </c>
      <c r="X739" t="e">
        <f>VLOOKUP(C739,自助退!L:V,11,FALSE)</f>
        <v>#N/A</v>
      </c>
    </row>
    <row r="740" spans="1:24">
      <c r="A740" t="s">
        <v>11278</v>
      </c>
      <c r="B740" t="s">
        <v>2398</v>
      </c>
      <c r="C740" t="s">
        <v>7437</v>
      </c>
      <c r="D740">
        <v>364</v>
      </c>
      <c r="E740" t="s">
        <v>11290</v>
      </c>
      <c r="F740" t="s">
        <v>88</v>
      </c>
      <c r="G740" t="s">
        <v>7439</v>
      </c>
      <c r="H740" t="s">
        <v>2400</v>
      </c>
      <c r="I740" t="s">
        <v>10322</v>
      </c>
      <c r="J740" t="s">
        <v>10381</v>
      </c>
      <c r="K740" t="s">
        <v>10382</v>
      </c>
      <c r="L740" t="s">
        <v>10325</v>
      </c>
      <c r="M740" t="s">
        <v>10326</v>
      </c>
      <c r="N740" t="s">
        <v>11278</v>
      </c>
      <c r="O740" t="s">
        <v>10327</v>
      </c>
      <c r="P740" t="s">
        <v>10328</v>
      </c>
      <c r="Q740" t="s">
        <v>10329</v>
      </c>
      <c r="R740" t="s">
        <v>10327</v>
      </c>
      <c r="S740" t="s">
        <v>10327</v>
      </c>
      <c r="T740" t="s">
        <v>10330</v>
      </c>
      <c r="U740" t="str">
        <f t="shared" si="11"/>
        <v>6228483306007444464364</v>
      </c>
      <c r="V740" t="e">
        <f>VLOOKUP(U740,网银退汇!F:G,2,FALSE)</f>
        <v>#N/A</v>
      </c>
      <c r="W740" t="e">
        <f>VLOOKUP(U740,网银退汇!F:O,10,FALSE)</f>
        <v>#N/A</v>
      </c>
      <c r="X740" t="e">
        <f>VLOOKUP(C740,自助退!L:V,11,FALSE)</f>
        <v>#N/A</v>
      </c>
    </row>
    <row r="741" spans="1:24">
      <c r="A741" t="s">
        <v>11278</v>
      </c>
      <c r="B741" t="s">
        <v>2401</v>
      </c>
      <c r="C741" t="s">
        <v>7440</v>
      </c>
      <c r="D741">
        <v>550</v>
      </c>
      <c r="E741" t="s">
        <v>11291</v>
      </c>
      <c r="F741" t="s">
        <v>88</v>
      </c>
      <c r="G741" t="s">
        <v>274</v>
      </c>
      <c r="H741" t="s">
        <v>284</v>
      </c>
      <c r="I741" t="s">
        <v>10322</v>
      </c>
      <c r="J741" t="s">
        <v>10348</v>
      </c>
      <c r="K741" t="s">
        <v>10349</v>
      </c>
      <c r="L741" t="s">
        <v>10325</v>
      </c>
      <c r="M741" t="s">
        <v>10326</v>
      </c>
      <c r="N741" t="s">
        <v>11278</v>
      </c>
      <c r="O741" t="s">
        <v>10327</v>
      </c>
      <c r="P741" t="s">
        <v>10328</v>
      </c>
      <c r="Q741" t="s">
        <v>10329</v>
      </c>
      <c r="R741" t="s">
        <v>10327</v>
      </c>
      <c r="S741" t="s">
        <v>10327</v>
      </c>
      <c r="T741" t="s">
        <v>10330</v>
      </c>
      <c r="U741" t="str">
        <f t="shared" si="11"/>
        <v>6217003890005263491550</v>
      </c>
      <c r="X741" t="e">
        <f>VLOOKUP(C741,自助退!L:V,11,FALSE)</f>
        <v>#N/A</v>
      </c>
    </row>
    <row r="742" spans="1:24">
      <c r="A742" t="s">
        <v>11278</v>
      </c>
      <c r="B742" t="s">
        <v>2402</v>
      </c>
      <c r="C742" t="s">
        <v>7442</v>
      </c>
      <c r="D742">
        <v>994</v>
      </c>
      <c r="E742" t="s">
        <v>11292</v>
      </c>
      <c r="F742" t="s">
        <v>88</v>
      </c>
      <c r="G742" t="s">
        <v>7444</v>
      </c>
      <c r="H742" t="s">
        <v>2404</v>
      </c>
      <c r="I742" t="s">
        <v>10416</v>
      </c>
      <c r="J742" t="s">
        <v>10424</v>
      </c>
      <c r="K742" t="s">
        <v>10425</v>
      </c>
      <c r="L742" t="s">
        <v>10325</v>
      </c>
      <c r="M742" t="s">
        <v>10326</v>
      </c>
      <c r="N742" t="s">
        <v>11278</v>
      </c>
      <c r="O742" t="s">
        <v>10327</v>
      </c>
      <c r="P742" t="s">
        <v>10328</v>
      </c>
      <c r="Q742" t="s">
        <v>10329</v>
      </c>
      <c r="R742" t="s">
        <v>10327</v>
      </c>
      <c r="S742" t="s">
        <v>10327</v>
      </c>
      <c r="T742" t="s">
        <v>10330</v>
      </c>
      <c r="U742" t="str">
        <f t="shared" si="11"/>
        <v>6222600590004209290994</v>
      </c>
      <c r="V742" t="e">
        <f>VLOOKUP(U742,网银退汇!F:G,2,FALSE)</f>
        <v>#N/A</v>
      </c>
      <c r="W742" t="e">
        <f>VLOOKUP(U742,网银退汇!F:O,10,FALSE)</f>
        <v>#N/A</v>
      </c>
      <c r="X742" t="e">
        <f>VLOOKUP(C742,自助退!L:V,11,FALSE)</f>
        <v>#N/A</v>
      </c>
    </row>
    <row r="743" spans="1:24">
      <c r="A743" t="s">
        <v>11278</v>
      </c>
      <c r="B743" t="s">
        <v>2405</v>
      </c>
      <c r="C743" t="s">
        <v>7445</v>
      </c>
      <c r="D743">
        <v>5000</v>
      </c>
      <c r="E743" t="s">
        <v>11293</v>
      </c>
      <c r="F743" t="s">
        <v>88</v>
      </c>
      <c r="G743" t="s">
        <v>7447</v>
      </c>
      <c r="H743" t="s">
        <v>2407</v>
      </c>
      <c r="I743" t="s">
        <v>10322</v>
      </c>
      <c r="J743" t="s">
        <v>10351</v>
      </c>
      <c r="K743" t="s">
        <v>10352</v>
      </c>
      <c r="L743" t="s">
        <v>10325</v>
      </c>
      <c r="M743" t="s">
        <v>10326</v>
      </c>
      <c r="N743" t="s">
        <v>11278</v>
      </c>
      <c r="O743" t="s">
        <v>10327</v>
      </c>
      <c r="P743" t="s">
        <v>10328</v>
      </c>
      <c r="Q743" t="s">
        <v>10329</v>
      </c>
      <c r="R743" t="s">
        <v>10327</v>
      </c>
      <c r="S743" t="s">
        <v>10327</v>
      </c>
      <c r="T743" t="s">
        <v>10330</v>
      </c>
      <c r="U743" t="str">
        <f t="shared" si="11"/>
        <v>55021300153302665000</v>
      </c>
      <c r="V743" t="e">
        <f>VLOOKUP(U743,网银退汇!F:G,2,FALSE)</f>
        <v>#N/A</v>
      </c>
      <c r="W743" t="e">
        <f>VLOOKUP(U743,网银退汇!F:O,10,FALSE)</f>
        <v>#N/A</v>
      </c>
      <c r="X743" t="e">
        <f>VLOOKUP(C743,自助退!L:V,11,FALSE)</f>
        <v>#N/A</v>
      </c>
    </row>
    <row r="744" spans="1:24">
      <c r="A744" t="s">
        <v>11278</v>
      </c>
      <c r="B744" t="s">
        <v>2408</v>
      </c>
      <c r="C744" t="s">
        <v>7448</v>
      </c>
      <c r="D744">
        <v>1500</v>
      </c>
      <c r="E744" t="s">
        <v>11294</v>
      </c>
      <c r="F744" t="s">
        <v>88</v>
      </c>
      <c r="G744" t="s">
        <v>7450</v>
      </c>
      <c r="H744" t="s">
        <v>11295</v>
      </c>
      <c r="I744" t="s">
        <v>10322</v>
      </c>
      <c r="J744" t="s">
        <v>10381</v>
      </c>
      <c r="K744" t="s">
        <v>10382</v>
      </c>
      <c r="L744" t="s">
        <v>10325</v>
      </c>
      <c r="M744" t="s">
        <v>10326</v>
      </c>
      <c r="N744" t="s">
        <v>11278</v>
      </c>
      <c r="O744" t="s">
        <v>10327</v>
      </c>
      <c r="P744" t="s">
        <v>10328</v>
      </c>
      <c r="Q744" t="s">
        <v>10329</v>
      </c>
      <c r="R744" t="s">
        <v>10327</v>
      </c>
      <c r="S744" t="s">
        <v>10327</v>
      </c>
      <c r="T744" t="s">
        <v>10330</v>
      </c>
      <c r="U744" t="str">
        <f t="shared" si="11"/>
        <v>62284811987573911731500</v>
      </c>
      <c r="V744" t="e">
        <f>VLOOKUP(U744,网银退汇!F:G,2,FALSE)</f>
        <v>#N/A</v>
      </c>
      <c r="W744" t="e">
        <f>VLOOKUP(U744,网银退汇!F:O,10,FALSE)</f>
        <v>#N/A</v>
      </c>
      <c r="X744" t="e">
        <f>VLOOKUP(C744,自助退!L:V,11,FALSE)</f>
        <v>#N/A</v>
      </c>
    </row>
    <row r="745" spans="1:24">
      <c r="A745" t="s">
        <v>11278</v>
      </c>
      <c r="B745" t="s">
        <v>7451</v>
      </c>
      <c r="C745" t="s">
        <v>7452</v>
      </c>
      <c r="D745">
        <v>1000</v>
      </c>
      <c r="E745" t="s">
        <v>11296</v>
      </c>
      <c r="F745" t="s">
        <v>10740</v>
      </c>
      <c r="G745" t="s">
        <v>4970</v>
      </c>
      <c r="H745" t="s">
        <v>124</v>
      </c>
      <c r="I745" t="s">
        <v>10656</v>
      </c>
      <c r="J745" t="s">
        <v>10657</v>
      </c>
      <c r="K745" t="s">
        <v>10402</v>
      </c>
      <c r="L745" t="s">
        <v>10325</v>
      </c>
      <c r="M745" t="s">
        <v>10364</v>
      </c>
      <c r="N745" t="s">
        <v>11278</v>
      </c>
      <c r="O745" t="s">
        <v>10403</v>
      </c>
      <c r="P745" t="s">
        <v>10328</v>
      </c>
      <c r="Q745" t="s">
        <v>10365</v>
      </c>
      <c r="R745" t="s">
        <v>10327</v>
      </c>
      <c r="S745" t="s">
        <v>10327</v>
      </c>
      <c r="T745" t="s">
        <v>10366</v>
      </c>
      <c r="U745" t="str">
        <f t="shared" si="11"/>
        <v>62319000000896505801000</v>
      </c>
      <c r="V745">
        <f>VLOOKUP(U745,网银退汇!F:G,2,FALSE)</f>
        <v>1000</v>
      </c>
      <c r="W745" t="str">
        <f>VLOOKUP(U745,网银退汇!F:O,10,FALSE)</f>
        <v>20170619</v>
      </c>
      <c r="X745">
        <f>VLOOKUP(C745,自助退!L:V,11,FALSE)</f>
        <v>1000</v>
      </c>
    </row>
    <row r="746" spans="1:24">
      <c r="A746" t="s">
        <v>11278</v>
      </c>
      <c r="B746" t="s">
        <v>2413</v>
      </c>
      <c r="C746" t="s">
        <v>7460</v>
      </c>
      <c r="D746">
        <v>150</v>
      </c>
      <c r="E746" t="s">
        <v>11297</v>
      </c>
      <c r="F746" t="s">
        <v>88</v>
      </c>
      <c r="G746" t="s">
        <v>7462</v>
      </c>
      <c r="H746" t="s">
        <v>2415</v>
      </c>
      <c r="I746" t="s">
        <v>10322</v>
      </c>
      <c r="J746" t="s">
        <v>10351</v>
      </c>
      <c r="K746" t="s">
        <v>10352</v>
      </c>
      <c r="L746" t="s">
        <v>10325</v>
      </c>
      <c r="M746" t="s">
        <v>10326</v>
      </c>
      <c r="N746" t="s">
        <v>11278</v>
      </c>
      <c r="O746" t="s">
        <v>10327</v>
      </c>
      <c r="P746" t="s">
        <v>10328</v>
      </c>
      <c r="Q746" t="s">
        <v>10329</v>
      </c>
      <c r="R746" t="s">
        <v>10327</v>
      </c>
      <c r="S746" t="s">
        <v>10327</v>
      </c>
      <c r="T746" t="s">
        <v>10330</v>
      </c>
      <c r="U746" t="str">
        <f t="shared" si="11"/>
        <v>6212262410003412961150</v>
      </c>
      <c r="V746" t="e">
        <f>VLOOKUP(U746,网银退汇!F:G,2,FALSE)</f>
        <v>#N/A</v>
      </c>
      <c r="W746" t="e">
        <f>VLOOKUP(U746,网银退汇!F:O,10,FALSE)</f>
        <v>#N/A</v>
      </c>
      <c r="X746" t="e">
        <f>VLOOKUP(C746,自助退!L:V,11,FALSE)</f>
        <v>#N/A</v>
      </c>
    </row>
    <row r="747" spans="1:24">
      <c r="A747" t="s">
        <v>11278</v>
      </c>
      <c r="B747" t="s">
        <v>2416</v>
      </c>
      <c r="C747" t="s">
        <v>7471</v>
      </c>
      <c r="D747">
        <v>492</v>
      </c>
      <c r="E747" t="s">
        <v>11298</v>
      </c>
      <c r="F747" t="s">
        <v>88</v>
      </c>
      <c r="G747" t="s">
        <v>7473</v>
      </c>
      <c r="H747" t="s">
        <v>2418</v>
      </c>
      <c r="I747" t="s">
        <v>10322</v>
      </c>
      <c r="J747" t="s">
        <v>10348</v>
      </c>
      <c r="K747" t="s">
        <v>10349</v>
      </c>
      <c r="L747" t="s">
        <v>10325</v>
      </c>
      <c r="M747" t="s">
        <v>10326</v>
      </c>
      <c r="N747" t="s">
        <v>11278</v>
      </c>
      <c r="O747" t="s">
        <v>10327</v>
      </c>
      <c r="P747" t="s">
        <v>10328</v>
      </c>
      <c r="Q747" t="s">
        <v>10329</v>
      </c>
      <c r="R747" t="s">
        <v>10327</v>
      </c>
      <c r="S747" t="s">
        <v>10327</v>
      </c>
      <c r="T747" t="s">
        <v>10330</v>
      </c>
      <c r="U747" t="str">
        <f t="shared" si="11"/>
        <v>6227003890200402729492</v>
      </c>
      <c r="V747" t="e">
        <f>VLOOKUP(U747,网银退汇!F:G,2,FALSE)</f>
        <v>#N/A</v>
      </c>
      <c r="W747" t="e">
        <f>VLOOKUP(U747,网银退汇!F:O,10,FALSE)</f>
        <v>#N/A</v>
      </c>
      <c r="X747" t="e">
        <f>VLOOKUP(C747,自助退!L:V,11,FALSE)</f>
        <v>#N/A</v>
      </c>
    </row>
    <row r="748" spans="1:24">
      <c r="A748" t="s">
        <v>11278</v>
      </c>
      <c r="B748" t="s">
        <v>7476</v>
      </c>
      <c r="C748" t="s">
        <v>7477</v>
      </c>
      <c r="D748">
        <v>1000</v>
      </c>
      <c r="E748" t="s">
        <v>11299</v>
      </c>
      <c r="F748" t="s">
        <v>10363</v>
      </c>
      <c r="G748" t="s">
        <v>4971</v>
      </c>
      <c r="H748" t="s">
        <v>2420</v>
      </c>
      <c r="I748" t="s">
        <v>11300</v>
      </c>
      <c r="J748" t="s">
        <v>11301</v>
      </c>
      <c r="K748" t="s">
        <v>11302</v>
      </c>
      <c r="L748" t="s">
        <v>10325</v>
      </c>
      <c r="M748" t="s">
        <v>10364</v>
      </c>
      <c r="N748" t="s">
        <v>11278</v>
      </c>
      <c r="O748" t="s">
        <v>10327</v>
      </c>
      <c r="P748" t="s">
        <v>10328</v>
      </c>
      <c r="Q748" t="s">
        <v>10365</v>
      </c>
      <c r="R748" t="s">
        <v>10327</v>
      </c>
      <c r="S748" t="s">
        <v>10327</v>
      </c>
      <c r="T748" t="s">
        <v>10366</v>
      </c>
      <c r="U748" t="str">
        <f t="shared" si="11"/>
        <v>62309107990478840881000</v>
      </c>
      <c r="V748">
        <f>VLOOKUP(U748,网银退汇!F:G,2,FALSE)</f>
        <v>1000</v>
      </c>
      <c r="W748" t="str">
        <f>VLOOKUP(U748,网银退汇!F:O,10,FALSE)</f>
        <v>20170619</v>
      </c>
      <c r="X748">
        <f>VLOOKUP(C748,自助退!L:V,11,FALSE)</f>
        <v>1000</v>
      </c>
    </row>
    <row r="749" spans="1:24">
      <c r="A749" t="s">
        <v>11278</v>
      </c>
      <c r="B749" t="s">
        <v>2421</v>
      </c>
      <c r="C749" t="s">
        <v>7479</v>
      </c>
      <c r="D749">
        <v>1000</v>
      </c>
      <c r="E749" t="s">
        <v>11303</v>
      </c>
      <c r="F749" t="s">
        <v>88</v>
      </c>
      <c r="G749" t="s">
        <v>262</v>
      </c>
      <c r="H749" t="s">
        <v>2423</v>
      </c>
      <c r="I749" t="s">
        <v>10322</v>
      </c>
      <c r="J749" t="s">
        <v>10381</v>
      </c>
      <c r="K749" t="s">
        <v>10382</v>
      </c>
      <c r="L749" t="s">
        <v>10325</v>
      </c>
      <c r="M749" t="s">
        <v>10326</v>
      </c>
      <c r="N749" t="s">
        <v>11278</v>
      </c>
      <c r="O749" t="s">
        <v>10327</v>
      </c>
      <c r="P749" t="s">
        <v>10328</v>
      </c>
      <c r="Q749" t="s">
        <v>10329</v>
      </c>
      <c r="R749" t="s">
        <v>10327</v>
      </c>
      <c r="S749" t="s">
        <v>10327</v>
      </c>
      <c r="T749" t="s">
        <v>10330</v>
      </c>
      <c r="U749" t="str">
        <f t="shared" si="11"/>
        <v>62284828985908926701000</v>
      </c>
      <c r="V749" t="e">
        <f>VLOOKUP(U749,网银退汇!F:G,2,FALSE)</f>
        <v>#N/A</v>
      </c>
      <c r="W749" t="e">
        <f>VLOOKUP(U749,网银退汇!F:O,10,FALSE)</f>
        <v>#N/A</v>
      </c>
      <c r="X749" t="e">
        <f>VLOOKUP(C749,自助退!L:V,11,FALSE)</f>
        <v>#N/A</v>
      </c>
    </row>
    <row r="750" spans="1:24">
      <c r="A750" t="s">
        <v>11278</v>
      </c>
      <c r="B750" t="s">
        <v>7481</v>
      </c>
      <c r="C750" t="s">
        <v>7482</v>
      </c>
      <c r="D750">
        <v>247</v>
      </c>
      <c r="E750" t="s">
        <v>11304</v>
      </c>
      <c r="F750" t="s">
        <v>96</v>
      </c>
      <c r="G750" t="s">
        <v>4972</v>
      </c>
      <c r="H750" t="s">
        <v>2425</v>
      </c>
      <c r="I750" t="s">
        <v>10656</v>
      </c>
      <c r="J750" t="s">
        <v>10657</v>
      </c>
      <c r="K750" t="s">
        <v>10402</v>
      </c>
      <c r="L750" t="s">
        <v>10325</v>
      </c>
      <c r="M750" t="s">
        <v>10364</v>
      </c>
      <c r="N750" t="s">
        <v>11278</v>
      </c>
      <c r="O750" t="s">
        <v>10403</v>
      </c>
      <c r="P750" t="s">
        <v>10328</v>
      </c>
      <c r="Q750" t="s">
        <v>10365</v>
      </c>
      <c r="R750" t="s">
        <v>10327</v>
      </c>
      <c r="S750" t="s">
        <v>10327</v>
      </c>
      <c r="T750" t="s">
        <v>10366</v>
      </c>
      <c r="U750" t="str">
        <f t="shared" si="11"/>
        <v>6231900000008342830247</v>
      </c>
      <c r="V750">
        <f>VLOOKUP(U750,网银退汇!F:G,2,FALSE)</f>
        <v>247</v>
      </c>
      <c r="W750" t="str">
        <f>VLOOKUP(U750,网银退汇!F:O,10,FALSE)</f>
        <v>20170619</v>
      </c>
      <c r="X750">
        <f>VLOOKUP(C750,自助退!L:V,11,FALSE)</f>
        <v>247</v>
      </c>
    </row>
    <row r="751" spans="1:24">
      <c r="A751" t="s">
        <v>11278</v>
      </c>
      <c r="B751" t="s">
        <v>2426</v>
      </c>
      <c r="C751" t="s">
        <v>7484</v>
      </c>
      <c r="D751">
        <v>300</v>
      </c>
      <c r="E751" t="s">
        <v>11305</v>
      </c>
      <c r="F751" t="s">
        <v>88</v>
      </c>
      <c r="G751" t="s">
        <v>7486</v>
      </c>
      <c r="H751" t="s">
        <v>2428</v>
      </c>
      <c r="I751" t="s">
        <v>10656</v>
      </c>
      <c r="J751" t="s">
        <v>10657</v>
      </c>
      <c r="K751" t="s">
        <v>10402</v>
      </c>
      <c r="L751" t="s">
        <v>10325</v>
      </c>
      <c r="M751" t="s">
        <v>10326</v>
      </c>
      <c r="N751" t="s">
        <v>11278</v>
      </c>
      <c r="O751" t="s">
        <v>10403</v>
      </c>
      <c r="P751" t="s">
        <v>10328</v>
      </c>
      <c r="Q751" t="s">
        <v>10329</v>
      </c>
      <c r="R751" t="s">
        <v>10327</v>
      </c>
      <c r="S751" t="s">
        <v>10327</v>
      </c>
      <c r="T751" t="s">
        <v>10330</v>
      </c>
      <c r="U751" t="str">
        <f t="shared" si="11"/>
        <v>6223691431327844300</v>
      </c>
      <c r="V751" t="e">
        <f>VLOOKUP(U751,网银退汇!F:G,2,FALSE)</f>
        <v>#N/A</v>
      </c>
      <c r="W751" t="e">
        <f>VLOOKUP(U751,网银退汇!F:O,10,FALSE)</f>
        <v>#N/A</v>
      </c>
      <c r="X751" t="e">
        <f>VLOOKUP(C751,自助退!L:V,11,FALSE)</f>
        <v>#N/A</v>
      </c>
    </row>
    <row r="752" spans="1:24">
      <c r="A752" t="s">
        <v>11278</v>
      </c>
      <c r="B752" t="s">
        <v>2429</v>
      </c>
      <c r="C752" t="s">
        <v>7487</v>
      </c>
      <c r="D752">
        <v>302</v>
      </c>
      <c r="E752" t="s">
        <v>11306</v>
      </c>
      <c r="F752" t="s">
        <v>88</v>
      </c>
      <c r="G752" t="s">
        <v>7489</v>
      </c>
      <c r="H752" t="s">
        <v>2431</v>
      </c>
      <c r="I752" t="s">
        <v>10656</v>
      </c>
      <c r="J752" t="s">
        <v>10657</v>
      </c>
      <c r="K752" t="s">
        <v>10402</v>
      </c>
      <c r="L752" t="s">
        <v>10325</v>
      </c>
      <c r="M752" t="s">
        <v>10326</v>
      </c>
      <c r="N752" t="s">
        <v>11278</v>
      </c>
      <c r="O752" t="s">
        <v>10403</v>
      </c>
      <c r="P752" t="s">
        <v>10328</v>
      </c>
      <c r="Q752" t="s">
        <v>10329</v>
      </c>
      <c r="R752" t="s">
        <v>10327</v>
      </c>
      <c r="S752" t="s">
        <v>10327</v>
      </c>
      <c r="T752" t="s">
        <v>10330</v>
      </c>
      <c r="U752" t="str">
        <f t="shared" si="11"/>
        <v>6223691648581027302</v>
      </c>
      <c r="V752" t="e">
        <f>VLOOKUP(U752,网银退汇!F:G,2,FALSE)</f>
        <v>#N/A</v>
      </c>
      <c r="W752" t="e">
        <f>VLOOKUP(U752,网银退汇!F:O,10,FALSE)</f>
        <v>#N/A</v>
      </c>
      <c r="X752" t="e">
        <f>VLOOKUP(C752,自助退!L:V,11,FALSE)</f>
        <v>#N/A</v>
      </c>
    </row>
    <row r="753" spans="1:24">
      <c r="A753" t="s">
        <v>11278</v>
      </c>
      <c r="B753" t="s">
        <v>2432</v>
      </c>
      <c r="C753" t="s">
        <v>7490</v>
      </c>
      <c r="D753">
        <v>281</v>
      </c>
      <c r="E753" t="s">
        <v>11307</v>
      </c>
      <c r="F753" t="s">
        <v>88</v>
      </c>
      <c r="G753" t="s">
        <v>7492</v>
      </c>
      <c r="H753" t="s">
        <v>11308</v>
      </c>
      <c r="I753" t="s">
        <v>10322</v>
      </c>
      <c r="J753" t="s">
        <v>10356</v>
      </c>
      <c r="K753" t="s">
        <v>10357</v>
      </c>
      <c r="L753" t="s">
        <v>10325</v>
      </c>
      <c r="M753" t="s">
        <v>10326</v>
      </c>
      <c r="N753" t="s">
        <v>11278</v>
      </c>
      <c r="O753" t="s">
        <v>10327</v>
      </c>
      <c r="P753" t="s">
        <v>10328</v>
      </c>
      <c r="Q753" t="s">
        <v>10329</v>
      </c>
      <c r="R753" t="s">
        <v>10327</v>
      </c>
      <c r="S753" t="s">
        <v>10327</v>
      </c>
      <c r="T753" t="s">
        <v>10330</v>
      </c>
      <c r="U753" t="str">
        <f t="shared" si="11"/>
        <v>6217997300042268378281</v>
      </c>
      <c r="V753" t="e">
        <f>VLOOKUP(U753,网银退汇!F:G,2,FALSE)</f>
        <v>#N/A</v>
      </c>
      <c r="W753" t="e">
        <f>VLOOKUP(U753,网银退汇!F:O,10,FALSE)</f>
        <v>#N/A</v>
      </c>
      <c r="X753" t="e">
        <f>VLOOKUP(C753,自助退!L:V,11,FALSE)</f>
        <v>#N/A</v>
      </c>
    </row>
    <row r="754" spans="1:24">
      <c r="A754" t="s">
        <v>11278</v>
      </c>
      <c r="B754" t="s">
        <v>2435</v>
      </c>
      <c r="C754" t="s">
        <v>7493</v>
      </c>
      <c r="D754">
        <v>177</v>
      </c>
      <c r="E754" t="s">
        <v>11309</v>
      </c>
      <c r="F754" t="s">
        <v>88</v>
      </c>
      <c r="G754" t="s">
        <v>7495</v>
      </c>
      <c r="H754" t="s">
        <v>2437</v>
      </c>
      <c r="I754" t="s">
        <v>10322</v>
      </c>
      <c r="J754" t="s">
        <v>10381</v>
      </c>
      <c r="K754" t="s">
        <v>10382</v>
      </c>
      <c r="L754" t="s">
        <v>10325</v>
      </c>
      <c r="M754" t="s">
        <v>10326</v>
      </c>
      <c r="N754" t="s">
        <v>11278</v>
      </c>
      <c r="O754" t="s">
        <v>10327</v>
      </c>
      <c r="P754" t="s">
        <v>10328</v>
      </c>
      <c r="Q754" t="s">
        <v>10329</v>
      </c>
      <c r="R754" t="s">
        <v>10327</v>
      </c>
      <c r="S754" t="s">
        <v>10327</v>
      </c>
      <c r="T754" t="s">
        <v>10330</v>
      </c>
      <c r="U754" t="str">
        <f t="shared" si="11"/>
        <v>6228480868664015377177</v>
      </c>
      <c r="V754" t="e">
        <f>VLOOKUP(U754,网银退汇!F:G,2,FALSE)</f>
        <v>#N/A</v>
      </c>
      <c r="W754" t="e">
        <f>VLOOKUP(U754,网银退汇!F:O,10,FALSE)</f>
        <v>#N/A</v>
      </c>
      <c r="X754" t="e">
        <f>VLOOKUP(C754,自助退!L:V,11,FALSE)</f>
        <v>#N/A</v>
      </c>
    </row>
    <row r="755" spans="1:24">
      <c r="A755" t="s">
        <v>11278</v>
      </c>
      <c r="B755" t="s">
        <v>2438</v>
      </c>
      <c r="C755" t="s">
        <v>7496</v>
      </c>
      <c r="D755">
        <v>209</v>
      </c>
      <c r="E755" t="s">
        <v>11310</v>
      </c>
      <c r="F755" t="s">
        <v>88</v>
      </c>
      <c r="G755" t="s">
        <v>7498</v>
      </c>
      <c r="H755" t="s">
        <v>2440</v>
      </c>
      <c r="I755" t="s">
        <v>10322</v>
      </c>
      <c r="J755" t="s">
        <v>10359</v>
      </c>
      <c r="K755" t="s">
        <v>10360</v>
      </c>
      <c r="L755" t="s">
        <v>10325</v>
      </c>
      <c r="M755" t="s">
        <v>10326</v>
      </c>
      <c r="N755" t="s">
        <v>11278</v>
      </c>
      <c r="O755" t="s">
        <v>10327</v>
      </c>
      <c r="P755" t="s">
        <v>10328</v>
      </c>
      <c r="Q755" t="s">
        <v>10329</v>
      </c>
      <c r="R755" t="s">
        <v>10327</v>
      </c>
      <c r="S755" t="s">
        <v>10327</v>
      </c>
      <c r="T755" t="s">
        <v>10330</v>
      </c>
      <c r="U755" t="str">
        <f t="shared" si="11"/>
        <v>6217562700003735791209</v>
      </c>
      <c r="V755" t="e">
        <f>VLOOKUP(U755,网银退汇!F:G,2,FALSE)</f>
        <v>#N/A</v>
      </c>
      <c r="W755" t="e">
        <f>VLOOKUP(U755,网银退汇!F:O,10,FALSE)</f>
        <v>#N/A</v>
      </c>
      <c r="X755" t="e">
        <f>VLOOKUP(C755,自助退!L:V,11,FALSE)</f>
        <v>#N/A</v>
      </c>
    </row>
    <row r="756" spans="1:24">
      <c r="A756" t="s">
        <v>11278</v>
      </c>
      <c r="B756" t="s">
        <v>2441</v>
      </c>
      <c r="C756" t="s">
        <v>7499</v>
      </c>
      <c r="D756">
        <v>1000</v>
      </c>
      <c r="E756" t="s">
        <v>11311</v>
      </c>
      <c r="F756" t="s">
        <v>88</v>
      </c>
      <c r="G756" t="s">
        <v>7501</v>
      </c>
      <c r="H756" t="s">
        <v>11312</v>
      </c>
      <c r="I756" t="s">
        <v>10322</v>
      </c>
      <c r="J756" t="s">
        <v>10356</v>
      </c>
      <c r="K756" t="s">
        <v>10357</v>
      </c>
      <c r="L756" t="s">
        <v>10325</v>
      </c>
      <c r="M756" t="s">
        <v>10326</v>
      </c>
      <c r="N756" t="s">
        <v>11278</v>
      </c>
      <c r="O756" t="s">
        <v>10327</v>
      </c>
      <c r="P756" t="s">
        <v>10328</v>
      </c>
      <c r="Q756" t="s">
        <v>10329</v>
      </c>
      <c r="R756" t="s">
        <v>10327</v>
      </c>
      <c r="S756" t="s">
        <v>10327</v>
      </c>
      <c r="T756" t="s">
        <v>10330</v>
      </c>
      <c r="U756" t="str">
        <f t="shared" si="11"/>
        <v>62281100986292641000</v>
      </c>
      <c r="V756" t="e">
        <f>VLOOKUP(U756,网银退汇!F:G,2,FALSE)</f>
        <v>#N/A</v>
      </c>
      <c r="W756" t="e">
        <f>VLOOKUP(U756,网银退汇!F:O,10,FALSE)</f>
        <v>#N/A</v>
      </c>
      <c r="X756" t="e">
        <f>VLOOKUP(C756,自助退!L:V,11,FALSE)</f>
        <v>#N/A</v>
      </c>
    </row>
    <row r="757" spans="1:24">
      <c r="A757" t="s">
        <v>11278</v>
      </c>
      <c r="B757" t="s">
        <v>2444</v>
      </c>
      <c r="C757" t="s">
        <v>7502</v>
      </c>
      <c r="D757">
        <v>59</v>
      </c>
      <c r="E757" t="s">
        <v>11313</v>
      </c>
      <c r="F757" t="s">
        <v>88</v>
      </c>
      <c r="G757" t="s">
        <v>7504</v>
      </c>
      <c r="H757" t="s">
        <v>11314</v>
      </c>
      <c r="I757" t="s">
        <v>10322</v>
      </c>
      <c r="J757" t="s">
        <v>10359</v>
      </c>
      <c r="K757" t="s">
        <v>10360</v>
      </c>
      <c r="L757" t="s">
        <v>10325</v>
      </c>
      <c r="M757" t="s">
        <v>10326</v>
      </c>
      <c r="N757" t="s">
        <v>11278</v>
      </c>
      <c r="O757" t="s">
        <v>10327</v>
      </c>
      <c r="P757" t="s">
        <v>10328</v>
      </c>
      <c r="Q757" t="s">
        <v>10329</v>
      </c>
      <c r="R757" t="s">
        <v>10327</v>
      </c>
      <c r="S757" t="s">
        <v>10327</v>
      </c>
      <c r="T757" t="s">
        <v>10330</v>
      </c>
      <c r="U757" t="str">
        <f t="shared" si="11"/>
        <v>625905325234415959</v>
      </c>
      <c r="V757" t="e">
        <f>VLOOKUP(U757,网银退汇!F:G,2,FALSE)</f>
        <v>#N/A</v>
      </c>
      <c r="W757" t="e">
        <f>VLOOKUP(U757,网银退汇!F:O,10,FALSE)</f>
        <v>#N/A</v>
      </c>
      <c r="X757" t="e">
        <f>VLOOKUP(C757,自助退!L:V,11,FALSE)</f>
        <v>#N/A</v>
      </c>
    </row>
    <row r="758" spans="1:24">
      <c r="A758" t="s">
        <v>11278</v>
      </c>
      <c r="B758" t="s">
        <v>2445</v>
      </c>
      <c r="C758" t="s">
        <v>7505</v>
      </c>
      <c r="D758">
        <v>2000</v>
      </c>
      <c r="E758" t="s">
        <v>11315</v>
      </c>
      <c r="F758" t="s">
        <v>88</v>
      </c>
      <c r="G758" t="s">
        <v>7507</v>
      </c>
      <c r="H758" t="s">
        <v>11295</v>
      </c>
      <c r="I758" t="s">
        <v>10542</v>
      </c>
      <c r="J758" t="s">
        <v>10664</v>
      </c>
      <c r="K758" t="s">
        <v>10665</v>
      </c>
      <c r="L758" t="s">
        <v>10325</v>
      </c>
      <c r="M758" t="s">
        <v>10326</v>
      </c>
      <c r="N758" t="s">
        <v>11278</v>
      </c>
      <c r="O758" t="s">
        <v>10327</v>
      </c>
      <c r="P758" t="s">
        <v>10328</v>
      </c>
      <c r="Q758" t="s">
        <v>10329</v>
      </c>
      <c r="R758" t="s">
        <v>10327</v>
      </c>
      <c r="S758" t="s">
        <v>10327</v>
      </c>
      <c r="T758" t="s">
        <v>10330</v>
      </c>
      <c r="U758" t="str">
        <f t="shared" si="11"/>
        <v>62173599010170608562000</v>
      </c>
      <c r="V758" t="e">
        <f>VLOOKUP(U758,网银退汇!F:G,2,FALSE)</f>
        <v>#N/A</v>
      </c>
      <c r="W758" t="e">
        <f>VLOOKUP(U758,网银退汇!F:O,10,FALSE)</f>
        <v>#N/A</v>
      </c>
      <c r="X758" t="e">
        <f>VLOOKUP(C758,自助退!L:V,11,FALSE)</f>
        <v>#N/A</v>
      </c>
    </row>
    <row r="759" spans="1:24">
      <c r="A759" t="s">
        <v>11278</v>
      </c>
      <c r="B759" t="s">
        <v>7508</v>
      </c>
      <c r="C759" t="s">
        <v>7509</v>
      </c>
      <c r="D759">
        <v>263</v>
      </c>
      <c r="E759" t="s">
        <v>11316</v>
      </c>
      <c r="F759" t="s">
        <v>11317</v>
      </c>
      <c r="G759" t="s">
        <v>4974</v>
      </c>
      <c r="H759" t="s">
        <v>2447</v>
      </c>
      <c r="I759" t="s">
        <v>10416</v>
      </c>
      <c r="J759" t="s">
        <v>10424</v>
      </c>
      <c r="K759" t="s">
        <v>10425</v>
      </c>
      <c r="L759" t="s">
        <v>10325</v>
      </c>
      <c r="M759" t="s">
        <v>10364</v>
      </c>
      <c r="N759" t="s">
        <v>11278</v>
      </c>
      <c r="O759" t="s">
        <v>10327</v>
      </c>
      <c r="P759" t="s">
        <v>10328</v>
      </c>
      <c r="Q759" t="s">
        <v>10365</v>
      </c>
      <c r="R759" t="s">
        <v>10327</v>
      </c>
      <c r="S759" t="s">
        <v>10327</v>
      </c>
      <c r="T759" t="s">
        <v>10366</v>
      </c>
      <c r="U759" t="str">
        <f t="shared" si="11"/>
        <v>6222620590007164639263</v>
      </c>
      <c r="V759">
        <f>VLOOKUP(U759,网银退汇!F:G,2,FALSE)</f>
        <v>263</v>
      </c>
      <c r="W759" t="str">
        <f>VLOOKUP(U759,网银退汇!F:O,10,FALSE)</f>
        <v>20170619</v>
      </c>
      <c r="X759">
        <f>VLOOKUP(C759,自助退!L:V,11,FALSE)</f>
        <v>263</v>
      </c>
    </row>
    <row r="760" spans="1:24">
      <c r="A760" t="s">
        <v>11278</v>
      </c>
      <c r="B760" t="s">
        <v>2448</v>
      </c>
      <c r="C760" t="s">
        <v>7511</v>
      </c>
      <c r="D760">
        <v>72</v>
      </c>
      <c r="E760" t="s">
        <v>11318</v>
      </c>
      <c r="F760" t="s">
        <v>88</v>
      </c>
      <c r="G760" t="s">
        <v>7513</v>
      </c>
      <c r="H760" t="s">
        <v>11319</v>
      </c>
      <c r="I760" t="s">
        <v>10322</v>
      </c>
      <c r="J760" t="s">
        <v>10381</v>
      </c>
      <c r="K760" t="s">
        <v>10382</v>
      </c>
      <c r="L760" t="s">
        <v>10325</v>
      </c>
      <c r="M760" t="s">
        <v>10326</v>
      </c>
      <c r="N760" t="s">
        <v>11278</v>
      </c>
      <c r="O760" t="s">
        <v>10327</v>
      </c>
      <c r="P760" t="s">
        <v>10328</v>
      </c>
      <c r="Q760" t="s">
        <v>10329</v>
      </c>
      <c r="R760" t="s">
        <v>10327</v>
      </c>
      <c r="S760" t="s">
        <v>10327</v>
      </c>
      <c r="T760" t="s">
        <v>10330</v>
      </c>
      <c r="U760" t="str">
        <f t="shared" si="11"/>
        <v>622848086864783217972</v>
      </c>
      <c r="V760" t="e">
        <f>VLOOKUP(U760,网银退汇!F:G,2,FALSE)</f>
        <v>#N/A</v>
      </c>
      <c r="W760" t="e">
        <f>VLOOKUP(U760,网银退汇!F:O,10,FALSE)</f>
        <v>#N/A</v>
      </c>
      <c r="X760" t="e">
        <f>VLOOKUP(C760,自助退!L:V,11,FALSE)</f>
        <v>#N/A</v>
      </c>
    </row>
    <row r="761" spans="1:24">
      <c r="A761" t="s">
        <v>11278</v>
      </c>
      <c r="B761" t="s">
        <v>2451</v>
      </c>
      <c r="C761" t="s">
        <v>7514</v>
      </c>
      <c r="D761">
        <v>220</v>
      </c>
      <c r="E761" t="s">
        <v>11320</v>
      </c>
      <c r="F761" t="s">
        <v>88</v>
      </c>
      <c r="G761" t="s">
        <v>7516</v>
      </c>
      <c r="H761" t="s">
        <v>2453</v>
      </c>
      <c r="I761" t="s">
        <v>10335</v>
      </c>
      <c r="J761" t="s">
        <v>10374</v>
      </c>
      <c r="K761" t="s">
        <v>10375</v>
      </c>
      <c r="L761" t="s">
        <v>10325</v>
      </c>
      <c r="M761" t="s">
        <v>10326</v>
      </c>
      <c r="N761" t="s">
        <v>11278</v>
      </c>
      <c r="O761" t="s">
        <v>10327</v>
      </c>
      <c r="P761" t="s">
        <v>10328</v>
      </c>
      <c r="Q761" t="s">
        <v>10329</v>
      </c>
      <c r="R761" t="s">
        <v>10327</v>
      </c>
      <c r="S761" t="s">
        <v>10327</v>
      </c>
      <c r="T761" t="s">
        <v>10330</v>
      </c>
      <c r="U761" t="str">
        <f t="shared" si="11"/>
        <v>6230582000013831451220</v>
      </c>
      <c r="V761" t="e">
        <f>VLOOKUP(U761,网银退汇!F:G,2,FALSE)</f>
        <v>#N/A</v>
      </c>
      <c r="W761" t="e">
        <f>VLOOKUP(U761,网银退汇!F:O,10,FALSE)</f>
        <v>#N/A</v>
      </c>
      <c r="X761" t="e">
        <f>VLOOKUP(C761,自助退!L:V,11,FALSE)</f>
        <v>#N/A</v>
      </c>
    </row>
    <row r="762" spans="1:24">
      <c r="A762" t="s">
        <v>11278</v>
      </c>
      <c r="B762" t="s">
        <v>2454</v>
      </c>
      <c r="C762" t="s">
        <v>7517</v>
      </c>
      <c r="D762">
        <v>7903</v>
      </c>
      <c r="E762" t="s">
        <v>11321</v>
      </c>
      <c r="F762" t="s">
        <v>88</v>
      </c>
      <c r="G762" t="s">
        <v>7519</v>
      </c>
      <c r="H762" t="s">
        <v>2456</v>
      </c>
      <c r="I762" t="s">
        <v>10416</v>
      </c>
      <c r="J762" t="s">
        <v>10424</v>
      </c>
      <c r="K762" t="s">
        <v>10425</v>
      </c>
      <c r="L762" t="s">
        <v>10325</v>
      </c>
      <c r="M762" t="s">
        <v>10326</v>
      </c>
      <c r="N762" t="s">
        <v>11278</v>
      </c>
      <c r="O762" t="s">
        <v>10327</v>
      </c>
      <c r="P762" t="s">
        <v>10328</v>
      </c>
      <c r="Q762" t="s">
        <v>10329</v>
      </c>
      <c r="R762" t="s">
        <v>10327</v>
      </c>
      <c r="S762" t="s">
        <v>10327</v>
      </c>
      <c r="T762" t="s">
        <v>10330</v>
      </c>
      <c r="U762" t="str">
        <f t="shared" si="11"/>
        <v>62225253947828877903</v>
      </c>
      <c r="V762" t="e">
        <f>VLOOKUP(U762,网银退汇!F:G,2,FALSE)</f>
        <v>#N/A</v>
      </c>
      <c r="W762" t="e">
        <f>VLOOKUP(U762,网银退汇!F:O,10,FALSE)</f>
        <v>#N/A</v>
      </c>
      <c r="X762" t="e">
        <f>VLOOKUP(C762,自助退!L:V,11,FALSE)</f>
        <v>#N/A</v>
      </c>
    </row>
    <row r="763" spans="1:24">
      <c r="A763" t="s">
        <v>11278</v>
      </c>
      <c r="B763" t="s">
        <v>2457</v>
      </c>
      <c r="C763" t="s">
        <v>7520</v>
      </c>
      <c r="D763">
        <v>296</v>
      </c>
      <c r="E763" t="s">
        <v>11322</v>
      </c>
      <c r="F763" t="s">
        <v>88</v>
      </c>
      <c r="G763" t="s">
        <v>7522</v>
      </c>
      <c r="H763" t="s">
        <v>2459</v>
      </c>
      <c r="I763" t="s">
        <v>10322</v>
      </c>
      <c r="J763" t="s">
        <v>10331</v>
      </c>
      <c r="K763" t="s">
        <v>10332</v>
      </c>
      <c r="L763" t="s">
        <v>10325</v>
      </c>
      <c r="M763" t="s">
        <v>10326</v>
      </c>
      <c r="N763" t="s">
        <v>11278</v>
      </c>
      <c r="O763" t="s">
        <v>10327</v>
      </c>
      <c r="P763" t="s">
        <v>10328</v>
      </c>
      <c r="Q763" t="s">
        <v>10329</v>
      </c>
      <c r="R763" t="s">
        <v>10327</v>
      </c>
      <c r="S763" t="s">
        <v>10327</v>
      </c>
      <c r="T763" t="s">
        <v>10330</v>
      </c>
      <c r="U763" t="str">
        <f t="shared" si="11"/>
        <v>6226192201377272296</v>
      </c>
      <c r="V763" t="e">
        <f>VLOOKUP(U763,网银退汇!F:G,2,FALSE)</f>
        <v>#N/A</v>
      </c>
      <c r="W763" t="e">
        <f>VLOOKUP(U763,网银退汇!F:O,10,FALSE)</f>
        <v>#N/A</v>
      </c>
      <c r="X763" t="e">
        <f>VLOOKUP(C763,自助退!L:V,11,FALSE)</f>
        <v>#N/A</v>
      </c>
    </row>
    <row r="764" spans="1:24">
      <c r="A764" t="s">
        <v>11278</v>
      </c>
      <c r="B764" t="s">
        <v>2460</v>
      </c>
      <c r="C764" t="s">
        <v>7523</v>
      </c>
      <c r="D764">
        <v>264</v>
      </c>
      <c r="E764" t="s">
        <v>11323</v>
      </c>
      <c r="F764" t="s">
        <v>88</v>
      </c>
      <c r="G764" t="s">
        <v>7525</v>
      </c>
      <c r="H764" t="s">
        <v>2462</v>
      </c>
      <c r="I764" t="s">
        <v>10322</v>
      </c>
      <c r="J764" t="s">
        <v>10381</v>
      </c>
      <c r="K764" t="s">
        <v>10382</v>
      </c>
      <c r="L764" t="s">
        <v>10325</v>
      </c>
      <c r="M764" t="s">
        <v>10326</v>
      </c>
      <c r="N764" t="s">
        <v>11278</v>
      </c>
      <c r="O764" t="s">
        <v>10327</v>
      </c>
      <c r="P764" t="s">
        <v>10328</v>
      </c>
      <c r="Q764" t="s">
        <v>10329</v>
      </c>
      <c r="R764" t="s">
        <v>10327</v>
      </c>
      <c r="S764" t="s">
        <v>10327</v>
      </c>
      <c r="T764" t="s">
        <v>10330</v>
      </c>
      <c r="U764" t="str">
        <f t="shared" si="11"/>
        <v>6228480866190047567264</v>
      </c>
      <c r="V764" t="e">
        <f>VLOOKUP(U764,网银退汇!F:G,2,FALSE)</f>
        <v>#N/A</v>
      </c>
      <c r="W764" t="e">
        <f>VLOOKUP(U764,网银退汇!F:O,10,FALSE)</f>
        <v>#N/A</v>
      </c>
      <c r="X764" t="e">
        <f>VLOOKUP(C764,自助退!L:V,11,FALSE)</f>
        <v>#N/A</v>
      </c>
    </row>
    <row r="765" spans="1:24">
      <c r="A765" t="s">
        <v>11278</v>
      </c>
      <c r="B765" t="s">
        <v>2463</v>
      </c>
      <c r="C765" t="s">
        <v>7526</v>
      </c>
      <c r="D765">
        <v>5000</v>
      </c>
      <c r="E765" t="s">
        <v>11324</v>
      </c>
      <c r="F765" t="s">
        <v>88</v>
      </c>
      <c r="G765" t="s">
        <v>7528</v>
      </c>
      <c r="H765" t="s">
        <v>2465</v>
      </c>
      <c r="I765" t="s">
        <v>10322</v>
      </c>
      <c r="J765" t="s">
        <v>10351</v>
      </c>
      <c r="K765" t="s">
        <v>10352</v>
      </c>
      <c r="L765" t="s">
        <v>10325</v>
      </c>
      <c r="M765" t="s">
        <v>10326</v>
      </c>
      <c r="N765" t="s">
        <v>11278</v>
      </c>
      <c r="O765" t="s">
        <v>10327</v>
      </c>
      <c r="P765" t="s">
        <v>10328</v>
      </c>
      <c r="Q765" t="s">
        <v>10329</v>
      </c>
      <c r="R765" t="s">
        <v>10327</v>
      </c>
      <c r="S765" t="s">
        <v>10327</v>
      </c>
      <c r="T765" t="s">
        <v>10330</v>
      </c>
      <c r="U765" t="str">
        <f t="shared" si="11"/>
        <v>62122625020072325425000</v>
      </c>
      <c r="V765" t="e">
        <f>VLOOKUP(U765,网银退汇!F:G,2,FALSE)</f>
        <v>#N/A</v>
      </c>
      <c r="W765" t="e">
        <f>VLOOKUP(U765,网银退汇!F:O,10,FALSE)</f>
        <v>#N/A</v>
      </c>
      <c r="X765" t="e">
        <f>VLOOKUP(C765,自助退!L:V,11,FALSE)</f>
        <v>#N/A</v>
      </c>
    </row>
    <row r="766" spans="1:24">
      <c r="A766" t="s">
        <v>11278</v>
      </c>
      <c r="B766" t="s">
        <v>2466</v>
      </c>
      <c r="C766" t="s">
        <v>7529</v>
      </c>
      <c r="D766">
        <v>3000</v>
      </c>
      <c r="E766" t="s">
        <v>11325</v>
      </c>
      <c r="F766" t="s">
        <v>88</v>
      </c>
      <c r="G766" t="s">
        <v>7531</v>
      </c>
      <c r="H766" t="s">
        <v>2468</v>
      </c>
      <c r="I766" t="s">
        <v>10322</v>
      </c>
      <c r="J766" t="s">
        <v>10381</v>
      </c>
      <c r="K766" t="s">
        <v>10382</v>
      </c>
      <c r="L766" t="s">
        <v>10325</v>
      </c>
      <c r="M766" t="s">
        <v>10326</v>
      </c>
      <c r="N766" t="s">
        <v>11278</v>
      </c>
      <c r="O766" t="s">
        <v>10327</v>
      </c>
      <c r="P766" t="s">
        <v>10328</v>
      </c>
      <c r="Q766" t="s">
        <v>10329</v>
      </c>
      <c r="R766" t="s">
        <v>10327</v>
      </c>
      <c r="S766" t="s">
        <v>10327</v>
      </c>
      <c r="T766" t="s">
        <v>10330</v>
      </c>
      <c r="U766" t="str">
        <f t="shared" si="11"/>
        <v>62284808380122427753000</v>
      </c>
      <c r="V766" t="e">
        <f>VLOOKUP(U766,网银退汇!F:G,2,FALSE)</f>
        <v>#N/A</v>
      </c>
      <c r="W766" t="e">
        <f>VLOOKUP(U766,网银退汇!F:O,10,FALSE)</f>
        <v>#N/A</v>
      </c>
      <c r="X766" t="e">
        <f>VLOOKUP(C766,自助退!L:V,11,FALSE)</f>
        <v>#N/A</v>
      </c>
    </row>
    <row r="767" spans="1:24">
      <c r="A767" t="s">
        <v>11278</v>
      </c>
      <c r="B767" t="s">
        <v>2469</v>
      </c>
      <c r="C767" t="s">
        <v>7532</v>
      </c>
      <c r="D767">
        <v>500</v>
      </c>
      <c r="E767" t="s">
        <v>11326</v>
      </c>
      <c r="F767" t="s">
        <v>88</v>
      </c>
      <c r="G767" t="s">
        <v>7534</v>
      </c>
      <c r="H767" t="s">
        <v>2471</v>
      </c>
      <c r="I767" t="s">
        <v>10656</v>
      </c>
      <c r="J767" t="s">
        <v>10657</v>
      </c>
      <c r="K767" t="s">
        <v>10402</v>
      </c>
      <c r="L767" t="s">
        <v>10325</v>
      </c>
      <c r="M767" t="s">
        <v>10326</v>
      </c>
      <c r="N767" t="s">
        <v>11278</v>
      </c>
      <c r="O767" t="s">
        <v>10403</v>
      </c>
      <c r="P767" t="s">
        <v>10328</v>
      </c>
      <c r="Q767" t="s">
        <v>10329</v>
      </c>
      <c r="R767" t="s">
        <v>10327</v>
      </c>
      <c r="S767" t="s">
        <v>10327</v>
      </c>
      <c r="T767" t="s">
        <v>10330</v>
      </c>
      <c r="U767" t="str">
        <f t="shared" si="11"/>
        <v>6223691876708599500</v>
      </c>
      <c r="V767" t="e">
        <f>VLOOKUP(U767,网银退汇!F:G,2,FALSE)</f>
        <v>#N/A</v>
      </c>
      <c r="W767" t="e">
        <f>VLOOKUP(U767,网银退汇!F:O,10,FALSE)</f>
        <v>#N/A</v>
      </c>
      <c r="X767" t="e">
        <f>VLOOKUP(C767,自助退!L:V,11,FALSE)</f>
        <v>#N/A</v>
      </c>
    </row>
    <row r="768" spans="1:24">
      <c r="A768" t="s">
        <v>11278</v>
      </c>
      <c r="B768" t="s">
        <v>2472</v>
      </c>
      <c r="C768" t="s">
        <v>7535</v>
      </c>
      <c r="D768">
        <v>600</v>
      </c>
      <c r="E768" t="s">
        <v>11327</v>
      </c>
      <c r="F768" t="s">
        <v>88</v>
      </c>
      <c r="G768" t="s">
        <v>7537</v>
      </c>
      <c r="H768" t="s">
        <v>2474</v>
      </c>
      <c r="I768" t="s">
        <v>10656</v>
      </c>
      <c r="J768" t="s">
        <v>10657</v>
      </c>
      <c r="K768" t="s">
        <v>10402</v>
      </c>
      <c r="L768" t="s">
        <v>10325</v>
      </c>
      <c r="M768" t="s">
        <v>10326</v>
      </c>
      <c r="N768" t="s">
        <v>11278</v>
      </c>
      <c r="O768" t="s">
        <v>10403</v>
      </c>
      <c r="P768" t="s">
        <v>10328</v>
      </c>
      <c r="Q768" t="s">
        <v>10329</v>
      </c>
      <c r="R768" t="s">
        <v>10327</v>
      </c>
      <c r="S768" t="s">
        <v>10327</v>
      </c>
      <c r="T768" t="s">
        <v>10330</v>
      </c>
      <c r="U768" t="str">
        <f t="shared" si="11"/>
        <v>6210178002006820329600</v>
      </c>
      <c r="V768" t="e">
        <f>VLOOKUP(U768,网银退汇!F:G,2,FALSE)</f>
        <v>#N/A</v>
      </c>
      <c r="W768" t="e">
        <f>VLOOKUP(U768,网银退汇!F:O,10,FALSE)</f>
        <v>#N/A</v>
      </c>
      <c r="X768" t="e">
        <f>VLOOKUP(C768,自助退!L:V,11,FALSE)</f>
        <v>#N/A</v>
      </c>
    </row>
    <row r="769" spans="1:24">
      <c r="A769" t="s">
        <v>11278</v>
      </c>
      <c r="B769" t="s">
        <v>2475</v>
      </c>
      <c r="C769" t="s">
        <v>7538</v>
      </c>
      <c r="D769">
        <v>87</v>
      </c>
      <c r="E769" t="s">
        <v>11328</v>
      </c>
      <c r="F769" t="s">
        <v>88</v>
      </c>
      <c r="G769" t="s">
        <v>7540</v>
      </c>
      <c r="H769" t="s">
        <v>89</v>
      </c>
      <c r="I769" t="s">
        <v>10322</v>
      </c>
      <c r="J769" t="s">
        <v>10381</v>
      </c>
      <c r="K769" t="s">
        <v>10382</v>
      </c>
      <c r="L769" t="s">
        <v>10325</v>
      </c>
      <c r="M769" t="s">
        <v>10326</v>
      </c>
      <c r="N769" t="s">
        <v>11278</v>
      </c>
      <c r="O769" t="s">
        <v>10327</v>
      </c>
      <c r="P769" t="s">
        <v>10328</v>
      </c>
      <c r="Q769" t="s">
        <v>10329</v>
      </c>
      <c r="R769" t="s">
        <v>10327</v>
      </c>
      <c r="S769" t="s">
        <v>10327</v>
      </c>
      <c r="T769" t="s">
        <v>10330</v>
      </c>
      <c r="U769" t="str">
        <f t="shared" si="11"/>
        <v>622848414049389331787</v>
      </c>
      <c r="V769" t="e">
        <f>VLOOKUP(U769,网银退汇!F:G,2,FALSE)</f>
        <v>#N/A</v>
      </c>
      <c r="W769" t="e">
        <f>VLOOKUP(U769,网银退汇!F:O,10,FALSE)</f>
        <v>#N/A</v>
      </c>
      <c r="X769" t="e">
        <f>VLOOKUP(C769,自助退!L:V,11,FALSE)</f>
        <v>#N/A</v>
      </c>
    </row>
    <row r="770" spans="1:24">
      <c r="A770" t="s">
        <v>11278</v>
      </c>
      <c r="B770" t="s">
        <v>7541</v>
      </c>
      <c r="C770" t="s">
        <v>7542</v>
      </c>
      <c r="D770">
        <v>2802</v>
      </c>
      <c r="E770" t="s">
        <v>11329</v>
      </c>
      <c r="F770" t="s">
        <v>90</v>
      </c>
      <c r="G770" t="s">
        <v>4976</v>
      </c>
      <c r="H770" t="s">
        <v>11330</v>
      </c>
      <c r="I770" t="s">
        <v>10322</v>
      </c>
      <c r="J770" t="s">
        <v>10356</v>
      </c>
      <c r="K770" t="s">
        <v>10357</v>
      </c>
      <c r="L770" t="s">
        <v>10325</v>
      </c>
      <c r="M770" t="s">
        <v>10364</v>
      </c>
      <c r="N770" t="s">
        <v>11278</v>
      </c>
      <c r="O770" t="s">
        <v>10327</v>
      </c>
      <c r="P770" t="s">
        <v>10328</v>
      </c>
      <c r="Q770" t="s">
        <v>10365</v>
      </c>
      <c r="R770" t="s">
        <v>10327</v>
      </c>
      <c r="S770" t="s">
        <v>10327</v>
      </c>
      <c r="T770" t="s">
        <v>10366</v>
      </c>
      <c r="U770" t="str">
        <f t="shared" ref="U770:U833" si="12">G770&amp;D770</f>
        <v>62179973000351555662802</v>
      </c>
      <c r="V770">
        <f>VLOOKUP(U770,网银退汇!F:G,2,FALSE)</f>
        <v>2802</v>
      </c>
      <c r="W770" t="str">
        <f>VLOOKUP(U770,网银退汇!F:O,10,FALSE)</f>
        <v>20170619</v>
      </c>
      <c r="X770">
        <f>VLOOKUP(C770,自助退!L:V,11,FALSE)</f>
        <v>2802</v>
      </c>
    </row>
    <row r="771" spans="1:24">
      <c r="A771" t="s">
        <v>11278</v>
      </c>
      <c r="B771" t="s">
        <v>2479</v>
      </c>
      <c r="C771" t="s">
        <v>7544</v>
      </c>
      <c r="D771">
        <v>1013</v>
      </c>
      <c r="E771" t="s">
        <v>11331</v>
      </c>
      <c r="F771" t="s">
        <v>88</v>
      </c>
      <c r="G771" t="s">
        <v>7546</v>
      </c>
      <c r="H771" t="s">
        <v>2481</v>
      </c>
      <c r="I771" t="s">
        <v>10322</v>
      </c>
      <c r="J771" t="s">
        <v>10348</v>
      </c>
      <c r="K771" t="s">
        <v>10349</v>
      </c>
      <c r="L771" t="s">
        <v>10325</v>
      </c>
      <c r="M771" t="s">
        <v>10326</v>
      </c>
      <c r="N771" t="s">
        <v>11278</v>
      </c>
      <c r="O771" t="s">
        <v>10327</v>
      </c>
      <c r="P771" t="s">
        <v>10328</v>
      </c>
      <c r="Q771" t="s">
        <v>10329</v>
      </c>
      <c r="R771" t="s">
        <v>10327</v>
      </c>
      <c r="S771" t="s">
        <v>10327</v>
      </c>
      <c r="T771" t="s">
        <v>10330</v>
      </c>
      <c r="U771" t="str">
        <f t="shared" si="12"/>
        <v>62270039200301336631013</v>
      </c>
      <c r="V771" t="e">
        <f>VLOOKUP(U771,网银退汇!F:G,2,FALSE)</f>
        <v>#N/A</v>
      </c>
      <c r="W771" t="e">
        <f>VLOOKUP(U771,网银退汇!F:O,10,FALSE)</f>
        <v>#N/A</v>
      </c>
      <c r="X771" t="e">
        <f>VLOOKUP(C771,自助退!L:V,11,FALSE)</f>
        <v>#N/A</v>
      </c>
    </row>
    <row r="772" spans="1:24">
      <c r="A772" t="s">
        <v>11278</v>
      </c>
      <c r="B772" t="s">
        <v>2482</v>
      </c>
      <c r="C772" t="s">
        <v>7547</v>
      </c>
      <c r="D772">
        <v>430</v>
      </c>
      <c r="E772" t="s">
        <v>11332</v>
      </c>
      <c r="F772" t="s">
        <v>88</v>
      </c>
      <c r="G772" t="s">
        <v>7549</v>
      </c>
      <c r="H772" t="s">
        <v>2484</v>
      </c>
      <c r="I772" t="s">
        <v>10322</v>
      </c>
      <c r="J772" t="s">
        <v>10381</v>
      </c>
      <c r="K772" t="s">
        <v>10382</v>
      </c>
      <c r="L772" t="s">
        <v>10325</v>
      </c>
      <c r="M772" t="s">
        <v>10326</v>
      </c>
      <c r="N772" t="s">
        <v>11278</v>
      </c>
      <c r="O772" t="s">
        <v>10327</v>
      </c>
      <c r="P772" t="s">
        <v>10328</v>
      </c>
      <c r="Q772" t="s">
        <v>10329</v>
      </c>
      <c r="R772" t="s">
        <v>10327</v>
      </c>
      <c r="S772" t="s">
        <v>10327</v>
      </c>
      <c r="T772" t="s">
        <v>10330</v>
      </c>
      <c r="U772" t="str">
        <f t="shared" si="12"/>
        <v>6228481938587287475430</v>
      </c>
      <c r="V772" t="e">
        <f>VLOOKUP(U772,网银退汇!F:G,2,FALSE)</f>
        <v>#N/A</v>
      </c>
      <c r="W772" t="e">
        <f>VLOOKUP(U772,网银退汇!F:O,10,FALSE)</f>
        <v>#N/A</v>
      </c>
      <c r="X772" t="e">
        <f>VLOOKUP(C772,自助退!L:V,11,FALSE)</f>
        <v>#N/A</v>
      </c>
    </row>
    <row r="773" spans="1:24">
      <c r="A773" t="s">
        <v>11278</v>
      </c>
      <c r="B773" t="s">
        <v>2485</v>
      </c>
      <c r="C773" t="s">
        <v>7550</v>
      </c>
      <c r="D773">
        <v>500</v>
      </c>
      <c r="E773" t="s">
        <v>11333</v>
      </c>
      <c r="F773" t="s">
        <v>88</v>
      </c>
      <c r="G773" t="s">
        <v>7552</v>
      </c>
      <c r="H773" t="s">
        <v>2487</v>
      </c>
      <c r="I773" t="s">
        <v>10322</v>
      </c>
      <c r="J773" t="s">
        <v>10381</v>
      </c>
      <c r="K773" t="s">
        <v>10382</v>
      </c>
      <c r="L773" t="s">
        <v>10325</v>
      </c>
      <c r="M773" t="s">
        <v>10326</v>
      </c>
      <c r="N773" t="s">
        <v>11278</v>
      </c>
      <c r="O773" t="s">
        <v>10327</v>
      </c>
      <c r="P773" t="s">
        <v>10328</v>
      </c>
      <c r="Q773" t="s">
        <v>10329</v>
      </c>
      <c r="R773" t="s">
        <v>10327</v>
      </c>
      <c r="S773" t="s">
        <v>10327</v>
      </c>
      <c r="T773" t="s">
        <v>10330</v>
      </c>
      <c r="U773" t="str">
        <f t="shared" si="12"/>
        <v>6228480038386732374500</v>
      </c>
      <c r="V773" t="e">
        <f>VLOOKUP(U773,网银退汇!F:G,2,FALSE)</f>
        <v>#N/A</v>
      </c>
      <c r="W773" t="e">
        <f>VLOOKUP(U773,网银退汇!F:O,10,FALSE)</f>
        <v>#N/A</v>
      </c>
      <c r="X773" t="e">
        <f>VLOOKUP(C773,自助退!L:V,11,FALSE)</f>
        <v>#N/A</v>
      </c>
    </row>
    <row r="774" spans="1:24">
      <c r="A774" t="s">
        <v>11278</v>
      </c>
      <c r="B774" t="s">
        <v>2488</v>
      </c>
      <c r="C774" t="s">
        <v>7553</v>
      </c>
      <c r="D774">
        <v>47</v>
      </c>
      <c r="E774" t="s">
        <v>11334</v>
      </c>
      <c r="F774" t="s">
        <v>88</v>
      </c>
      <c r="G774" t="s">
        <v>7555</v>
      </c>
      <c r="H774" t="s">
        <v>2490</v>
      </c>
      <c r="I774" t="s">
        <v>10322</v>
      </c>
      <c r="J774" t="s">
        <v>10348</v>
      </c>
      <c r="K774" t="s">
        <v>10349</v>
      </c>
      <c r="L774" t="s">
        <v>10325</v>
      </c>
      <c r="M774" t="s">
        <v>10326</v>
      </c>
      <c r="N774" t="s">
        <v>11278</v>
      </c>
      <c r="O774" t="s">
        <v>10327</v>
      </c>
      <c r="P774" t="s">
        <v>10328</v>
      </c>
      <c r="Q774" t="s">
        <v>10329</v>
      </c>
      <c r="R774" t="s">
        <v>10327</v>
      </c>
      <c r="S774" t="s">
        <v>10327</v>
      </c>
      <c r="T774" t="s">
        <v>10330</v>
      </c>
      <c r="U774" t="str">
        <f t="shared" si="12"/>
        <v>621700386002343538947</v>
      </c>
      <c r="V774" t="e">
        <f>VLOOKUP(U774,网银退汇!F:G,2,FALSE)</f>
        <v>#N/A</v>
      </c>
      <c r="W774" t="e">
        <f>VLOOKUP(U774,网银退汇!F:O,10,FALSE)</f>
        <v>#N/A</v>
      </c>
      <c r="X774" t="e">
        <f>VLOOKUP(C774,自助退!L:V,11,FALSE)</f>
        <v>#N/A</v>
      </c>
    </row>
    <row r="775" spans="1:24">
      <c r="A775" t="s">
        <v>11278</v>
      </c>
      <c r="B775" t="s">
        <v>2491</v>
      </c>
      <c r="C775" t="s">
        <v>7556</v>
      </c>
      <c r="D775">
        <v>500</v>
      </c>
      <c r="E775" t="s">
        <v>11335</v>
      </c>
      <c r="F775" t="s">
        <v>88</v>
      </c>
      <c r="G775" t="s">
        <v>7558</v>
      </c>
      <c r="H775" t="s">
        <v>2665</v>
      </c>
      <c r="I775" t="s">
        <v>10656</v>
      </c>
      <c r="J775" t="s">
        <v>10657</v>
      </c>
      <c r="K775" t="s">
        <v>10402</v>
      </c>
      <c r="L775" t="s">
        <v>10325</v>
      </c>
      <c r="M775" t="s">
        <v>10326</v>
      </c>
      <c r="N775" t="s">
        <v>11278</v>
      </c>
      <c r="O775" t="s">
        <v>10403</v>
      </c>
      <c r="P775" t="s">
        <v>10328</v>
      </c>
      <c r="Q775" t="s">
        <v>10329</v>
      </c>
      <c r="R775" t="s">
        <v>10327</v>
      </c>
      <c r="S775" t="s">
        <v>10327</v>
      </c>
      <c r="T775" t="s">
        <v>10330</v>
      </c>
      <c r="U775" t="str">
        <f t="shared" si="12"/>
        <v>6231900000088932435500</v>
      </c>
      <c r="V775" t="e">
        <f>VLOOKUP(U775,网银退汇!F:G,2,FALSE)</f>
        <v>#N/A</v>
      </c>
      <c r="W775" t="e">
        <f>VLOOKUP(U775,网银退汇!F:O,10,FALSE)</f>
        <v>#N/A</v>
      </c>
      <c r="X775" t="e">
        <f>VLOOKUP(C775,自助退!L:V,11,FALSE)</f>
        <v>#N/A</v>
      </c>
    </row>
    <row r="776" spans="1:24">
      <c r="A776" t="s">
        <v>11278</v>
      </c>
      <c r="B776" t="s">
        <v>2494</v>
      </c>
      <c r="C776" t="s">
        <v>7559</v>
      </c>
      <c r="D776">
        <v>100</v>
      </c>
      <c r="E776" t="s">
        <v>11336</v>
      </c>
      <c r="F776" t="s">
        <v>88</v>
      </c>
      <c r="G776" t="s">
        <v>7561</v>
      </c>
      <c r="H776" t="s">
        <v>2496</v>
      </c>
      <c r="I776" t="s">
        <v>10416</v>
      </c>
      <c r="J776" t="s">
        <v>10417</v>
      </c>
      <c r="K776" t="s">
        <v>10418</v>
      </c>
      <c r="L776" t="s">
        <v>10325</v>
      </c>
      <c r="M776" t="s">
        <v>10326</v>
      </c>
      <c r="N776" t="s">
        <v>11278</v>
      </c>
      <c r="O776" t="s">
        <v>10327</v>
      </c>
      <c r="P776" t="s">
        <v>10328</v>
      </c>
      <c r="Q776" t="s">
        <v>10329</v>
      </c>
      <c r="R776" t="s">
        <v>10327</v>
      </c>
      <c r="S776" t="s">
        <v>10327</v>
      </c>
      <c r="T776" t="s">
        <v>10330</v>
      </c>
      <c r="U776" t="str">
        <f t="shared" si="12"/>
        <v>6217921200861386100</v>
      </c>
      <c r="V776" t="e">
        <f>VLOOKUP(U776,网银退汇!F:G,2,FALSE)</f>
        <v>#N/A</v>
      </c>
      <c r="W776" t="e">
        <f>VLOOKUP(U776,网银退汇!F:O,10,FALSE)</f>
        <v>#N/A</v>
      </c>
      <c r="X776" t="e">
        <f>VLOOKUP(C776,自助退!L:V,11,FALSE)</f>
        <v>#N/A</v>
      </c>
    </row>
    <row r="777" spans="1:24">
      <c r="A777" t="s">
        <v>11278</v>
      </c>
      <c r="B777" t="s">
        <v>2497</v>
      </c>
      <c r="C777" t="s">
        <v>7562</v>
      </c>
      <c r="D777">
        <v>1100</v>
      </c>
      <c r="E777" t="s">
        <v>11337</v>
      </c>
      <c r="F777" t="s">
        <v>88</v>
      </c>
      <c r="G777" t="s">
        <v>7564</v>
      </c>
      <c r="H777" t="s">
        <v>2499</v>
      </c>
      <c r="I777" t="s">
        <v>10322</v>
      </c>
      <c r="J777" t="s">
        <v>10381</v>
      </c>
      <c r="K777" t="s">
        <v>10382</v>
      </c>
      <c r="L777" t="s">
        <v>10325</v>
      </c>
      <c r="M777" t="s">
        <v>10326</v>
      </c>
      <c r="N777" t="s">
        <v>11278</v>
      </c>
      <c r="O777" t="s">
        <v>10327</v>
      </c>
      <c r="P777" t="s">
        <v>10328</v>
      </c>
      <c r="Q777" t="s">
        <v>10329</v>
      </c>
      <c r="R777" t="s">
        <v>10327</v>
      </c>
      <c r="S777" t="s">
        <v>10327</v>
      </c>
      <c r="T777" t="s">
        <v>10330</v>
      </c>
      <c r="U777" t="str">
        <f t="shared" si="12"/>
        <v>62284808607596226131100</v>
      </c>
      <c r="V777" t="e">
        <f>VLOOKUP(U777,网银退汇!F:G,2,FALSE)</f>
        <v>#N/A</v>
      </c>
      <c r="W777" t="e">
        <f>VLOOKUP(U777,网银退汇!F:O,10,FALSE)</f>
        <v>#N/A</v>
      </c>
      <c r="X777" t="e">
        <f>VLOOKUP(C777,自助退!L:V,11,FALSE)</f>
        <v>#N/A</v>
      </c>
    </row>
    <row r="778" spans="1:24">
      <c r="A778" t="s">
        <v>11278</v>
      </c>
      <c r="B778" t="s">
        <v>2500</v>
      </c>
      <c r="C778" t="s">
        <v>7565</v>
      </c>
      <c r="D778">
        <v>111</v>
      </c>
      <c r="E778" t="s">
        <v>11338</v>
      </c>
      <c r="F778" t="s">
        <v>88</v>
      </c>
      <c r="G778" t="s">
        <v>7567</v>
      </c>
      <c r="H778" t="s">
        <v>11339</v>
      </c>
      <c r="I778" t="s">
        <v>10322</v>
      </c>
      <c r="J778" t="s">
        <v>10351</v>
      </c>
      <c r="K778" t="s">
        <v>10352</v>
      </c>
      <c r="L778" t="s">
        <v>10325</v>
      </c>
      <c r="M778" t="s">
        <v>10326</v>
      </c>
      <c r="N778" t="s">
        <v>11278</v>
      </c>
      <c r="O778" t="s">
        <v>10327</v>
      </c>
      <c r="P778" t="s">
        <v>10328</v>
      </c>
      <c r="Q778" t="s">
        <v>10329</v>
      </c>
      <c r="R778" t="s">
        <v>10327</v>
      </c>
      <c r="S778" t="s">
        <v>10327</v>
      </c>
      <c r="T778" t="s">
        <v>10330</v>
      </c>
      <c r="U778" t="str">
        <f t="shared" si="12"/>
        <v>5309890094003374111</v>
      </c>
      <c r="V778" t="e">
        <f>VLOOKUP(U778,网银退汇!F:G,2,FALSE)</f>
        <v>#N/A</v>
      </c>
      <c r="W778" t="e">
        <f>VLOOKUP(U778,网银退汇!F:O,10,FALSE)</f>
        <v>#N/A</v>
      </c>
      <c r="X778" t="e">
        <f>VLOOKUP(C778,自助退!L:V,11,FALSE)</f>
        <v>#N/A</v>
      </c>
    </row>
    <row r="779" spans="1:24">
      <c r="A779" t="s">
        <v>11278</v>
      </c>
      <c r="B779" t="s">
        <v>2503</v>
      </c>
      <c r="C779" t="s">
        <v>7568</v>
      </c>
      <c r="D779">
        <v>255</v>
      </c>
      <c r="E779" t="s">
        <v>11340</v>
      </c>
      <c r="F779" t="s">
        <v>88</v>
      </c>
      <c r="G779" t="s">
        <v>7570</v>
      </c>
      <c r="H779" t="s">
        <v>2505</v>
      </c>
      <c r="I779" t="s">
        <v>10322</v>
      </c>
      <c r="J779" t="s">
        <v>10381</v>
      </c>
      <c r="K779" t="s">
        <v>10382</v>
      </c>
      <c r="L779" t="s">
        <v>10325</v>
      </c>
      <c r="M779" t="s">
        <v>10326</v>
      </c>
      <c r="N779" t="s">
        <v>11278</v>
      </c>
      <c r="O779" t="s">
        <v>10327</v>
      </c>
      <c r="P779" t="s">
        <v>10328</v>
      </c>
      <c r="Q779" t="s">
        <v>10329</v>
      </c>
      <c r="R779" t="s">
        <v>10327</v>
      </c>
      <c r="S779" t="s">
        <v>10327</v>
      </c>
      <c r="T779" t="s">
        <v>10330</v>
      </c>
      <c r="U779" t="str">
        <f t="shared" si="12"/>
        <v>6228413863039796969255</v>
      </c>
      <c r="V779" t="e">
        <f>VLOOKUP(U779,网银退汇!F:G,2,FALSE)</f>
        <v>#N/A</v>
      </c>
      <c r="W779" t="e">
        <f>VLOOKUP(U779,网银退汇!F:O,10,FALSE)</f>
        <v>#N/A</v>
      </c>
      <c r="X779" t="e">
        <f>VLOOKUP(C779,自助退!L:V,11,FALSE)</f>
        <v>#N/A</v>
      </c>
    </row>
    <row r="780" spans="1:24">
      <c r="A780" t="s">
        <v>11278</v>
      </c>
      <c r="B780" t="s">
        <v>2506</v>
      </c>
      <c r="C780" t="s">
        <v>7571</v>
      </c>
      <c r="D780">
        <v>480</v>
      </c>
      <c r="E780" t="s">
        <v>11341</v>
      </c>
      <c r="F780" t="s">
        <v>88</v>
      </c>
      <c r="G780" t="s">
        <v>7573</v>
      </c>
      <c r="H780" t="s">
        <v>2508</v>
      </c>
      <c r="I780" t="s">
        <v>10322</v>
      </c>
      <c r="J780" t="s">
        <v>10381</v>
      </c>
      <c r="K780" t="s">
        <v>10382</v>
      </c>
      <c r="L780" t="s">
        <v>10325</v>
      </c>
      <c r="M780" t="s">
        <v>10326</v>
      </c>
      <c r="N780" t="s">
        <v>11278</v>
      </c>
      <c r="O780" t="s">
        <v>10327</v>
      </c>
      <c r="P780" t="s">
        <v>10328</v>
      </c>
      <c r="Q780" t="s">
        <v>10329</v>
      </c>
      <c r="R780" t="s">
        <v>10327</v>
      </c>
      <c r="S780" t="s">
        <v>10327</v>
      </c>
      <c r="T780" t="s">
        <v>10330</v>
      </c>
      <c r="U780" t="str">
        <f t="shared" si="12"/>
        <v>6228482898446290970480</v>
      </c>
      <c r="V780" t="e">
        <f>VLOOKUP(U780,网银退汇!F:G,2,FALSE)</f>
        <v>#N/A</v>
      </c>
      <c r="W780" t="e">
        <f>VLOOKUP(U780,网银退汇!F:O,10,FALSE)</f>
        <v>#N/A</v>
      </c>
      <c r="X780" t="e">
        <f>VLOOKUP(C780,自助退!L:V,11,FALSE)</f>
        <v>#N/A</v>
      </c>
    </row>
    <row r="781" spans="1:24">
      <c r="A781" t="s">
        <v>11278</v>
      </c>
      <c r="B781" t="s">
        <v>2509</v>
      </c>
      <c r="C781" t="s">
        <v>7574</v>
      </c>
      <c r="D781">
        <v>5000</v>
      </c>
      <c r="E781" t="s">
        <v>11342</v>
      </c>
      <c r="F781" t="s">
        <v>88</v>
      </c>
      <c r="G781" t="s">
        <v>7576</v>
      </c>
      <c r="H781" t="s">
        <v>2511</v>
      </c>
      <c r="I781" t="s">
        <v>10322</v>
      </c>
      <c r="J781" t="s">
        <v>10381</v>
      </c>
      <c r="K781" t="s">
        <v>10382</v>
      </c>
      <c r="L781" t="s">
        <v>10325</v>
      </c>
      <c r="M781" t="s">
        <v>10326</v>
      </c>
      <c r="N781" t="s">
        <v>11278</v>
      </c>
      <c r="O781" t="s">
        <v>10327</v>
      </c>
      <c r="P781" t="s">
        <v>10328</v>
      </c>
      <c r="Q781" t="s">
        <v>10329</v>
      </c>
      <c r="R781" t="s">
        <v>10327</v>
      </c>
      <c r="S781" t="s">
        <v>10327</v>
      </c>
      <c r="T781" t="s">
        <v>10330</v>
      </c>
      <c r="U781" t="str">
        <f t="shared" si="12"/>
        <v>62284511980087770775000</v>
      </c>
      <c r="V781" t="e">
        <f>VLOOKUP(U781,网银退汇!F:G,2,FALSE)</f>
        <v>#N/A</v>
      </c>
      <c r="W781" t="e">
        <f>VLOOKUP(U781,网银退汇!F:O,10,FALSE)</f>
        <v>#N/A</v>
      </c>
      <c r="X781" t="e">
        <f>VLOOKUP(C781,自助退!L:V,11,FALSE)</f>
        <v>#N/A</v>
      </c>
    </row>
    <row r="782" spans="1:24">
      <c r="A782" t="s">
        <v>11278</v>
      </c>
      <c r="B782" t="s">
        <v>2512</v>
      </c>
      <c r="C782" t="s">
        <v>7577</v>
      </c>
      <c r="D782">
        <v>500</v>
      </c>
      <c r="E782" t="s">
        <v>11343</v>
      </c>
      <c r="F782" t="s">
        <v>88</v>
      </c>
      <c r="G782" t="s">
        <v>263</v>
      </c>
      <c r="H782" t="s">
        <v>2514</v>
      </c>
      <c r="I782" t="s">
        <v>10322</v>
      </c>
      <c r="J782" t="s">
        <v>10381</v>
      </c>
      <c r="K782" t="s">
        <v>10382</v>
      </c>
      <c r="L782" t="s">
        <v>10325</v>
      </c>
      <c r="M782" t="s">
        <v>10326</v>
      </c>
      <c r="N782" t="s">
        <v>11278</v>
      </c>
      <c r="O782" t="s">
        <v>10327</v>
      </c>
      <c r="P782" t="s">
        <v>10328</v>
      </c>
      <c r="Q782" t="s">
        <v>10329</v>
      </c>
      <c r="R782" t="s">
        <v>10327</v>
      </c>
      <c r="S782" t="s">
        <v>10327</v>
      </c>
      <c r="T782" t="s">
        <v>10330</v>
      </c>
      <c r="U782" t="str">
        <f t="shared" si="12"/>
        <v>6228480868024368078500</v>
      </c>
      <c r="V782" t="e">
        <f>VLOOKUP(U782,网银退汇!F:G,2,FALSE)</f>
        <v>#N/A</v>
      </c>
      <c r="W782" t="e">
        <f>VLOOKUP(U782,网银退汇!F:O,10,FALSE)</f>
        <v>#N/A</v>
      </c>
      <c r="X782" t="e">
        <f>VLOOKUP(C782,自助退!L:V,11,FALSE)</f>
        <v>#N/A</v>
      </c>
    </row>
    <row r="783" spans="1:24">
      <c r="A783" t="s">
        <v>11278</v>
      </c>
      <c r="B783" t="s">
        <v>2515</v>
      </c>
      <c r="C783" t="s">
        <v>7579</v>
      </c>
      <c r="D783">
        <v>3035</v>
      </c>
      <c r="E783" t="s">
        <v>11344</v>
      </c>
      <c r="F783" t="s">
        <v>88</v>
      </c>
      <c r="G783" t="s">
        <v>7581</v>
      </c>
      <c r="H783" t="s">
        <v>11345</v>
      </c>
      <c r="I783" t="s">
        <v>10322</v>
      </c>
      <c r="J783" t="s">
        <v>10348</v>
      </c>
      <c r="K783" t="s">
        <v>10349</v>
      </c>
      <c r="L783" t="s">
        <v>10325</v>
      </c>
      <c r="M783" t="s">
        <v>10326</v>
      </c>
      <c r="N783" t="s">
        <v>11278</v>
      </c>
      <c r="O783" t="s">
        <v>10327</v>
      </c>
      <c r="P783" t="s">
        <v>10328</v>
      </c>
      <c r="Q783" t="s">
        <v>10329</v>
      </c>
      <c r="R783" t="s">
        <v>10327</v>
      </c>
      <c r="S783" t="s">
        <v>10327</v>
      </c>
      <c r="T783" t="s">
        <v>10330</v>
      </c>
      <c r="U783" t="str">
        <f t="shared" si="12"/>
        <v>62270038620700968083035</v>
      </c>
      <c r="V783" t="e">
        <f>VLOOKUP(U783,网银退汇!F:G,2,FALSE)</f>
        <v>#N/A</v>
      </c>
      <c r="W783" t="e">
        <f>VLOOKUP(U783,网银退汇!F:O,10,FALSE)</f>
        <v>#N/A</v>
      </c>
      <c r="X783" t="e">
        <f>VLOOKUP(C783,自助退!L:V,11,FALSE)</f>
        <v>#N/A</v>
      </c>
    </row>
    <row r="784" spans="1:24">
      <c r="A784" t="s">
        <v>11278</v>
      </c>
      <c r="B784" t="s">
        <v>2518</v>
      </c>
      <c r="C784" t="s">
        <v>7582</v>
      </c>
      <c r="D784">
        <v>870</v>
      </c>
      <c r="E784" t="s">
        <v>11346</v>
      </c>
      <c r="F784" t="s">
        <v>88</v>
      </c>
      <c r="G784" t="s">
        <v>7584</v>
      </c>
      <c r="H784" t="s">
        <v>2520</v>
      </c>
      <c r="I784" t="s">
        <v>10322</v>
      </c>
      <c r="J784" t="s">
        <v>10356</v>
      </c>
      <c r="K784" t="s">
        <v>10357</v>
      </c>
      <c r="L784" t="s">
        <v>10325</v>
      </c>
      <c r="M784" t="s">
        <v>10326</v>
      </c>
      <c r="N784" t="s">
        <v>11278</v>
      </c>
      <c r="O784" t="s">
        <v>10327</v>
      </c>
      <c r="P784" t="s">
        <v>10328</v>
      </c>
      <c r="Q784" t="s">
        <v>10329</v>
      </c>
      <c r="R784" t="s">
        <v>10327</v>
      </c>
      <c r="S784" t="s">
        <v>10327</v>
      </c>
      <c r="T784" t="s">
        <v>10330</v>
      </c>
      <c r="U784" t="str">
        <f t="shared" si="12"/>
        <v>6217997300040009915870</v>
      </c>
      <c r="V784" t="e">
        <f>VLOOKUP(U784,网银退汇!F:G,2,FALSE)</f>
        <v>#N/A</v>
      </c>
      <c r="W784" t="e">
        <f>VLOOKUP(U784,网银退汇!F:O,10,FALSE)</f>
        <v>#N/A</v>
      </c>
      <c r="X784" t="e">
        <f>VLOOKUP(C784,自助退!L:V,11,FALSE)</f>
        <v>#N/A</v>
      </c>
    </row>
    <row r="785" spans="1:24">
      <c r="A785" t="s">
        <v>11278</v>
      </c>
      <c r="B785" t="s">
        <v>7585</v>
      </c>
      <c r="C785" t="s">
        <v>7586</v>
      </c>
      <c r="D785">
        <v>1382</v>
      </c>
      <c r="E785" t="s">
        <v>11347</v>
      </c>
      <c r="F785" t="s">
        <v>10453</v>
      </c>
      <c r="G785" t="s">
        <v>263</v>
      </c>
      <c r="H785" t="s">
        <v>215</v>
      </c>
      <c r="I785" t="s">
        <v>10322</v>
      </c>
      <c r="J785" t="s">
        <v>10381</v>
      </c>
      <c r="K785" t="s">
        <v>10382</v>
      </c>
      <c r="L785" t="s">
        <v>10325</v>
      </c>
      <c r="M785" t="s">
        <v>10364</v>
      </c>
      <c r="N785" t="s">
        <v>11278</v>
      </c>
      <c r="O785" t="s">
        <v>10327</v>
      </c>
      <c r="P785" t="s">
        <v>10328</v>
      </c>
      <c r="Q785" t="s">
        <v>10365</v>
      </c>
      <c r="R785" t="s">
        <v>10327</v>
      </c>
      <c r="S785" t="s">
        <v>10327</v>
      </c>
      <c r="T785" t="s">
        <v>10366</v>
      </c>
      <c r="U785" t="str">
        <f t="shared" si="12"/>
        <v>62284808680243680781382</v>
      </c>
      <c r="V785">
        <f>VLOOKUP(U785,网银退汇!F:G,2,FALSE)</f>
        <v>1382</v>
      </c>
      <c r="W785" t="str">
        <f>VLOOKUP(U785,网银退汇!F:O,10,FALSE)</f>
        <v>20170619</v>
      </c>
      <c r="X785">
        <f>VLOOKUP(C785,自助退!L:V,11,FALSE)</f>
        <v>1382</v>
      </c>
    </row>
    <row r="786" spans="1:24">
      <c r="A786" t="s">
        <v>11278</v>
      </c>
      <c r="B786" t="s">
        <v>2521</v>
      </c>
      <c r="C786" t="s">
        <v>7588</v>
      </c>
      <c r="D786">
        <v>711</v>
      </c>
      <c r="E786" t="s">
        <v>11348</v>
      </c>
      <c r="F786" t="s">
        <v>88</v>
      </c>
      <c r="G786" t="s">
        <v>7590</v>
      </c>
      <c r="H786" t="s">
        <v>2523</v>
      </c>
      <c r="I786" t="s">
        <v>10656</v>
      </c>
      <c r="J786" t="s">
        <v>10657</v>
      </c>
      <c r="K786" t="s">
        <v>10402</v>
      </c>
      <c r="L786" t="s">
        <v>10325</v>
      </c>
      <c r="M786" t="s">
        <v>10326</v>
      </c>
      <c r="N786" t="s">
        <v>11278</v>
      </c>
      <c r="O786" t="s">
        <v>10403</v>
      </c>
      <c r="P786" t="s">
        <v>10328</v>
      </c>
      <c r="Q786" t="s">
        <v>10329</v>
      </c>
      <c r="R786" t="s">
        <v>10327</v>
      </c>
      <c r="S786" t="s">
        <v>10327</v>
      </c>
      <c r="T786" t="s">
        <v>10330</v>
      </c>
      <c r="U786" t="str">
        <f t="shared" si="12"/>
        <v>6231900000087293896711</v>
      </c>
      <c r="V786" t="e">
        <f>VLOOKUP(U786,网银退汇!F:G,2,FALSE)</f>
        <v>#N/A</v>
      </c>
      <c r="W786" t="e">
        <f>VLOOKUP(U786,网银退汇!F:O,10,FALSE)</f>
        <v>#N/A</v>
      </c>
      <c r="X786" t="e">
        <f>VLOOKUP(C786,自助退!L:V,11,FALSE)</f>
        <v>#N/A</v>
      </c>
    </row>
    <row r="787" spans="1:24">
      <c r="A787" t="s">
        <v>11278</v>
      </c>
      <c r="B787" t="s">
        <v>2524</v>
      </c>
      <c r="C787" t="s">
        <v>7591</v>
      </c>
      <c r="D787">
        <v>494</v>
      </c>
      <c r="E787" t="s">
        <v>11349</v>
      </c>
      <c r="F787" t="s">
        <v>88</v>
      </c>
      <c r="G787" t="s">
        <v>7593</v>
      </c>
      <c r="H787" t="s">
        <v>2526</v>
      </c>
      <c r="I787" t="s">
        <v>10322</v>
      </c>
      <c r="J787" t="s">
        <v>10351</v>
      </c>
      <c r="K787" t="s">
        <v>10352</v>
      </c>
      <c r="L787" t="s">
        <v>10325</v>
      </c>
      <c r="M787" t="s">
        <v>10326</v>
      </c>
      <c r="N787" t="s">
        <v>11278</v>
      </c>
      <c r="O787" t="s">
        <v>10327</v>
      </c>
      <c r="P787" t="s">
        <v>10328</v>
      </c>
      <c r="Q787" t="s">
        <v>10329</v>
      </c>
      <c r="R787" t="s">
        <v>10327</v>
      </c>
      <c r="S787" t="s">
        <v>10327</v>
      </c>
      <c r="T787" t="s">
        <v>10330</v>
      </c>
      <c r="U787" t="str">
        <f t="shared" si="12"/>
        <v>6222022409003789311494</v>
      </c>
      <c r="V787" t="e">
        <f>VLOOKUP(U787,网银退汇!F:G,2,FALSE)</f>
        <v>#N/A</v>
      </c>
      <c r="W787" t="e">
        <f>VLOOKUP(U787,网银退汇!F:O,10,FALSE)</f>
        <v>#N/A</v>
      </c>
      <c r="X787" t="e">
        <f>VLOOKUP(C787,自助退!L:V,11,FALSE)</f>
        <v>#N/A</v>
      </c>
    </row>
    <row r="788" spans="1:24">
      <c r="A788" t="s">
        <v>11278</v>
      </c>
      <c r="B788" t="s">
        <v>2527</v>
      </c>
      <c r="C788" t="s">
        <v>7594</v>
      </c>
      <c r="D788">
        <v>1107</v>
      </c>
      <c r="E788" t="s">
        <v>11350</v>
      </c>
      <c r="F788" t="s">
        <v>88</v>
      </c>
      <c r="G788" t="s">
        <v>7596</v>
      </c>
      <c r="H788" t="s">
        <v>11351</v>
      </c>
      <c r="I788" t="s">
        <v>10322</v>
      </c>
      <c r="J788" t="s">
        <v>10348</v>
      </c>
      <c r="K788" t="s">
        <v>10349</v>
      </c>
      <c r="L788" t="s">
        <v>10325</v>
      </c>
      <c r="M788" t="s">
        <v>10326</v>
      </c>
      <c r="N788" t="s">
        <v>11278</v>
      </c>
      <c r="O788" t="s">
        <v>10327</v>
      </c>
      <c r="P788" t="s">
        <v>10328</v>
      </c>
      <c r="Q788" t="s">
        <v>10329</v>
      </c>
      <c r="R788" t="s">
        <v>10327</v>
      </c>
      <c r="S788" t="s">
        <v>10327</v>
      </c>
      <c r="T788" t="s">
        <v>10330</v>
      </c>
      <c r="U788" t="str">
        <f t="shared" si="12"/>
        <v>62366838600045168651107</v>
      </c>
      <c r="V788" t="e">
        <f>VLOOKUP(U788,网银退汇!F:G,2,FALSE)</f>
        <v>#N/A</v>
      </c>
      <c r="W788" t="e">
        <f>VLOOKUP(U788,网银退汇!F:O,10,FALSE)</f>
        <v>#N/A</v>
      </c>
      <c r="X788" t="e">
        <f>VLOOKUP(C788,自助退!L:V,11,FALSE)</f>
        <v>#N/A</v>
      </c>
    </row>
    <row r="789" spans="1:24">
      <c r="A789" t="s">
        <v>11278</v>
      </c>
      <c r="B789" t="s">
        <v>2532</v>
      </c>
      <c r="C789" t="s">
        <v>7606</v>
      </c>
      <c r="D789">
        <v>296</v>
      </c>
      <c r="E789" t="s">
        <v>11352</v>
      </c>
      <c r="F789" t="s">
        <v>88</v>
      </c>
      <c r="G789" t="s">
        <v>7608</v>
      </c>
      <c r="H789" t="s">
        <v>2534</v>
      </c>
      <c r="I789" t="s">
        <v>10322</v>
      </c>
      <c r="J789" t="s">
        <v>10348</v>
      </c>
      <c r="K789" t="s">
        <v>10349</v>
      </c>
      <c r="L789" t="s">
        <v>10325</v>
      </c>
      <c r="M789" t="s">
        <v>10326</v>
      </c>
      <c r="N789" t="s">
        <v>11278</v>
      </c>
      <c r="O789" t="s">
        <v>10327</v>
      </c>
      <c r="P789" t="s">
        <v>10328</v>
      </c>
      <c r="Q789" t="s">
        <v>10329</v>
      </c>
      <c r="R789" t="s">
        <v>10327</v>
      </c>
      <c r="S789" t="s">
        <v>10327</v>
      </c>
      <c r="T789" t="s">
        <v>10330</v>
      </c>
      <c r="U789" t="str">
        <f t="shared" si="12"/>
        <v>6217003860023133505296</v>
      </c>
      <c r="V789" t="e">
        <f>VLOOKUP(U789,网银退汇!F:G,2,FALSE)</f>
        <v>#N/A</v>
      </c>
      <c r="W789" t="e">
        <f>VLOOKUP(U789,网银退汇!F:O,10,FALSE)</f>
        <v>#N/A</v>
      </c>
      <c r="X789" t="e">
        <f>VLOOKUP(C789,自助退!L:V,11,FALSE)</f>
        <v>#N/A</v>
      </c>
    </row>
    <row r="790" spans="1:24">
      <c r="A790" t="s">
        <v>11278</v>
      </c>
      <c r="B790" t="s">
        <v>7611</v>
      </c>
      <c r="C790" t="s">
        <v>7612</v>
      </c>
      <c r="D790">
        <v>223</v>
      </c>
      <c r="E790" t="s">
        <v>11353</v>
      </c>
      <c r="F790" t="s">
        <v>10363</v>
      </c>
      <c r="G790" t="s">
        <v>4977</v>
      </c>
      <c r="H790" t="s">
        <v>336</v>
      </c>
      <c r="I790" t="s">
        <v>10322</v>
      </c>
      <c r="J790" t="s">
        <v>10351</v>
      </c>
      <c r="K790" t="s">
        <v>10352</v>
      </c>
      <c r="L790" t="s">
        <v>10325</v>
      </c>
      <c r="M790" t="s">
        <v>10364</v>
      </c>
      <c r="N790" t="s">
        <v>11278</v>
      </c>
      <c r="O790" t="s">
        <v>10327</v>
      </c>
      <c r="P790" t="s">
        <v>10328</v>
      </c>
      <c r="Q790" t="s">
        <v>10365</v>
      </c>
      <c r="R790" t="s">
        <v>10327</v>
      </c>
      <c r="S790" t="s">
        <v>10327</v>
      </c>
      <c r="T790" t="s">
        <v>10366</v>
      </c>
      <c r="U790" t="str">
        <f t="shared" si="12"/>
        <v>6222350116469253223</v>
      </c>
      <c r="V790">
        <f>VLOOKUP(U790,网银退汇!F:G,2,FALSE)</f>
        <v>223</v>
      </c>
      <c r="W790" t="str">
        <f>VLOOKUP(U790,网银退汇!F:O,10,FALSE)</f>
        <v>20170619</v>
      </c>
      <c r="X790">
        <f>VLOOKUP(C790,自助退!L:V,11,FALSE)</f>
        <v>223</v>
      </c>
    </row>
    <row r="791" spans="1:24">
      <c r="A791" t="s">
        <v>11278</v>
      </c>
      <c r="B791" t="s">
        <v>2537</v>
      </c>
      <c r="C791" t="s">
        <v>7614</v>
      </c>
      <c r="D791">
        <v>500</v>
      </c>
      <c r="E791" t="s">
        <v>11354</v>
      </c>
      <c r="F791" t="s">
        <v>88</v>
      </c>
      <c r="G791" t="s">
        <v>7616</v>
      </c>
      <c r="H791" t="s">
        <v>11355</v>
      </c>
      <c r="I791" t="s">
        <v>10322</v>
      </c>
      <c r="J791" t="s">
        <v>10359</v>
      </c>
      <c r="K791" t="s">
        <v>10360</v>
      </c>
      <c r="L791" t="s">
        <v>10325</v>
      </c>
      <c r="M791" t="s">
        <v>10326</v>
      </c>
      <c r="N791" t="s">
        <v>11278</v>
      </c>
      <c r="O791" t="s">
        <v>10327</v>
      </c>
      <c r="P791" t="s">
        <v>10328</v>
      </c>
      <c r="Q791" t="s">
        <v>10329</v>
      </c>
      <c r="R791" t="s">
        <v>10327</v>
      </c>
      <c r="S791" t="s">
        <v>10327</v>
      </c>
      <c r="T791" t="s">
        <v>10330</v>
      </c>
      <c r="U791" t="str">
        <f t="shared" si="12"/>
        <v>6259065304016759500</v>
      </c>
      <c r="V791" t="e">
        <f>VLOOKUP(U791,网银退汇!F:G,2,FALSE)</f>
        <v>#N/A</v>
      </c>
      <c r="W791" t="e">
        <f>VLOOKUP(U791,网银退汇!F:O,10,FALSE)</f>
        <v>#N/A</v>
      </c>
      <c r="X791" t="e">
        <f>VLOOKUP(C791,自助退!L:V,11,FALSE)</f>
        <v>#N/A</v>
      </c>
    </row>
    <row r="792" spans="1:24">
      <c r="A792" t="s">
        <v>11278</v>
      </c>
      <c r="B792" t="s">
        <v>2540</v>
      </c>
      <c r="C792" t="s">
        <v>7617</v>
      </c>
      <c r="D792">
        <v>49</v>
      </c>
      <c r="E792" t="s">
        <v>11356</v>
      </c>
      <c r="F792" t="s">
        <v>88</v>
      </c>
      <c r="G792" t="s">
        <v>7619</v>
      </c>
      <c r="H792" t="s">
        <v>2542</v>
      </c>
      <c r="I792" t="s">
        <v>10322</v>
      </c>
      <c r="J792" t="s">
        <v>10351</v>
      </c>
      <c r="K792" t="s">
        <v>10352</v>
      </c>
      <c r="L792" t="s">
        <v>10325</v>
      </c>
      <c r="M792" t="s">
        <v>10326</v>
      </c>
      <c r="N792" t="s">
        <v>11278</v>
      </c>
      <c r="O792" t="s">
        <v>10327</v>
      </c>
      <c r="P792" t="s">
        <v>10328</v>
      </c>
      <c r="Q792" t="s">
        <v>10329</v>
      </c>
      <c r="R792" t="s">
        <v>10327</v>
      </c>
      <c r="S792" t="s">
        <v>10327</v>
      </c>
      <c r="T792" t="s">
        <v>10330</v>
      </c>
      <c r="U792" t="str">
        <f t="shared" si="12"/>
        <v>621226250700275134749</v>
      </c>
      <c r="V792" t="e">
        <f>VLOOKUP(U792,网银退汇!F:G,2,FALSE)</f>
        <v>#N/A</v>
      </c>
      <c r="W792" t="e">
        <f>VLOOKUP(U792,网银退汇!F:O,10,FALSE)</f>
        <v>#N/A</v>
      </c>
      <c r="X792" t="e">
        <f>VLOOKUP(C792,自助退!L:V,11,FALSE)</f>
        <v>#N/A</v>
      </c>
    </row>
    <row r="793" spans="1:24">
      <c r="A793" t="s">
        <v>11278</v>
      </c>
      <c r="B793" t="s">
        <v>2543</v>
      </c>
      <c r="C793" t="s">
        <v>7620</v>
      </c>
      <c r="D793">
        <v>9914</v>
      </c>
      <c r="E793" t="s">
        <v>11357</v>
      </c>
      <c r="F793" t="s">
        <v>88</v>
      </c>
      <c r="G793" t="s">
        <v>7622</v>
      </c>
      <c r="H793" t="s">
        <v>798</v>
      </c>
      <c r="I793" t="s">
        <v>10656</v>
      </c>
      <c r="J793" t="s">
        <v>10657</v>
      </c>
      <c r="K793" t="s">
        <v>10402</v>
      </c>
      <c r="L793" t="s">
        <v>10325</v>
      </c>
      <c r="M793" t="s">
        <v>10326</v>
      </c>
      <c r="N793" t="s">
        <v>11278</v>
      </c>
      <c r="O793" t="s">
        <v>10403</v>
      </c>
      <c r="P793" t="s">
        <v>10328</v>
      </c>
      <c r="Q793" t="s">
        <v>10329</v>
      </c>
      <c r="R793" t="s">
        <v>10327</v>
      </c>
      <c r="S793" t="s">
        <v>10327</v>
      </c>
      <c r="T793" t="s">
        <v>10330</v>
      </c>
      <c r="U793" t="str">
        <f t="shared" si="12"/>
        <v>62319000001200674309914</v>
      </c>
      <c r="V793" t="e">
        <f>VLOOKUP(U793,网银退汇!F:G,2,FALSE)</f>
        <v>#N/A</v>
      </c>
      <c r="W793" t="e">
        <f>VLOOKUP(U793,网银退汇!F:O,10,FALSE)</f>
        <v>#N/A</v>
      </c>
      <c r="X793" t="e">
        <f>VLOOKUP(C793,自助退!L:V,11,FALSE)</f>
        <v>#N/A</v>
      </c>
    </row>
    <row r="794" spans="1:24">
      <c r="A794" t="s">
        <v>11278</v>
      </c>
      <c r="B794" t="s">
        <v>2546</v>
      </c>
      <c r="C794" t="s">
        <v>7623</v>
      </c>
      <c r="D794">
        <v>200</v>
      </c>
      <c r="E794" t="s">
        <v>11358</v>
      </c>
      <c r="F794" t="s">
        <v>88</v>
      </c>
      <c r="G794" t="s">
        <v>7625</v>
      </c>
      <c r="H794" t="s">
        <v>2548</v>
      </c>
      <c r="I794" t="s">
        <v>10322</v>
      </c>
      <c r="J794" t="s">
        <v>10331</v>
      </c>
      <c r="K794" t="s">
        <v>10332</v>
      </c>
      <c r="L794" t="s">
        <v>10325</v>
      </c>
      <c r="M794" t="s">
        <v>10326</v>
      </c>
      <c r="N794" t="s">
        <v>11278</v>
      </c>
      <c r="O794" t="s">
        <v>10327</v>
      </c>
      <c r="P794" t="s">
        <v>10328</v>
      </c>
      <c r="Q794" t="s">
        <v>10329</v>
      </c>
      <c r="R794" t="s">
        <v>10327</v>
      </c>
      <c r="S794" t="s">
        <v>10327</v>
      </c>
      <c r="T794" t="s">
        <v>10330</v>
      </c>
      <c r="U794" t="str">
        <f t="shared" si="12"/>
        <v>6226230213704750200</v>
      </c>
      <c r="V794" t="e">
        <f>VLOOKUP(U794,网银退汇!F:G,2,FALSE)</f>
        <v>#N/A</v>
      </c>
      <c r="W794" t="e">
        <f>VLOOKUP(U794,网银退汇!F:O,10,FALSE)</f>
        <v>#N/A</v>
      </c>
      <c r="X794" t="e">
        <f>VLOOKUP(C794,自助退!L:V,11,FALSE)</f>
        <v>#N/A</v>
      </c>
    </row>
    <row r="795" spans="1:24">
      <c r="A795" t="s">
        <v>11278</v>
      </c>
      <c r="B795" t="s">
        <v>2549</v>
      </c>
      <c r="C795" t="s">
        <v>7626</v>
      </c>
      <c r="D795">
        <v>2390</v>
      </c>
      <c r="E795" t="s">
        <v>11359</v>
      </c>
      <c r="F795" t="s">
        <v>88</v>
      </c>
      <c r="G795" t="s">
        <v>7625</v>
      </c>
      <c r="H795" t="s">
        <v>2548</v>
      </c>
      <c r="I795" t="s">
        <v>10322</v>
      </c>
      <c r="J795" t="s">
        <v>10331</v>
      </c>
      <c r="K795" t="s">
        <v>10332</v>
      </c>
      <c r="L795" t="s">
        <v>10325</v>
      </c>
      <c r="M795" t="s">
        <v>10326</v>
      </c>
      <c r="N795" t="s">
        <v>11278</v>
      </c>
      <c r="O795" t="s">
        <v>10327</v>
      </c>
      <c r="P795" t="s">
        <v>10328</v>
      </c>
      <c r="Q795" t="s">
        <v>10329</v>
      </c>
      <c r="R795" t="s">
        <v>10327</v>
      </c>
      <c r="S795" t="s">
        <v>10327</v>
      </c>
      <c r="T795" t="s">
        <v>10330</v>
      </c>
      <c r="U795" t="str">
        <f t="shared" si="12"/>
        <v>62262302137047502390</v>
      </c>
      <c r="V795" t="e">
        <f>VLOOKUP(U795,网银退汇!F:G,2,FALSE)</f>
        <v>#N/A</v>
      </c>
      <c r="W795" t="e">
        <f>VLOOKUP(U795,网银退汇!F:O,10,FALSE)</f>
        <v>#N/A</v>
      </c>
      <c r="X795" t="e">
        <f>VLOOKUP(C795,自助退!L:V,11,FALSE)</f>
        <v>#N/A</v>
      </c>
    </row>
    <row r="796" spans="1:24">
      <c r="A796" t="s">
        <v>11278</v>
      </c>
      <c r="B796" t="s">
        <v>2550</v>
      </c>
      <c r="C796" t="s">
        <v>7628</v>
      </c>
      <c r="D796">
        <v>1</v>
      </c>
      <c r="E796" t="s">
        <v>11360</v>
      </c>
      <c r="F796" t="s">
        <v>88</v>
      </c>
      <c r="G796" t="s">
        <v>391</v>
      </c>
      <c r="H796" t="s">
        <v>355</v>
      </c>
      <c r="I796" t="s">
        <v>10369</v>
      </c>
      <c r="J796" t="s">
        <v>10370</v>
      </c>
      <c r="K796" t="s">
        <v>10371</v>
      </c>
      <c r="L796" t="s">
        <v>10325</v>
      </c>
      <c r="M796" t="s">
        <v>10326</v>
      </c>
      <c r="N796" t="s">
        <v>11278</v>
      </c>
      <c r="O796" t="s">
        <v>10327</v>
      </c>
      <c r="P796" t="s">
        <v>10328</v>
      </c>
      <c r="Q796" t="s">
        <v>10329</v>
      </c>
      <c r="R796" t="s">
        <v>10327</v>
      </c>
      <c r="S796" t="s">
        <v>10327</v>
      </c>
      <c r="T796" t="s">
        <v>10330</v>
      </c>
      <c r="U796" t="str">
        <f t="shared" si="12"/>
        <v>35639180025296711</v>
      </c>
      <c r="V796" t="e">
        <f>VLOOKUP(U796,网银退汇!F:G,2,FALSE)</f>
        <v>#N/A</v>
      </c>
      <c r="W796" t="e">
        <f>VLOOKUP(U796,网银退汇!F:O,10,FALSE)</f>
        <v>#N/A</v>
      </c>
      <c r="X796" t="e">
        <f>VLOOKUP(C796,自助退!L:V,11,FALSE)</f>
        <v>#N/A</v>
      </c>
    </row>
    <row r="797" spans="1:24">
      <c r="A797" t="s">
        <v>11278</v>
      </c>
      <c r="B797" t="s">
        <v>2551</v>
      </c>
      <c r="C797" t="s">
        <v>7630</v>
      </c>
      <c r="D797">
        <v>42</v>
      </c>
      <c r="E797" t="s">
        <v>11361</v>
      </c>
      <c r="F797" t="s">
        <v>88</v>
      </c>
      <c r="G797" t="s">
        <v>7632</v>
      </c>
      <c r="H797" t="s">
        <v>11362</v>
      </c>
      <c r="I797" t="s">
        <v>10656</v>
      </c>
      <c r="J797" t="s">
        <v>10657</v>
      </c>
      <c r="K797" t="s">
        <v>10402</v>
      </c>
      <c r="L797" t="s">
        <v>10325</v>
      </c>
      <c r="M797" t="s">
        <v>10326</v>
      </c>
      <c r="N797" t="s">
        <v>11278</v>
      </c>
      <c r="O797" t="s">
        <v>10403</v>
      </c>
      <c r="P797" t="s">
        <v>10328</v>
      </c>
      <c r="Q797" t="s">
        <v>10329</v>
      </c>
      <c r="R797" t="s">
        <v>10327</v>
      </c>
      <c r="S797" t="s">
        <v>10327</v>
      </c>
      <c r="T797" t="s">
        <v>10330</v>
      </c>
      <c r="U797" t="str">
        <f t="shared" si="12"/>
        <v>623190000000611453842</v>
      </c>
      <c r="V797" t="e">
        <f>VLOOKUP(U797,网银退汇!F:G,2,FALSE)</f>
        <v>#N/A</v>
      </c>
      <c r="W797" t="e">
        <f>VLOOKUP(U797,网银退汇!F:O,10,FALSE)</f>
        <v>#N/A</v>
      </c>
      <c r="X797" t="e">
        <f>VLOOKUP(C797,自助退!L:V,11,FALSE)</f>
        <v>#N/A</v>
      </c>
    </row>
    <row r="798" spans="1:24">
      <c r="A798" t="s">
        <v>11278</v>
      </c>
      <c r="B798" t="s">
        <v>2554</v>
      </c>
      <c r="C798" t="s">
        <v>7633</v>
      </c>
      <c r="D798">
        <v>99</v>
      </c>
      <c r="E798" t="s">
        <v>11363</v>
      </c>
      <c r="F798" t="s">
        <v>88</v>
      </c>
      <c r="G798" t="s">
        <v>391</v>
      </c>
      <c r="H798" t="s">
        <v>355</v>
      </c>
      <c r="I798" t="s">
        <v>10369</v>
      </c>
      <c r="J798" t="s">
        <v>10370</v>
      </c>
      <c r="K798" t="s">
        <v>10371</v>
      </c>
      <c r="L798" t="s">
        <v>10325</v>
      </c>
      <c r="M798" t="s">
        <v>10326</v>
      </c>
      <c r="N798" t="s">
        <v>11278</v>
      </c>
      <c r="O798" t="s">
        <v>10327</v>
      </c>
      <c r="P798" t="s">
        <v>10328</v>
      </c>
      <c r="Q798" t="s">
        <v>10329</v>
      </c>
      <c r="R798" t="s">
        <v>10327</v>
      </c>
      <c r="S798" t="s">
        <v>10327</v>
      </c>
      <c r="T798" t="s">
        <v>10330</v>
      </c>
      <c r="U798" t="str">
        <f t="shared" si="12"/>
        <v>356391800252967199</v>
      </c>
      <c r="V798" t="e">
        <f>VLOOKUP(U798,网银退汇!F:G,2,FALSE)</f>
        <v>#N/A</v>
      </c>
      <c r="W798" t="e">
        <f>VLOOKUP(U798,网银退汇!F:O,10,FALSE)</f>
        <v>#N/A</v>
      </c>
      <c r="X798" t="e">
        <f>VLOOKUP(C798,自助退!L:V,11,FALSE)</f>
        <v>#N/A</v>
      </c>
    </row>
    <row r="799" spans="1:24">
      <c r="A799" t="s">
        <v>11278</v>
      </c>
      <c r="B799" t="s">
        <v>2555</v>
      </c>
      <c r="C799" t="s">
        <v>7635</v>
      </c>
      <c r="D799">
        <v>6</v>
      </c>
      <c r="E799" t="s">
        <v>11364</v>
      </c>
      <c r="F799" t="s">
        <v>88</v>
      </c>
      <c r="G799" t="s">
        <v>7637</v>
      </c>
      <c r="H799" t="s">
        <v>2557</v>
      </c>
      <c r="I799" t="s">
        <v>10322</v>
      </c>
      <c r="J799" t="s">
        <v>10351</v>
      </c>
      <c r="K799" t="s">
        <v>10352</v>
      </c>
      <c r="L799" t="s">
        <v>10325</v>
      </c>
      <c r="M799" t="s">
        <v>10326</v>
      </c>
      <c r="N799" t="s">
        <v>11278</v>
      </c>
      <c r="O799" t="s">
        <v>10327</v>
      </c>
      <c r="P799" t="s">
        <v>10328</v>
      </c>
      <c r="Q799" t="s">
        <v>10329</v>
      </c>
      <c r="R799" t="s">
        <v>10327</v>
      </c>
      <c r="S799" t="s">
        <v>10327</v>
      </c>
      <c r="T799" t="s">
        <v>10330</v>
      </c>
      <c r="U799" t="str">
        <f t="shared" si="12"/>
        <v>62122624100043486366</v>
      </c>
      <c r="V799" t="e">
        <f>VLOOKUP(U799,网银退汇!F:G,2,FALSE)</f>
        <v>#N/A</v>
      </c>
      <c r="W799" t="e">
        <f>VLOOKUP(U799,网银退汇!F:O,10,FALSE)</f>
        <v>#N/A</v>
      </c>
      <c r="X799" t="e">
        <f>VLOOKUP(C799,自助退!L:V,11,FALSE)</f>
        <v>#N/A</v>
      </c>
    </row>
    <row r="800" spans="1:24">
      <c r="A800" t="s">
        <v>11278</v>
      </c>
      <c r="B800" t="s">
        <v>2558</v>
      </c>
      <c r="C800" t="s">
        <v>7638</v>
      </c>
      <c r="D800">
        <v>94</v>
      </c>
      <c r="E800" t="s">
        <v>11365</v>
      </c>
      <c r="F800" t="s">
        <v>88</v>
      </c>
      <c r="G800" t="s">
        <v>7640</v>
      </c>
      <c r="H800" t="s">
        <v>2560</v>
      </c>
      <c r="I800" t="s">
        <v>10416</v>
      </c>
      <c r="J800" t="s">
        <v>10417</v>
      </c>
      <c r="K800" t="s">
        <v>10418</v>
      </c>
      <c r="L800" t="s">
        <v>10325</v>
      </c>
      <c r="M800" t="s">
        <v>10326</v>
      </c>
      <c r="N800" t="s">
        <v>11278</v>
      </c>
      <c r="O800" t="s">
        <v>10327</v>
      </c>
      <c r="P800" t="s">
        <v>10328</v>
      </c>
      <c r="Q800" t="s">
        <v>10329</v>
      </c>
      <c r="R800" t="s">
        <v>10327</v>
      </c>
      <c r="S800" t="s">
        <v>10327</v>
      </c>
      <c r="T800" t="s">
        <v>10330</v>
      </c>
      <c r="U800" t="str">
        <f t="shared" si="12"/>
        <v>498451129852991694</v>
      </c>
      <c r="V800" t="e">
        <f>VLOOKUP(U800,网银退汇!F:G,2,FALSE)</f>
        <v>#N/A</v>
      </c>
      <c r="W800" t="e">
        <f>VLOOKUP(U800,网银退汇!F:O,10,FALSE)</f>
        <v>#N/A</v>
      </c>
      <c r="X800" t="e">
        <f>VLOOKUP(C800,自助退!L:V,11,FALSE)</f>
        <v>#N/A</v>
      </c>
    </row>
    <row r="801" spans="1:24">
      <c r="A801" t="s">
        <v>11278</v>
      </c>
      <c r="B801" t="s">
        <v>2561</v>
      </c>
      <c r="C801" t="s">
        <v>7641</v>
      </c>
      <c r="D801">
        <v>385</v>
      </c>
      <c r="E801" t="s">
        <v>11366</v>
      </c>
      <c r="F801" t="s">
        <v>88</v>
      </c>
      <c r="G801" t="s">
        <v>392</v>
      </c>
      <c r="H801" t="s">
        <v>146</v>
      </c>
      <c r="I801" t="s">
        <v>10322</v>
      </c>
      <c r="J801" t="s">
        <v>10381</v>
      </c>
      <c r="K801" t="s">
        <v>10382</v>
      </c>
      <c r="L801" t="s">
        <v>10325</v>
      </c>
      <c r="M801" t="s">
        <v>10326</v>
      </c>
      <c r="N801" t="s">
        <v>11278</v>
      </c>
      <c r="O801" t="s">
        <v>10327</v>
      </c>
      <c r="P801" t="s">
        <v>10328</v>
      </c>
      <c r="Q801" t="s">
        <v>10329</v>
      </c>
      <c r="R801" t="s">
        <v>10327</v>
      </c>
      <c r="S801" t="s">
        <v>10327</v>
      </c>
      <c r="T801" t="s">
        <v>10330</v>
      </c>
      <c r="U801" t="str">
        <f t="shared" si="12"/>
        <v>6228483868440138870385</v>
      </c>
      <c r="V801" t="e">
        <f>VLOOKUP(U801,网银退汇!F:G,2,FALSE)</f>
        <v>#N/A</v>
      </c>
      <c r="W801" t="e">
        <f>VLOOKUP(U801,网银退汇!F:O,10,FALSE)</f>
        <v>#N/A</v>
      </c>
      <c r="X801" t="e">
        <f>VLOOKUP(C801,自助退!L:V,11,FALSE)</f>
        <v>#N/A</v>
      </c>
    </row>
    <row r="802" spans="1:24">
      <c r="A802" t="s">
        <v>11278</v>
      </c>
      <c r="B802" t="s">
        <v>7643</v>
      </c>
      <c r="C802" t="s">
        <v>7644</v>
      </c>
      <c r="D802">
        <v>615</v>
      </c>
      <c r="E802" t="s">
        <v>11367</v>
      </c>
      <c r="F802" t="s">
        <v>90</v>
      </c>
      <c r="G802" t="s">
        <v>4982</v>
      </c>
      <c r="H802" t="s">
        <v>2563</v>
      </c>
      <c r="I802" t="s">
        <v>10322</v>
      </c>
      <c r="J802" t="s">
        <v>10348</v>
      </c>
      <c r="K802" t="s">
        <v>10349</v>
      </c>
      <c r="L802" t="s">
        <v>10325</v>
      </c>
      <c r="M802" t="s">
        <v>10364</v>
      </c>
      <c r="N802" t="s">
        <v>11278</v>
      </c>
      <c r="O802" t="s">
        <v>10327</v>
      </c>
      <c r="P802" t="s">
        <v>10328</v>
      </c>
      <c r="Q802" t="s">
        <v>10365</v>
      </c>
      <c r="R802" t="s">
        <v>10327</v>
      </c>
      <c r="S802" t="s">
        <v>10327</v>
      </c>
      <c r="T802" t="s">
        <v>10366</v>
      </c>
      <c r="U802" t="str">
        <f t="shared" si="12"/>
        <v>6227003860730203335615</v>
      </c>
      <c r="V802">
        <f>VLOOKUP(U802,网银退汇!F:G,2,FALSE)</f>
        <v>615</v>
      </c>
      <c r="W802" t="str">
        <f>VLOOKUP(U802,网银退汇!F:O,10,FALSE)</f>
        <v>20170619</v>
      </c>
      <c r="X802">
        <f>VLOOKUP(C802,自助退!L:V,11,FALSE)</f>
        <v>615</v>
      </c>
    </row>
    <row r="803" spans="1:24">
      <c r="A803" t="s">
        <v>11278</v>
      </c>
      <c r="B803" t="s">
        <v>2564</v>
      </c>
      <c r="C803" t="s">
        <v>7650</v>
      </c>
      <c r="D803">
        <v>344</v>
      </c>
      <c r="E803" t="s">
        <v>11368</v>
      </c>
      <c r="F803" t="s">
        <v>88</v>
      </c>
      <c r="G803" t="s">
        <v>7652</v>
      </c>
      <c r="H803" t="s">
        <v>11369</v>
      </c>
      <c r="I803" t="s">
        <v>10322</v>
      </c>
      <c r="J803" t="s">
        <v>10381</v>
      </c>
      <c r="K803" t="s">
        <v>10382</v>
      </c>
      <c r="L803" t="s">
        <v>10325</v>
      </c>
      <c r="M803" t="s">
        <v>10326</v>
      </c>
      <c r="N803" t="s">
        <v>11278</v>
      </c>
      <c r="O803" t="s">
        <v>10327</v>
      </c>
      <c r="P803" t="s">
        <v>10328</v>
      </c>
      <c r="Q803" t="s">
        <v>10329</v>
      </c>
      <c r="R803" t="s">
        <v>10327</v>
      </c>
      <c r="S803" t="s">
        <v>10327</v>
      </c>
      <c r="T803" t="s">
        <v>10330</v>
      </c>
      <c r="U803" t="str">
        <f t="shared" si="12"/>
        <v>6228483348181329277344</v>
      </c>
      <c r="V803" t="e">
        <f>VLOOKUP(U803,网银退汇!F:G,2,FALSE)</f>
        <v>#N/A</v>
      </c>
      <c r="W803" t="e">
        <f>VLOOKUP(U803,网银退汇!F:O,10,FALSE)</f>
        <v>#N/A</v>
      </c>
      <c r="X803" t="e">
        <f>VLOOKUP(C803,自助退!L:V,11,FALSE)</f>
        <v>#N/A</v>
      </c>
    </row>
    <row r="804" spans="1:24">
      <c r="A804" t="s">
        <v>11278</v>
      </c>
      <c r="B804" t="s">
        <v>7653</v>
      </c>
      <c r="C804" t="s">
        <v>7654</v>
      </c>
      <c r="D804">
        <v>150</v>
      </c>
      <c r="E804" t="s">
        <v>11370</v>
      </c>
      <c r="F804" t="s">
        <v>10363</v>
      </c>
      <c r="G804" t="s">
        <v>4978</v>
      </c>
      <c r="H804" t="s">
        <v>2568</v>
      </c>
      <c r="I804" t="s">
        <v>10322</v>
      </c>
      <c r="J804" t="s">
        <v>10351</v>
      </c>
      <c r="K804" t="s">
        <v>10352</v>
      </c>
      <c r="L804" t="s">
        <v>10325</v>
      </c>
      <c r="M804" t="s">
        <v>10364</v>
      </c>
      <c r="N804" t="s">
        <v>11278</v>
      </c>
      <c r="O804" t="s">
        <v>10327</v>
      </c>
      <c r="P804" t="s">
        <v>10328</v>
      </c>
      <c r="Q804" t="s">
        <v>10365</v>
      </c>
      <c r="R804" t="s">
        <v>10327</v>
      </c>
      <c r="S804" t="s">
        <v>10327</v>
      </c>
      <c r="T804" t="s">
        <v>10366</v>
      </c>
      <c r="U804" t="str">
        <f t="shared" si="12"/>
        <v>5309700037751635150</v>
      </c>
      <c r="V804">
        <f>VLOOKUP(U804,网银退汇!F:G,2,FALSE)</f>
        <v>150</v>
      </c>
      <c r="W804" t="str">
        <f>VLOOKUP(U804,网银退汇!F:O,10,FALSE)</f>
        <v>20170619</v>
      </c>
      <c r="X804">
        <f>VLOOKUP(C804,自助退!L:V,11,FALSE)</f>
        <v>150</v>
      </c>
    </row>
    <row r="805" spans="1:24">
      <c r="A805" t="s">
        <v>11278</v>
      </c>
      <c r="B805" t="s">
        <v>2571</v>
      </c>
      <c r="C805" t="s">
        <v>7658</v>
      </c>
      <c r="D805">
        <v>5000</v>
      </c>
      <c r="E805" t="s">
        <v>11371</v>
      </c>
      <c r="F805" t="s">
        <v>88</v>
      </c>
      <c r="G805" t="s">
        <v>7660</v>
      </c>
      <c r="H805" t="s">
        <v>11372</v>
      </c>
      <c r="I805" t="s">
        <v>10322</v>
      </c>
      <c r="J805" t="s">
        <v>10351</v>
      </c>
      <c r="K805" t="s">
        <v>10352</v>
      </c>
      <c r="L805" t="s">
        <v>10325</v>
      </c>
      <c r="M805" t="s">
        <v>10326</v>
      </c>
      <c r="N805" t="s">
        <v>11278</v>
      </c>
      <c r="O805" t="s">
        <v>10327</v>
      </c>
      <c r="P805" t="s">
        <v>10328</v>
      </c>
      <c r="Q805" t="s">
        <v>10329</v>
      </c>
      <c r="R805" t="s">
        <v>10327</v>
      </c>
      <c r="S805" t="s">
        <v>10327</v>
      </c>
      <c r="T805" t="s">
        <v>10330</v>
      </c>
      <c r="U805" t="str">
        <f t="shared" si="12"/>
        <v>62220825020056128175000</v>
      </c>
      <c r="V805" t="e">
        <f>VLOOKUP(U805,网银退汇!F:G,2,FALSE)</f>
        <v>#N/A</v>
      </c>
      <c r="W805" t="e">
        <f>VLOOKUP(U805,网银退汇!F:O,10,FALSE)</f>
        <v>#N/A</v>
      </c>
      <c r="X805" t="e">
        <f>VLOOKUP(C805,自助退!L:V,11,FALSE)</f>
        <v>#N/A</v>
      </c>
    </row>
    <row r="806" spans="1:24">
      <c r="A806" t="s">
        <v>11278</v>
      </c>
      <c r="B806" t="s">
        <v>2574</v>
      </c>
      <c r="C806" t="s">
        <v>7661</v>
      </c>
      <c r="D806">
        <v>144</v>
      </c>
      <c r="E806" t="s">
        <v>11373</v>
      </c>
      <c r="F806" t="s">
        <v>88</v>
      </c>
      <c r="G806" t="s">
        <v>7663</v>
      </c>
      <c r="H806" t="s">
        <v>2576</v>
      </c>
      <c r="I806" t="s">
        <v>10322</v>
      </c>
      <c r="J806" t="s">
        <v>10351</v>
      </c>
      <c r="K806" t="s">
        <v>10352</v>
      </c>
      <c r="L806" t="s">
        <v>10325</v>
      </c>
      <c r="M806" t="s">
        <v>10326</v>
      </c>
      <c r="N806" t="s">
        <v>11278</v>
      </c>
      <c r="O806" t="s">
        <v>10327</v>
      </c>
      <c r="P806" t="s">
        <v>10328</v>
      </c>
      <c r="Q806" t="s">
        <v>10329</v>
      </c>
      <c r="R806" t="s">
        <v>10327</v>
      </c>
      <c r="S806" t="s">
        <v>10327</v>
      </c>
      <c r="T806" t="s">
        <v>10330</v>
      </c>
      <c r="U806" t="str">
        <f t="shared" si="12"/>
        <v>6222002410100014680144</v>
      </c>
      <c r="V806" t="e">
        <f>VLOOKUP(U806,网银退汇!F:G,2,FALSE)</f>
        <v>#N/A</v>
      </c>
      <c r="W806" t="e">
        <f>VLOOKUP(U806,网银退汇!F:O,10,FALSE)</f>
        <v>#N/A</v>
      </c>
      <c r="X806" t="e">
        <f>VLOOKUP(C806,自助退!L:V,11,FALSE)</f>
        <v>#N/A</v>
      </c>
    </row>
    <row r="807" spans="1:24">
      <c r="A807" t="s">
        <v>11278</v>
      </c>
      <c r="B807" t="s">
        <v>7664</v>
      </c>
      <c r="C807" t="s">
        <v>7665</v>
      </c>
      <c r="D807">
        <v>388</v>
      </c>
      <c r="E807" t="s">
        <v>11374</v>
      </c>
      <c r="F807" t="s">
        <v>10363</v>
      </c>
      <c r="G807" t="s">
        <v>82</v>
      </c>
      <c r="H807" t="s">
        <v>95</v>
      </c>
      <c r="I807" t="s">
        <v>10322</v>
      </c>
      <c r="J807" t="s">
        <v>10381</v>
      </c>
      <c r="K807" t="s">
        <v>10382</v>
      </c>
      <c r="L807" t="s">
        <v>10325</v>
      </c>
      <c r="M807" t="s">
        <v>10364</v>
      </c>
      <c r="N807" t="s">
        <v>11278</v>
      </c>
      <c r="O807" t="s">
        <v>10327</v>
      </c>
      <c r="P807" t="s">
        <v>10328</v>
      </c>
      <c r="Q807" t="s">
        <v>10365</v>
      </c>
      <c r="R807" t="s">
        <v>10327</v>
      </c>
      <c r="S807" t="s">
        <v>10327</v>
      </c>
      <c r="T807" t="s">
        <v>10366</v>
      </c>
      <c r="U807" t="str">
        <f t="shared" si="12"/>
        <v>6259960088871637388</v>
      </c>
      <c r="V807">
        <f>VLOOKUP(U807,网银退汇!F:G,2,FALSE)</f>
        <v>388</v>
      </c>
      <c r="W807" t="str">
        <f>VLOOKUP(U807,网银退汇!F:O,10,FALSE)</f>
        <v>20170619</v>
      </c>
      <c r="X807">
        <f>VLOOKUP(C807,自助退!L:V,11,FALSE)</f>
        <v>388</v>
      </c>
    </row>
    <row r="808" spans="1:24">
      <c r="A808" t="s">
        <v>11278</v>
      </c>
      <c r="B808" t="s">
        <v>2579</v>
      </c>
      <c r="C808" t="s">
        <v>7677</v>
      </c>
      <c r="D808">
        <v>111</v>
      </c>
      <c r="E808" t="s">
        <v>11375</v>
      </c>
      <c r="F808" t="s">
        <v>88</v>
      </c>
      <c r="G808" t="s">
        <v>5023</v>
      </c>
      <c r="H808" t="s">
        <v>2581</v>
      </c>
      <c r="I808" t="s">
        <v>10322</v>
      </c>
      <c r="J808" t="s">
        <v>10381</v>
      </c>
      <c r="K808" t="s">
        <v>10382</v>
      </c>
      <c r="L808" t="s">
        <v>10325</v>
      </c>
      <c r="M808" t="s">
        <v>10326</v>
      </c>
      <c r="N808" t="s">
        <v>11278</v>
      </c>
      <c r="O808" t="s">
        <v>10327</v>
      </c>
      <c r="P808" t="s">
        <v>10328</v>
      </c>
      <c r="Q808" t="s">
        <v>10329</v>
      </c>
      <c r="R808" t="s">
        <v>10327</v>
      </c>
      <c r="S808" t="s">
        <v>10327</v>
      </c>
      <c r="T808" t="s">
        <v>10330</v>
      </c>
      <c r="U808" t="str">
        <f t="shared" si="12"/>
        <v>6228480961818365713111</v>
      </c>
      <c r="V808" t="e">
        <f>VLOOKUP(U808,网银退汇!F:G,2,FALSE)</f>
        <v>#N/A</v>
      </c>
      <c r="W808" t="e">
        <f>VLOOKUP(U808,网银退汇!F:O,10,FALSE)</f>
        <v>#N/A</v>
      </c>
      <c r="X808" t="e">
        <f>VLOOKUP(C808,自助退!L:V,11,FALSE)</f>
        <v>#N/A</v>
      </c>
    </row>
    <row r="809" spans="1:24">
      <c r="A809" t="s">
        <v>11278</v>
      </c>
      <c r="B809" t="s">
        <v>7681</v>
      </c>
      <c r="C809" t="s">
        <v>7682</v>
      </c>
      <c r="D809">
        <v>300</v>
      </c>
      <c r="E809" t="s">
        <v>11376</v>
      </c>
      <c r="F809" t="s">
        <v>10363</v>
      </c>
      <c r="G809" t="s">
        <v>5084</v>
      </c>
      <c r="H809" t="s">
        <v>2583</v>
      </c>
      <c r="I809" t="s">
        <v>10322</v>
      </c>
      <c r="J809" t="s">
        <v>10351</v>
      </c>
      <c r="K809" t="s">
        <v>10352</v>
      </c>
      <c r="L809" t="s">
        <v>10325</v>
      </c>
      <c r="M809" t="s">
        <v>10364</v>
      </c>
      <c r="N809" t="s">
        <v>11278</v>
      </c>
      <c r="O809" t="s">
        <v>10327</v>
      </c>
      <c r="P809" t="s">
        <v>10328</v>
      </c>
      <c r="Q809" t="s">
        <v>10365</v>
      </c>
      <c r="R809" t="s">
        <v>10327</v>
      </c>
      <c r="S809" t="s">
        <v>10327</v>
      </c>
      <c r="T809" t="s">
        <v>10366</v>
      </c>
      <c r="U809" t="str">
        <f t="shared" si="12"/>
        <v>6212262502028281866300</v>
      </c>
      <c r="V809">
        <f>VLOOKUP(U809,网银退汇!F:G,2,FALSE)</f>
        <v>300</v>
      </c>
      <c r="W809" t="str">
        <f>VLOOKUP(U809,网银退汇!F:O,10,FALSE)</f>
        <v>20170620</v>
      </c>
      <c r="X809">
        <f>VLOOKUP(C809,自助退!L:V,11,FALSE)</f>
        <v>300</v>
      </c>
    </row>
    <row r="810" spans="1:24">
      <c r="A810" t="s">
        <v>11278</v>
      </c>
      <c r="B810" t="s">
        <v>2586</v>
      </c>
      <c r="C810" t="s">
        <v>7691</v>
      </c>
      <c r="D810">
        <v>164</v>
      </c>
      <c r="E810" t="s">
        <v>11377</v>
      </c>
      <c r="F810" t="s">
        <v>88</v>
      </c>
      <c r="G810" t="s">
        <v>7693</v>
      </c>
      <c r="H810" t="s">
        <v>2588</v>
      </c>
      <c r="I810" t="s">
        <v>10322</v>
      </c>
      <c r="J810" t="s">
        <v>10351</v>
      </c>
      <c r="K810" t="s">
        <v>10352</v>
      </c>
      <c r="L810" t="s">
        <v>10325</v>
      </c>
      <c r="M810" t="s">
        <v>10326</v>
      </c>
      <c r="N810" t="s">
        <v>11278</v>
      </c>
      <c r="O810" t="s">
        <v>10327</v>
      </c>
      <c r="P810" t="s">
        <v>10328</v>
      </c>
      <c r="Q810" t="s">
        <v>10329</v>
      </c>
      <c r="R810" t="s">
        <v>10327</v>
      </c>
      <c r="S810" t="s">
        <v>10327</v>
      </c>
      <c r="T810" t="s">
        <v>10330</v>
      </c>
      <c r="U810" t="str">
        <f t="shared" si="12"/>
        <v>6222022502017620736164</v>
      </c>
      <c r="V810" t="e">
        <f>VLOOKUP(U810,网银退汇!F:G,2,FALSE)</f>
        <v>#N/A</v>
      </c>
      <c r="W810" t="e">
        <f>VLOOKUP(U810,网银退汇!F:O,10,FALSE)</f>
        <v>#N/A</v>
      </c>
      <c r="X810" t="e">
        <f>VLOOKUP(C810,自助退!L:V,11,FALSE)</f>
        <v>#N/A</v>
      </c>
    </row>
    <row r="811" spans="1:24">
      <c r="A811" t="s">
        <v>11378</v>
      </c>
      <c r="B811" t="s">
        <v>6355</v>
      </c>
      <c r="C811" t="s">
        <v>11379</v>
      </c>
      <c r="D811">
        <v>8500</v>
      </c>
      <c r="E811" t="s">
        <v>11380</v>
      </c>
      <c r="F811" t="s">
        <v>88</v>
      </c>
      <c r="G811" t="s">
        <v>11381</v>
      </c>
      <c r="H811" t="s">
        <v>11382</v>
      </c>
      <c r="I811" t="s">
        <v>10400</v>
      </c>
      <c r="J811" t="s">
        <v>11383</v>
      </c>
      <c r="K811" t="s">
        <v>11384</v>
      </c>
      <c r="L811" t="s">
        <v>10325</v>
      </c>
      <c r="M811" t="s">
        <v>10326</v>
      </c>
      <c r="N811" t="s">
        <v>11378</v>
      </c>
      <c r="O811" t="s">
        <v>10403</v>
      </c>
      <c r="P811" t="s">
        <v>10328</v>
      </c>
      <c r="Q811" t="s">
        <v>10329</v>
      </c>
      <c r="R811" t="s">
        <v>10327</v>
      </c>
      <c r="S811" t="s">
        <v>10327</v>
      </c>
      <c r="T811" t="s">
        <v>10330</v>
      </c>
      <c r="U811" t="str">
        <f t="shared" si="12"/>
        <v>240298010400406188500</v>
      </c>
      <c r="V811" t="e">
        <f>VLOOKUP(U811,网银退汇!F:G,2,FALSE)</f>
        <v>#N/A</v>
      </c>
      <c r="W811" t="e">
        <f>VLOOKUP(U811,网银退汇!F:O,10,FALSE)</f>
        <v>#N/A</v>
      </c>
      <c r="X811" t="e">
        <f>VLOOKUP(C811,自助退!L:V,11,FALSE)</f>
        <v>#N/A</v>
      </c>
    </row>
    <row r="812" spans="1:24">
      <c r="A812" t="s">
        <v>11378</v>
      </c>
      <c r="B812" t="s">
        <v>2589</v>
      </c>
      <c r="C812" t="s">
        <v>7694</v>
      </c>
      <c r="D812">
        <v>196</v>
      </c>
      <c r="E812" t="s">
        <v>11385</v>
      </c>
      <c r="F812" t="s">
        <v>88</v>
      </c>
      <c r="G812" t="s">
        <v>157</v>
      </c>
      <c r="H812" t="s">
        <v>117</v>
      </c>
      <c r="I812" t="s">
        <v>10322</v>
      </c>
      <c r="J812" t="s">
        <v>10348</v>
      </c>
      <c r="K812" t="s">
        <v>10349</v>
      </c>
      <c r="L812" t="s">
        <v>10325</v>
      </c>
      <c r="M812" t="s">
        <v>10326</v>
      </c>
      <c r="N812" t="s">
        <v>11378</v>
      </c>
      <c r="O812" t="s">
        <v>10327</v>
      </c>
      <c r="P812" t="s">
        <v>10328</v>
      </c>
      <c r="Q812" t="s">
        <v>10329</v>
      </c>
      <c r="R812" t="s">
        <v>10327</v>
      </c>
      <c r="S812" t="s">
        <v>10327</v>
      </c>
      <c r="T812" t="s">
        <v>10330</v>
      </c>
      <c r="U812" t="str">
        <f t="shared" si="12"/>
        <v>6217004010002307022196</v>
      </c>
      <c r="V812" t="e">
        <f>VLOOKUP(U812,网银退汇!F:G,2,FALSE)</f>
        <v>#N/A</v>
      </c>
      <c r="W812" t="e">
        <f>VLOOKUP(U812,网银退汇!F:O,10,FALSE)</f>
        <v>#N/A</v>
      </c>
      <c r="X812" t="e">
        <f>VLOOKUP(C812,自助退!L:V,11,FALSE)</f>
        <v>#N/A</v>
      </c>
    </row>
    <row r="813" spans="1:24">
      <c r="A813" t="s">
        <v>11378</v>
      </c>
      <c r="B813" t="s">
        <v>2592</v>
      </c>
      <c r="C813" t="s">
        <v>7696</v>
      </c>
      <c r="D813">
        <v>411</v>
      </c>
      <c r="E813" t="s">
        <v>11386</v>
      </c>
      <c r="F813" t="s">
        <v>88</v>
      </c>
      <c r="G813" t="s">
        <v>7698</v>
      </c>
      <c r="H813" t="s">
        <v>2594</v>
      </c>
      <c r="I813" t="s">
        <v>10400</v>
      </c>
      <c r="J813" t="s">
        <v>10401</v>
      </c>
      <c r="K813" t="s">
        <v>10402</v>
      </c>
      <c r="L813" t="s">
        <v>10325</v>
      </c>
      <c r="M813" t="s">
        <v>10326</v>
      </c>
      <c r="N813" t="s">
        <v>11378</v>
      </c>
      <c r="O813" t="s">
        <v>10403</v>
      </c>
      <c r="P813" t="s">
        <v>10328</v>
      </c>
      <c r="Q813" t="s">
        <v>10329</v>
      </c>
      <c r="R813" t="s">
        <v>10327</v>
      </c>
      <c r="S813" t="s">
        <v>10327</v>
      </c>
      <c r="T813" t="s">
        <v>10330</v>
      </c>
      <c r="U813" t="str">
        <f t="shared" si="12"/>
        <v>6224698065629105411</v>
      </c>
      <c r="V813" t="e">
        <f>VLOOKUP(U813,网银退汇!F:G,2,FALSE)</f>
        <v>#N/A</v>
      </c>
      <c r="W813" t="e">
        <f>VLOOKUP(U813,网银退汇!F:O,10,FALSE)</f>
        <v>#N/A</v>
      </c>
      <c r="X813" t="e">
        <f>VLOOKUP(C813,自助退!L:V,11,FALSE)</f>
        <v>#N/A</v>
      </c>
    </row>
    <row r="814" spans="1:24">
      <c r="A814" t="s">
        <v>11378</v>
      </c>
      <c r="B814" t="s">
        <v>2595</v>
      </c>
      <c r="C814" t="s">
        <v>7701</v>
      </c>
      <c r="D814">
        <v>1496</v>
      </c>
      <c r="E814" t="s">
        <v>11387</v>
      </c>
      <c r="F814" t="s">
        <v>88</v>
      </c>
      <c r="G814" t="s">
        <v>7703</v>
      </c>
      <c r="H814" t="s">
        <v>11388</v>
      </c>
      <c r="I814" t="s">
        <v>10322</v>
      </c>
      <c r="J814" t="s">
        <v>10356</v>
      </c>
      <c r="K814" t="s">
        <v>10357</v>
      </c>
      <c r="L814" t="s">
        <v>10325</v>
      </c>
      <c r="M814" t="s">
        <v>10326</v>
      </c>
      <c r="N814" t="s">
        <v>11378</v>
      </c>
      <c r="O814" t="s">
        <v>10327</v>
      </c>
      <c r="P814" t="s">
        <v>10328</v>
      </c>
      <c r="Q814" t="s">
        <v>10329</v>
      </c>
      <c r="R814" t="s">
        <v>10327</v>
      </c>
      <c r="S814" t="s">
        <v>10327</v>
      </c>
      <c r="T814" t="s">
        <v>10330</v>
      </c>
      <c r="U814" t="str">
        <f t="shared" si="12"/>
        <v>62179973000190597501496</v>
      </c>
      <c r="V814" t="e">
        <f>VLOOKUP(U814,网银退汇!F:G,2,FALSE)</f>
        <v>#N/A</v>
      </c>
      <c r="W814" t="e">
        <f>VLOOKUP(U814,网银退汇!F:O,10,FALSE)</f>
        <v>#N/A</v>
      </c>
      <c r="X814" t="e">
        <f>VLOOKUP(C814,自助退!L:V,11,FALSE)</f>
        <v>#N/A</v>
      </c>
    </row>
    <row r="815" spans="1:24">
      <c r="A815" t="s">
        <v>11378</v>
      </c>
      <c r="B815" t="s">
        <v>2598</v>
      </c>
      <c r="C815" t="s">
        <v>7704</v>
      </c>
      <c r="D815">
        <v>1650</v>
      </c>
      <c r="E815" t="s">
        <v>11389</v>
      </c>
      <c r="F815" t="s">
        <v>88</v>
      </c>
      <c r="G815" t="s">
        <v>7706</v>
      </c>
      <c r="H815" t="s">
        <v>2600</v>
      </c>
      <c r="I815" t="s">
        <v>10322</v>
      </c>
      <c r="J815" t="s">
        <v>10348</v>
      </c>
      <c r="K815" t="s">
        <v>10349</v>
      </c>
      <c r="L815" t="s">
        <v>10325</v>
      </c>
      <c r="M815" t="s">
        <v>10326</v>
      </c>
      <c r="N815" t="s">
        <v>11378</v>
      </c>
      <c r="O815" t="s">
        <v>10327</v>
      </c>
      <c r="P815" t="s">
        <v>10328</v>
      </c>
      <c r="Q815" t="s">
        <v>10329</v>
      </c>
      <c r="R815" t="s">
        <v>10327</v>
      </c>
      <c r="S815" t="s">
        <v>10327</v>
      </c>
      <c r="T815" t="s">
        <v>10330</v>
      </c>
      <c r="U815" t="str">
        <f t="shared" si="12"/>
        <v>62228071615210156681650</v>
      </c>
      <c r="V815" t="e">
        <f>VLOOKUP(U815,网银退汇!F:G,2,FALSE)</f>
        <v>#N/A</v>
      </c>
      <c r="W815" t="e">
        <f>VLOOKUP(U815,网银退汇!F:O,10,FALSE)</f>
        <v>#N/A</v>
      </c>
      <c r="X815" t="e">
        <f>VLOOKUP(C815,自助退!L:V,11,FALSE)</f>
        <v>#N/A</v>
      </c>
    </row>
    <row r="816" spans="1:24">
      <c r="A816" t="s">
        <v>11378</v>
      </c>
      <c r="B816" t="s">
        <v>2601</v>
      </c>
      <c r="C816" t="s">
        <v>7707</v>
      </c>
      <c r="D816">
        <v>332</v>
      </c>
      <c r="E816" t="s">
        <v>11390</v>
      </c>
      <c r="F816" t="s">
        <v>88</v>
      </c>
      <c r="G816" t="s">
        <v>7709</v>
      </c>
      <c r="H816" t="s">
        <v>11391</v>
      </c>
      <c r="I816" t="s">
        <v>10335</v>
      </c>
      <c r="J816" t="s">
        <v>10</v>
      </c>
      <c r="K816" t="s">
        <v>10336</v>
      </c>
      <c r="L816" t="s">
        <v>10325</v>
      </c>
      <c r="M816" t="s">
        <v>10326</v>
      </c>
      <c r="N816" t="s">
        <v>11378</v>
      </c>
      <c r="O816" t="s">
        <v>10327</v>
      </c>
      <c r="P816" t="s">
        <v>10328</v>
      </c>
      <c r="Q816" t="s">
        <v>10329</v>
      </c>
      <c r="R816" t="s">
        <v>10327</v>
      </c>
      <c r="S816" t="s">
        <v>10327</v>
      </c>
      <c r="T816" t="s">
        <v>10330</v>
      </c>
      <c r="U816" t="str">
        <f t="shared" si="12"/>
        <v>6225888717067627332</v>
      </c>
      <c r="V816" t="e">
        <f>VLOOKUP(U816,网银退汇!F:G,2,FALSE)</f>
        <v>#N/A</v>
      </c>
      <c r="W816" t="e">
        <f>VLOOKUP(U816,网银退汇!F:O,10,FALSE)</f>
        <v>#N/A</v>
      </c>
      <c r="X816" t="e">
        <f>VLOOKUP(C816,自助退!L:V,11,FALSE)</f>
        <v>#N/A</v>
      </c>
    </row>
    <row r="817" spans="1:24">
      <c r="A817" t="s">
        <v>11378</v>
      </c>
      <c r="B817" t="s">
        <v>2604</v>
      </c>
      <c r="C817" t="s">
        <v>7710</v>
      </c>
      <c r="D817">
        <v>1400</v>
      </c>
      <c r="E817" t="s">
        <v>11392</v>
      </c>
      <c r="F817" t="s">
        <v>88</v>
      </c>
      <c r="G817" t="s">
        <v>160</v>
      </c>
      <c r="H817" t="s">
        <v>125</v>
      </c>
      <c r="I817" t="s">
        <v>10322</v>
      </c>
      <c r="J817" t="s">
        <v>10381</v>
      </c>
      <c r="K817" t="s">
        <v>10382</v>
      </c>
      <c r="L817" t="s">
        <v>10325</v>
      </c>
      <c r="M817" t="s">
        <v>10326</v>
      </c>
      <c r="N817" t="s">
        <v>11378</v>
      </c>
      <c r="O817" t="s">
        <v>10327</v>
      </c>
      <c r="P817" t="s">
        <v>10328</v>
      </c>
      <c r="Q817" t="s">
        <v>10329</v>
      </c>
      <c r="R817" t="s">
        <v>10327</v>
      </c>
      <c r="S817" t="s">
        <v>10327</v>
      </c>
      <c r="T817" t="s">
        <v>10330</v>
      </c>
      <c r="U817" t="str">
        <f t="shared" si="12"/>
        <v>62284828962475209671400</v>
      </c>
      <c r="V817" t="e">
        <f>VLOOKUP(U817,网银退汇!F:G,2,FALSE)</f>
        <v>#N/A</v>
      </c>
      <c r="W817" t="e">
        <f>VLOOKUP(U817,网银退汇!F:O,10,FALSE)</f>
        <v>#N/A</v>
      </c>
      <c r="X817" t="e">
        <f>VLOOKUP(C817,自助退!L:V,11,FALSE)</f>
        <v>#N/A</v>
      </c>
    </row>
    <row r="818" spans="1:24">
      <c r="A818" t="s">
        <v>11378</v>
      </c>
      <c r="B818" t="s">
        <v>2607</v>
      </c>
      <c r="C818" t="s">
        <v>7712</v>
      </c>
      <c r="D818">
        <v>200</v>
      </c>
      <c r="E818" t="s">
        <v>11393</v>
      </c>
      <c r="F818" t="s">
        <v>88</v>
      </c>
      <c r="G818" t="s">
        <v>389</v>
      </c>
      <c r="H818" t="s">
        <v>352</v>
      </c>
      <c r="I818" t="s">
        <v>10322</v>
      </c>
      <c r="J818" t="s">
        <v>10381</v>
      </c>
      <c r="K818" t="s">
        <v>10382</v>
      </c>
      <c r="L818" t="s">
        <v>10325</v>
      </c>
      <c r="M818" t="s">
        <v>10326</v>
      </c>
      <c r="N818" t="s">
        <v>11378</v>
      </c>
      <c r="O818" t="s">
        <v>10327</v>
      </c>
      <c r="P818" t="s">
        <v>10328</v>
      </c>
      <c r="Q818" t="s">
        <v>10329</v>
      </c>
      <c r="R818" t="s">
        <v>10327</v>
      </c>
      <c r="S818" t="s">
        <v>10327</v>
      </c>
      <c r="T818" t="s">
        <v>10330</v>
      </c>
      <c r="U818" t="str">
        <f t="shared" si="12"/>
        <v>6228480868597254374200</v>
      </c>
      <c r="V818" t="e">
        <f>VLOOKUP(U818,网银退汇!F:G,2,FALSE)</f>
        <v>#N/A</v>
      </c>
      <c r="W818" t="e">
        <f>VLOOKUP(U818,网银退汇!F:O,10,FALSE)</f>
        <v>#N/A</v>
      </c>
      <c r="X818" t="e">
        <f>VLOOKUP(C818,自助退!L:V,11,FALSE)</f>
        <v>#N/A</v>
      </c>
    </row>
    <row r="819" spans="1:24">
      <c r="A819" t="s">
        <v>11378</v>
      </c>
      <c r="B819" t="s">
        <v>2606</v>
      </c>
      <c r="C819" t="s">
        <v>7714</v>
      </c>
      <c r="D819">
        <v>1000</v>
      </c>
      <c r="E819" t="s">
        <v>11394</v>
      </c>
      <c r="F819" t="s">
        <v>88</v>
      </c>
      <c r="G819" t="s">
        <v>161</v>
      </c>
      <c r="H819" t="s">
        <v>1768</v>
      </c>
      <c r="I819" t="s">
        <v>10322</v>
      </c>
      <c r="J819" t="s">
        <v>10348</v>
      </c>
      <c r="K819" t="s">
        <v>10349</v>
      </c>
      <c r="L819" t="s">
        <v>10325</v>
      </c>
      <c r="M819" t="s">
        <v>10326</v>
      </c>
      <c r="N819" t="s">
        <v>11378</v>
      </c>
      <c r="O819" t="s">
        <v>10327</v>
      </c>
      <c r="P819" t="s">
        <v>10328</v>
      </c>
      <c r="Q819" t="s">
        <v>10329</v>
      </c>
      <c r="R819" t="s">
        <v>10327</v>
      </c>
      <c r="S819" t="s">
        <v>10327</v>
      </c>
      <c r="T819" t="s">
        <v>10330</v>
      </c>
      <c r="U819" t="str">
        <f t="shared" si="12"/>
        <v>62170038800018730701000</v>
      </c>
      <c r="V819" t="e">
        <f>VLOOKUP(U819,网银退汇!F:G,2,FALSE)</f>
        <v>#N/A</v>
      </c>
      <c r="W819" t="e">
        <f>VLOOKUP(U819,网银退汇!F:O,10,FALSE)</f>
        <v>#N/A</v>
      </c>
      <c r="X819" t="e">
        <f>VLOOKUP(C819,自助退!L:V,11,FALSE)</f>
        <v>#N/A</v>
      </c>
    </row>
    <row r="820" spans="1:24">
      <c r="A820" t="s">
        <v>11378</v>
      </c>
      <c r="B820" t="s">
        <v>2608</v>
      </c>
      <c r="C820" t="s">
        <v>7716</v>
      </c>
      <c r="D820">
        <v>1850</v>
      </c>
      <c r="E820" t="s">
        <v>11395</v>
      </c>
      <c r="F820" t="s">
        <v>88</v>
      </c>
      <c r="G820" t="s">
        <v>7718</v>
      </c>
      <c r="H820" t="s">
        <v>2610</v>
      </c>
      <c r="I820" t="s">
        <v>10416</v>
      </c>
      <c r="J820" t="s">
        <v>10424</v>
      </c>
      <c r="K820" t="s">
        <v>10425</v>
      </c>
      <c r="L820" t="s">
        <v>10325</v>
      </c>
      <c r="M820" t="s">
        <v>10326</v>
      </c>
      <c r="N820" t="s">
        <v>11378</v>
      </c>
      <c r="O820" t="s">
        <v>10327</v>
      </c>
      <c r="P820" t="s">
        <v>10328</v>
      </c>
      <c r="Q820" t="s">
        <v>10329</v>
      </c>
      <c r="R820" t="s">
        <v>10327</v>
      </c>
      <c r="S820" t="s">
        <v>10327</v>
      </c>
      <c r="T820" t="s">
        <v>10330</v>
      </c>
      <c r="U820" t="str">
        <f t="shared" si="12"/>
        <v>45812424333804891850</v>
      </c>
      <c r="V820" t="e">
        <f>VLOOKUP(U820,网银退汇!F:G,2,FALSE)</f>
        <v>#N/A</v>
      </c>
      <c r="W820" t="e">
        <f>VLOOKUP(U820,网银退汇!F:O,10,FALSE)</f>
        <v>#N/A</v>
      </c>
      <c r="X820" t="e">
        <f>VLOOKUP(C820,自助退!L:V,11,FALSE)</f>
        <v>#N/A</v>
      </c>
    </row>
    <row r="821" spans="1:24">
      <c r="A821" t="s">
        <v>11378</v>
      </c>
      <c r="B821" t="s">
        <v>2611</v>
      </c>
      <c r="C821" t="s">
        <v>7719</v>
      </c>
      <c r="D821">
        <v>179</v>
      </c>
      <c r="E821" t="s">
        <v>11396</v>
      </c>
      <c r="F821" t="s">
        <v>88</v>
      </c>
      <c r="G821" t="s">
        <v>7721</v>
      </c>
      <c r="H821" t="s">
        <v>2613</v>
      </c>
      <c r="I821" t="s">
        <v>10322</v>
      </c>
      <c r="J821" t="s">
        <v>10381</v>
      </c>
      <c r="K821" t="s">
        <v>10382</v>
      </c>
      <c r="L821" t="s">
        <v>10325</v>
      </c>
      <c r="M821" t="s">
        <v>10326</v>
      </c>
      <c r="N821" t="s">
        <v>11378</v>
      </c>
      <c r="O821" t="s">
        <v>10327</v>
      </c>
      <c r="P821" t="s">
        <v>10328</v>
      </c>
      <c r="Q821" t="s">
        <v>10329</v>
      </c>
      <c r="R821" t="s">
        <v>10327</v>
      </c>
      <c r="S821" t="s">
        <v>10327</v>
      </c>
      <c r="T821" t="s">
        <v>10330</v>
      </c>
      <c r="U821" t="str">
        <f t="shared" si="12"/>
        <v>6228480861110053613179</v>
      </c>
      <c r="V821" t="e">
        <f>VLOOKUP(U821,网银退汇!F:G,2,FALSE)</f>
        <v>#N/A</v>
      </c>
      <c r="W821" t="e">
        <f>VLOOKUP(U821,网银退汇!F:O,10,FALSE)</f>
        <v>#N/A</v>
      </c>
      <c r="X821" t="e">
        <f>VLOOKUP(C821,自助退!L:V,11,FALSE)</f>
        <v>#N/A</v>
      </c>
    </row>
    <row r="822" spans="1:24">
      <c r="A822" t="s">
        <v>11378</v>
      </c>
      <c r="B822" t="s">
        <v>2614</v>
      </c>
      <c r="C822" t="s">
        <v>7722</v>
      </c>
      <c r="D822">
        <v>25</v>
      </c>
      <c r="E822" t="s">
        <v>11397</v>
      </c>
      <c r="F822" t="s">
        <v>88</v>
      </c>
      <c r="G822" t="s">
        <v>7724</v>
      </c>
      <c r="H822" t="s">
        <v>2616</v>
      </c>
      <c r="I822" t="s">
        <v>10335</v>
      </c>
      <c r="J822" t="s">
        <v>10</v>
      </c>
      <c r="K822" t="s">
        <v>10336</v>
      </c>
      <c r="L822" t="s">
        <v>10325</v>
      </c>
      <c r="M822" t="s">
        <v>10326</v>
      </c>
      <c r="N822" t="s">
        <v>11378</v>
      </c>
      <c r="O822" t="s">
        <v>10327</v>
      </c>
      <c r="P822" t="s">
        <v>10328</v>
      </c>
      <c r="Q822" t="s">
        <v>10329</v>
      </c>
      <c r="R822" t="s">
        <v>10327</v>
      </c>
      <c r="S822" t="s">
        <v>10327</v>
      </c>
      <c r="T822" t="s">
        <v>10330</v>
      </c>
      <c r="U822" t="str">
        <f t="shared" si="12"/>
        <v>621483871710715725</v>
      </c>
      <c r="V822" t="e">
        <f>VLOOKUP(U822,网银退汇!F:G,2,FALSE)</f>
        <v>#N/A</v>
      </c>
      <c r="W822" t="e">
        <f>VLOOKUP(U822,网银退汇!F:O,10,FALSE)</f>
        <v>#N/A</v>
      </c>
      <c r="X822" t="e">
        <f>VLOOKUP(C822,自助退!L:V,11,FALSE)</f>
        <v>#N/A</v>
      </c>
    </row>
    <row r="823" spans="1:24">
      <c r="A823" t="s">
        <v>11378</v>
      </c>
      <c r="B823" t="s">
        <v>2617</v>
      </c>
      <c r="C823" t="s">
        <v>7725</v>
      </c>
      <c r="D823">
        <v>266</v>
      </c>
      <c r="E823" t="s">
        <v>11398</v>
      </c>
      <c r="F823" t="s">
        <v>88</v>
      </c>
      <c r="G823" t="s">
        <v>7727</v>
      </c>
      <c r="H823" t="s">
        <v>2619</v>
      </c>
      <c r="I823" t="s">
        <v>10322</v>
      </c>
      <c r="J823" t="s">
        <v>10348</v>
      </c>
      <c r="K823" t="s">
        <v>10349</v>
      </c>
      <c r="L823" t="s">
        <v>10325</v>
      </c>
      <c r="M823" t="s">
        <v>10326</v>
      </c>
      <c r="N823" t="s">
        <v>11378</v>
      </c>
      <c r="O823" t="s">
        <v>10327</v>
      </c>
      <c r="P823" t="s">
        <v>10328</v>
      </c>
      <c r="Q823" t="s">
        <v>10329</v>
      </c>
      <c r="R823" t="s">
        <v>10327</v>
      </c>
      <c r="S823" t="s">
        <v>10327</v>
      </c>
      <c r="T823" t="s">
        <v>10330</v>
      </c>
      <c r="U823" t="str">
        <f t="shared" si="12"/>
        <v>6222807140021082246266</v>
      </c>
      <c r="V823" t="e">
        <f>VLOOKUP(U823,网银退汇!F:G,2,FALSE)</f>
        <v>#N/A</v>
      </c>
      <c r="W823" t="e">
        <f>VLOOKUP(U823,网银退汇!F:O,10,FALSE)</f>
        <v>#N/A</v>
      </c>
      <c r="X823" t="e">
        <f>VLOOKUP(C823,自助退!L:V,11,FALSE)</f>
        <v>#N/A</v>
      </c>
    </row>
    <row r="824" spans="1:24">
      <c r="A824" t="s">
        <v>11378</v>
      </c>
      <c r="B824" t="s">
        <v>2620</v>
      </c>
      <c r="C824" t="s">
        <v>7728</v>
      </c>
      <c r="D824">
        <v>289</v>
      </c>
      <c r="E824" t="s">
        <v>11399</v>
      </c>
      <c r="F824" t="s">
        <v>88</v>
      </c>
      <c r="G824" t="s">
        <v>7730</v>
      </c>
      <c r="H824" t="s">
        <v>2622</v>
      </c>
      <c r="I824" t="s">
        <v>10322</v>
      </c>
      <c r="J824" t="s">
        <v>10348</v>
      </c>
      <c r="K824" t="s">
        <v>10349</v>
      </c>
      <c r="L824" t="s">
        <v>10325</v>
      </c>
      <c r="M824" t="s">
        <v>10326</v>
      </c>
      <c r="N824" t="s">
        <v>11378</v>
      </c>
      <c r="O824" t="s">
        <v>10327</v>
      </c>
      <c r="P824" t="s">
        <v>10328</v>
      </c>
      <c r="Q824" t="s">
        <v>10329</v>
      </c>
      <c r="R824" t="s">
        <v>10327</v>
      </c>
      <c r="S824" t="s">
        <v>10327</v>
      </c>
      <c r="T824" t="s">
        <v>10330</v>
      </c>
      <c r="U824" t="str">
        <f t="shared" si="12"/>
        <v>6222807141521047085289</v>
      </c>
      <c r="V824" t="e">
        <f>VLOOKUP(U824,网银退汇!F:G,2,FALSE)</f>
        <v>#N/A</v>
      </c>
      <c r="W824" t="e">
        <f>VLOOKUP(U824,网银退汇!F:O,10,FALSE)</f>
        <v>#N/A</v>
      </c>
      <c r="X824" t="e">
        <f>VLOOKUP(C824,自助退!L:V,11,FALSE)</f>
        <v>#N/A</v>
      </c>
    </row>
    <row r="825" spans="1:24">
      <c r="A825" t="s">
        <v>11378</v>
      </c>
      <c r="B825" t="s">
        <v>2623</v>
      </c>
      <c r="C825" t="s">
        <v>7731</v>
      </c>
      <c r="D825">
        <v>8900</v>
      </c>
      <c r="E825" t="s">
        <v>11400</v>
      </c>
      <c r="F825" t="s">
        <v>88</v>
      </c>
      <c r="G825" t="s">
        <v>162</v>
      </c>
      <c r="H825" t="s">
        <v>11401</v>
      </c>
      <c r="I825" t="s">
        <v>10322</v>
      </c>
      <c r="J825" t="s">
        <v>10348</v>
      </c>
      <c r="K825" t="s">
        <v>10349</v>
      </c>
      <c r="L825" t="s">
        <v>10325</v>
      </c>
      <c r="M825" t="s">
        <v>10326</v>
      </c>
      <c r="N825" t="s">
        <v>11378</v>
      </c>
      <c r="O825" t="s">
        <v>10327</v>
      </c>
      <c r="P825" t="s">
        <v>10328</v>
      </c>
      <c r="Q825" t="s">
        <v>10329</v>
      </c>
      <c r="R825" t="s">
        <v>10327</v>
      </c>
      <c r="S825" t="s">
        <v>10327</v>
      </c>
      <c r="T825" t="s">
        <v>10330</v>
      </c>
      <c r="U825" t="str">
        <f t="shared" si="12"/>
        <v>62270038905902804798900</v>
      </c>
      <c r="V825" t="e">
        <f>VLOOKUP(U825,网银退汇!F:G,2,FALSE)</f>
        <v>#N/A</v>
      </c>
      <c r="W825" t="e">
        <f>VLOOKUP(U825,网银退汇!F:O,10,FALSE)</f>
        <v>#N/A</v>
      </c>
      <c r="X825" t="e">
        <f>VLOOKUP(C825,自助退!L:V,11,FALSE)</f>
        <v>#N/A</v>
      </c>
    </row>
    <row r="826" spans="1:24">
      <c r="A826" t="s">
        <v>11378</v>
      </c>
      <c r="B826" t="s">
        <v>2624</v>
      </c>
      <c r="C826" t="s">
        <v>7733</v>
      </c>
      <c r="D826">
        <v>200</v>
      </c>
      <c r="E826" t="s">
        <v>11402</v>
      </c>
      <c r="F826" t="s">
        <v>88</v>
      </c>
      <c r="G826" t="s">
        <v>4985</v>
      </c>
      <c r="H826" t="s">
        <v>2626</v>
      </c>
      <c r="I826" t="s">
        <v>10335</v>
      </c>
      <c r="J826" t="s">
        <v>10</v>
      </c>
      <c r="K826" t="s">
        <v>10336</v>
      </c>
      <c r="L826" t="s">
        <v>10325</v>
      </c>
      <c r="M826" t="s">
        <v>10326</v>
      </c>
      <c r="N826" t="s">
        <v>11378</v>
      </c>
      <c r="O826" t="s">
        <v>10327</v>
      </c>
      <c r="P826" t="s">
        <v>10328</v>
      </c>
      <c r="Q826" t="s">
        <v>10329</v>
      </c>
      <c r="R826" t="s">
        <v>10327</v>
      </c>
      <c r="S826" t="s">
        <v>10327</v>
      </c>
      <c r="T826" t="s">
        <v>10330</v>
      </c>
      <c r="U826" t="str">
        <f t="shared" si="12"/>
        <v>5187107520001782200</v>
      </c>
      <c r="X826" t="e">
        <f>VLOOKUP(C826,自助退!L:V,11,FALSE)</f>
        <v>#N/A</v>
      </c>
    </row>
    <row r="827" spans="1:24">
      <c r="A827" t="s">
        <v>11378</v>
      </c>
      <c r="B827" t="s">
        <v>7735</v>
      </c>
      <c r="C827" t="s">
        <v>7736</v>
      </c>
      <c r="D827">
        <v>200</v>
      </c>
      <c r="E827" t="s">
        <v>11403</v>
      </c>
      <c r="F827" t="s">
        <v>10363</v>
      </c>
      <c r="G827" t="s">
        <v>4985</v>
      </c>
      <c r="H827" t="s">
        <v>2628</v>
      </c>
      <c r="I827" t="s">
        <v>10335</v>
      </c>
      <c r="J827" t="s">
        <v>10</v>
      </c>
      <c r="K827" t="s">
        <v>10336</v>
      </c>
      <c r="L827" t="s">
        <v>10325</v>
      </c>
      <c r="M827" t="s">
        <v>10364</v>
      </c>
      <c r="N827" t="s">
        <v>11378</v>
      </c>
      <c r="O827" t="s">
        <v>10327</v>
      </c>
      <c r="P827" t="s">
        <v>10328</v>
      </c>
      <c r="Q827" t="s">
        <v>10365</v>
      </c>
      <c r="R827" t="s">
        <v>10327</v>
      </c>
      <c r="S827" t="s">
        <v>10327</v>
      </c>
      <c r="T827" t="s">
        <v>10366</v>
      </c>
      <c r="U827" t="str">
        <f t="shared" si="12"/>
        <v>5187107520001782200</v>
      </c>
      <c r="V827">
        <f>VLOOKUP(U827,网银退汇!F:G,2,FALSE)</f>
        <v>200</v>
      </c>
      <c r="W827" t="str">
        <f>VLOOKUP(U827,网银退汇!F:O,10,FALSE)</f>
        <v>20170620</v>
      </c>
      <c r="X827">
        <f>VLOOKUP(C827,自助退!L:V,11,FALSE)</f>
        <v>200</v>
      </c>
    </row>
    <row r="828" spans="1:24">
      <c r="A828" t="s">
        <v>11378</v>
      </c>
      <c r="B828" t="s">
        <v>2629</v>
      </c>
      <c r="C828" t="s">
        <v>7738</v>
      </c>
      <c r="D828">
        <v>1000</v>
      </c>
      <c r="E828" t="s">
        <v>11404</v>
      </c>
      <c r="F828" t="s">
        <v>88</v>
      </c>
      <c r="G828" t="s">
        <v>7740</v>
      </c>
      <c r="H828" t="s">
        <v>2631</v>
      </c>
      <c r="I828" t="s">
        <v>10335</v>
      </c>
      <c r="J828" t="s">
        <v>10</v>
      </c>
      <c r="K828" t="s">
        <v>10336</v>
      </c>
      <c r="L828" t="s">
        <v>10325</v>
      </c>
      <c r="M828" t="s">
        <v>10326</v>
      </c>
      <c r="N828" t="s">
        <v>11378</v>
      </c>
      <c r="O828" t="s">
        <v>10327</v>
      </c>
      <c r="P828" t="s">
        <v>10328</v>
      </c>
      <c r="Q828" t="s">
        <v>10329</v>
      </c>
      <c r="R828" t="s">
        <v>10327</v>
      </c>
      <c r="S828" t="s">
        <v>10327</v>
      </c>
      <c r="T828" t="s">
        <v>10330</v>
      </c>
      <c r="U828" t="str">
        <f t="shared" si="12"/>
        <v>62148687198261991000</v>
      </c>
      <c r="V828" t="e">
        <f>VLOOKUP(U828,网银退汇!F:G,2,FALSE)</f>
        <v>#N/A</v>
      </c>
      <c r="W828" t="e">
        <f>VLOOKUP(U828,网银退汇!F:O,10,FALSE)</f>
        <v>#N/A</v>
      </c>
      <c r="X828" t="e">
        <f>VLOOKUP(C828,自助退!L:V,11,FALSE)</f>
        <v>#N/A</v>
      </c>
    </row>
    <row r="829" spans="1:24">
      <c r="A829" t="s">
        <v>11378</v>
      </c>
      <c r="B829" t="s">
        <v>2632</v>
      </c>
      <c r="C829" t="s">
        <v>7741</v>
      </c>
      <c r="D829">
        <v>3408</v>
      </c>
      <c r="E829" t="s">
        <v>11405</v>
      </c>
      <c r="F829" t="s">
        <v>88</v>
      </c>
      <c r="G829" t="s">
        <v>7743</v>
      </c>
      <c r="H829" t="s">
        <v>2634</v>
      </c>
      <c r="I829" t="s">
        <v>10369</v>
      </c>
      <c r="J829" t="s">
        <v>10370</v>
      </c>
      <c r="K829" t="s">
        <v>10371</v>
      </c>
      <c r="L829" t="s">
        <v>10325</v>
      </c>
      <c r="M829" t="s">
        <v>10326</v>
      </c>
      <c r="N829" t="s">
        <v>11378</v>
      </c>
      <c r="O829" t="s">
        <v>10327</v>
      </c>
      <c r="P829" t="s">
        <v>10328</v>
      </c>
      <c r="Q829" t="s">
        <v>10329</v>
      </c>
      <c r="R829" t="s">
        <v>10327</v>
      </c>
      <c r="S829" t="s">
        <v>10327</v>
      </c>
      <c r="T829" t="s">
        <v>10330</v>
      </c>
      <c r="U829" t="str">
        <f t="shared" si="12"/>
        <v>62268080110687813408</v>
      </c>
      <c r="V829" t="e">
        <f>VLOOKUP(U829,网银退汇!F:G,2,FALSE)</f>
        <v>#N/A</v>
      </c>
      <c r="W829" t="e">
        <f>VLOOKUP(U829,网银退汇!F:O,10,FALSE)</f>
        <v>#N/A</v>
      </c>
      <c r="X829" t="e">
        <f>VLOOKUP(C829,自助退!L:V,11,FALSE)</f>
        <v>#N/A</v>
      </c>
    </row>
    <row r="830" spans="1:24">
      <c r="A830" t="s">
        <v>11378</v>
      </c>
      <c r="B830" t="s">
        <v>7744</v>
      </c>
      <c r="C830" t="s">
        <v>7745</v>
      </c>
      <c r="D830">
        <v>23</v>
      </c>
      <c r="E830" t="s">
        <v>11406</v>
      </c>
      <c r="F830" t="s">
        <v>10363</v>
      </c>
      <c r="G830" t="s">
        <v>4986</v>
      </c>
      <c r="H830" t="s">
        <v>2636</v>
      </c>
      <c r="I830" t="s">
        <v>10322</v>
      </c>
      <c r="J830" t="s">
        <v>10351</v>
      </c>
      <c r="K830" t="s">
        <v>10352</v>
      </c>
      <c r="L830" t="s">
        <v>10325</v>
      </c>
      <c r="M830" t="s">
        <v>10364</v>
      </c>
      <c r="N830" t="s">
        <v>11378</v>
      </c>
      <c r="O830" t="s">
        <v>10327</v>
      </c>
      <c r="P830" t="s">
        <v>10328</v>
      </c>
      <c r="Q830" t="s">
        <v>10365</v>
      </c>
      <c r="R830" t="s">
        <v>10327</v>
      </c>
      <c r="S830" t="s">
        <v>10327</v>
      </c>
      <c r="T830" t="s">
        <v>10366</v>
      </c>
      <c r="U830" t="str">
        <f t="shared" si="12"/>
        <v>621723250500043902823</v>
      </c>
      <c r="V830">
        <f>VLOOKUP(U830,网银退汇!F:G,2,FALSE)</f>
        <v>23</v>
      </c>
      <c r="W830" t="str">
        <f>VLOOKUP(U830,网银退汇!F:O,10,FALSE)</f>
        <v>20170620</v>
      </c>
      <c r="X830">
        <f>VLOOKUP(C830,自助退!L:V,11,FALSE)</f>
        <v>23</v>
      </c>
    </row>
    <row r="831" spans="1:24">
      <c r="A831" t="s">
        <v>11378</v>
      </c>
      <c r="B831" t="s">
        <v>2637</v>
      </c>
      <c r="C831" t="s">
        <v>7747</v>
      </c>
      <c r="D831">
        <v>260</v>
      </c>
      <c r="E831" t="s">
        <v>11407</v>
      </c>
      <c r="F831" t="s">
        <v>88</v>
      </c>
      <c r="G831" t="s">
        <v>254</v>
      </c>
      <c r="H831" t="s">
        <v>194</v>
      </c>
      <c r="I831" t="s">
        <v>10656</v>
      </c>
      <c r="J831" t="s">
        <v>10657</v>
      </c>
      <c r="K831" t="s">
        <v>10402</v>
      </c>
      <c r="L831" t="s">
        <v>10325</v>
      </c>
      <c r="M831" t="s">
        <v>10326</v>
      </c>
      <c r="N831" t="s">
        <v>11378</v>
      </c>
      <c r="O831" t="s">
        <v>10403</v>
      </c>
      <c r="P831" t="s">
        <v>10328</v>
      </c>
      <c r="Q831" t="s">
        <v>10329</v>
      </c>
      <c r="R831" t="s">
        <v>10327</v>
      </c>
      <c r="S831" t="s">
        <v>10327</v>
      </c>
      <c r="T831" t="s">
        <v>10330</v>
      </c>
      <c r="U831" t="str">
        <f t="shared" si="12"/>
        <v>6223691044641342260</v>
      </c>
      <c r="V831" t="e">
        <f>VLOOKUP(U831,网银退汇!F:G,2,FALSE)</f>
        <v>#N/A</v>
      </c>
      <c r="W831" t="e">
        <f>VLOOKUP(U831,网银退汇!F:O,10,FALSE)</f>
        <v>#N/A</v>
      </c>
      <c r="X831" t="e">
        <f>VLOOKUP(C831,自助退!L:V,11,FALSE)</f>
        <v>#N/A</v>
      </c>
    </row>
    <row r="832" spans="1:24">
      <c r="A832" t="s">
        <v>11378</v>
      </c>
      <c r="B832" t="s">
        <v>2638</v>
      </c>
      <c r="C832" t="s">
        <v>7749</v>
      </c>
      <c r="D832">
        <v>1200</v>
      </c>
      <c r="E832" t="s">
        <v>11408</v>
      </c>
      <c r="F832" t="s">
        <v>88</v>
      </c>
      <c r="G832" t="s">
        <v>7751</v>
      </c>
      <c r="H832" t="s">
        <v>2640</v>
      </c>
      <c r="I832" t="s">
        <v>10656</v>
      </c>
      <c r="J832" t="s">
        <v>10657</v>
      </c>
      <c r="K832" t="s">
        <v>10402</v>
      </c>
      <c r="L832" t="s">
        <v>10325</v>
      </c>
      <c r="M832" t="s">
        <v>10326</v>
      </c>
      <c r="N832" t="s">
        <v>11378</v>
      </c>
      <c r="O832" t="s">
        <v>10403</v>
      </c>
      <c r="P832" t="s">
        <v>10328</v>
      </c>
      <c r="Q832" t="s">
        <v>10329</v>
      </c>
      <c r="R832" t="s">
        <v>10327</v>
      </c>
      <c r="S832" t="s">
        <v>10327</v>
      </c>
      <c r="T832" t="s">
        <v>10330</v>
      </c>
      <c r="U832" t="str">
        <f t="shared" si="12"/>
        <v>62319000000293755201200</v>
      </c>
      <c r="V832" t="e">
        <f>VLOOKUP(U832,网银退汇!F:G,2,FALSE)</f>
        <v>#N/A</v>
      </c>
      <c r="W832" t="e">
        <f>VLOOKUP(U832,网银退汇!F:O,10,FALSE)</f>
        <v>#N/A</v>
      </c>
      <c r="X832" t="e">
        <f>VLOOKUP(C832,自助退!L:V,11,FALSE)</f>
        <v>#N/A</v>
      </c>
    </row>
    <row r="833" spans="1:24">
      <c r="A833" t="s">
        <v>11378</v>
      </c>
      <c r="B833" t="s">
        <v>2641</v>
      </c>
      <c r="C833" t="s">
        <v>7752</v>
      </c>
      <c r="D833">
        <v>70</v>
      </c>
      <c r="E833" t="s">
        <v>11409</v>
      </c>
      <c r="F833" t="s">
        <v>88</v>
      </c>
      <c r="G833" t="s">
        <v>7754</v>
      </c>
      <c r="H833" t="s">
        <v>11410</v>
      </c>
      <c r="I833" t="s">
        <v>10537</v>
      </c>
      <c r="J833" t="s">
        <v>10538</v>
      </c>
      <c r="K833" t="s">
        <v>10539</v>
      </c>
      <c r="L833" t="s">
        <v>10325</v>
      </c>
      <c r="M833" t="s">
        <v>10326</v>
      </c>
      <c r="N833" t="s">
        <v>11378</v>
      </c>
      <c r="O833" t="s">
        <v>10327</v>
      </c>
      <c r="P833" t="s">
        <v>10328</v>
      </c>
      <c r="Q833" t="s">
        <v>10329</v>
      </c>
      <c r="R833" t="s">
        <v>10327</v>
      </c>
      <c r="S833" t="s">
        <v>10327</v>
      </c>
      <c r="T833" t="s">
        <v>10330</v>
      </c>
      <c r="U833" t="str">
        <f t="shared" si="12"/>
        <v>62290932681349321270</v>
      </c>
      <c r="V833" t="e">
        <f>VLOOKUP(U833,网银退汇!F:G,2,FALSE)</f>
        <v>#N/A</v>
      </c>
      <c r="W833" t="e">
        <f>VLOOKUP(U833,网银退汇!F:O,10,FALSE)</f>
        <v>#N/A</v>
      </c>
      <c r="X833" t="e">
        <f>VLOOKUP(C833,自助退!L:V,11,FALSE)</f>
        <v>#N/A</v>
      </c>
    </row>
    <row r="834" spans="1:24">
      <c r="A834" t="s">
        <v>11378</v>
      </c>
      <c r="B834" t="s">
        <v>7755</v>
      </c>
      <c r="C834" t="s">
        <v>7756</v>
      </c>
      <c r="D834">
        <v>300</v>
      </c>
      <c r="E834" t="s">
        <v>11411</v>
      </c>
      <c r="F834" t="s">
        <v>10363</v>
      </c>
      <c r="G834" t="s">
        <v>4987</v>
      </c>
      <c r="H834" t="s">
        <v>2645</v>
      </c>
      <c r="I834" t="s">
        <v>10335</v>
      </c>
      <c r="J834" t="s">
        <v>10</v>
      </c>
      <c r="K834" t="s">
        <v>10336</v>
      </c>
      <c r="L834" t="s">
        <v>10325</v>
      </c>
      <c r="M834" t="s">
        <v>10364</v>
      </c>
      <c r="N834" t="s">
        <v>11378</v>
      </c>
      <c r="O834" t="s">
        <v>10327</v>
      </c>
      <c r="P834" t="s">
        <v>10328</v>
      </c>
      <c r="Q834" t="s">
        <v>10365</v>
      </c>
      <c r="R834" t="s">
        <v>10327</v>
      </c>
      <c r="S834" t="s">
        <v>10327</v>
      </c>
      <c r="T834" t="s">
        <v>10366</v>
      </c>
      <c r="U834" t="str">
        <f t="shared" ref="U834:U897" si="13">G834&amp;D834</f>
        <v>4392260808269946300</v>
      </c>
      <c r="V834">
        <f>VLOOKUP(U834,网银退汇!F:G,2,FALSE)</f>
        <v>300</v>
      </c>
      <c r="W834" t="str">
        <f>VLOOKUP(U834,网银退汇!F:O,10,FALSE)</f>
        <v>20170620</v>
      </c>
      <c r="X834">
        <f>VLOOKUP(C834,自助退!L:V,11,FALSE)</f>
        <v>300</v>
      </c>
    </row>
    <row r="835" spans="1:24">
      <c r="A835" t="s">
        <v>11378</v>
      </c>
      <c r="B835" t="s">
        <v>2646</v>
      </c>
      <c r="C835" t="s">
        <v>7758</v>
      </c>
      <c r="D835">
        <v>300</v>
      </c>
      <c r="E835" t="s">
        <v>11412</v>
      </c>
      <c r="F835" t="s">
        <v>88</v>
      </c>
      <c r="G835" t="s">
        <v>7760</v>
      </c>
      <c r="H835" t="s">
        <v>11413</v>
      </c>
      <c r="I835" t="s">
        <v>10322</v>
      </c>
      <c r="J835" t="s">
        <v>10356</v>
      </c>
      <c r="K835" t="s">
        <v>10357</v>
      </c>
      <c r="L835" t="s">
        <v>10325</v>
      </c>
      <c r="M835" t="s">
        <v>10326</v>
      </c>
      <c r="N835" t="s">
        <v>11378</v>
      </c>
      <c r="O835" t="s">
        <v>10327</v>
      </c>
      <c r="P835" t="s">
        <v>10328</v>
      </c>
      <c r="Q835" t="s">
        <v>10329</v>
      </c>
      <c r="R835" t="s">
        <v>10327</v>
      </c>
      <c r="S835" t="s">
        <v>10327</v>
      </c>
      <c r="T835" t="s">
        <v>10330</v>
      </c>
      <c r="U835" t="str">
        <f t="shared" si="13"/>
        <v>6221887071008979481300</v>
      </c>
      <c r="V835" t="e">
        <f>VLOOKUP(U835,网银退汇!F:G,2,FALSE)</f>
        <v>#N/A</v>
      </c>
      <c r="W835" t="e">
        <f>VLOOKUP(U835,网银退汇!F:O,10,FALSE)</f>
        <v>#N/A</v>
      </c>
      <c r="X835" t="e">
        <f>VLOOKUP(C835,自助退!L:V,11,FALSE)</f>
        <v>#N/A</v>
      </c>
    </row>
    <row r="836" spans="1:24">
      <c r="A836" t="s">
        <v>11378</v>
      </c>
      <c r="B836" t="s">
        <v>2649</v>
      </c>
      <c r="C836" t="s">
        <v>7761</v>
      </c>
      <c r="D836">
        <v>29</v>
      </c>
      <c r="E836" t="s">
        <v>11414</v>
      </c>
      <c r="F836" t="s">
        <v>88</v>
      </c>
      <c r="G836" t="s">
        <v>4987</v>
      </c>
      <c r="H836" t="s">
        <v>2651</v>
      </c>
      <c r="I836" t="s">
        <v>10335</v>
      </c>
      <c r="J836" t="s">
        <v>10</v>
      </c>
      <c r="K836" t="s">
        <v>10336</v>
      </c>
      <c r="L836" t="s">
        <v>10325</v>
      </c>
      <c r="M836" t="s">
        <v>10326</v>
      </c>
      <c r="N836" t="s">
        <v>11378</v>
      </c>
      <c r="O836" t="s">
        <v>10327</v>
      </c>
      <c r="P836" t="s">
        <v>10328</v>
      </c>
      <c r="Q836" t="s">
        <v>10329</v>
      </c>
      <c r="R836" t="s">
        <v>10327</v>
      </c>
      <c r="S836" t="s">
        <v>10327</v>
      </c>
      <c r="T836" t="s">
        <v>10330</v>
      </c>
      <c r="U836" t="str">
        <f t="shared" si="13"/>
        <v>439226080826994629</v>
      </c>
      <c r="V836" t="e">
        <f>VLOOKUP(U836,网银退汇!F:G,2,FALSE)</f>
        <v>#N/A</v>
      </c>
      <c r="W836" t="e">
        <f>VLOOKUP(U836,网银退汇!F:O,10,FALSE)</f>
        <v>#N/A</v>
      </c>
      <c r="X836" t="e">
        <f>VLOOKUP(C836,自助退!L:V,11,FALSE)</f>
        <v>#N/A</v>
      </c>
    </row>
    <row r="837" spans="1:24">
      <c r="A837" t="s">
        <v>11378</v>
      </c>
      <c r="B837" t="s">
        <v>2652</v>
      </c>
      <c r="C837" t="s">
        <v>7763</v>
      </c>
      <c r="D837">
        <v>500</v>
      </c>
      <c r="E837" t="s">
        <v>11415</v>
      </c>
      <c r="F837" t="s">
        <v>88</v>
      </c>
      <c r="G837" t="s">
        <v>7765</v>
      </c>
      <c r="H837" t="s">
        <v>2654</v>
      </c>
      <c r="I837" t="s">
        <v>10656</v>
      </c>
      <c r="J837" t="s">
        <v>10657</v>
      </c>
      <c r="K837" t="s">
        <v>10402</v>
      </c>
      <c r="L837" t="s">
        <v>10325</v>
      </c>
      <c r="M837" t="s">
        <v>10326</v>
      </c>
      <c r="N837" t="s">
        <v>11378</v>
      </c>
      <c r="O837" t="s">
        <v>10403</v>
      </c>
      <c r="P837" t="s">
        <v>10328</v>
      </c>
      <c r="Q837" t="s">
        <v>10329</v>
      </c>
      <c r="R837" t="s">
        <v>10327</v>
      </c>
      <c r="S837" t="s">
        <v>10327</v>
      </c>
      <c r="T837" t="s">
        <v>10330</v>
      </c>
      <c r="U837" t="str">
        <f t="shared" si="13"/>
        <v>6231900000110354715500</v>
      </c>
      <c r="V837" t="e">
        <f>VLOOKUP(U837,网银退汇!F:G,2,FALSE)</f>
        <v>#N/A</v>
      </c>
      <c r="W837" t="e">
        <f>VLOOKUP(U837,网银退汇!F:O,10,FALSE)</f>
        <v>#N/A</v>
      </c>
      <c r="X837" t="e">
        <f>VLOOKUP(C837,自助退!L:V,11,FALSE)</f>
        <v>#N/A</v>
      </c>
    </row>
    <row r="838" spans="1:24">
      <c r="A838" t="s">
        <v>11378</v>
      </c>
      <c r="B838" t="s">
        <v>2655</v>
      </c>
      <c r="C838" t="s">
        <v>7766</v>
      </c>
      <c r="D838">
        <v>500</v>
      </c>
      <c r="E838" t="s">
        <v>11416</v>
      </c>
      <c r="F838" t="s">
        <v>88</v>
      </c>
      <c r="G838" t="s">
        <v>7768</v>
      </c>
      <c r="H838" t="s">
        <v>11417</v>
      </c>
      <c r="I838" t="s">
        <v>10322</v>
      </c>
      <c r="J838" t="s">
        <v>10348</v>
      </c>
      <c r="K838" t="s">
        <v>10349</v>
      </c>
      <c r="L838" t="s">
        <v>10325</v>
      </c>
      <c r="M838" t="s">
        <v>10326</v>
      </c>
      <c r="N838" t="s">
        <v>11378</v>
      </c>
      <c r="O838" t="s">
        <v>10327</v>
      </c>
      <c r="P838" t="s">
        <v>10328</v>
      </c>
      <c r="Q838" t="s">
        <v>10329</v>
      </c>
      <c r="R838" t="s">
        <v>10327</v>
      </c>
      <c r="S838" t="s">
        <v>10327</v>
      </c>
      <c r="T838" t="s">
        <v>10330</v>
      </c>
      <c r="U838" t="str">
        <f t="shared" si="13"/>
        <v>6217003890003841314500</v>
      </c>
      <c r="V838" t="e">
        <f>VLOOKUP(U838,网银退汇!F:G,2,FALSE)</f>
        <v>#N/A</v>
      </c>
      <c r="W838" t="e">
        <f>VLOOKUP(U838,网银退汇!F:O,10,FALSE)</f>
        <v>#N/A</v>
      </c>
      <c r="X838" t="e">
        <f>VLOOKUP(C838,自助退!L:V,11,FALSE)</f>
        <v>#N/A</v>
      </c>
    </row>
    <row r="839" spans="1:24">
      <c r="A839" t="s">
        <v>11378</v>
      </c>
      <c r="B839" t="s">
        <v>7769</v>
      </c>
      <c r="C839" t="s">
        <v>7770</v>
      </c>
      <c r="D839">
        <v>367</v>
      </c>
      <c r="E839" t="s">
        <v>11418</v>
      </c>
      <c r="F839" t="s">
        <v>10453</v>
      </c>
      <c r="G839" t="s">
        <v>4988</v>
      </c>
      <c r="H839" t="s">
        <v>2659</v>
      </c>
      <c r="I839" t="s">
        <v>10322</v>
      </c>
      <c r="J839" t="s">
        <v>10381</v>
      </c>
      <c r="K839" t="s">
        <v>10382</v>
      </c>
      <c r="L839" t="s">
        <v>10325</v>
      </c>
      <c r="M839" t="s">
        <v>10364</v>
      </c>
      <c r="N839" t="s">
        <v>11378</v>
      </c>
      <c r="O839" t="s">
        <v>10327</v>
      </c>
      <c r="P839" t="s">
        <v>10328</v>
      </c>
      <c r="Q839" t="s">
        <v>10365</v>
      </c>
      <c r="R839" t="s">
        <v>10327</v>
      </c>
      <c r="S839" t="s">
        <v>10327</v>
      </c>
      <c r="T839" t="s">
        <v>10366</v>
      </c>
      <c r="U839" t="str">
        <f t="shared" si="13"/>
        <v>6228413300225304514367</v>
      </c>
      <c r="V839">
        <f>VLOOKUP(U839,网银退汇!F:G,2,FALSE)</f>
        <v>367</v>
      </c>
      <c r="W839" t="str">
        <f>VLOOKUP(U839,网银退汇!F:O,10,FALSE)</f>
        <v>20170620</v>
      </c>
      <c r="X839">
        <f>VLOOKUP(C839,自助退!L:V,11,FALSE)</f>
        <v>367</v>
      </c>
    </row>
    <row r="840" spans="1:24">
      <c r="A840" t="s">
        <v>11378</v>
      </c>
      <c r="B840" t="s">
        <v>2660</v>
      </c>
      <c r="C840" t="s">
        <v>7772</v>
      </c>
      <c r="D840">
        <v>131</v>
      </c>
      <c r="E840" t="s">
        <v>11419</v>
      </c>
      <c r="F840" t="s">
        <v>88</v>
      </c>
      <c r="G840" t="s">
        <v>7774</v>
      </c>
      <c r="H840" t="s">
        <v>11420</v>
      </c>
      <c r="I840" t="s">
        <v>10322</v>
      </c>
      <c r="J840" t="s">
        <v>10351</v>
      </c>
      <c r="K840" t="s">
        <v>10352</v>
      </c>
      <c r="L840" t="s">
        <v>10325</v>
      </c>
      <c r="M840" t="s">
        <v>10326</v>
      </c>
      <c r="N840" t="s">
        <v>11378</v>
      </c>
      <c r="O840" t="s">
        <v>10327</v>
      </c>
      <c r="P840" t="s">
        <v>10328</v>
      </c>
      <c r="Q840" t="s">
        <v>10329</v>
      </c>
      <c r="R840" t="s">
        <v>10327</v>
      </c>
      <c r="S840" t="s">
        <v>10327</v>
      </c>
      <c r="T840" t="s">
        <v>10330</v>
      </c>
      <c r="U840" t="str">
        <f t="shared" si="13"/>
        <v>6212262502004119189131</v>
      </c>
      <c r="V840" t="e">
        <f>VLOOKUP(U840,网银退汇!F:G,2,FALSE)</f>
        <v>#N/A</v>
      </c>
      <c r="W840" t="e">
        <f>VLOOKUP(U840,网银退汇!F:O,10,FALSE)</f>
        <v>#N/A</v>
      </c>
      <c r="X840" t="e">
        <f>VLOOKUP(C840,自助退!L:V,11,FALSE)</f>
        <v>#N/A</v>
      </c>
    </row>
    <row r="841" spans="1:24">
      <c r="A841" t="s">
        <v>11378</v>
      </c>
      <c r="B841" t="s">
        <v>2663</v>
      </c>
      <c r="C841" t="s">
        <v>7775</v>
      </c>
      <c r="D841">
        <v>241</v>
      </c>
      <c r="E841" t="s">
        <v>11421</v>
      </c>
      <c r="F841" t="s">
        <v>88</v>
      </c>
      <c r="G841" t="s">
        <v>7558</v>
      </c>
      <c r="H841" t="s">
        <v>2665</v>
      </c>
      <c r="I841" t="s">
        <v>10656</v>
      </c>
      <c r="J841" t="s">
        <v>10657</v>
      </c>
      <c r="K841" t="s">
        <v>10402</v>
      </c>
      <c r="L841" t="s">
        <v>10325</v>
      </c>
      <c r="M841" t="s">
        <v>10326</v>
      </c>
      <c r="N841" t="s">
        <v>11378</v>
      </c>
      <c r="O841" t="s">
        <v>10403</v>
      </c>
      <c r="P841" t="s">
        <v>10328</v>
      </c>
      <c r="Q841" t="s">
        <v>10329</v>
      </c>
      <c r="R841" t="s">
        <v>10327</v>
      </c>
      <c r="S841" t="s">
        <v>10327</v>
      </c>
      <c r="T841" t="s">
        <v>10330</v>
      </c>
      <c r="U841" t="str">
        <f t="shared" si="13"/>
        <v>6231900000088932435241</v>
      </c>
      <c r="V841" t="e">
        <f>VLOOKUP(U841,网银退汇!F:G,2,FALSE)</f>
        <v>#N/A</v>
      </c>
      <c r="W841" t="e">
        <f>VLOOKUP(U841,网银退汇!F:O,10,FALSE)</f>
        <v>#N/A</v>
      </c>
      <c r="X841" t="e">
        <f>VLOOKUP(C841,自助退!L:V,11,FALSE)</f>
        <v>#N/A</v>
      </c>
    </row>
    <row r="842" spans="1:24">
      <c r="A842" t="s">
        <v>11378</v>
      </c>
      <c r="B842" t="s">
        <v>2666</v>
      </c>
      <c r="C842" t="s">
        <v>7777</v>
      </c>
      <c r="D842">
        <v>196</v>
      </c>
      <c r="E842" t="s">
        <v>11422</v>
      </c>
      <c r="F842" t="s">
        <v>88</v>
      </c>
      <c r="G842" t="s">
        <v>7779</v>
      </c>
      <c r="H842" t="s">
        <v>11423</v>
      </c>
      <c r="I842" t="s">
        <v>10322</v>
      </c>
      <c r="J842" t="s">
        <v>10356</v>
      </c>
      <c r="K842" t="s">
        <v>10357</v>
      </c>
      <c r="L842" t="s">
        <v>10325</v>
      </c>
      <c r="M842" t="s">
        <v>10326</v>
      </c>
      <c r="N842" t="s">
        <v>11378</v>
      </c>
      <c r="O842" t="s">
        <v>10327</v>
      </c>
      <c r="P842" t="s">
        <v>10328</v>
      </c>
      <c r="Q842" t="s">
        <v>10329</v>
      </c>
      <c r="R842" t="s">
        <v>10327</v>
      </c>
      <c r="S842" t="s">
        <v>10327</v>
      </c>
      <c r="T842" t="s">
        <v>10330</v>
      </c>
      <c r="U842" t="str">
        <f t="shared" si="13"/>
        <v>6217997300012374891196</v>
      </c>
      <c r="V842" t="e">
        <f>VLOOKUP(U842,网银退汇!F:G,2,FALSE)</f>
        <v>#N/A</v>
      </c>
      <c r="W842" t="e">
        <f>VLOOKUP(U842,网银退汇!F:O,10,FALSE)</f>
        <v>#N/A</v>
      </c>
      <c r="X842" t="e">
        <f>VLOOKUP(C842,自助退!L:V,11,FALSE)</f>
        <v>#N/A</v>
      </c>
    </row>
    <row r="843" spans="1:24">
      <c r="A843" t="s">
        <v>11378</v>
      </c>
      <c r="B843" t="s">
        <v>2669</v>
      </c>
      <c r="C843" t="s">
        <v>7780</v>
      </c>
      <c r="D843">
        <v>500</v>
      </c>
      <c r="E843" t="s">
        <v>11424</v>
      </c>
      <c r="F843" t="s">
        <v>88</v>
      </c>
      <c r="G843" t="s">
        <v>7782</v>
      </c>
      <c r="H843" t="s">
        <v>2671</v>
      </c>
      <c r="I843" t="s">
        <v>10416</v>
      </c>
      <c r="J843" t="s">
        <v>10424</v>
      </c>
      <c r="K843" t="s">
        <v>10425</v>
      </c>
      <c r="L843" t="s">
        <v>10325</v>
      </c>
      <c r="M843" t="s">
        <v>10326</v>
      </c>
      <c r="N843" t="s">
        <v>11378</v>
      </c>
      <c r="O843" t="s">
        <v>10327</v>
      </c>
      <c r="P843" t="s">
        <v>10328</v>
      </c>
      <c r="Q843" t="s">
        <v>10329</v>
      </c>
      <c r="R843" t="s">
        <v>10327</v>
      </c>
      <c r="S843" t="s">
        <v>10327</v>
      </c>
      <c r="T843" t="s">
        <v>10330</v>
      </c>
      <c r="U843" t="str">
        <f t="shared" si="13"/>
        <v>6222520595780285500</v>
      </c>
      <c r="V843" t="e">
        <f>VLOOKUP(U843,网银退汇!F:G,2,FALSE)</f>
        <v>#N/A</v>
      </c>
      <c r="W843" t="e">
        <f>VLOOKUP(U843,网银退汇!F:O,10,FALSE)</f>
        <v>#N/A</v>
      </c>
      <c r="X843" t="e">
        <f>VLOOKUP(C843,自助退!L:V,11,FALSE)</f>
        <v>#N/A</v>
      </c>
    </row>
    <row r="844" spans="1:24">
      <c r="A844" t="s">
        <v>11378</v>
      </c>
      <c r="B844" t="s">
        <v>2672</v>
      </c>
      <c r="C844" t="s">
        <v>7783</v>
      </c>
      <c r="D844">
        <v>495</v>
      </c>
      <c r="E844" t="s">
        <v>11425</v>
      </c>
      <c r="F844" t="s">
        <v>88</v>
      </c>
      <c r="G844" t="s">
        <v>7782</v>
      </c>
      <c r="H844" t="s">
        <v>2671</v>
      </c>
      <c r="I844" t="s">
        <v>10416</v>
      </c>
      <c r="J844" t="s">
        <v>10424</v>
      </c>
      <c r="K844" t="s">
        <v>10425</v>
      </c>
      <c r="L844" t="s">
        <v>10325</v>
      </c>
      <c r="M844" t="s">
        <v>10326</v>
      </c>
      <c r="N844" t="s">
        <v>11378</v>
      </c>
      <c r="O844" t="s">
        <v>10327</v>
      </c>
      <c r="P844" t="s">
        <v>10328</v>
      </c>
      <c r="Q844" t="s">
        <v>10329</v>
      </c>
      <c r="R844" t="s">
        <v>10327</v>
      </c>
      <c r="S844" t="s">
        <v>10327</v>
      </c>
      <c r="T844" t="s">
        <v>10330</v>
      </c>
      <c r="U844" t="str">
        <f t="shared" si="13"/>
        <v>6222520595780285495</v>
      </c>
      <c r="V844" t="e">
        <f>VLOOKUP(U844,网银退汇!F:G,2,FALSE)</f>
        <v>#N/A</v>
      </c>
      <c r="W844" t="e">
        <f>VLOOKUP(U844,网银退汇!F:O,10,FALSE)</f>
        <v>#N/A</v>
      </c>
      <c r="X844" t="e">
        <f>VLOOKUP(C844,自助退!L:V,11,FALSE)</f>
        <v>#N/A</v>
      </c>
    </row>
    <row r="845" spans="1:24">
      <c r="A845" t="s">
        <v>11378</v>
      </c>
      <c r="B845" t="s">
        <v>2673</v>
      </c>
      <c r="C845" t="s">
        <v>7785</v>
      </c>
      <c r="D845">
        <v>9980</v>
      </c>
      <c r="E845" t="s">
        <v>11426</v>
      </c>
      <c r="F845" t="s">
        <v>88</v>
      </c>
      <c r="G845" t="s">
        <v>7787</v>
      </c>
      <c r="H845" t="s">
        <v>2675</v>
      </c>
      <c r="I845" t="s">
        <v>10335</v>
      </c>
      <c r="J845" t="s">
        <v>10</v>
      </c>
      <c r="K845" t="s">
        <v>10336</v>
      </c>
      <c r="L845" t="s">
        <v>10325</v>
      </c>
      <c r="M845" t="s">
        <v>10326</v>
      </c>
      <c r="N845" t="s">
        <v>11378</v>
      </c>
      <c r="O845" t="s">
        <v>10327</v>
      </c>
      <c r="P845" t="s">
        <v>10328</v>
      </c>
      <c r="Q845" t="s">
        <v>10329</v>
      </c>
      <c r="R845" t="s">
        <v>10327</v>
      </c>
      <c r="S845" t="s">
        <v>10327</v>
      </c>
      <c r="T845" t="s">
        <v>10330</v>
      </c>
      <c r="U845" t="str">
        <f t="shared" si="13"/>
        <v>62148587128781499980</v>
      </c>
      <c r="V845" t="e">
        <f>VLOOKUP(U845,网银退汇!F:G,2,FALSE)</f>
        <v>#N/A</v>
      </c>
      <c r="W845" t="e">
        <f>VLOOKUP(U845,网银退汇!F:O,10,FALSE)</f>
        <v>#N/A</v>
      </c>
      <c r="X845" t="e">
        <f>VLOOKUP(C845,自助退!L:V,11,FALSE)</f>
        <v>#N/A</v>
      </c>
    </row>
    <row r="846" spans="1:24">
      <c r="A846" t="s">
        <v>11378</v>
      </c>
      <c r="B846" t="s">
        <v>2676</v>
      </c>
      <c r="C846" t="s">
        <v>7788</v>
      </c>
      <c r="D846">
        <v>939</v>
      </c>
      <c r="E846" t="s">
        <v>11427</v>
      </c>
      <c r="F846" t="s">
        <v>88</v>
      </c>
      <c r="G846" t="s">
        <v>7790</v>
      </c>
      <c r="H846" t="s">
        <v>11428</v>
      </c>
      <c r="I846" t="s">
        <v>10322</v>
      </c>
      <c r="J846" t="s">
        <v>10348</v>
      </c>
      <c r="K846" t="s">
        <v>10349</v>
      </c>
      <c r="L846" t="s">
        <v>10325</v>
      </c>
      <c r="M846" t="s">
        <v>10326</v>
      </c>
      <c r="N846" t="s">
        <v>11378</v>
      </c>
      <c r="O846" t="s">
        <v>10327</v>
      </c>
      <c r="P846" t="s">
        <v>10328</v>
      </c>
      <c r="Q846" t="s">
        <v>10329</v>
      </c>
      <c r="R846" t="s">
        <v>10327</v>
      </c>
      <c r="S846" t="s">
        <v>10327</v>
      </c>
      <c r="T846" t="s">
        <v>10330</v>
      </c>
      <c r="U846" t="str">
        <f t="shared" si="13"/>
        <v>6259656241373830939</v>
      </c>
      <c r="V846" t="e">
        <f>VLOOKUP(U846,网银退汇!F:G,2,FALSE)</f>
        <v>#N/A</v>
      </c>
      <c r="W846" t="e">
        <f>VLOOKUP(U846,网银退汇!F:O,10,FALSE)</f>
        <v>#N/A</v>
      </c>
      <c r="X846" t="e">
        <f>VLOOKUP(C846,自助退!L:V,11,FALSE)</f>
        <v>#N/A</v>
      </c>
    </row>
    <row r="847" spans="1:24">
      <c r="A847" t="s">
        <v>11378</v>
      </c>
      <c r="B847" t="s">
        <v>2679</v>
      </c>
      <c r="C847" t="s">
        <v>7791</v>
      </c>
      <c r="D847">
        <v>100</v>
      </c>
      <c r="E847" t="s">
        <v>11429</v>
      </c>
      <c r="F847" t="s">
        <v>88</v>
      </c>
      <c r="G847" t="s">
        <v>7793</v>
      </c>
      <c r="H847" t="s">
        <v>232</v>
      </c>
      <c r="I847" t="s">
        <v>10656</v>
      </c>
      <c r="J847" t="s">
        <v>10657</v>
      </c>
      <c r="K847" t="s">
        <v>10402</v>
      </c>
      <c r="L847" t="s">
        <v>10325</v>
      </c>
      <c r="M847" t="s">
        <v>10326</v>
      </c>
      <c r="N847" t="s">
        <v>11378</v>
      </c>
      <c r="O847" t="s">
        <v>10403</v>
      </c>
      <c r="P847" t="s">
        <v>10328</v>
      </c>
      <c r="Q847" t="s">
        <v>10329</v>
      </c>
      <c r="R847" t="s">
        <v>10327</v>
      </c>
      <c r="S847" t="s">
        <v>10327</v>
      </c>
      <c r="T847" t="s">
        <v>10330</v>
      </c>
      <c r="U847" t="str">
        <f t="shared" si="13"/>
        <v>6231900000041539103100</v>
      </c>
      <c r="V847" t="e">
        <f>VLOOKUP(U847,网银退汇!F:G,2,FALSE)</f>
        <v>#N/A</v>
      </c>
      <c r="W847" t="e">
        <f>VLOOKUP(U847,网银退汇!F:O,10,FALSE)</f>
        <v>#N/A</v>
      </c>
      <c r="X847" t="e">
        <f>VLOOKUP(C847,自助退!L:V,11,FALSE)</f>
        <v>#N/A</v>
      </c>
    </row>
    <row r="848" spans="1:24">
      <c r="A848" t="s">
        <v>11378</v>
      </c>
      <c r="B848" t="s">
        <v>2682</v>
      </c>
      <c r="C848" t="s">
        <v>7794</v>
      </c>
      <c r="D848">
        <v>4250</v>
      </c>
      <c r="E848" t="s">
        <v>11430</v>
      </c>
      <c r="F848" t="s">
        <v>88</v>
      </c>
      <c r="G848" t="s">
        <v>7796</v>
      </c>
      <c r="H848" t="s">
        <v>2684</v>
      </c>
      <c r="I848" t="s">
        <v>10322</v>
      </c>
      <c r="J848" t="s">
        <v>10348</v>
      </c>
      <c r="K848" t="s">
        <v>10349</v>
      </c>
      <c r="L848" t="s">
        <v>10325</v>
      </c>
      <c r="M848" t="s">
        <v>10326</v>
      </c>
      <c r="N848" t="s">
        <v>11378</v>
      </c>
      <c r="O848" t="s">
        <v>10327</v>
      </c>
      <c r="P848" t="s">
        <v>10328</v>
      </c>
      <c r="Q848" t="s">
        <v>10329</v>
      </c>
      <c r="R848" t="s">
        <v>10327</v>
      </c>
      <c r="S848" t="s">
        <v>10327</v>
      </c>
      <c r="T848" t="s">
        <v>10330</v>
      </c>
      <c r="U848" t="str">
        <f t="shared" si="13"/>
        <v>62170038600320005884250</v>
      </c>
      <c r="V848" t="e">
        <f>VLOOKUP(U848,网银退汇!F:G,2,FALSE)</f>
        <v>#N/A</v>
      </c>
      <c r="W848" t="e">
        <f>VLOOKUP(U848,网银退汇!F:O,10,FALSE)</f>
        <v>#N/A</v>
      </c>
      <c r="X848" t="e">
        <f>VLOOKUP(C848,自助退!L:V,11,FALSE)</f>
        <v>#N/A</v>
      </c>
    </row>
    <row r="849" spans="1:24">
      <c r="A849" t="s">
        <v>11378</v>
      </c>
      <c r="B849" t="s">
        <v>2685</v>
      </c>
      <c r="C849" t="s">
        <v>7797</v>
      </c>
      <c r="D849">
        <v>5000</v>
      </c>
      <c r="E849" t="s">
        <v>11431</v>
      </c>
      <c r="F849" t="s">
        <v>88</v>
      </c>
      <c r="G849" t="s">
        <v>7799</v>
      </c>
      <c r="H849" t="s">
        <v>2687</v>
      </c>
      <c r="I849" t="s">
        <v>10322</v>
      </c>
      <c r="J849" t="s">
        <v>10351</v>
      </c>
      <c r="K849" t="s">
        <v>10352</v>
      </c>
      <c r="L849" t="s">
        <v>10325</v>
      </c>
      <c r="M849" t="s">
        <v>10326</v>
      </c>
      <c r="N849" t="s">
        <v>11378</v>
      </c>
      <c r="O849" t="s">
        <v>10327</v>
      </c>
      <c r="P849" t="s">
        <v>10328</v>
      </c>
      <c r="Q849" t="s">
        <v>10329</v>
      </c>
      <c r="R849" t="s">
        <v>10327</v>
      </c>
      <c r="S849" t="s">
        <v>10327</v>
      </c>
      <c r="T849" t="s">
        <v>10330</v>
      </c>
      <c r="U849" t="str">
        <f t="shared" si="13"/>
        <v>62128825020001759045000</v>
      </c>
      <c r="V849" t="e">
        <f>VLOOKUP(U849,网银退汇!F:G,2,FALSE)</f>
        <v>#N/A</v>
      </c>
      <c r="W849" t="e">
        <f>VLOOKUP(U849,网银退汇!F:O,10,FALSE)</f>
        <v>#N/A</v>
      </c>
      <c r="X849" t="e">
        <f>VLOOKUP(C849,自助退!L:V,11,FALSE)</f>
        <v>#N/A</v>
      </c>
    </row>
    <row r="850" spans="1:24">
      <c r="A850" t="s">
        <v>11378</v>
      </c>
      <c r="B850" t="s">
        <v>2688</v>
      </c>
      <c r="C850" t="s">
        <v>7800</v>
      </c>
      <c r="D850">
        <v>1000</v>
      </c>
      <c r="E850" t="s">
        <v>11432</v>
      </c>
      <c r="F850" t="s">
        <v>88</v>
      </c>
      <c r="G850" t="s">
        <v>4971</v>
      </c>
      <c r="H850" t="s">
        <v>11433</v>
      </c>
      <c r="I850" t="s">
        <v>11300</v>
      </c>
      <c r="J850" t="s">
        <v>11301</v>
      </c>
      <c r="K850" t="s">
        <v>11302</v>
      </c>
      <c r="L850" t="s">
        <v>10325</v>
      </c>
      <c r="M850" t="s">
        <v>10326</v>
      </c>
      <c r="N850" t="s">
        <v>11378</v>
      </c>
      <c r="O850" t="s">
        <v>10327</v>
      </c>
      <c r="P850" t="s">
        <v>10328</v>
      </c>
      <c r="Q850" t="s">
        <v>10329</v>
      </c>
      <c r="R850" t="s">
        <v>10327</v>
      </c>
      <c r="S850" t="s">
        <v>10327</v>
      </c>
      <c r="T850" t="s">
        <v>10330</v>
      </c>
      <c r="U850" t="str">
        <f t="shared" si="13"/>
        <v>62309107990478840881000</v>
      </c>
      <c r="X850" t="e">
        <f>VLOOKUP(C850,自助退!L:V,11,FALSE)</f>
        <v>#N/A</v>
      </c>
    </row>
    <row r="851" spans="1:24">
      <c r="A851" t="s">
        <v>11378</v>
      </c>
      <c r="B851" t="s">
        <v>2689</v>
      </c>
      <c r="C851" t="s">
        <v>7802</v>
      </c>
      <c r="D851">
        <v>100</v>
      </c>
      <c r="E851" t="s">
        <v>11434</v>
      </c>
      <c r="F851" t="s">
        <v>88</v>
      </c>
      <c r="G851" t="s">
        <v>7804</v>
      </c>
      <c r="H851" t="s">
        <v>2691</v>
      </c>
      <c r="I851" t="s">
        <v>10322</v>
      </c>
      <c r="J851" t="s">
        <v>10348</v>
      </c>
      <c r="K851" t="s">
        <v>10349</v>
      </c>
      <c r="L851" t="s">
        <v>10325</v>
      </c>
      <c r="M851" t="s">
        <v>10326</v>
      </c>
      <c r="N851" t="s">
        <v>11378</v>
      </c>
      <c r="O851" t="s">
        <v>10327</v>
      </c>
      <c r="P851" t="s">
        <v>10328</v>
      </c>
      <c r="Q851" t="s">
        <v>10329</v>
      </c>
      <c r="R851" t="s">
        <v>10327</v>
      </c>
      <c r="S851" t="s">
        <v>10327</v>
      </c>
      <c r="T851" t="s">
        <v>10330</v>
      </c>
      <c r="U851" t="str">
        <f t="shared" si="13"/>
        <v>6214663860277452100</v>
      </c>
      <c r="V851" t="e">
        <f>VLOOKUP(U851,网银退汇!F:G,2,FALSE)</f>
        <v>#N/A</v>
      </c>
      <c r="W851" t="e">
        <f>VLOOKUP(U851,网银退汇!F:O,10,FALSE)</f>
        <v>#N/A</v>
      </c>
      <c r="X851" t="e">
        <f>VLOOKUP(C851,自助退!L:V,11,FALSE)</f>
        <v>#N/A</v>
      </c>
    </row>
    <row r="852" spans="1:24">
      <c r="A852" t="s">
        <v>11378</v>
      </c>
      <c r="B852" t="s">
        <v>7805</v>
      </c>
      <c r="C852" t="s">
        <v>7806</v>
      </c>
      <c r="D852">
        <v>100</v>
      </c>
      <c r="E852" t="s">
        <v>11435</v>
      </c>
      <c r="F852" t="s">
        <v>10363</v>
      </c>
      <c r="G852" t="s">
        <v>4989</v>
      </c>
      <c r="H852" t="s">
        <v>2693</v>
      </c>
      <c r="I852" t="s">
        <v>10335</v>
      </c>
      <c r="J852" t="s">
        <v>10374</v>
      </c>
      <c r="K852" t="s">
        <v>10375</v>
      </c>
      <c r="L852" t="s">
        <v>10325</v>
      </c>
      <c r="M852" t="s">
        <v>10364</v>
      </c>
      <c r="N852" t="s">
        <v>11378</v>
      </c>
      <c r="O852" t="s">
        <v>10327</v>
      </c>
      <c r="P852" t="s">
        <v>10328</v>
      </c>
      <c r="Q852" t="s">
        <v>10365</v>
      </c>
      <c r="R852" t="s">
        <v>10327</v>
      </c>
      <c r="S852" t="s">
        <v>10327</v>
      </c>
      <c r="T852" t="s">
        <v>10366</v>
      </c>
      <c r="U852" t="str">
        <f t="shared" si="13"/>
        <v>6230582000062925303100</v>
      </c>
      <c r="V852">
        <f>VLOOKUP(U852,网银退汇!F:G,2,FALSE)</f>
        <v>100</v>
      </c>
      <c r="W852" t="str">
        <f>VLOOKUP(U852,网银退汇!F:O,10,FALSE)</f>
        <v>20170620</v>
      </c>
      <c r="X852">
        <f>VLOOKUP(C852,自助退!L:V,11,FALSE)</f>
        <v>100</v>
      </c>
    </row>
    <row r="853" spans="1:24">
      <c r="A853" t="s">
        <v>11378</v>
      </c>
      <c r="B853" t="s">
        <v>2694</v>
      </c>
      <c r="C853" t="s">
        <v>7808</v>
      </c>
      <c r="D853">
        <v>976</v>
      </c>
      <c r="E853" t="s">
        <v>11436</v>
      </c>
      <c r="F853" t="s">
        <v>88</v>
      </c>
      <c r="G853" t="s">
        <v>7810</v>
      </c>
      <c r="H853" t="s">
        <v>11437</v>
      </c>
      <c r="I853" t="s">
        <v>10322</v>
      </c>
      <c r="J853" t="s">
        <v>10348</v>
      </c>
      <c r="K853" t="s">
        <v>10349</v>
      </c>
      <c r="L853" t="s">
        <v>10325</v>
      </c>
      <c r="M853" t="s">
        <v>10326</v>
      </c>
      <c r="N853" t="s">
        <v>11378</v>
      </c>
      <c r="O853" t="s">
        <v>10327</v>
      </c>
      <c r="P853" t="s">
        <v>10328</v>
      </c>
      <c r="Q853" t="s">
        <v>10329</v>
      </c>
      <c r="R853" t="s">
        <v>10327</v>
      </c>
      <c r="S853" t="s">
        <v>10327</v>
      </c>
      <c r="T853" t="s">
        <v>10330</v>
      </c>
      <c r="U853" t="str">
        <f t="shared" si="13"/>
        <v>6236683990000065524976</v>
      </c>
      <c r="V853" t="e">
        <f>VLOOKUP(U853,网银退汇!F:G,2,FALSE)</f>
        <v>#N/A</v>
      </c>
      <c r="W853" t="e">
        <f>VLOOKUP(U853,网银退汇!F:O,10,FALSE)</f>
        <v>#N/A</v>
      </c>
      <c r="X853" t="e">
        <f>VLOOKUP(C853,自助退!L:V,11,FALSE)</f>
        <v>#N/A</v>
      </c>
    </row>
    <row r="854" spans="1:24">
      <c r="A854" t="s">
        <v>11378</v>
      </c>
      <c r="B854" t="s">
        <v>7811</v>
      </c>
      <c r="C854" t="s">
        <v>7812</v>
      </c>
      <c r="D854">
        <v>3500</v>
      </c>
      <c r="E854" t="s">
        <v>11438</v>
      </c>
      <c r="F854" t="s">
        <v>90</v>
      </c>
      <c r="G854" t="s">
        <v>4990</v>
      </c>
      <c r="H854" t="s">
        <v>2698</v>
      </c>
      <c r="I854" t="s">
        <v>10322</v>
      </c>
      <c r="J854" t="s">
        <v>10348</v>
      </c>
      <c r="K854" t="s">
        <v>10349</v>
      </c>
      <c r="L854" t="s">
        <v>10325</v>
      </c>
      <c r="M854" t="s">
        <v>10364</v>
      </c>
      <c r="N854" t="s">
        <v>11378</v>
      </c>
      <c r="O854" t="s">
        <v>10327</v>
      </c>
      <c r="P854" t="s">
        <v>10328</v>
      </c>
      <c r="Q854" t="s">
        <v>10365</v>
      </c>
      <c r="R854" t="s">
        <v>10327</v>
      </c>
      <c r="S854" t="s">
        <v>10327</v>
      </c>
      <c r="T854" t="s">
        <v>10366</v>
      </c>
      <c r="U854" t="str">
        <f t="shared" si="13"/>
        <v>43674238902970072073500</v>
      </c>
      <c r="V854">
        <f>VLOOKUP(U854,网银退汇!F:G,2,FALSE)</f>
        <v>3500</v>
      </c>
      <c r="W854" t="str">
        <f>VLOOKUP(U854,网银退汇!F:O,10,FALSE)</f>
        <v>20170620</v>
      </c>
      <c r="X854">
        <f>VLOOKUP(C854,自助退!L:V,11,FALSE)</f>
        <v>3500</v>
      </c>
    </row>
    <row r="855" spans="1:24">
      <c r="A855" t="s">
        <v>11378</v>
      </c>
      <c r="B855" t="s">
        <v>2699</v>
      </c>
      <c r="C855" t="s">
        <v>7814</v>
      </c>
      <c r="D855">
        <v>1554</v>
      </c>
      <c r="E855" t="s">
        <v>11439</v>
      </c>
      <c r="F855" t="s">
        <v>88</v>
      </c>
      <c r="G855" t="s">
        <v>161</v>
      </c>
      <c r="H855" t="s">
        <v>1768</v>
      </c>
      <c r="I855" t="s">
        <v>10322</v>
      </c>
      <c r="J855" t="s">
        <v>10348</v>
      </c>
      <c r="K855" t="s">
        <v>10349</v>
      </c>
      <c r="L855" t="s">
        <v>10325</v>
      </c>
      <c r="M855" t="s">
        <v>10326</v>
      </c>
      <c r="N855" t="s">
        <v>11378</v>
      </c>
      <c r="O855" t="s">
        <v>10327</v>
      </c>
      <c r="P855" t="s">
        <v>10328</v>
      </c>
      <c r="Q855" t="s">
        <v>10329</v>
      </c>
      <c r="R855" t="s">
        <v>10327</v>
      </c>
      <c r="S855" t="s">
        <v>10327</v>
      </c>
      <c r="T855" t="s">
        <v>10330</v>
      </c>
      <c r="U855" t="str">
        <f t="shared" si="13"/>
        <v>62170038800018730701554</v>
      </c>
      <c r="V855" t="e">
        <f>VLOOKUP(U855,网银退汇!F:G,2,FALSE)</f>
        <v>#N/A</v>
      </c>
      <c r="W855" t="e">
        <f>VLOOKUP(U855,网银退汇!F:O,10,FALSE)</f>
        <v>#N/A</v>
      </c>
      <c r="X855" t="e">
        <f>VLOOKUP(C855,自助退!L:V,11,FALSE)</f>
        <v>#N/A</v>
      </c>
    </row>
    <row r="856" spans="1:24">
      <c r="A856" t="s">
        <v>11378</v>
      </c>
      <c r="B856" t="s">
        <v>2700</v>
      </c>
      <c r="C856" t="s">
        <v>7816</v>
      </c>
      <c r="D856">
        <v>500</v>
      </c>
      <c r="E856" t="s">
        <v>11440</v>
      </c>
      <c r="F856" t="s">
        <v>88</v>
      </c>
      <c r="G856" t="s">
        <v>7818</v>
      </c>
      <c r="H856" t="s">
        <v>11441</v>
      </c>
      <c r="I856" t="s">
        <v>10322</v>
      </c>
      <c r="J856" t="s">
        <v>10348</v>
      </c>
      <c r="K856" t="s">
        <v>10349</v>
      </c>
      <c r="L856" t="s">
        <v>10325</v>
      </c>
      <c r="M856" t="s">
        <v>10326</v>
      </c>
      <c r="N856" t="s">
        <v>11378</v>
      </c>
      <c r="O856" t="s">
        <v>10327</v>
      </c>
      <c r="P856" t="s">
        <v>10328</v>
      </c>
      <c r="Q856" t="s">
        <v>10329</v>
      </c>
      <c r="R856" t="s">
        <v>10327</v>
      </c>
      <c r="S856" t="s">
        <v>10327</v>
      </c>
      <c r="T856" t="s">
        <v>10330</v>
      </c>
      <c r="U856" t="str">
        <f t="shared" si="13"/>
        <v>6236683860001201453500</v>
      </c>
      <c r="V856" t="e">
        <f>VLOOKUP(U856,网银退汇!F:G,2,FALSE)</f>
        <v>#N/A</v>
      </c>
      <c r="W856" t="e">
        <f>VLOOKUP(U856,网银退汇!F:O,10,FALSE)</f>
        <v>#N/A</v>
      </c>
      <c r="X856" t="e">
        <f>VLOOKUP(C856,自助退!L:V,11,FALSE)</f>
        <v>#N/A</v>
      </c>
    </row>
    <row r="857" spans="1:24">
      <c r="A857" t="s">
        <v>11378</v>
      </c>
      <c r="B857" t="s">
        <v>2703</v>
      </c>
      <c r="C857" t="s">
        <v>7819</v>
      </c>
      <c r="D857">
        <v>322</v>
      </c>
      <c r="E857" t="s">
        <v>11442</v>
      </c>
      <c r="F857" t="s">
        <v>88</v>
      </c>
      <c r="G857" t="s">
        <v>7821</v>
      </c>
      <c r="H857" t="s">
        <v>2714</v>
      </c>
      <c r="I857" t="s">
        <v>10656</v>
      </c>
      <c r="J857" t="s">
        <v>10657</v>
      </c>
      <c r="K857" t="s">
        <v>10402</v>
      </c>
      <c r="L857" t="s">
        <v>10325</v>
      </c>
      <c r="M857" t="s">
        <v>10326</v>
      </c>
      <c r="N857" t="s">
        <v>11378</v>
      </c>
      <c r="O857" t="s">
        <v>10403</v>
      </c>
      <c r="P857" t="s">
        <v>10328</v>
      </c>
      <c r="Q857" t="s">
        <v>10329</v>
      </c>
      <c r="R857" t="s">
        <v>10327</v>
      </c>
      <c r="S857" t="s">
        <v>10327</v>
      </c>
      <c r="T857" t="s">
        <v>10330</v>
      </c>
      <c r="U857" t="str">
        <f t="shared" si="13"/>
        <v>6223692529245773322</v>
      </c>
      <c r="V857" t="e">
        <f>VLOOKUP(U857,网银退汇!F:G,2,FALSE)</f>
        <v>#N/A</v>
      </c>
      <c r="W857" t="e">
        <f>VLOOKUP(U857,网银退汇!F:O,10,FALSE)</f>
        <v>#N/A</v>
      </c>
      <c r="X857" t="e">
        <f>VLOOKUP(C857,自助退!L:V,11,FALSE)</f>
        <v>#N/A</v>
      </c>
    </row>
    <row r="858" spans="1:24">
      <c r="A858" t="s">
        <v>11378</v>
      </c>
      <c r="B858" t="s">
        <v>2706</v>
      </c>
      <c r="C858" t="s">
        <v>7822</v>
      </c>
      <c r="D858">
        <v>139</v>
      </c>
      <c r="E858" t="s">
        <v>11443</v>
      </c>
      <c r="F858" t="s">
        <v>88</v>
      </c>
      <c r="G858" t="s">
        <v>7824</v>
      </c>
      <c r="H858" t="s">
        <v>2708</v>
      </c>
      <c r="I858" t="s">
        <v>10322</v>
      </c>
      <c r="J858" t="s">
        <v>10359</v>
      </c>
      <c r="K858" t="s">
        <v>10360</v>
      </c>
      <c r="L858" t="s">
        <v>10325</v>
      </c>
      <c r="M858" t="s">
        <v>10326</v>
      </c>
      <c r="N858" t="s">
        <v>11378</v>
      </c>
      <c r="O858" t="s">
        <v>10327</v>
      </c>
      <c r="P858" t="s">
        <v>10328</v>
      </c>
      <c r="Q858" t="s">
        <v>10329</v>
      </c>
      <c r="R858" t="s">
        <v>10327</v>
      </c>
      <c r="S858" t="s">
        <v>10327</v>
      </c>
      <c r="T858" t="s">
        <v>10330</v>
      </c>
      <c r="U858" t="str">
        <f t="shared" si="13"/>
        <v>6217903100020367983139</v>
      </c>
      <c r="V858" t="e">
        <f>VLOOKUP(U858,网银退汇!F:G,2,FALSE)</f>
        <v>#N/A</v>
      </c>
      <c r="W858" t="e">
        <f>VLOOKUP(U858,网银退汇!F:O,10,FALSE)</f>
        <v>#N/A</v>
      </c>
      <c r="X858" t="e">
        <f>VLOOKUP(C858,自助退!L:V,11,FALSE)</f>
        <v>#N/A</v>
      </c>
    </row>
    <row r="859" spans="1:24">
      <c r="A859" t="s">
        <v>11378</v>
      </c>
      <c r="B859" t="s">
        <v>2709</v>
      </c>
      <c r="C859" t="s">
        <v>7825</v>
      </c>
      <c r="D859">
        <v>90</v>
      </c>
      <c r="E859" t="s">
        <v>11444</v>
      </c>
      <c r="F859" t="s">
        <v>88</v>
      </c>
      <c r="G859" t="s">
        <v>7827</v>
      </c>
      <c r="H859" t="s">
        <v>2711</v>
      </c>
      <c r="I859" t="s">
        <v>10335</v>
      </c>
      <c r="J859" t="s">
        <v>10</v>
      </c>
      <c r="K859" t="s">
        <v>10336</v>
      </c>
      <c r="L859" t="s">
        <v>10325</v>
      </c>
      <c r="M859" t="s">
        <v>10326</v>
      </c>
      <c r="N859" t="s">
        <v>11378</v>
      </c>
      <c r="O859" t="s">
        <v>10327</v>
      </c>
      <c r="P859" t="s">
        <v>10328</v>
      </c>
      <c r="Q859" t="s">
        <v>10329</v>
      </c>
      <c r="R859" t="s">
        <v>10327</v>
      </c>
      <c r="S859" t="s">
        <v>10327</v>
      </c>
      <c r="T859" t="s">
        <v>10330</v>
      </c>
      <c r="U859" t="str">
        <f t="shared" si="13"/>
        <v>622576832377613690</v>
      </c>
      <c r="V859" t="e">
        <f>VLOOKUP(U859,网银退汇!F:G,2,FALSE)</f>
        <v>#N/A</v>
      </c>
      <c r="W859" t="e">
        <f>VLOOKUP(U859,网银退汇!F:O,10,FALSE)</f>
        <v>#N/A</v>
      </c>
      <c r="X859" t="e">
        <f>VLOOKUP(C859,自助退!L:V,11,FALSE)</f>
        <v>#N/A</v>
      </c>
    </row>
    <row r="860" spans="1:24">
      <c r="A860" t="s">
        <v>11378</v>
      </c>
      <c r="B860" t="s">
        <v>2712</v>
      </c>
      <c r="C860" t="s">
        <v>7828</v>
      </c>
      <c r="D860">
        <v>500</v>
      </c>
      <c r="E860" t="s">
        <v>11445</v>
      </c>
      <c r="F860" t="s">
        <v>88</v>
      </c>
      <c r="G860" t="s">
        <v>7821</v>
      </c>
      <c r="H860" t="s">
        <v>2714</v>
      </c>
      <c r="I860" t="s">
        <v>10656</v>
      </c>
      <c r="J860" t="s">
        <v>10657</v>
      </c>
      <c r="K860" t="s">
        <v>10402</v>
      </c>
      <c r="L860" t="s">
        <v>10325</v>
      </c>
      <c r="M860" t="s">
        <v>10326</v>
      </c>
      <c r="N860" t="s">
        <v>11378</v>
      </c>
      <c r="O860" t="s">
        <v>10403</v>
      </c>
      <c r="P860" t="s">
        <v>10328</v>
      </c>
      <c r="Q860" t="s">
        <v>10329</v>
      </c>
      <c r="R860" t="s">
        <v>10327</v>
      </c>
      <c r="S860" t="s">
        <v>10327</v>
      </c>
      <c r="T860" t="s">
        <v>10330</v>
      </c>
      <c r="U860" t="str">
        <f t="shared" si="13"/>
        <v>6223692529245773500</v>
      </c>
      <c r="V860" t="e">
        <f>VLOOKUP(U860,网银退汇!F:G,2,FALSE)</f>
        <v>#N/A</v>
      </c>
      <c r="W860" t="e">
        <f>VLOOKUP(U860,网银退汇!F:O,10,FALSE)</f>
        <v>#N/A</v>
      </c>
      <c r="X860" t="e">
        <f>VLOOKUP(C860,自助退!L:V,11,FALSE)</f>
        <v>#N/A</v>
      </c>
    </row>
    <row r="861" spans="1:24">
      <c r="A861" t="s">
        <v>11378</v>
      </c>
      <c r="B861" t="s">
        <v>7830</v>
      </c>
      <c r="C861" t="s">
        <v>7831</v>
      </c>
      <c r="D861">
        <v>500</v>
      </c>
      <c r="E861" t="s">
        <v>11446</v>
      </c>
      <c r="F861" t="s">
        <v>10740</v>
      </c>
      <c r="G861" t="s">
        <v>4991</v>
      </c>
      <c r="H861" t="s">
        <v>2716</v>
      </c>
      <c r="I861" t="s">
        <v>10656</v>
      </c>
      <c r="J861" t="s">
        <v>10657</v>
      </c>
      <c r="K861" t="s">
        <v>10402</v>
      </c>
      <c r="L861" t="s">
        <v>10325</v>
      </c>
      <c r="M861" t="s">
        <v>10364</v>
      </c>
      <c r="N861" t="s">
        <v>11378</v>
      </c>
      <c r="O861" t="s">
        <v>10403</v>
      </c>
      <c r="P861" t="s">
        <v>10328</v>
      </c>
      <c r="Q861" t="s">
        <v>10365</v>
      </c>
      <c r="R861" t="s">
        <v>10327</v>
      </c>
      <c r="S861" t="s">
        <v>10327</v>
      </c>
      <c r="T861" t="s">
        <v>10366</v>
      </c>
      <c r="U861" t="str">
        <f t="shared" si="13"/>
        <v>6231900000053802902500</v>
      </c>
      <c r="V861">
        <f>VLOOKUP(U861,网银退汇!F:G,2,FALSE)</f>
        <v>500</v>
      </c>
      <c r="W861" t="str">
        <f>VLOOKUP(U861,网银退汇!F:O,10,FALSE)</f>
        <v>20170620</v>
      </c>
      <c r="X861">
        <f>VLOOKUP(C861,自助退!L:V,11,FALSE)</f>
        <v>500</v>
      </c>
    </row>
    <row r="862" spans="1:24">
      <c r="A862" t="s">
        <v>11378</v>
      </c>
      <c r="B862" t="s">
        <v>2717</v>
      </c>
      <c r="C862" t="s">
        <v>7833</v>
      </c>
      <c r="D862">
        <v>21</v>
      </c>
      <c r="E862" t="s">
        <v>11447</v>
      </c>
      <c r="F862" t="s">
        <v>88</v>
      </c>
      <c r="G862" t="s">
        <v>7835</v>
      </c>
      <c r="H862" t="s">
        <v>2719</v>
      </c>
      <c r="I862" t="s">
        <v>10416</v>
      </c>
      <c r="J862" t="s">
        <v>10424</v>
      </c>
      <c r="K862" t="s">
        <v>10425</v>
      </c>
      <c r="L862" t="s">
        <v>10325</v>
      </c>
      <c r="M862" t="s">
        <v>10326</v>
      </c>
      <c r="N862" t="s">
        <v>11378</v>
      </c>
      <c r="O862" t="s">
        <v>10327</v>
      </c>
      <c r="P862" t="s">
        <v>10328</v>
      </c>
      <c r="Q862" t="s">
        <v>10329</v>
      </c>
      <c r="R862" t="s">
        <v>10327</v>
      </c>
      <c r="S862" t="s">
        <v>10327</v>
      </c>
      <c r="T862" t="s">
        <v>10330</v>
      </c>
      <c r="U862" t="str">
        <f t="shared" si="13"/>
        <v>622262059000322669721</v>
      </c>
      <c r="V862" t="e">
        <f>VLOOKUP(U862,网银退汇!F:G,2,FALSE)</f>
        <v>#N/A</v>
      </c>
      <c r="W862" t="e">
        <f>VLOOKUP(U862,网银退汇!F:O,10,FALSE)</f>
        <v>#N/A</v>
      </c>
      <c r="X862" t="e">
        <f>VLOOKUP(C862,自助退!L:V,11,FALSE)</f>
        <v>#N/A</v>
      </c>
    </row>
    <row r="863" spans="1:24">
      <c r="A863" t="s">
        <v>11378</v>
      </c>
      <c r="B863" t="s">
        <v>7836</v>
      </c>
      <c r="C863" t="s">
        <v>7837</v>
      </c>
      <c r="D863">
        <v>1200</v>
      </c>
      <c r="E863" t="s">
        <v>11448</v>
      </c>
      <c r="F863" t="s">
        <v>11449</v>
      </c>
      <c r="G863" t="s">
        <v>168</v>
      </c>
      <c r="H863" t="s">
        <v>179</v>
      </c>
      <c r="I863" t="s">
        <v>10416</v>
      </c>
      <c r="J863" t="s">
        <v>10424</v>
      </c>
      <c r="K863" t="s">
        <v>10425</v>
      </c>
      <c r="L863" t="s">
        <v>10325</v>
      </c>
      <c r="M863" t="s">
        <v>10364</v>
      </c>
      <c r="N863" t="s">
        <v>11378</v>
      </c>
      <c r="O863" t="s">
        <v>10327</v>
      </c>
      <c r="P863" t="s">
        <v>10328</v>
      </c>
      <c r="Q863" t="s">
        <v>10365</v>
      </c>
      <c r="R863" t="s">
        <v>10327</v>
      </c>
      <c r="S863" t="s">
        <v>10327</v>
      </c>
      <c r="T863" t="s">
        <v>10366</v>
      </c>
      <c r="U863" t="str">
        <f t="shared" si="13"/>
        <v>62226205900017784261200</v>
      </c>
      <c r="V863">
        <f>VLOOKUP(U863,网银退汇!F:G,2,FALSE)</f>
        <v>1200</v>
      </c>
      <c r="W863" t="str">
        <f>VLOOKUP(U863,网银退汇!F:O,10,FALSE)</f>
        <v>20170620</v>
      </c>
      <c r="X863">
        <f>VLOOKUP(C863,自助退!L:V,11,FALSE)</f>
        <v>1200</v>
      </c>
    </row>
    <row r="864" spans="1:24">
      <c r="A864" t="s">
        <v>11378</v>
      </c>
      <c r="B864" t="s">
        <v>2720</v>
      </c>
      <c r="C864" t="s">
        <v>7839</v>
      </c>
      <c r="D864">
        <v>476</v>
      </c>
      <c r="E864" t="s">
        <v>11450</v>
      </c>
      <c r="F864" t="s">
        <v>88</v>
      </c>
      <c r="G864" t="s">
        <v>4912</v>
      </c>
      <c r="H864" t="s">
        <v>988</v>
      </c>
      <c r="I864" t="s">
        <v>10656</v>
      </c>
      <c r="J864" t="s">
        <v>10657</v>
      </c>
      <c r="K864" t="s">
        <v>10402</v>
      </c>
      <c r="L864" t="s">
        <v>10325</v>
      </c>
      <c r="M864" t="s">
        <v>10326</v>
      </c>
      <c r="N864" t="s">
        <v>11378</v>
      </c>
      <c r="O864" t="s">
        <v>10403</v>
      </c>
      <c r="P864" t="s">
        <v>10328</v>
      </c>
      <c r="Q864" t="s">
        <v>10329</v>
      </c>
      <c r="R864" t="s">
        <v>10327</v>
      </c>
      <c r="S864" t="s">
        <v>10327</v>
      </c>
      <c r="T864" t="s">
        <v>10330</v>
      </c>
      <c r="U864" t="str">
        <f t="shared" si="13"/>
        <v>6231900000021385121476</v>
      </c>
      <c r="V864" t="e">
        <f>VLOOKUP(U864,网银退汇!F:G,2,FALSE)</f>
        <v>#N/A</v>
      </c>
      <c r="W864" t="e">
        <f>VLOOKUP(U864,网银退汇!F:O,10,FALSE)</f>
        <v>#N/A</v>
      </c>
      <c r="X864" t="e">
        <f>VLOOKUP(C864,自助退!L:V,11,FALSE)</f>
        <v>#N/A</v>
      </c>
    </row>
    <row r="865" spans="1:24">
      <c r="A865" t="s">
        <v>11378</v>
      </c>
      <c r="B865" t="s">
        <v>2721</v>
      </c>
      <c r="C865" t="s">
        <v>7841</v>
      </c>
      <c r="D865">
        <v>300</v>
      </c>
      <c r="E865" t="s">
        <v>11451</v>
      </c>
      <c r="F865" t="s">
        <v>88</v>
      </c>
      <c r="G865" t="s">
        <v>7843</v>
      </c>
      <c r="H865" t="s">
        <v>2723</v>
      </c>
      <c r="I865" t="s">
        <v>10656</v>
      </c>
      <c r="J865" t="s">
        <v>10657</v>
      </c>
      <c r="K865" t="s">
        <v>10402</v>
      </c>
      <c r="L865" t="s">
        <v>10325</v>
      </c>
      <c r="M865" t="s">
        <v>10326</v>
      </c>
      <c r="N865" t="s">
        <v>11378</v>
      </c>
      <c r="O865" t="s">
        <v>10403</v>
      </c>
      <c r="P865" t="s">
        <v>10328</v>
      </c>
      <c r="Q865" t="s">
        <v>10329</v>
      </c>
      <c r="R865" t="s">
        <v>10327</v>
      </c>
      <c r="S865" t="s">
        <v>10327</v>
      </c>
      <c r="T865" t="s">
        <v>10330</v>
      </c>
      <c r="U865" t="str">
        <f t="shared" si="13"/>
        <v>6231900000095019507300</v>
      </c>
      <c r="V865" t="e">
        <f>VLOOKUP(U865,网银退汇!F:G,2,FALSE)</f>
        <v>#N/A</v>
      </c>
      <c r="W865" t="e">
        <f>VLOOKUP(U865,网银退汇!F:O,10,FALSE)</f>
        <v>#N/A</v>
      </c>
      <c r="X865" t="e">
        <f>VLOOKUP(C865,自助退!L:V,11,FALSE)</f>
        <v>#N/A</v>
      </c>
    </row>
    <row r="866" spans="1:24">
      <c r="A866" t="s">
        <v>11378</v>
      </c>
      <c r="B866" t="s">
        <v>7844</v>
      </c>
      <c r="C866" t="s">
        <v>7845</v>
      </c>
      <c r="D866">
        <v>612</v>
      </c>
      <c r="E866" t="s">
        <v>11452</v>
      </c>
      <c r="F866" t="s">
        <v>90</v>
      </c>
      <c r="G866" t="s">
        <v>166</v>
      </c>
      <c r="H866" t="s">
        <v>2725</v>
      </c>
      <c r="I866" t="s">
        <v>10322</v>
      </c>
      <c r="J866" t="s">
        <v>10356</v>
      </c>
      <c r="K866" t="s">
        <v>10357</v>
      </c>
      <c r="L866" t="s">
        <v>10325</v>
      </c>
      <c r="M866" t="s">
        <v>10364</v>
      </c>
      <c r="N866" t="s">
        <v>11378</v>
      </c>
      <c r="O866" t="s">
        <v>10327</v>
      </c>
      <c r="P866" t="s">
        <v>10328</v>
      </c>
      <c r="Q866" t="s">
        <v>10365</v>
      </c>
      <c r="R866" t="s">
        <v>10327</v>
      </c>
      <c r="S866" t="s">
        <v>10327</v>
      </c>
      <c r="T866" t="s">
        <v>10366</v>
      </c>
      <c r="U866" t="str">
        <f t="shared" si="13"/>
        <v>6217997300025818538612</v>
      </c>
      <c r="V866">
        <f>VLOOKUP(U866,网银退汇!F:G,2,FALSE)</f>
        <v>612</v>
      </c>
      <c r="W866" t="str">
        <f>VLOOKUP(U866,网银退汇!F:O,10,FALSE)</f>
        <v>20170621</v>
      </c>
      <c r="X866">
        <f>VLOOKUP(C866,自助退!L:V,11,FALSE)</f>
        <v>612</v>
      </c>
    </row>
    <row r="867" spans="1:24">
      <c r="A867" t="s">
        <v>11378</v>
      </c>
      <c r="B867" t="s">
        <v>2726</v>
      </c>
      <c r="C867" t="s">
        <v>7847</v>
      </c>
      <c r="D867">
        <v>250</v>
      </c>
      <c r="E867" t="s">
        <v>11453</v>
      </c>
      <c r="F867" t="s">
        <v>88</v>
      </c>
      <c r="G867" t="s">
        <v>7849</v>
      </c>
      <c r="H867" t="s">
        <v>11454</v>
      </c>
      <c r="I867" t="s">
        <v>10322</v>
      </c>
      <c r="J867" t="s">
        <v>10351</v>
      </c>
      <c r="K867" t="s">
        <v>10352</v>
      </c>
      <c r="L867" t="s">
        <v>10325</v>
      </c>
      <c r="M867" t="s">
        <v>10326</v>
      </c>
      <c r="N867" t="s">
        <v>11378</v>
      </c>
      <c r="O867" t="s">
        <v>10327</v>
      </c>
      <c r="P867" t="s">
        <v>10328</v>
      </c>
      <c r="Q867" t="s">
        <v>10329</v>
      </c>
      <c r="R867" t="s">
        <v>10327</v>
      </c>
      <c r="S867" t="s">
        <v>10327</v>
      </c>
      <c r="T867" t="s">
        <v>10330</v>
      </c>
      <c r="U867" t="str">
        <f t="shared" si="13"/>
        <v>6222310064730759250</v>
      </c>
      <c r="V867" t="e">
        <f>VLOOKUP(U867,网银退汇!F:G,2,FALSE)</f>
        <v>#N/A</v>
      </c>
      <c r="W867" t="e">
        <f>VLOOKUP(U867,网银退汇!F:O,10,FALSE)</f>
        <v>#N/A</v>
      </c>
      <c r="X867" t="e">
        <f>VLOOKUP(C867,自助退!L:V,11,FALSE)</f>
        <v>#N/A</v>
      </c>
    </row>
    <row r="868" spans="1:24">
      <c r="A868" t="s">
        <v>11378</v>
      </c>
      <c r="B868" t="s">
        <v>2729</v>
      </c>
      <c r="C868" t="s">
        <v>7850</v>
      </c>
      <c r="D868">
        <v>46</v>
      </c>
      <c r="E868" t="s">
        <v>11455</v>
      </c>
      <c r="F868" t="s">
        <v>88</v>
      </c>
      <c r="G868" t="s">
        <v>7852</v>
      </c>
      <c r="H868" t="s">
        <v>11456</v>
      </c>
      <c r="I868" t="s">
        <v>10656</v>
      </c>
      <c r="J868" t="s">
        <v>10657</v>
      </c>
      <c r="K868" t="s">
        <v>10402</v>
      </c>
      <c r="L868" t="s">
        <v>10325</v>
      </c>
      <c r="M868" t="s">
        <v>10326</v>
      </c>
      <c r="N868" t="s">
        <v>11378</v>
      </c>
      <c r="O868" t="s">
        <v>10403</v>
      </c>
      <c r="P868" t="s">
        <v>10328</v>
      </c>
      <c r="Q868" t="s">
        <v>10329</v>
      </c>
      <c r="R868" t="s">
        <v>10327</v>
      </c>
      <c r="S868" t="s">
        <v>10327</v>
      </c>
      <c r="T868" t="s">
        <v>10330</v>
      </c>
      <c r="U868" t="str">
        <f t="shared" si="13"/>
        <v>623190000010862476446</v>
      </c>
      <c r="V868" t="e">
        <f>VLOOKUP(U868,网银退汇!F:G,2,FALSE)</f>
        <v>#N/A</v>
      </c>
      <c r="W868" t="e">
        <f>VLOOKUP(U868,网银退汇!F:O,10,FALSE)</f>
        <v>#N/A</v>
      </c>
      <c r="X868" t="e">
        <f>VLOOKUP(C868,自助退!L:V,11,FALSE)</f>
        <v>#N/A</v>
      </c>
    </row>
    <row r="869" spans="1:24">
      <c r="A869" t="s">
        <v>11378</v>
      </c>
      <c r="B869" t="s">
        <v>2732</v>
      </c>
      <c r="C869" t="s">
        <v>7853</v>
      </c>
      <c r="D869">
        <v>330</v>
      </c>
      <c r="E869" t="s">
        <v>11457</v>
      </c>
      <c r="F869" t="s">
        <v>88</v>
      </c>
      <c r="G869" t="s">
        <v>7855</v>
      </c>
      <c r="H869" t="s">
        <v>2734</v>
      </c>
      <c r="I869" t="s">
        <v>10322</v>
      </c>
      <c r="J869" t="s">
        <v>10348</v>
      </c>
      <c r="K869" t="s">
        <v>10349</v>
      </c>
      <c r="L869" t="s">
        <v>10325</v>
      </c>
      <c r="M869" t="s">
        <v>10326</v>
      </c>
      <c r="N869" t="s">
        <v>11378</v>
      </c>
      <c r="O869" t="s">
        <v>10327</v>
      </c>
      <c r="P869" t="s">
        <v>10328</v>
      </c>
      <c r="Q869" t="s">
        <v>10329</v>
      </c>
      <c r="R869" t="s">
        <v>10327</v>
      </c>
      <c r="S869" t="s">
        <v>10327</v>
      </c>
      <c r="T869" t="s">
        <v>10330</v>
      </c>
      <c r="U869" t="str">
        <f t="shared" si="13"/>
        <v>6259650971530388330</v>
      </c>
      <c r="V869" t="e">
        <f>VLOOKUP(U869,网银退汇!F:G,2,FALSE)</f>
        <v>#N/A</v>
      </c>
      <c r="W869" t="e">
        <f>VLOOKUP(U869,网银退汇!F:O,10,FALSE)</f>
        <v>#N/A</v>
      </c>
      <c r="X869" t="e">
        <f>VLOOKUP(C869,自助退!L:V,11,FALSE)</f>
        <v>#N/A</v>
      </c>
    </row>
    <row r="870" spans="1:24">
      <c r="A870" t="s">
        <v>11378</v>
      </c>
      <c r="B870" t="s">
        <v>2735</v>
      </c>
      <c r="C870" t="s">
        <v>7856</v>
      </c>
      <c r="D870">
        <v>1500</v>
      </c>
      <c r="E870" t="s">
        <v>11458</v>
      </c>
      <c r="F870" t="s">
        <v>88</v>
      </c>
      <c r="G870" t="s">
        <v>7858</v>
      </c>
      <c r="H870" t="s">
        <v>2737</v>
      </c>
      <c r="I870" t="s">
        <v>10322</v>
      </c>
      <c r="J870" t="s">
        <v>10348</v>
      </c>
      <c r="K870" t="s">
        <v>10349</v>
      </c>
      <c r="L870" t="s">
        <v>10325</v>
      </c>
      <c r="M870" t="s">
        <v>10326</v>
      </c>
      <c r="N870" t="s">
        <v>11378</v>
      </c>
      <c r="O870" t="s">
        <v>10327</v>
      </c>
      <c r="P870" t="s">
        <v>10328</v>
      </c>
      <c r="Q870" t="s">
        <v>10329</v>
      </c>
      <c r="R870" t="s">
        <v>10327</v>
      </c>
      <c r="S870" t="s">
        <v>10327</v>
      </c>
      <c r="T870" t="s">
        <v>10330</v>
      </c>
      <c r="U870" t="str">
        <f t="shared" si="13"/>
        <v>62170035700030008021500</v>
      </c>
      <c r="V870" t="e">
        <f>VLOOKUP(U870,网银退汇!F:G,2,FALSE)</f>
        <v>#N/A</v>
      </c>
      <c r="W870" t="e">
        <f>VLOOKUP(U870,网银退汇!F:O,10,FALSE)</f>
        <v>#N/A</v>
      </c>
      <c r="X870" t="e">
        <f>VLOOKUP(C870,自助退!L:V,11,FALSE)</f>
        <v>#N/A</v>
      </c>
    </row>
    <row r="871" spans="1:24">
      <c r="A871" t="s">
        <v>11378</v>
      </c>
      <c r="B871" t="s">
        <v>2738</v>
      </c>
      <c r="C871" t="s">
        <v>7859</v>
      </c>
      <c r="D871">
        <v>300</v>
      </c>
      <c r="E871" t="s">
        <v>11459</v>
      </c>
      <c r="F871" t="s">
        <v>88</v>
      </c>
      <c r="G871" t="s">
        <v>7861</v>
      </c>
      <c r="H871" t="s">
        <v>11460</v>
      </c>
      <c r="I871" t="s">
        <v>10416</v>
      </c>
      <c r="J871" t="s">
        <v>10424</v>
      </c>
      <c r="K871" t="s">
        <v>10425</v>
      </c>
      <c r="L871" t="s">
        <v>10325</v>
      </c>
      <c r="M871" t="s">
        <v>10326</v>
      </c>
      <c r="N871" t="s">
        <v>11378</v>
      </c>
      <c r="O871" t="s">
        <v>10327</v>
      </c>
      <c r="P871" t="s">
        <v>10328</v>
      </c>
      <c r="Q871" t="s">
        <v>10329</v>
      </c>
      <c r="R871" t="s">
        <v>10327</v>
      </c>
      <c r="S871" t="s">
        <v>10327</v>
      </c>
      <c r="T871" t="s">
        <v>10330</v>
      </c>
      <c r="U871" t="str">
        <f t="shared" si="13"/>
        <v>6222620590002226698300</v>
      </c>
      <c r="V871" t="e">
        <f>VLOOKUP(U871,网银退汇!F:G,2,FALSE)</f>
        <v>#N/A</v>
      </c>
      <c r="W871" t="e">
        <f>VLOOKUP(U871,网银退汇!F:O,10,FALSE)</f>
        <v>#N/A</v>
      </c>
      <c r="X871" t="e">
        <f>VLOOKUP(C871,自助退!L:V,11,FALSE)</f>
        <v>#N/A</v>
      </c>
    </row>
    <row r="872" spans="1:24">
      <c r="A872" t="s">
        <v>11378</v>
      </c>
      <c r="B872" t="s">
        <v>2741</v>
      </c>
      <c r="C872" t="s">
        <v>7862</v>
      </c>
      <c r="D872">
        <v>36</v>
      </c>
      <c r="E872" t="s">
        <v>11461</v>
      </c>
      <c r="F872" t="s">
        <v>88</v>
      </c>
      <c r="G872" t="s">
        <v>7864</v>
      </c>
      <c r="H872" t="s">
        <v>11462</v>
      </c>
      <c r="I872" t="s">
        <v>10322</v>
      </c>
      <c r="J872" t="s">
        <v>10348</v>
      </c>
      <c r="K872" t="s">
        <v>10349</v>
      </c>
      <c r="L872" t="s">
        <v>10325</v>
      </c>
      <c r="M872" t="s">
        <v>10326</v>
      </c>
      <c r="N872" t="s">
        <v>11378</v>
      </c>
      <c r="O872" t="s">
        <v>10327</v>
      </c>
      <c r="P872" t="s">
        <v>10328</v>
      </c>
      <c r="Q872" t="s">
        <v>10329</v>
      </c>
      <c r="R872" t="s">
        <v>10327</v>
      </c>
      <c r="S872" t="s">
        <v>10327</v>
      </c>
      <c r="T872" t="s">
        <v>10330</v>
      </c>
      <c r="U872" t="str">
        <f t="shared" si="13"/>
        <v>621700717000565025236</v>
      </c>
      <c r="V872" t="e">
        <f>VLOOKUP(U872,网银退汇!F:G,2,FALSE)</f>
        <v>#N/A</v>
      </c>
      <c r="W872" t="e">
        <f>VLOOKUP(U872,网银退汇!F:O,10,FALSE)</f>
        <v>#N/A</v>
      </c>
      <c r="X872" t="e">
        <f>VLOOKUP(C872,自助退!L:V,11,FALSE)</f>
        <v>#N/A</v>
      </c>
    </row>
    <row r="873" spans="1:24">
      <c r="A873" t="s">
        <v>11378</v>
      </c>
      <c r="B873" t="s">
        <v>2744</v>
      </c>
      <c r="C873" t="s">
        <v>7865</v>
      </c>
      <c r="D873">
        <v>77</v>
      </c>
      <c r="E873" t="s">
        <v>11463</v>
      </c>
      <c r="F873" t="s">
        <v>88</v>
      </c>
      <c r="G873" t="s">
        <v>7867</v>
      </c>
      <c r="H873" t="s">
        <v>11464</v>
      </c>
      <c r="I873" t="s">
        <v>10322</v>
      </c>
      <c r="J873" t="s">
        <v>10351</v>
      </c>
      <c r="K873" t="s">
        <v>10352</v>
      </c>
      <c r="L873" t="s">
        <v>10325</v>
      </c>
      <c r="M873" t="s">
        <v>10326</v>
      </c>
      <c r="N873" t="s">
        <v>11378</v>
      </c>
      <c r="O873" t="s">
        <v>10327</v>
      </c>
      <c r="P873" t="s">
        <v>10328</v>
      </c>
      <c r="Q873" t="s">
        <v>10329</v>
      </c>
      <c r="R873" t="s">
        <v>10327</v>
      </c>
      <c r="S873" t="s">
        <v>10327</v>
      </c>
      <c r="T873" t="s">
        <v>10330</v>
      </c>
      <c r="U873" t="str">
        <f t="shared" si="13"/>
        <v>622202241000349787177</v>
      </c>
      <c r="V873" t="e">
        <f>VLOOKUP(U873,网银退汇!F:G,2,FALSE)</f>
        <v>#N/A</v>
      </c>
      <c r="W873" t="e">
        <f>VLOOKUP(U873,网银退汇!F:O,10,FALSE)</f>
        <v>#N/A</v>
      </c>
      <c r="X873" t="e">
        <f>VLOOKUP(C873,自助退!L:V,11,FALSE)</f>
        <v>#N/A</v>
      </c>
    </row>
    <row r="874" spans="1:24">
      <c r="A874" t="s">
        <v>11378</v>
      </c>
      <c r="B874" t="s">
        <v>2747</v>
      </c>
      <c r="C874" t="s">
        <v>7868</v>
      </c>
      <c r="D874">
        <v>320</v>
      </c>
      <c r="E874" t="s">
        <v>11465</v>
      </c>
      <c r="F874" t="s">
        <v>88</v>
      </c>
      <c r="G874" t="s">
        <v>7870</v>
      </c>
      <c r="H874" t="s">
        <v>2749</v>
      </c>
      <c r="I874" t="s">
        <v>10322</v>
      </c>
      <c r="J874" t="s">
        <v>10348</v>
      </c>
      <c r="K874" t="s">
        <v>10349</v>
      </c>
      <c r="L874" t="s">
        <v>10325</v>
      </c>
      <c r="M874" t="s">
        <v>10326</v>
      </c>
      <c r="N874" t="s">
        <v>11378</v>
      </c>
      <c r="O874" t="s">
        <v>10327</v>
      </c>
      <c r="P874" t="s">
        <v>10328</v>
      </c>
      <c r="Q874" t="s">
        <v>10329</v>
      </c>
      <c r="R874" t="s">
        <v>10327</v>
      </c>
      <c r="S874" t="s">
        <v>10327</v>
      </c>
      <c r="T874" t="s">
        <v>10330</v>
      </c>
      <c r="U874" t="str">
        <f t="shared" si="13"/>
        <v>6236683960000445901320</v>
      </c>
      <c r="V874" t="e">
        <f>VLOOKUP(U874,网银退汇!F:G,2,FALSE)</f>
        <v>#N/A</v>
      </c>
      <c r="W874" t="e">
        <f>VLOOKUP(U874,网银退汇!F:O,10,FALSE)</f>
        <v>#N/A</v>
      </c>
      <c r="X874" t="e">
        <f>VLOOKUP(C874,自助退!L:V,11,FALSE)</f>
        <v>#N/A</v>
      </c>
    </row>
    <row r="875" spans="1:24">
      <c r="A875" t="s">
        <v>11378</v>
      </c>
      <c r="B875" t="s">
        <v>2750</v>
      </c>
      <c r="C875" t="s">
        <v>7871</v>
      </c>
      <c r="D875">
        <v>615</v>
      </c>
      <c r="E875" t="s">
        <v>11466</v>
      </c>
      <c r="F875" t="s">
        <v>88</v>
      </c>
      <c r="G875" t="s">
        <v>4982</v>
      </c>
      <c r="H875" t="s">
        <v>11467</v>
      </c>
      <c r="I875" t="s">
        <v>10322</v>
      </c>
      <c r="J875" t="s">
        <v>10348</v>
      </c>
      <c r="K875" t="s">
        <v>10349</v>
      </c>
      <c r="L875" t="s">
        <v>10325</v>
      </c>
      <c r="M875" t="s">
        <v>10326</v>
      </c>
      <c r="N875" t="s">
        <v>11378</v>
      </c>
      <c r="O875" t="s">
        <v>10327</v>
      </c>
      <c r="P875" t="s">
        <v>10328</v>
      </c>
      <c r="Q875" t="s">
        <v>10329</v>
      </c>
      <c r="R875" t="s">
        <v>10327</v>
      </c>
      <c r="S875" t="s">
        <v>10327</v>
      </c>
      <c r="T875" t="s">
        <v>10330</v>
      </c>
      <c r="U875" t="str">
        <f t="shared" si="13"/>
        <v>6227003860730203335615</v>
      </c>
      <c r="X875" t="e">
        <f>VLOOKUP(C875,自助退!L:V,11,FALSE)</f>
        <v>#N/A</v>
      </c>
    </row>
    <row r="876" spans="1:24">
      <c r="A876" t="s">
        <v>11378</v>
      </c>
      <c r="B876" t="s">
        <v>7873</v>
      </c>
      <c r="C876" t="s">
        <v>7874</v>
      </c>
      <c r="D876">
        <v>398</v>
      </c>
      <c r="E876" t="s">
        <v>11468</v>
      </c>
      <c r="F876" t="s">
        <v>10453</v>
      </c>
      <c r="G876" t="s">
        <v>5023</v>
      </c>
      <c r="H876" t="s">
        <v>2752</v>
      </c>
      <c r="I876" t="s">
        <v>10322</v>
      </c>
      <c r="J876" t="s">
        <v>10381</v>
      </c>
      <c r="K876" t="s">
        <v>10382</v>
      </c>
      <c r="L876" t="s">
        <v>10325</v>
      </c>
      <c r="M876" t="s">
        <v>10364</v>
      </c>
      <c r="N876" t="s">
        <v>11378</v>
      </c>
      <c r="O876" t="s">
        <v>10327</v>
      </c>
      <c r="P876" t="s">
        <v>10328</v>
      </c>
      <c r="Q876" t="s">
        <v>10365</v>
      </c>
      <c r="R876" t="s">
        <v>10327</v>
      </c>
      <c r="S876" t="s">
        <v>10327</v>
      </c>
      <c r="T876" t="s">
        <v>10366</v>
      </c>
      <c r="U876" t="str">
        <f t="shared" si="13"/>
        <v>6228480961818365713398</v>
      </c>
      <c r="V876">
        <f>VLOOKUP(U876,网银退汇!F:G,2,FALSE)</f>
        <v>398</v>
      </c>
      <c r="W876" t="str">
        <f>VLOOKUP(U876,网银退汇!F:O,10,FALSE)</f>
        <v>20170620</v>
      </c>
      <c r="X876">
        <f>VLOOKUP(C876,自助退!L:V,11,FALSE)</f>
        <v>398</v>
      </c>
    </row>
    <row r="877" spans="1:24">
      <c r="A877" t="s">
        <v>11378</v>
      </c>
      <c r="B877" t="s">
        <v>2753</v>
      </c>
      <c r="C877" t="s">
        <v>7876</v>
      </c>
      <c r="D877">
        <v>1700</v>
      </c>
      <c r="E877" t="s">
        <v>11469</v>
      </c>
      <c r="F877" t="s">
        <v>88</v>
      </c>
      <c r="G877" t="s">
        <v>7878</v>
      </c>
      <c r="H877" t="s">
        <v>2758</v>
      </c>
      <c r="I877" t="s">
        <v>10322</v>
      </c>
      <c r="J877" t="s">
        <v>10351</v>
      </c>
      <c r="K877" t="s">
        <v>10352</v>
      </c>
      <c r="L877" t="s">
        <v>10325</v>
      </c>
      <c r="M877" t="s">
        <v>10326</v>
      </c>
      <c r="N877" t="s">
        <v>11378</v>
      </c>
      <c r="O877" t="s">
        <v>10327</v>
      </c>
      <c r="P877" t="s">
        <v>10328</v>
      </c>
      <c r="Q877" t="s">
        <v>10329</v>
      </c>
      <c r="R877" t="s">
        <v>10327</v>
      </c>
      <c r="S877" t="s">
        <v>10327</v>
      </c>
      <c r="T877" t="s">
        <v>10330</v>
      </c>
      <c r="U877" t="str">
        <f t="shared" si="13"/>
        <v>62172323130001703741700</v>
      </c>
      <c r="V877" t="e">
        <f>VLOOKUP(U877,网银退汇!F:G,2,FALSE)</f>
        <v>#N/A</v>
      </c>
      <c r="W877" t="e">
        <f>VLOOKUP(U877,网银退汇!F:O,10,FALSE)</f>
        <v>#N/A</v>
      </c>
      <c r="X877" t="e">
        <f>VLOOKUP(C877,自助退!L:V,11,FALSE)</f>
        <v>#N/A</v>
      </c>
    </row>
    <row r="878" spans="1:24">
      <c r="A878" t="s">
        <v>11378</v>
      </c>
      <c r="B878" t="s">
        <v>2756</v>
      </c>
      <c r="C878" t="s">
        <v>7879</v>
      </c>
      <c r="D878">
        <v>500</v>
      </c>
      <c r="E878" t="s">
        <v>11470</v>
      </c>
      <c r="F878" t="s">
        <v>88</v>
      </c>
      <c r="G878" t="s">
        <v>7878</v>
      </c>
      <c r="H878" t="s">
        <v>2758</v>
      </c>
      <c r="I878" t="s">
        <v>10322</v>
      </c>
      <c r="J878" t="s">
        <v>10351</v>
      </c>
      <c r="K878" t="s">
        <v>10352</v>
      </c>
      <c r="L878" t="s">
        <v>10325</v>
      </c>
      <c r="M878" t="s">
        <v>10326</v>
      </c>
      <c r="N878" t="s">
        <v>11378</v>
      </c>
      <c r="O878" t="s">
        <v>10327</v>
      </c>
      <c r="P878" t="s">
        <v>10328</v>
      </c>
      <c r="Q878" t="s">
        <v>10329</v>
      </c>
      <c r="R878" t="s">
        <v>10327</v>
      </c>
      <c r="S878" t="s">
        <v>10327</v>
      </c>
      <c r="T878" t="s">
        <v>10330</v>
      </c>
      <c r="U878" t="str">
        <f t="shared" si="13"/>
        <v>6217232313000170374500</v>
      </c>
      <c r="V878" t="e">
        <f>VLOOKUP(U878,网银退汇!F:G,2,FALSE)</f>
        <v>#N/A</v>
      </c>
      <c r="W878" t="e">
        <f>VLOOKUP(U878,网银退汇!F:O,10,FALSE)</f>
        <v>#N/A</v>
      </c>
      <c r="X878" t="e">
        <f>VLOOKUP(C878,自助退!L:V,11,FALSE)</f>
        <v>#N/A</v>
      </c>
    </row>
    <row r="879" spans="1:24">
      <c r="A879" t="s">
        <v>11378</v>
      </c>
      <c r="B879" t="s">
        <v>2759</v>
      </c>
      <c r="C879" t="s">
        <v>7881</v>
      </c>
      <c r="D879">
        <v>213</v>
      </c>
      <c r="E879" t="s">
        <v>11471</v>
      </c>
      <c r="F879" t="s">
        <v>88</v>
      </c>
      <c r="G879" t="s">
        <v>7883</v>
      </c>
      <c r="H879" t="s">
        <v>2761</v>
      </c>
      <c r="I879" t="s">
        <v>10542</v>
      </c>
      <c r="J879" t="s">
        <v>10543</v>
      </c>
      <c r="K879" t="s">
        <v>10544</v>
      </c>
      <c r="L879" t="s">
        <v>10325</v>
      </c>
      <c r="M879" t="s">
        <v>10326</v>
      </c>
      <c r="N879" t="s">
        <v>11378</v>
      </c>
      <c r="O879" t="s">
        <v>10327</v>
      </c>
      <c r="P879" t="s">
        <v>10328</v>
      </c>
      <c r="Q879" t="s">
        <v>10329</v>
      </c>
      <c r="R879" t="s">
        <v>10327</v>
      </c>
      <c r="S879" t="s">
        <v>10327</v>
      </c>
      <c r="T879" t="s">
        <v>10330</v>
      </c>
      <c r="U879" t="str">
        <f t="shared" si="13"/>
        <v>6228930001147254068213</v>
      </c>
      <c r="V879" t="e">
        <f>VLOOKUP(U879,网银退汇!F:G,2,FALSE)</f>
        <v>#N/A</v>
      </c>
      <c r="W879" t="e">
        <f>VLOOKUP(U879,网银退汇!F:O,10,FALSE)</f>
        <v>#N/A</v>
      </c>
      <c r="X879" t="e">
        <f>VLOOKUP(C879,自助退!L:V,11,FALSE)</f>
        <v>#N/A</v>
      </c>
    </row>
    <row r="880" spans="1:24">
      <c r="A880" t="s">
        <v>11378</v>
      </c>
      <c r="B880" t="s">
        <v>2762</v>
      </c>
      <c r="C880" t="s">
        <v>7884</v>
      </c>
      <c r="D880">
        <v>5000</v>
      </c>
      <c r="E880" t="s">
        <v>11472</v>
      </c>
      <c r="F880" t="s">
        <v>88</v>
      </c>
      <c r="G880" t="s">
        <v>364</v>
      </c>
      <c r="H880" t="s">
        <v>296</v>
      </c>
      <c r="I880" t="s">
        <v>10322</v>
      </c>
      <c r="J880" t="s">
        <v>10351</v>
      </c>
      <c r="K880" t="s">
        <v>10352</v>
      </c>
      <c r="L880" t="s">
        <v>10325</v>
      </c>
      <c r="M880" t="s">
        <v>10326</v>
      </c>
      <c r="N880" t="s">
        <v>11378</v>
      </c>
      <c r="O880" t="s">
        <v>10327</v>
      </c>
      <c r="P880" t="s">
        <v>10328</v>
      </c>
      <c r="Q880" t="s">
        <v>10329</v>
      </c>
      <c r="R880" t="s">
        <v>10327</v>
      </c>
      <c r="S880" t="s">
        <v>10327</v>
      </c>
      <c r="T880" t="s">
        <v>10330</v>
      </c>
      <c r="U880" t="str">
        <f t="shared" si="13"/>
        <v>62122625020088063025000</v>
      </c>
      <c r="V880" t="e">
        <f>VLOOKUP(U880,网银退汇!F:G,2,FALSE)</f>
        <v>#N/A</v>
      </c>
      <c r="W880" t="e">
        <f>VLOOKUP(U880,网银退汇!F:O,10,FALSE)</f>
        <v>#N/A</v>
      </c>
      <c r="X880" t="e">
        <f>VLOOKUP(C880,自助退!L:V,11,FALSE)</f>
        <v>#N/A</v>
      </c>
    </row>
    <row r="881" spans="1:24">
      <c r="A881" t="s">
        <v>11378</v>
      </c>
      <c r="B881" t="s">
        <v>7886</v>
      </c>
      <c r="C881" t="s">
        <v>7887</v>
      </c>
      <c r="D881">
        <v>17</v>
      </c>
      <c r="E881" t="s">
        <v>11473</v>
      </c>
      <c r="F881" t="s">
        <v>90</v>
      </c>
      <c r="G881" t="s">
        <v>5037</v>
      </c>
      <c r="H881" t="s">
        <v>2766</v>
      </c>
      <c r="I881" t="s">
        <v>10322</v>
      </c>
      <c r="J881" t="s">
        <v>10348</v>
      </c>
      <c r="K881" t="s">
        <v>10349</v>
      </c>
      <c r="L881" t="s">
        <v>10325</v>
      </c>
      <c r="M881" t="s">
        <v>10364</v>
      </c>
      <c r="N881" t="s">
        <v>11378</v>
      </c>
      <c r="O881" t="s">
        <v>10327</v>
      </c>
      <c r="P881" t="s">
        <v>10328</v>
      </c>
      <c r="Q881" t="s">
        <v>10365</v>
      </c>
      <c r="R881" t="s">
        <v>10327</v>
      </c>
      <c r="S881" t="s">
        <v>10327</v>
      </c>
      <c r="T881" t="s">
        <v>10366</v>
      </c>
      <c r="U881" t="str">
        <f t="shared" si="13"/>
        <v>621700389000036245417</v>
      </c>
      <c r="V881">
        <f>VLOOKUP(U881,网银退汇!F:G,2,FALSE)</f>
        <v>17</v>
      </c>
      <c r="W881" t="str">
        <f>VLOOKUP(U881,网银退汇!F:O,10,FALSE)</f>
        <v>20170620</v>
      </c>
      <c r="X881">
        <f>VLOOKUP(C881,自助退!L:V,11,FALSE)</f>
        <v>17</v>
      </c>
    </row>
    <row r="882" spans="1:24">
      <c r="A882" t="s">
        <v>11378</v>
      </c>
      <c r="B882" t="s">
        <v>2767</v>
      </c>
      <c r="C882" t="s">
        <v>7889</v>
      </c>
      <c r="D882">
        <v>192</v>
      </c>
      <c r="E882" t="s">
        <v>11474</v>
      </c>
      <c r="F882" t="s">
        <v>88</v>
      </c>
      <c r="G882" t="s">
        <v>7891</v>
      </c>
      <c r="H882" t="s">
        <v>2769</v>
      </c>
      <c r="I882" t="s">
        <v>10322</v>
      </c>
      <c r="J882" t="s">
        <v>10351</v>
      </c>
      <c r="K882" t="s">
        <v>10352</v>
      </c>
      <c r="L882" t="s">
        <v>10325</v>
      </c>
      <c r="M882" t="s">
        <v>10326</v>
      </c>
      <c r="N882" t="s">
        <v>11378</v>
      </c>
      <c r="O882" t="s">
        <v>10327</v>
      </c>
      <c r="P882" t="s">
        <v>10328</v>
      </c>
      <c r="Q882" t="s">
        <v>10329</v>
      </c>
      <c r="R882" t="s">
        <v>10327</v>
      </c>
      <c r="S882" t="s">
        <v>10327</v>
      </c>
      <c r="T882" t="s">
        <v>10330</v>
      </c>
      <c r="U882" t="str">
        <f t="shared" si="13"/>
        <v>6282880070048153192</v>
      </c>
      <c r="V882" t="e">
        <f>VLOOKUP(U882,网银退汇!F:G,2,FALSE)</f>
        <v>#N/A</v>
      </c>
      <c r="W882" t="e">
        <f>VLOOKUP(U882,网银退汇!F:O,10,FALSE)</f>
        <v>#N/A</v>
      </c>
      <c r="X882" t="e">
        <f>VLOOKUP(C882,自助退!L:V,11,FALSE)</f>
        <v>#N/A</v>
      </c>
    </row>
    <row r="883" spans="1:24">
      <c r="A883" t="s">
        <v>11378</v>
      </c>
      <c r="B883" t="s">
        <v>2770</v>
      </c>
      <c r="C883" t="s">
        <v>7892</v>
      </c>
      <c r="D883">
        <v>20</v>
      </c>
      <c r="E883" t="s">
        <v>11475</v>
      </c>
      <c r="F883" t="s">
        <v>88</v>
      </c>
      <c r="G883" t="s">
        <v>7894</v>
      </c>
      <c r="H883" t="s">
        <v>2772</v>
      </c>
      <c r="I883" t="s">
        <v>10322</v>
      </c>
      <c r="J883" t="s">
        <v>10351</v>
      </c>
      <c r="K883" t="s">
        <v>10352</v>
      </c>
      <c r="L883" t="s">
        <v>10325</v>
      </c>
      <c r="M883" t="s">
        <v>10326</v>
      </c>
      <c r="N883" t="s">
        <v>11378</v>
      </c>
      <c r="O883" t="s">
        <v>10327</v>
      </c>
      <c r="P883" t="s">
        <v>10328</v>
      </c>
      <c r="Q883" t="s">
        <v>10329</v>
      </c>
      <c r="R883" t="s">
        <v>10327</v>
      </c>
      <c r="S883" t="s">
        <v>10327</v>
      </c>
      <c r="T883" t="s">
        <v>10330</v>
      </c>
      <c r="U883" t="str">
        <f t="shared" si="13"/>
        <v>621226250200195377020</v>
      </c>
      <c r="V883" t="e">
        <f>VLOOKUP(U883,网银退汇!F:G,2,FALSE)</f>
        <v>#N/A</v>
      </c>
      <c r="W883" t="e">
        <f>VLOOKUP(U883,网银退汇!F:O,10,FALSE)</f>
        <v>#N/A</v>
      </c>
      <c r="X883" t="e">
        <f>VLOOKUP(C883,自助退!L:V,11,FALSE)</f>
        <v>#N/A</v>
      </c>
    </row>
    <row r="884" spans="1:24">
      <c r="A884" t="s">
        <v>11378</v>
      </c>
      <c r="B884" t="s">
        <v>7895</v>
      </c>
      <c r="C884" t="s">
        <v>7896</v>
      </c>
      <c r="D884">
        <v>200</v>
      </c>
      <c r="E884" t="s">
        <v>11476</v>
      </c>
      <c r="F884" t="s">
        <v>395</v>
      </c>
      <c r="G884" t="s">
        <v>5085</v>
      </c>
      <c r="H884" t="s">
        <v>2774</v>
      </c>
      <c r="I884" t="s">
        <v>10322</v>
      </c>
      <c r="J884" t="s">
        <v>10331</v>
      </c>
      <c r="K884" t="s">
        <v>10332</v>
      </c>
      <c r="L884" t="s">
        <v>10325</v>
      </c>
      <c r="M884" t="s">
        <v>10364</v>
      </c>
      <c r="N884" t="s">
        <v>11378</v>
      </c>
      <c r="O884" t="s">
        <v>10327</v>
      </c>
      <c r="P884" t="s">
        <v>10328</v>
      </c>
      <c r="Q884" t="s">
        <v>10365</v>
      </c>
      <c r="R884" t="s">
        <v>10327</v>
      </c>
      <c r="S884" t="s">
        <v>10327</v>
      </c>
      <c r="T884" t="s">
        <v>10366</v>
      </c>
      <c r="U884" t="str">
        <f t="shared" si="13"/>
        <v>6226222204044759200</v>
      </c>
      <c r="V884">
        <f>VLOOKUP(U884,网银退汇!F:G,2,FALSE)</f>
        <v>200</v>
      </c>
      <c r="W884" t="str">
        <f>VLOOKUP(U884,网银退汇!F:O,10,FALSE)</f>
        <v>20170621</v>
      </c>
      <c r="X884">
        <f>VLOOKUP(C884,自助退!L:V,11,FALSE)</f>
        <v>200</v>
      </c>
    </row>
    <row r="885" spans="1:24">
      <c r="A885" t="s">
        <v>11378</v>
      </c>
      <c r="B885" t="s">
        <v>2775</v>
      </c>
      <c r="C885" t="s">
        <v>7898</v>
      </c>
      <c r="D885">
        <v>11</v>
      </c>
      <c r="E885" t="s">
        <v>11477</v>
      </c>
      <c r="F885" t="s">
        <v>88</v>
      </c>
      <c r="G885" t="s">
        <v>7900</v>
      </c>
      <c r="H885" t="s">
        <v>2777</v>
      </c>
      <c r="I885" t="s">
        <v>10322</v>
      </c>
      <c r="J885" t="s">
        <v>10348</v>
      </c>
      <c r="K885" t="s">
        <v>10349</v>
      </c>
      <c r="L885" t="s">
        <v>10325</v>
      </c>
      <c r="M885" t="s">
        <v>10326</v>
      </c>
      <c r="N885" t="s">
        <v>11378</v>
      </c>
      <c r="O885" t="s">
        <v>10327</v>
      </c>
      <c r="P885" t="s">
        <v>10328</v>
      </c>
      <c r="Q885" t="s">
        <v>10329</v>
      </c>
      <c r="R885" t="s">
        <v>10327</v>
      </c>
      <c r="S885" t="s">
        <v>10327</v>
      </c>
      <c r="T885" t="s">
        <v>10330</v>
      </c>
      <c r="U885" t="str">
        <f t="shared" si="13"/>
        <v>621700386001074554311</v>
      </c>
      <c r="V885" t="e">
        <f>VLOOKUP(U885,网银退汇!F:G,2,FALSE)</f>
        <v>#N/A</v>
      </c>
      <c r="W885" t="e">
        <f>VLOOKUP(U885,网银退汇!F:O,10,FALSE)</f>
        <v>#N/A</v>
      </c>
      <c r="X885" t="e">
        <f>VLOOKUP(C885,自助退!L:V,11,FALSE)</f>
        <v>#N/A</v>
      </c>
    </row>
    <row r="886" spans="1:24">
      <c r="A886" t="s">
        <v>11378</v>
      </c>
      <c r="B886" t="s">
        <v>2778</v>
      </c>
      <c r="C886" t="s">
        <v>7901</v>
      </c>
      <c r="D886">
        <v>1000</v>
      </c>
      <c r="E886" t="s">
        <v>11478</v>
      </c>
      <c r="F886" t="s">
        <v>88</v>
      </c>
      <c r="G886" t="s">
        <v>7903</v>
      </c>
      <c r="H886" t="s">
        <v>2780</v>
      </c>
      <c r="I886" t="s">
        <v>10322</v>
      </c>
      <c r="J886" t="s">
        <v>10351</v>
      </c>
      <c r="K886" t="s">
        <v>10352</v>
      </c>
      <c r="L886" t="s">
        <v>10325</v>
      </c>
      <c r="M886" t="s">
        <v>10326</v>
      </c>
      <c r="N886" t="s">
        <v>11378</v>
      </c>
      <c r="O886" t="s">
        <v>10327</v>
      </c>
      <c r="P886" t="s">
        <v>10328</v>
      </c>
      <c r="Q886" t="s">
        <v>10329</v>
      </c>
      <c r="R886" t="s">
        <v>10327</v>
      </c>
      <c r="S886" t="s">
        <v>10327</v>
      </c>
      <c r="T886" t="s">
        <v>10330</v>
      </c>
      <c r="U886" t="str">
        <f t="shared" si="13"/>
        <v>62122625020000963651000</v>
      </c>
      <c r="V886" t="e">
        <f>VLOOKUP(U886,网银退汇!F:G,2,FALSE)</f>
        <v>#N/A</v>
      </c>
      <c r="W886" t="e">
        <f>VLOOKUP(U886,网银退汇!F:O,10,FALSE)</f>
        <v>#N/A</v>
      </c>
      <c r="X886" t="e">
        <f>VLOOKUP(C886,自助退!L:V,11,FALSE)</f>
        <v>#N/A</v>
      </c>
    </row>
    <row r="887" spans="1:24">
      <c r="A887" t="s">
        <v>11378</v>
      </c>
      <c r="B887" t="s">
        <v>2781</v>
      </c>
      <c r="C887" t="s">
        <v>7904</v>
      </c>
      <c r="D887">
        <v>82</v>
      </c>
      <c r="E887" t="s">
        <v>11479</v>
      </c>
      <c r="F887" t="s">
        <v>88</v>
      </c>
      <c r="G887" t="s">
        <v>5887</v>
      </c>
      <c r="H887" t="s">
        <v>1067</v>
      </c>
      <c r="I887" t="s">
        <v>10322</v>
      </c>
      <c r="J887" t="s">
        <v>10348</v>
      </c>
      <c r="K887" t="s">
        <v>10349</v>
      </c>
      <c r="L887" t="s">
        <v>10325</v>
      </c>
      <c r="M887" t="s">
        <v>10326</v>
      </c>
      <c r="N887" t="s">
        <v>11378</v>
      </c>
      <c r="O887" t="s">
        <v>10327</v>
      </c>
      <c r="P887" t="s">
        <v>10328</v>
      </c>
      <c r="Q887" t="s">
        <v>10329</v>
      </c>
      <c r="R887" t="s">
        <v>10327</v>
      </c>
      <c r="S887" t="s">
        <v>10327</v>
      </c>
      <c r="T887" t="s">
        <v>10330</v>
      </c>
      <c r="U887" t="str">
        <f t="shared" si="13"/>
        <v>621700386000741498882</v>
      </c>
      <c r="V887" t="e">
        <f>VLOOKUP(U887,网银退汇!F:G,2,FALSE)</f>
        <v>#N/A</v>
      </c>
      <c r="W887" t="e">
        <f>VLOOKUP(U887,网银退汇!F:O,10,FALSE)</f>
        <v>#N/A</v>
      </c>
      <c r="X887" t="e">
        <f>VLOOKUP(C887,自助退!L:V,11,FALSE)</f>
        <v>#N/A</v>
      </c>
    </row>
    <row r="888" spans="1:24">
      <c r="A888" t="s">
        <v>11378</v>
      </c>
      <c r="B888" t="s">
        <v>2782</v>
      </c>
      <c r="C888" t="s">
        <v>7906</v>
      </c>
      <c r="D888">
        <v>492</v>
      </c>
      <c r="E888" t="s">
        <v>11480</v>
      </c>
      <c r="F888" t="s">
        <v>88</v>
      </c>
      <c r="G888" t="s">
        <v>7908</v>
      </c>
      <c r="H888" t="s">
        <v>11481</v>
      </c>
      <c r="I888" t="s">
        <v>10322</v>
      </c>
      <c r="J888" t="s">
        <v>10359</v>
      </c>
      <c r="K888" t="s">
        <v>10360</v>
      </c>
      <c r="L888" t="s">
        <v>10325</v>
      </c>
      <c r="M888" t="s">
        <v>10326</v>
      </c>
      <c r="N888" t="s">
        <v>11378</v>
      </c>
      <c r="O888" t="s">
        <v>10327</v>
      </c>
      <c r="P888" t="s">
        <v>10328</v>
      </c>
      <c r="Q888" t="s">
        <v>10329</v>
      </c>
      <c r="R888" t="s">
        <v>10327</v>
      </c>
      <c r="S888" t="s">
        <v>10327</v>
      </c>
      <c r="T888" t="s">
        <v>10330</v>
      </c>
      <c r="U888" t="str">
        <f t="shared" si="13"/>
        <v>6217562800008969252492</v>
      </c>
      <c r="V888" t="e">
        <f>VLOOKUP(U888,网银退汇!F:G,2,FALSE)</f>
        <v>#N/A</v>
      </c>
      <c r="W888" t="e">
        <f>VLOOKUP(U888,网银退汇!F:O,10,FALSE)</f>
        <v>#N/A</v>
      </c>
      <c r="X888" t="e">
        <f>VLOOKUP(C888,自助退!L:V,11,FALSE)</f>
        <v>#N/A</v>
      </c>
    </row>
    <row r="889" spans="1:24">
      <c r="A889" t="s">
        <v>11378</v>
      </c>
      <c r="B889" t="s">
        <v>2785</v>
      </c>
      <c r="C889" t="s">
        <v>7909</v>
      </c>
      <c r="D889">
        <v>2016</v>
      </c>
      <c r="E889" t="s">
        <v>11482</v>
      </c>
      <c r="F889" t="s">
        <v>88</v>
      </c>
      <c r="G889" t="s">
        <v>7911</v>
      </c>
      <c r="H889" t="s">
        <v>2787</v>
      </c>
      <c r="I889" t="s">
        <v>10542</v>
      </c>
      <c r="J889" t="s">
        <v>10543</v>
      </c>
      <c r="K889" t="s">
        <v>10544</v>
      </c>
      <c r="L889" t="s">
        <v>10325</v>
      </c>
      <c r="M889" t="s">
        <v>10326</v>
      </c>
      <c r="N889" t="s">
        <v>11378</v>
      </c>
      <c r="O889" t="s">
        <v>10327</v>
      </c>
      <c r="P889" t="s">
        <v>10328</v>
      </c>
      <c r="Q889" t="s">
        <v>10329</v>
      </c>
      <c r="R889" t="s">
        <v>10327</v>
      </c>
      <c r="S889" t="s">
        <v>10327</v>
      </c>
      <c r="T889" t="s">
        <v>10330</v>
      </c>
      <c r="U889" t="str">
        <f t="shared" si="13"/>
        <v>62289300010763123582016</v>
      </c>
      <c r="V889" t="e">
        <f>VLOOKUP(U889,网银退汇!F:G,2,FALSE)</f>
        <v>#N/A</v>
      </c>
      <c r="W889" t="e">
        <f>VLOOKUP(U889,网银退汇!F:O,10,FALSE)</f>
        <v>#N/A</v>
      </c>
      <c r="X889" t="e">
        <f>VLOOKUP(C889,自助退!L:V,11,FALSE)</f>
        <v>#N/A</v>
      </c>
    </row>
    <row r="890" spans="1:24">
      <c r="A890" t="s">
        <v>11378</v>
      </c>
      <c r="B890" t="s">
        <v>2788</v>
      </c>
      <c r="C890" t="s">
        <v>7912</v>
      </c>
      <c r="D890">
        <v>200</v>
      </c>
      <c r="E890" t="s">
        <v>11483</v>
      </c>
      <c r="F890" t="s">
        <v>88</v>
      </c>
      <c r="G890" t="s">
        <v>7914</v>
      </c>
      <c r="H890" t="s">
        <v>2790</v>
      </c>
      <c r="I890" t="s">
        <v>10322</v>
      </c>
      <c r="J890" t="s">
        <v>10348</v>
      </c>
      <c r="K890" t="s">
        <v>10349</v>
      </c>
      <c r="L890" t="s">
        <v>10325</v>
      </c>
      <c r="M890" t="s">
        <v>10326</v>
      </c>
      <c r="N890" t="s">
        <v>11378</v>
      </c>
      <c r="O890" t="s">
        <v>10327</v>
      </c>
      <c r="P890" t="s">
        <v>10328</v>
      </c>
      <c r="Q890" t="s">
        <v>10329</v>
      </c>
      <c r="R890" t="s">
        <v>10327</v>
      </c>
      <c r="S890" t="s">
        <v>10327</v>
      </c>
      <c r="T890" t="s">
        <v>10330</v>
      </c>
      <c r="U890" t="str">
        <f t="shared" si="13"/>
        <v>6217003860010015004200</v>
      </c>
      <c r="V890" t="e">
        <f>VLOOKUP(U890,网银退汇!F:G,2,FALSE)</f>
        <v>#N/A</v>
      </c>
      <c r="W890" t="e">
        <f>VLOOKUP(U890,网银退汇!F:O,10,FALSE)</f>
        <v>#N/A</v>
      </c>
      <c r="X890" t="e">
        <f>VLOOKUP(C890,自助退!L:V,11,FALSE)</f>
        <v>#N/A</v>
      </c>
    </row>
    <row r="891" spans="1:24">
      <c r="A891" t="s">
        <v>11378</v>
      </c>
      <c r="B891" t="s">
        <v>2791</v>
      </c>
      <c r="C891" t="s">
        <v>7915</v>
      </c>
      <c r="D891">
        <v>1640</v>
      </c>
      <c r="E891" t="s">
        <v>11484</v>
      </c>
      <c r="F891" t="s">
        <v>88</v>
      </c>
      <c r="G891" t="s">
        <v>7917</v>
      </c>
      <c r="H891" t="s">
        <v>2793</v>
      </c>
      <c r="I891" t="s">
        <v>10656</v>
      </c>
      <c r="J891" t="s">
        <v>10657</v>
      </c>
      <c r="K891" t="s">
        <v>10402</v>
      </c>
      <c r="L891" t="s">
        <v>10325</v>
      </c>
      <c r="M891" t="s">
        <v>10326</v>
      </c>
      <c r="N891" t="s">
        <v>11378</v>
      </c>
      <c r="O891" t="s">
        <v>10403</v>
      </c>
      <c r="P891" t="s">
        <v>10328</v>
      </c>
      <c r="Q891" t="s">
        <v>10329</v>
      </c>
      <c r="R891" t="s">
        <v>10327</v>
      </c>
      <c r="S891" t="s">
        <v>10327</v>
      </c>
      <c r="T891" t="s">
        <v>10330</v>
      </c>
      <c r="U891" t="str">
        <f t="shared" si="13"/>
        <v>62319000234017329511640</v>
      </c>
      <c r="V891" t="e">
        <f>VLOOKUP(U891,网银退汇!F:G,2,FALSE)</f>
        <v>#N/A</v>
      </c>
      <c r="W891" t="e">
        <f>VLOOKUP(U891,网银退汇!F:O,10,FALSE)</f>
        <v>#N/A</v>
      </c>
      <c r="X891" t="e">
        <f>VLOOKUP(C891,自助退!L:V,11,FALSE)</f>
        <v>#N/A</v>
      </c>
    </row>
    <row r="892" spans="1:24">
      <c r="A892" t="s">
        <v>11378</v>
      </c>
      <c r="B892" t="s">
        <v>2794</v>
      </c>
      <c r="C892" t="s">
        <v>7918</v>
      </c>
      <c r="D892">
        <v>359</v>
      </c>
      <c r="E892" t="s">
        <v>11485</v>
      </c>
      <c r="F892" t="s">
        <v>88</v>
      </c>
      <c r="G892" t="s">
        <v>7920</v>
      </c>
      <c r="H892" t="s">
        <v>2796</v>
      </c>
      <c r="I892" t="s">
        <v>10656</v>
      </c>
      <c r="J892" t="s">
        <v>10657</v>
      </c>
      <c r="K892" t="s">
        <v>10402</v>
      </c>
      <c r="L892" t="s">
        <v>10325</v>
      </c>
      <c r="M892" t="s">
        <v>10326</v>
      </c>
      <c r="N892" t="s">
        <v>11378</v>
      </c>
      <c r="O892" t="s">
        <v>10403</v>
      </c>
      <c r="P892" t="s">
        <v>10328</v>
      </c>
      <c r="Q892" t="s">
        <v>10329</v>
      </c>
      <c r="R892" t="s">
        <v>10327</v>
      </c>
      <c r="S892" t="s">
        <v>10327</v>
      </c>
      <c r="T892" t="s">
        <v>10330</v>
      </c>
      <c r="U892" t="str">
        <f t="shared" si="13"/>
        <v>6231900000108983657359</v>
      </c>
      <c r="V892" t="e">
        <f>VLOOKUP(U892,网银退汇!F:G,2,FALSE)</f>
        <v>#N/A</v>
      </c>
      <c r="W892" t="e">
        <f>VLOOKUP(U892,网银退汇!F:O,10,FALSE)</f>
        <v>#N/A</v>
      </c>
      <c r="X892" t="e">
        <f>VLOOKUP(C892,自助退!L:V,11,FALSE)</f>
        <v>#N/A</v>
      </c>
    </row>
    <row r="893" spans="1:24">
      <c r="A893" t="s">
        <v>11378</v>
      </c>
      <c r="B893" t="s">
        <v>2797</v>
      </c>
      <c r="C893" t="s">
        <v>7921</v>
      </c>
      <c r="D893">
        <v>158</v>
      </c>
      <c r="E893" t="s">
        <v>11486</v>
      </c>
      <c r="F893" t="s">
        <v>88</v>
      </c>
      <c r="G893" t="s">
        <v>7923</v>
      </c>
      <c r="H893" t="s">
        <v>2799</v>
      </c>
      <c r="I893" t="s">
        <v>10369</v>
      </c>
      <c r="J893" t="s">
        <v>10370</v>
      </c>
      <c r="K893" t="s">
        <v>10371</v>
      </c>
      <c r="L893" t="s">
        <v>10325</v>
      </c>
      <c r="M893" t="s">
        <v>10326</v>
      </c>
      <c r="N893" t="s">
        <v>11378</v>
      </c>
      <c r="O893" t="s">
        <v>10327</v>
      </c>
      <c r="P893" t="s">
        <v>10328</v>
      </c>
      <c r="Q893" t="s">
        <v>10329</v>
      </c>
      <c r="R893" t="s">
        <v>10327</v>
      </c>
      <c r="S893" t="s">
        <v>10327</v>
      </c>
      <c r="T893" t="s">
        <v>10330</v>
      </c>
      <c r="U893" t="str">
        <f t="shared" si="13"/>
        <v>6226890113976475158</v>
      </c>
      <c r="V893" t="e">
        <f>VLOOKUP(U893,网银退汇!F:G,2,FALSE)</f>
        <v>#N/A</v>
      </c>
      <c r="W893" t="e">
        <f>VLOOKUP(U893,网银退汇!F:O,10,FALSE)</f>
        <v>#N/A</v>
      </c>
      <c r="X893" t="e">
        <f>VLOOKUP(C893,自助退!L:V,11,FALSE)</f>
        <v>#N/A</v>
      </c>
    </row>
    <row r="894" spans="1:24">
      <c r="A894" t="s">
        <v>11378</v>
      </c>
      <c r="B894" t="s">
        <v>2800</v>
      </c>
      <c r="C894" t="s">
        <v>7924</v>
      </c>
      <c r="D894">
        <v>11</v>
      </c>
      <c r="E894" t="s">
        <v>11487</v>
      </c>
      <c r="F894" t="s">
        <v>88</v>
      </c>
      <c r="G894" t="s">
        <v>7926</v>
      </c>
      <c r="H894" t="s">
        <v>11488</v>
      </c>
      <c r="I894" t="s">
        <v>10322</v>
      </c>
      <c r="J894" t="s">
        <v>10356</v>
      </c>
      <c r="K894" t="s">
        <v>10357</v>
      </c>
      <c r="L894" t="s">
        <v>10325</v>
      </c>
      <c r="M894" t="s">
        <v>10326</v>
      </c>
      <c r="N894" t="s">
        <v>11378</v>
      </c>
      <c r="O894" t="s">
        <v>10327</v>
      </c>
      <c r="P894" t="s">
        <v>10328</v>
      </c>
      <c r="Q894" t="s">
        <v>10329</v>
      </c>
      <c r="R894" t="s">
        <v>10327</v>
      </c>
      <c r="S894" t="s">
        <v>10327</v>
      </c>
      <c r="T894" t="s">
        <v>10330</v>
      </c>
      <c r="U894" t="str">
        <f t="shared" si="13"/>
        <v>621799730003348893611</v>
      </c>
      <c r="V894" t="e">
        <f>VLOOKUP(U894,网银退汇!F:G,2,FALSE)</f>
        <v>#N/A</v>
      </c>
      <c r="W894" t="e">
        <f>VLOOKUP(U894,网银退汇!F:O,10,FALSE)</f>
        <v>#N/A</v>
      </c>
      <c r="X894" t="e">
        <f>VLOOKUP(C894,自助退!L:V,11,FALSE)</f>
        <v>#N/A</v>
      </c>
    </row>
    <row r="895" spans="1:24">
      <c r="A895" t="s">
        <v>11378</v>
      </c>
      <c r="B895" t="s">
        <v>2803</v>
      </c>
      <c r="C895" t="s">
        <v>7927</v>
      </c>
      <c r="D895">
        <v>330</v>
      </c>
      <c r="E895" t="s">
        <v>11489</v>
      </c>
      <c r="F895" t="s">
        <v>88</v>
      </c>
      <c r="G895" t="s">
        <v>7929</v>
      </c>
      <c r="H895" t="s">
        <v>2805</v>
      </c>
      <c r="I895" t="s">
        <v>10416</v>
      </c>
      <c r="J895" t="s">
        <v>10417</v>
      </c>
      <c r="K895" t="s">
        <v>10418</v>
      </c>
      <c r="L895" t="s">
        <v>10325</v>
      </c>
      <c r="M895" t="s">
        <v>10326</v>
      </c>
      <c r="N895" t="s">
        <v>11378</v>
      </c>
      <c r="O895" t="s">
        <v>10327</v>
      </c>
      <c r="P895" t="s">
        <v>10328</v>
      </c>
      <c r="Q895" t="s">
        <v>10329</v>
      </c>
      <c r="R895" t="s">
        <v>10327</v>
      </c>
      <c r="S895" t="s">
        <v>10327</v>
      </c>
      <c r="T895" t="s">
        <v>10330</v>
      </c>
      <c r="U895" t="str">
        <f t="shared" si="13"/>
        <v>6221765508068234330</v>
      </c>
      <c r="V895" t="e">
        <f>VLOOKUP(U895,网银退汇!F:G,2,FALSE)</f>
        <v>#N/A</v>
      </c>
      <c r="W895" t="e">
        <f>VLOOKUP(U895,网银退汇!F:O,10,FALSE)</f>
        <v>#N/A</v>
      </c>
      <c r="X895" t="e">
        <f>VLOOKUP(C895,自助退!L:V,11,FALSE)</f>
        <v>#N/A</v>
      </c>
    </row>
    <row r="896" spans="1:24">
      <c r="A896" t="s">
        <v>11378</v>
      </c>
      <c r="B896" t="s">
        <v>2806</v>
      </c>
      <c r="C896" t="s">
        <v>7930</v>
      </c>
      <c r="D896">
        <v>867</v>
      </c>
      <c r="E896" t="s">
        <v>11490</v>
      </c>
      <c r="F896" t="s">
        <v>88</v>
      </c>
      <c r="G896" t="s">
        <v>7932</v>
      </c>
      <c r="H896" t="s">
        <v>2808</v>
      </c>
      <c r="I896" t="s">
        <v>10542</v>
      </c>
      <c r="J896" t="s">
        <v>10543</v>
      </c>
      <c r="K896" t="s">
        <v>10544</v>
      </c>
      <c r="L896" t="s">
        <v>10325</v>
      </c>
      <c r="M896" t="s">
        <v>10326</v>
      </c>
      <c r="N896" t="s">
        <v>11378</v>
      </c>
      <c r="O896" t="s">
        <v>10327</v>
      </c>
      <c r="P896" t="s">
        <v>10328</v>
      </c>
      <c r="Q896" t="s">
        <v>10329</v>
      </c>
      <c r="R896" t="s">
        <v>10327</v>
      </c>
      <c r="S896" t="s">
        <v>10327</v>
      </c>
      <c r="T896" t="s">
        <v>10330</v>
      </c>
      <c r="U896" t="str">
        <f t="shared" si="13"/>
        <v>6228930001074041520867</v>
      </c>
      <c r="V896" t="e">
        <f>VLOOKUP(U896,网银退汇!F:G,2,FALSE)</f>
        <v>#N/A</v>
      </c>
      <c r="W896" t="e">
        <f>VLOOKUP(U896,网银退汇!F:O,10,FALSE)</f>
        <v>#N/A</v>
      </c>
      <c r="X896" t="e">
        <f>VLOOKUP(C896,自助退!L:V,11,FALSE)</f>
        <v>#N/A</v>
      </c>
    </row>
    <row r="897" spans="1:24">
      <c r="A897" t="s">
        <v>11378</v>
      </c>
      <c r="B897" t="s">
        <v>2809</v>
      </c>
      <c r="C897" t="s">
        <v>7933</v>
      </c>
      <c r="D897">
        <v>2000</v>
      </c>
      <c r="E897" t="s">
        <v>11491</v>
      </c>
      <c r="F897" t="s">
        <v>88</v>
      </c>
      <c r="G897" t="s">
        <v>7935</v>
      </c>
      <c r="H897" t="s">
        <v>11235</v>
      </c>
      <c r="I897" t="s">
        <v>10322</v>
      </c>
      <c r="J897" t="s">
        <v>10348</v>
      </c>
      <c r="K897" t="s">
        <v>10349</v>
      </c>
      <c r="L897" t="s">
        <v>10325</v>
      </c>
      <c r="M897" t="s">
        <v>10326</v>
      </c>
      <c r="N897" t="s">
        <v>11378</v>
      </c>
      <c r="O897" t="s">
        <v>10327</v>
      </c>
      <c r="P897" t="s">
        <v>10328</v>
      </c>
      <c r="Q897" t="s">
        <v>10329</v>
      </c>
      <c r="R897" t="s">
        <v>10327</v>
      </c>
      <c r="S897" t="s">
        <v>10327</v>
      </c>
      <c r="T897" t="s">
        <v>10330</v>
      </c>
      <c r="U897" t="str">
        <f t="shared" si="13"/>
        <v>62366839300002527632000</v>
      </c>
      <c r="V897" t="e">
        <f>VLOOKUP(U897,网银退汇!F:G,2,FALSE)</f>
        <v>#N/A</v>
      </c>
      <c r="W897" t="e">
        <f>VLOOKUP(U897,网银退汇!F:O,10,FALSE)</f>
        <v>#N/A</v>
      </c>
      <c r="X897" t="e">
        <f>VLOOKUP(C897,自助退!L:V,11,FALSE)</f>
        <v>#N/A</v>
      </c>
    </row>
    <row r="898" spans="1:24">
      <c r="A898" t="s">
        <v>11378</v>
      </c>
      <c r="B898" t="s">
        <v>2811</v>
      </c>
      <c r="C898" t="s">
        <v>7936</v>
      </c>
      <c r="D898">
        <v>500</v>
      </c>
      <c r="E898" t="s">
        <v>11492</v>
      </c>
      <c r="F898" t="s">
        <v>88</v>
      </c>
      <c r="G898" t="s">
        <v>7938</v>
      </c>
      <c r="H898" t="s">
        <v>2813</v>
      </c>
      <c r="I898" t="s">
        <v>10322</v>
      </c>
      <c r="J898" t="s">
        <v>10348</v>
      </c>
      <c r="K898" t="s">
        <v>10349</v>
      </c>
      <c r="L898" t="s">
        <v>10325</v>
      </c>
      <c r="M898" t="s">
        <v>10326</v>
      </c>
      <c r="N898" t="s">
        <v>11378</v>
      </c>
      <c r="O898" t="s">
        <v>10327</v>
      </c>
      <c r="P898" t="s">
        <v>10328</v>
      </c>
      <c r="Q898" t="s">
        <v>10329</v>
      </c>
      <c r="R898" t="s">
        <v>10327</v>
      </c>
      <c r="S898" t="s">
        <v>10327</v>
      </c>
      <c r="T898" t="s">
        <v>10330</v>
      </c>
      <c r="U898" t="str">
        <f t="shared" ref="U898:U961" si="14">G898&amp;D898</f>
        <v>6253624012928550500</v>
      </c>
      <c r="V898" t="e">
        <f>VLOOKUP(U898,网银退汇!F:G,2,FALSE)</f>
        <v>#N/A</v>
      </c>
      <c r="W898" t="e">
        <f>VLOOKUP(U898,网银退汇!F:O,10,FALSE)</f>
        <v>#N/A</v>
      </c>
      <c r="X898" t="e">
        <f>VLOOKUP(C898,自助退!L:V,11,FALSE)</f>
        <v>#N/A</v>
      </c>
    </row>
    <row r="899" spans="1:24">
      <c r="A899" t="s">
        <v>11378</v>
      </c>
      <c r="B899" t="s">
        <v>2814</v>
      </c>
      <c r="C899" t="s">
        <v>7939</v>
      </c>
      <c r="D899">
        <v>12</v>
      </c>
      <c r="E899" t="s">
        <v>11493</v>
      </c>
      <c r="F899" t="s">
        <v>88</v>
      </c>
      <c r="G899" t="s">
        <v>7941</v>
      </c>
      <c r="H899" t="s">
        <v>11494</v>
      </c>
      <c r="I899" t="s">
        <v>10542</v>
      </c>
      <c r="J899" t="s">
        <v>10543</v>
      </c>
      <c r="K899" t="s">
        <v>10544</v>
      </c>
      <c r="L899" t="s">
        <v>10325</v>
      </c>
      <c r="M899" t="s">
        <v>10326</v>
      </c>
      <c r="N899" t="s">
        <v>11378</v>
      </c>
      <c r="O899" t="s">
        <v>10327</v>
      </c>
      <c r="P899" t="s">
        <v>10328</v>
      </c>
      <c r="Q899" t="s">
        <v>10329</v>
      </c>
      <c r="R899" t="s">
        <v>10327</v>
      </c>
      <c r="S899" t="s">
        <v>10327</v>
      </c>
      <c r="T899" t="s">
        <v>10330</v>
      </c>
      <c r="U899" t="str">
        <f t="shared" si="14"/>
        <v>622893000111004866112</v>
      </c>
      <c r="V899" t="e">
        <f>VLOOKUP(U899,网银退汇!F:G,2,FALSE)</f>
        <v>#N/A</v>
      </c>
      <c r="W899" t="e">
        <f>VLOOKUP(U899,网银退汇!F:O,10,FALSE)</f>
        <v>#N/A</v>
      </c>
      <c r="X899" t="e">
        <f>VLOOKUP(C899,自助退!L:V,11,FALSE)</f>
        <v>#N/A</v>
      </c>
    </row>
    <row r="900" spans="1:24">
      <c r="A900" t="s">
        <v>11495</v>
      </c>
      <c r="B900" t="s">
        <v>2817</v>
      </c>
      <c r="C900" t="s">
        <v>7942</v>
      </c>
      <c r="D900">
        <v>9000</v>
      </c>
      <c r="E900" t="s">
        <v>11496</v>
      </c>
      <c r="F900" t="s">
        <v>88</v>
      </c>
      <c r="G900" t="s">
        <v>7944</v>
      </c>
      <c r="H900" t="s">
        <v>2819</v>
      </c>
      <c r="I900" t="s">
        <v>10335</v>
      </c>
      <c r="J900" t="s">
        <v>10374</v>
      </c>
      <c r="K900" t="s">
        <v>10375</v>
      </c>
      <c r="L900" t="s">
        <v>10325</v>
      </c>
      <c r="M900" t="s">
        <v>10326</v>
      </c>
      <c r="N900" t="s">
        <v>11495</v>
      </c>
      <c r="O900" t="s">
        <v>10327</v>
      </c>
      <c r="P900" t="s">
        <v>10328</v>
      </c>
      <c r="Q900" t="s">
        <v>10329</v>
      </c>
      <c r="R900" t="s">
        <v>10327</v>
      </c>
      <c r="S900" t="s">
        <v>10327</v>
      </c>
      <c r="T900" t="s">
        <v>10330</v>
      </c>
      <c r="U900" t="str">
        <f t="shared" si="14"/>
        <v>62706601988825909000</v>
      </c>
      <c r="V900" t="e">
        <f>VLOOKUP(U900,网银退汇!F:G,2,FALSE)</f>
        <v>#N/A</v>
      </c>
      <c r="W900" t="e">
        <f>VLOOKUP(U900,网银退汇!F:O,10,FALSE)</f>
        <v>#N/A</v>
      </c>
      <c r="X900" t="e">
        <f>VLOOKUP(C900,自助退!L:V,11,FALSE)</f>
        <v>#N/A</v>
      </c>
    </row>
    <row r="901" spans="1:24">
      <c r="A901" t="s">
        <v>11495</v>
      </c>
      <c r="B901" t="s">
        <v>2820</v>
      </c>
      <c r="C901" t="s">
        <v>7945</v>
      </c>
      <c r="D901">
        <v>1400</v>
      </c>
      <c r="E901" t="s">
        <v>11497</v>
      </c>
      <c r="F901" t="s">
        <v>88</v>
      </c>
      <c r="G901" t="s">
        <v>7947</v>
      </c>
      <c r="H901" t="s">
        <v>2822</v>
      </c>
      <c r="I901" t="s">
        <v>10322</v>
      </c>
      <c r="J901" t="s">
        <v>10381</v>
      </c>
      <c r="K901" t="s">
        <v>10382</v>
      </c>
      <c r="L901" t="s">
        <v>10325</v>
      </c>
      <c r="M901" t="s">
        <v>10326</v>
      </c>
      <c r="N901" t="s">
        <v>11495</v>
      </c>
      <c r="O901" t="s">
        <v>10327</v>
      </c>
      <c r="P901" t="s">
        <v>10328</v>
      </c>
      <c r="Q901" t="s">
        <v>10329</v>
      </c>
      <c r="R901" t="s">
        <v>10327</v>
      </c>
      <c r="S901" t="s">
        <v>10327</v>
      </c>
      <c r="T901" t="s">
        <v>10330</v>
      </c>
      <c r="U901" t="str">
        <f t="shared" si="14"/>
        <v>62284841404537326121400</v>
      </c>
      <c r="V901" t="e">
        <f>VLOOKUP(U901,网银退汇!F:G,2,FALSE)</f>
        <v>#N/A</v>
      </c>
      <c r="W901" t="e">
        <f>VLOOKUP(U901,网银退汇!F:O,10,FALSE)</f>
        <v>#N/A</v>
      </c>
      <c r="X901" t="e">
        <f>VLOOKUP(C901,自助退!L:V,11,FALSE)</f>
        <v>#N/A</v>
      </c>
    </row>
    <row r="902" spans="1:24">
      <c r="A902" t="s">
        <v>11495</v>
      </c>
      <c r="B902" t="s">
        <v>7948</v>
      </c>
      <c r="C902" t="s">
        <v>7949</v>
      </c>
      <c r="D902">
        <v>84</v>
      </c>
      <c r="E902" t="s">
        <v>11498</v>
      </c>
      <c r="F902" t="s">
        <v>10740</v>
      </c>
      <c r="G902" t="s">
        <v>5038</v>
      </c>
      <c r="H902" t="s">
        <v>2824</v>
      </c>
      <c r="I902" t="s">
        <v>10656</v>
      </c>
      <c r="J902" t="s">
        <v>10657</v>
      </c>
      <c r="K902" t="s">
        <v>10402</v>
      </c>
      <c r="L902" t="s">
        <v>10325</v>
      </c>
      <c r="M902" t="s">
        <v>10364</v>
      </c>
      <c r="N902" t="s">
        <v>11495</v>
      </c>
      <c r="O902" t="s">
        <v>10403</v>
      </c>
      <c r="P902" t="s">
        <v>10328</v>
      </c>
      <c r="Q902" t="s">
        <v>10365</v>
      </c>
      <c r="R902" t="s">
        <v>10327</v>
      </c>
      <c r="S902" t="s">
        <v>10327</v>
      </c>
      <c r="T902" t="s">
        <v>10366</v>
      </c>
      <c r="U902" t="str">
        <f t="shared" si="14"/>
        <v>622369156909184084</v>
      </c>
      <c r="V902">
        <f>VLOOKUP(U902,网银退汇!F:G,2,FALSE)</f>
        <v>84</v>
      </c>
      <c r="W902" t="str">
        <f>VLOOKUP(U902,网银退汇!F:O,10,FALSE)</f>
        <v>20170621</v>
      </c>
      <c r="X902">
        <f>VLOOKUP(C902,自助退!L:V,11,FALSE)</f>
        <v>84</v>
      </c>
    </row>
    <row r="903" spans="1:24">
      <c r="A903" t="s">
        <v>11495</v>
      </c>
      <c r="B903" t="s">
        <v>2825</v>
      </c>
      <c r="C903" t="s">
        <v>7951</v>
      </c>
      <c r="D903">
        <v>101</v>
      </c>
      <c r="E903" t="s">
        <v>11499</v>
      </c>
      <c r="F903" t="s">
        <v>88</v>
      </c>
      <c r="G903" t="s">
        <v>7953</v>
      </c>
      <c r="H903" t="s">
        <v>593</v>
      </c>
      <c r="I903" t="s">
        <v>10335</v>
      </c>
      <c r="J903" t="s">
        <v>10</v>
      </c>
      <c r="K903" t="s">
        <v>10336</v>
      </c>
      <c r="L903" t="s">
        <v>10325</v>
      </c>
      <c r="M903" t="s">
        <v>10326</v>
      </c>
      <c r="N903" t="s">
        <v>11495</v>
      </c>
      <c r="O903" t="s">
        <v>10327</v>
      </c>
      <c r="P903" t="s">
        <v>10328</v>
      </c>
      <c r="Q903" t="s">
        <v>10329</v>
      </c>
      <c r="R903" t="s">
        <v>10327</v>
      </c>
      <c r="S903" t="s">
        <v>10327</v>
      </c>
      <c r="T903" t="s">
        <v>10330</v>
      </c>
      <c r="U903" t="str">
        <f t="shared" si="14"/>
        <v>6214838710530629101</v>
      </c>
      <c r="V903" t="e">
        <f>VLOOKUP(U903,网银退汇!F:G,2,FALSE)</f>
        <v>#N/A</v>
      </c>
      <c r="W903" t="e">
        <f>VLOOKUP(U903,网银退汇!F:O,10,FALSE)</f>
        <v>#N/A</v>
      </c>
      <c r="X903" t="e">
        <f>VLOOKUP(C903,自助退!L:V,11,FALSE)</f>
        <v>#N/A</v>
      </c>
    </row>
    <row r="904" spans="1:24">
      <c r="A904" t="s">
        <v>11495</v>
      </c>
      <c r="B904" t="s">
        <v>2827</v>
      </c>
      <c r="C904" t="s">
        <v>7954</v>
      </c>
      <c r="D904">
        <v>630</v>
      </c>
      <c r="E904" t="s">
        <v>11500</v>
      </c>
      <c r="F904" t="s">
        <v>88</v>
      </c>
      <c r="G904" t="s">
        <v>5039</v>
      </c>
      <c r="H904" t="s">
        <v>2829</v>
      </c>
      <c r="I904" t="s">
        <v>10322</v>
      </c>
      <c r="J904" t="s">
        <v>10381</v>
      </c>
      <c r="K904" t="s">
        <v>10382</v>
      </c>
      <c r="L904" t="s">
        <v>10325</v>
      </c>
      <c r="M904" t="s">
        <v>10326</v>
      </c>
      <c r="N904" t="s">
        <v>11495</v>
      </c>
      <c r="O904" t="s">
        <v>10327</v>
      </c>
      <c r="P904" t="s">
        <v>10328</v>
      </c>
      <c r="Q904" t="s">
        <v>10329</v>
      </c>
      <c r="R904" t="s">
        <v>10327</v>
      </c>
      <c r="S904" t="s">
        <v>10327</v>
      </c>
      <c r="T904" t="s">
        <v>10330</v>
      </c>
      <c r="U904" t="str">
        <f t="shared" si="14"/>
        <v>6228481198758210471630</v>
      </c>
      <c r="V904" t="e">
        <f>VLOOKUP(U904,网银退汇!F:G,2,FALSE)</f>
        <v>#N/A</v>
      </c>
      <c r="W904" t="e">
        <f>VLOOKUP(U904,网银退汇!F:O,10,FALSE)</f>
        <v>#N/A</v>
      </c>
      <c r="X904" t="e">
        <f>VLOOKUP(C904,自助退!L:V,11,FALSE)</f>
        <v>#N/A</v>
      </c>
    </row>
    <row r="905" spans="1:24">
      <c r="A905" t="s">
        <v>11495</v>
      </c>
      <c r="B905" t="s">
        <v>7956</v>
      </c>
      <c r="C905" t="s">
        <v>7957</v>
      </c>
      <c r="D905">
        <v>90</v>
      </c>
      <c r="E905" t="s">
        <v>11501</v>
      </c>
      <c r="F905" t="s">
        <v>10363</v>
      </c>
      <c r="G905" t="s">
        <v>5039</v>
      </c>
      <c r="H905" t="s">
        <v>2831</v>
      </c>
      <c r="I905" t="s">
        <v>10322</v>
      </c>
      <c r="J905" t="s">
        <v>10381</v>
      </c>
      <c r="K905" t="s">
        <v>10382</v>
      </c>
      <c r="L905" t="s">
        <v>10325</v>
      </c>
      <c r="M905" t="s">
        <v>10364</v>
      </c>
      <c r="N905" t="s">
        <v>11495</v>
      </c>
      <c r="O905" t="s">
        <v>10327</v>
      </c>
      <c r="P905" t="s">
        <v>10328</v>
      </c>
      <c r="Q905" t="s">
        <v>10365</v>
      </c>
      <c r="R905" t="s">
        <v>10327</v>
      </c>
      <c r="S905" t="s">
        <v>10327</v>
      </c>
      <c r="T905" t="s">
        <v>10366</v>
      </c>
      <c r="U905" t="str">
        <f t="shared" si="14"/>
        <v>622848119875821047190</v>
      </c>
      <c r="V905">
        <f>VLOOKUP(U905,网银退汇!F:G,2,FALSE)</f>
        <v>90</v>
      </c>
      <c r="W905" t="str">
        <f>VLOOKUP(U905,网银退汇!F:O,10,FALSE)</f>
        <v>20170621</v>
      </c>
      <c r="X905">
        <f>VLOOKUP(C905,自助退!L:V,11,FALSE)</f>
        <v>90</v>
      </c>
    </row>
    <row r="906" spans="1:24">
      <c r="A906" t="s">
        <v>11495</v>
      </c>
      <c r="B906" t="s">
        <v>2832</v>
      </c>
      <c r="C906" t="s">
        <v>7959</v>
      </c>
      <c r="D906">
        <v>3000</v>
      </c>
      <c r="E906" t="s">
        <v>11502</v>
      </c>
      <c r="F906" t="s">
        <v>88</v>
      </c>
      <c r="G906" t="s">
        <v>7961</v>
      </c>
      <c r="H906" t="s">
        <v>2834</v>
      </c>
      <c r="I906" t="s">
        <v>10322</v>
      </c>
      <c r="J906" t="s">
        <v>10381</v>
      </c>
      <c r="K906" t="s">
        <v>10382</v>
      </c>
      <c r="L906" t="s">
        <v>10325</v>
      </c>
      <c r="M906" t="s">
        <v>10326</v>
      </c>
      <c r="N906" t="s">
        <v>11495</v>
      </c>
      <c r="O906" t="s">
        <v>10327</v>
      </c>
      <c r="P906" t="s">
        <v>10328</v>
      </c>
      <c r="Q906" t="s">
        <v>10329</v>
      </c>
      <c r="R906" t="s">
        <v>10327</v>
      </c>
      <c r="S906" t="s">
        <v>10327</v>
      </c>
      <c r="T906" t="s">
        <v>10330</v>
      </c>
      <c r="U906" t="str">
        <f t="shared" si="14"/>
        <v>62284828981839809733000</v>
      </c>
      <c r="V906" t="e">
        <f>VLOOKUP(U906,网银退汇!F:G,2,FALSE)</f>
        <v>#N/A</v>
      </c>
      <c r="W906" t="e">
        <f>VLOOKUP(U906,网银退汇!F:O,10,FALSE)</f>
        <v>#N/A</v>
      </c>
      <c r="X906" t="e">
        <f>VLOOKUP(C906,自助退!L:V,11,FALSE)</f>
        <v>#N/A</v>
      </c>
    </row>
    <row r="907" spans="1:24">
      <c r="A907" t="s">
        <v>11495</v>
      </c>
      <c r="B907" t="s">
        <v>2835</v>
      </c>
      <c r="C907" t="s">
        <v>7962</v>
      </c>
      <c r="D907">
        <v>5100</v>
      </c>
      <c r="E907" t="s">
        <v>11503</v>
      </c>
      <c r="F907" t="s">
        <v>88</v>
      </c>
      <c r="G907" t="s">
        <v>7964</v>
      </c>
      <c r="H907" t="s">
        <v>11504</v>
      </c>
      <c r="I907" t="s">
        <v>10656</v>
      </c>
      <c r="J907" t="s">
        <v>10657</v>
      </c>
      <c r="K907" t="s">
        <v>10402</v>
      </c>
      <c r="L907" t="s">
        <v>10325</v>
      </c>
      <c r="M907" t="s">
        <v>10326</v>
      </c>
      <c r="N907" t="s">
        <v>11495</v>
      </c>
      <c r="O907" t="s">
        <v>10403</v>
      </c>
      <c r="P907" t="s">
        <v>10328</v>
      </c>
      <c r="Q907" t="s">
        <v>10329</v>
      </c>
      <c r="R907" t="s">
        <v>10327</v>
      </c>
      <c r="S907" t="s">
        <v>10327</v>
      </c>
      <c r="T907" t="s">
        <v>10330</v>
      </c>
      <c r="U907" t="str">
        <f t="shared" si="14"/>
        <v>62319000001208579135100</v>
      </c>
      <c r="V907" t="e">
        <f>VLOOKUP(U907,网银退汇!F:G,2,FALSE)</f>
        <v>#N/A</v>
      </c>
      <c r="W907" t="e">
        <f>VLOOKUP(U907,网银退汇!F:O,10,FALSE)</f>
        <v>#N/A</v>
      </c>
      <c r="X907" t="e">
        <f>VLOOKUP(C907,自助退!L:V,11,FALSE)</f>
        <v>#N/A</v>
      </c>
    </row>
    <row r="908" spans="1:24">
      <c r="A908" t="s">
        <v>11495</v>
      </c>
      <c r="B908" t="s">
        <v>2838</v>
      </c>
      <c r="C908" t="s">
        <v>7965</v>
      </c>
      <c r="D908">
        <v>370</v>
      </c>
      <c r="E908" t="s">
        <v>11505</v>
      </c>
      <c r="F908" t="s">
        <v>88</v>
      </c>
      <c r="G908" t="s">
        <v>7967</v>
      </c>
      <c r="H908" t="s">
        <v>2840</v>
      </c>
      <c r="I908" t="s">
        <v>10542</v>
      </c>
      <c r="J908" t="s">
        <v>10543</v>
      </c>
      <c r="K908" t="s">
        <v>10544</v>
      </c>
      <c r="L908" t="s">
        <v>10325</v>
      </c>
      <c r="M908" t="s">
        <v>10326</v>
      </c>
      <c r="N908" t="s">
        <v>11495</v>
      </c>
      <c r="O908" t="s">
        <v>10327</v>
      </c>
      <c r="P908" t="s">
        <v>10328</v>
      </c>
      <c r="Q908" t="s">
        <v>10329</v>
      </c>
      <c r="R908" t="s">
        <v>10327</v>
      </c>
      <c r="S908" t="s">
        <v>10327</v>
      </c>
      <c r="T908" t="s">
        <v>10330</v>
      </c>
      <c r="U908" t="str">
        <f t="shared" si="14"/>
        <v>6217790001122708387370</v>
      </c>
      <c r="V908" t="e">
        <f>VLOOKUP(U908,网银退汇!F:G,2,FALSE)</f>
        <v>#N/A</v>
      </c>
      <c r="W908" t="e">
        <f>VLOOKUP(U908,网银退汇!F:O,10,FALSE)</f>
        <v>#N/A</v>
      </c>
      <c r="X908" t="e">
        <f>VLOOKUP(C908,自助退!L:V,11,FALSE)</f>
        <v>#N/A</v>
      </c>
    </row>
    <row r="909" spans="1:24">
      <c r="A909" t="s">
        <v>11495</v>
      </c>
      <c r="B909" t="s">
        <v>2841</v>
      </c>
      <c r="C909" t="s">
        <v>7968</v>
      </c>
      <c r="D909">
        <v>100</v>
      </c>
      <c r="E909" t="s">
        <v>11506</v>
      </c>
      <c r="F909" t="s">
        <v>88</v>
      </c>
      <c r="G909" t="s">
        <v>7970</v>
      </c>
      <c r="H909" t="s">
        <v>2843</v>
      </c>
      <c r="I909" t="s">
        <v>10335</v>
      </c>
      <c r="J909" t="s">
        <v>10374</v>
      </c>
      <c r="K909" t="s">
        <v>10375</v>
      </c>
      <c r="L909" t="s">
        <v>10325</v>
      </c>
      <c r="M909" t="s">
        <v>10326</v>
      </c>
      <c r="N909" t="s">
        <v>11495</v>
      </c>
      <c r="O909" t="s">
        <v>10327</v>
      </c>
      <c r="P909" t="s">
        <v>10328</v>
      </c>
      <c r="Q909" t="s">
        <v>10329</v>
      </c>
      <c r="R909" t="s">
        <v>10327</v>
      </c>
      <c r="S909" t="s">
        <v>10327</v>
      </c>
      <c r="T909" t="s">
        <v>10330</v>
      </c>
      <c r="U909" t="str">
        <f t="shared" si="14"/>
        <v>6230580000131476256100</v>
      </c>
      <c r="V909" t="e">
        <f>VLOOKUP(U909,网银退汇!F:G,2,FALSE)</f>
        <v>#N/A</v>
      </c>
      <c r="W909" t="e">
        <f>VLOOKUP(U909,网银退汇!F:O,10,FALSE)</f>
        <v>#N/A</v>
      </c>
      <c r="X909" t="e">
        <f>VLOOKUP(C909,自助退!L:V,11,FALSE)</f>
        <v>#N/A</v>
      </c>
    </row>
    <row r="910" spans="1:24">
      <c r="A910" t="s">
        <v>11495</v>
      </c>
      <c r="B910" t="s">
        <v>2844</v>
      </c>
      <c r="C910" t="s">
        <v>7971</v>
      </c>
      <c r="D910">
        <v>99</v>
      </c>
      <c r="E910" t="s">
        <v>11507</v>
      </c>
      <c r="F910" t="s">
        <v>88</v>
      </c>
      <c r="G910" t="s">
        <v>7973</v>
      </c>
      <c r="H910" t="s">
        <v>2846</v>
      </c>
      <c r="I910" t="s">
        <v>10656</v>
      </c>
      <c r="J910" t="s">
        <v>10657</v>
      </c>
      <c r="K910" t="s">
        <v>10402</v>
      </c>
      <c r="L910" t="s">
        <v>10325</v>
      </c>
      <c r="M910" t="s">
        <v>10326</v>
      </c>
      <c r="N910" t="s">
        <v>11495</v>
      </c>
      <c r="O910" t="s">
        <v>10403</v>
      </c>
      <c r="P910" t="s">
        <v>10328</v>
      </c>
      <c r="Q910" t="s">
        <v>10329</v>
      </c>
      <c r="R910" t="s">
        <v>10327</v>
      </c>
      <c r="S910" t="s">
        <v>10327</v>
      </c>
      <c r="T910" t="s">
        <v>10330</v>
      </c>
      <c r="U910" t="str">
        <f t="shared" si="14"/>
        <v>623190000008145784499</v>
      </c>
      <c r="V910" t="e">
        <f>VLOOKUP(U910,网银退汇!F:G,2,FALSE)</f>
        <v>#N/A</v>
      </c>
      <c r="W910" t="e">
        <f>VLOOKUP(U910,网银退汇!F:O,10,FALSE)</f>
        <v>#N/A</v>
      </c>
      <c r="X910" t="e">
        <f>VLOOKUP(C910,自助退!L:V,11,FALSE)</f>
        <v>#N/A</v>
      </c>
    </row>
    <row r="911" spans="1:24">
      <c r="A911" t="s">
        <v>11495</v>
      </c>
      <c r="B911" t="s">
        <v>2847</v>
      </c>
      <c r="C911" t="s">
        <v>7974</v>
      </c>
      <c r="D911">
        <v>2000</v>
      </c>
      <c r="E911" t="s">
        <v>11508</v>
      </c>
      <c r="F911" t="s">
        <v>88</v>
      </c>
      <c r="G911" t="s">
        <v>7976</v>
      </c>
      <c r="H911" t="s">
        <v>2849</v>
      </c>
      <c r="I911" t="s">
        <v>10656</v>
      </c>
      <c r="J911" t="s">
        <v>10657</v>
      </c>
      <c r="K911" t="s">
        <v>10402</v>
      </c>
      <c r="L911" t="s">
        <v>10325</v>
      </c>
      <c r="M911" t="s">
        <v>10326</v>
      </c>
      <c r="N911" t="s">
        <v>11495</v>
      </c>
      <c r="O911" t="s">
        <v>10403</v>
      </c>
      <c r="P911" t="s">
        <v>10328</v>
      </c>
      <c r="Q911" t="s">
        <v>10329</v>
      </c>
      <c r="R911" t="s">
        <v>10327</v>
      </c>
      <c r="S911" t="s">
        <v>10327</v>
      </c>
      <c r="T911" t="s">
        <v>10330</v>
      </c>
      <c r="U911" t="str">
        <f t="shared" si="14"/>
        <v>62319000000446832212000</v>
      </c>
      <c r="V911" t="e">
        <f>VLOOKUP(U911,网银退汇!F:G,2,FALSE)</f>
        <v>#N/A</v>
      </c>
      <c r="W911" t="e">
        <f>VLOOKUP(U911,网银退汇!F:O,10,FALSE)</f>
        <v>#N/A</v>
      </c>
      <c r="X911" t="e">
        <f>VLOOKUP(C911,自助退!L:V,11,FALSE)</f>
        <v>#N/A</v>
      </c>
    </row>
    <row r="912" spans="1:24">
      <c r="A912" t="s">
        <v>11495</v>
      </c>
      <c r="B912" t="s">
        <v>7977</v>
      </c>
      <c r="C912" t="s">
        <v>7978</v>
      </c>
      <c r="D912">
        <v>96</v>
      </c>
      <c r="E912" t="s">
        <v>11509</v>
      </c>
      <c r="F912" t="s">
        <v>10363</v>
      </c>
      <c r="G912" t="s">
        <v>5040</v>
      </c>
      <c r="H912" t="s">
        <v>2851</v>
      </c>
      <c r="I912" t="s">
        <v>10322</v>
      </c>
      <c r="J912" t="s">
        <v>10351</v>
      </c>
      <c r="K912" t="s">
        <v>10352</v>
      </c>
      <c r="L912" t="s">
        <v>10325</v>
      </c>
      <c r="M912" t="s">
        <v>10364</v>
      </c>
      <c r="N912" t="s">
        <v>11495</v>
      </c>
      <c r="O912" t="s">
        <v>10327</v>
      </c>
      <c r="P912" t="s">
        <v>10328</v>
      </c>
      <c r="Q912" t="s">
        <v>10365</v>
      </c>
      <c r="R912" t="s">
        <v>10327</v>
      </c>
      <c r="S912" t="s">
        <v>10327</v>
      </c>
      <c r="T912" t="s">
        <v>10366</v>
      </c>
      <c r="U912" t="str">
        <f t="shared" si="14"/>
        <v>621226250500064269096</v>
      </c>
      <c r="V912">
        <f>VLOOKUP(U912,网银退汇!F:G,2,FALSE)</f>
        <v>96</v>
      </c>
      <c r="W912" t="str">
        <f>VLOOKUP(U912,网银退汇!F:O,10,FALSE)</f>
        <v>20170621</v>
      </c>
      <c r="X912">
        <f>VLOOKUP(C912,自助退!L:V,11,FALSE)</f>
        <v>96</v>
      </c>
    </row>
    <row r="913" spans="1:24">
      <c r="A913" t="s">
        <v>11495</v>
      </c>
      <c r="B913" t="s">
        <v>2852</v>
      </c>
      <c r="C913" t="s">
        <v>7980</v>
      </c>
      <c r="D913">
        <v>1078</v>
      </c>
      <c r="E913" t="s">
        <v>11510</v>
      </c>
      <c r="F913" t="s">
        <v>88</v>
      </c>
      <c r="G913" t="s">
        <v>7982</v>
      </c>
      <c r="H913" t="s">
        <v>2854</v>
      </c>
      <c r="I913" t="s">
        <v>10656</v>
      </c>
      <c r="J913" t="s">
        <v>10657</v>
      </c>
      <c r="K913" t="s">
        <v>10402</v>
      </c>
      <c r="L913" t="s">
        <v>10325</v>
      </c>
      <c r="M913" t="s">
        <v>10326</v>
      </c>
      <c r="N913" t="s">
        <v>11495</v>
      </c>
      <c r="O913" t="s">
        <v>10403</v>
      </c>
      <c r="P913" t="s">
        <v>10328</v>
      </c>
      <c r="Q913" t="s">
        <v>10329</v>
      </c>
      <c r="R913" t="s">
        <v>10327</v>
      </c>
      <c r="S913" t="s">
        <v>10327</v>
      </c>
      <c r="T913" t="s">
        <v>10330</v>
      </c>
      <c r="U913" t="str">
        <f t="shared" si="14"/>
        <v>62319000001108867321078</v>
      </c>
      <c r="V913" t="e">
        <f>VLOOKUP(U913,网银退汇!F:G,2,FALSE)</f>
        <v>#N/A</v>
      </c>
      <c r="W913" t="e">
        <f>VLOOKUP(U913,网银退汇!F:O,10,FALSE)</f>
        <v>#N/A</v>
      </c>
      <c r="X913" t="e">
        <f>VLOOKUP(C913,自助退!L:V,11,FALSE)</f>
        <v>#N/A</v>
      </c>
    </row>
    <row r="914" spans="1:24">
      <c r="A914" t="s">
        <v>11495</v>
      </c>
      <c r="B914" t="s">
        <v>2855</v>
      </c>
      <c r="C914" t="s">
        <v>7983</v>
      </c>
      <c r="D914">
        <v>960</v>
      </c>
      <c r="E914" t="s">
        <v>11511</v>
      </c>
      <c r="F914" t="s">
        <v>88</v>
      </c>
      <c r="G914" t="s">
        <v>5019</v>
      </c>
      <c r="H914" t="s">
        <v>11512</v>
      </c>
      <c r="I914" t="s">
        <v>10335</v>
      </c>
      <c r="J914" t="s">
        <v>10</v>
      </c>
      <c r="K914" t="s">
        <v>10336</v>
      </c>
      <c r="L914" t="s">
        <v>10325</v>
      </c>
      <c r="M914" t="s">
        <v>10326</v>
      </c>
      <c r="N914" t="s">
        <v>11495</v>
      </c>
      <c r="O914" t="s">
        <v>10327</v>
      </c>
      <c r="P914" t="s">
        <v>10328</v>
      </c>
      <c r="Q914" t="s">
        <v>10329</v>
      </c>
      <c r="R914" t="s">
        <v>10327</v>
      </c>
      <c r="S914" t="s">
        <v>10327</v>
      </c>
      <c r="T914" t="s">
        <v>10330</v>
      </c>
      <c r="U914" t="str">
        <f t="shared" si="14"/>
        <v>6214858713921435960</v>
      </c>
      <c r="V914" t="e">
        <f>VLOOKUP(U914,网银退汇!F:G,2,FALSE)</f>
        <v>#N/A</v>
      </c>
      <c r="W914" t="e">
        <f>VLOOKUP(U914,网银退汇!F:O,10,FALSE)</f>
        <v>#N/A</v>
      </c>
      <c r="X914" t="e">
        <f>VLOOKUP(C914,自助退!L:V,11,FALSE)</f>
        <v>#N/A</v>
      </c>
    </row>
    <row r="915" spans="1:24">
      <c r="A915" t="s">
        <v>11495</v>
      </c>
      <c r="B915" t="s">
        <v>2856</v>
      </c>
      <c r="C915" t="s">
        <v>7985</v>
      </c>
      <c r="D915">
        <v>728</v>
      </c>
      <c r="E915" t="s">
        <v>11513</v>
      </c>
      <c r="F915" t="s">
        <v>88</v>
      </c>
      <c r="G915" t="s">
        <v>7987</v>
      </c>
      <c r="H915" t="s">
        <v>2858</v>
      </c>
      <c r="I915" t="s">
        <v>10322</v>
      </c>
      <c r="J915" t="s">
        <v>10381</v>
      </c>
      <c r="K915" t="s">
        <v>10382</v>
      </c>
      <c r="L915" t="s">
        <v>10325</v>
      </c>
      <c r="M915" t="s">
        <v>10326</v>
      </c>
      <c r="N915" t="s">
        <v>11495</v>
      </c>
      <c r="O915" t="s">
        <v>10327</v>
      </c>
      <c r="P915" t="s">
        <v>10328</v>
      </c>
      <c r="Q915" t="s">
        <v>10329</v>
      </c>
      <c r="R915" t="s">
        <v>10327</v>
      </c>
      <c r="S915" t="s">
        <v>10327</v>
      </c>
      <c r="T915" t="s">
        <v>10330</v>
      </c>
      <c r="U915" t="str">
        <f t="shared" si="14"/>
        <v>6228454158001468972728</v>
      </c>
      <c r="V915" t="e">
        <f>VLOOKUP(U915,网银退汇!F:G,2,FALSE)</f>
        <v>#N/A</v>
      </c>
      <c r="W915" t="e">
        <f>VLOOKUP(U915,网银退汇!F:O,10,FALSE)</f>
        <v>#N/A</v>
      </c>
      <c r="X915" t="e">
        <f>VLOOKUP(C915,自助退!L:V,11,FALSE)</f>
        <v>#N/A</v>
      </c>
    </row>
    <row r="916" spans="1:24">
      <c r="A916" t="s">
        <v>11495</v>
      </c>
      <c r="B916" t="s">
        <v>2859</v>
      </c>
      <c r="C916" t="s">
        <v>7988</v>
      </c>
      <c r="D916">
        <v>500</v>
      </c>
      <c r="E916" t="s">
        <v>11514</v>
      </c>
      <c r="F916" t="s">
        <v>88</v>
      </c>
      <c r="G916" t="s">
        <v>7990</v>
      </c>
      <c r="H916" t="s">
        <v>2861</v>
      </c>
      <c r="I916" t="s">
        <v>10322</v>
      </c>
      <c r="J916" t="s">
        <v>10348</v>
      </c>
      <c r="K916" t="s">
        <v>10349</v>
      </c>
      <c r="L916" t="s">
        <v>10325</v>
      </c>
      <c r="M916" t="s">
        <v>10326</v>
      </c>
      <c r="N916" t="s">
        <v>11495</v>
      </c>
      <c r="O916" t="s">
        <v>10327</v>
      </c>
      <c r="P916" t="s">
        <v>10328</v>
      </c>
      <c r="Q916" t="s">
        <v>10329</v>
      </c>
      <c r="R916" t="s">
        <v>10327</v>
      </c>
      <c r="S916" t="s">
        <v>10327</v>
      </c>
      <c r="T916" t="s">
        <v>10330</v>
      </c>
      <c r="U916" t="str">
        <f t="shared" si="14"/>
        <v>6283174240931475500</v>
      </c>
      <c r="V916" t="e">
        <f>VLOOKUP(U916,网银退汇!F:G,2,FALSE)</f>
        <v>#N/A</v>
      </c>
      <c r="W916" t="e">
        <f>VLOOKUP(U916,网银退汇!F:O,10,FALSE)</f>
        <v>#N/A</v>
      </c>
      <c r="X916" t="e">
        <f>VLOOKUP(C916,自助退!L:V,11,FALSE)</f>
        <v>#N/A</v>
      </c>
    </row>
    <row r="917" spans="1:24">
      <c r="A917" t="s">
        <v>11495</v>
      </c>
      <c r="B917" t="s">
        <v>2862</v>
      </c>
      <c r="C917" t="s">
        <v>7991</v>
      </c>
      <c r="D917">
        <v>500</v>
      </c>
      <c r="E917" t="s">
        <v>11514</v>
      </c>
      <c r="F917" t="s">
        <v>88</v>
      </c>
      <c r="G917" t="s">
        <v>7990</v>
      </c>
      <c r="H917" t="s">
        <v>2861</v>
      </c>
      <c r="I917" t="s">
        <v>10322</v>
      </c>
      <c r="J917" t="s">
        <v>10348</v>
      </c>
      <c r="K917" t="s">
        <v>10349</v>
      </c>
      <c r="L917" t="s">
        <v>10325</v>
      </c>
      <c r="M917" t="s">
        <v>10326</v>
      </c>
      <c r="N917" t="s">
        <v>11495</v>
      </c>
      <c r="O917" t="s">
        <v>10327</v>
      </c>
      <c r="P917" t="s">
        <v>10328</v>
      </c>
      <c r="Q917" t="s">
        <v>10329</v>
      </c>
      <c r="R917" t="s">
        <v>10327</v>
      </c>
      <c r="S917" t="s">
        <v>10327</v>
      </c>
      <c r="T917" t="s">
        <v>10330</v>
      </c>
      <c r="U917" t="str">
        <f t="shared" si="14"/>
        <v>6283174240931475500</v>
      </c>
      <c r="V917" t="e">
        <f>VLOOKUP(U917,网银退汇!F:G,2,FALSE)</f>
        <v>#N/A</v>
      </c>
      <c r="W917" t="e">
        <f>VLOOKUP(U917,网银退汇!F:O,10,FALSE)</f>
        <v>#N/A</v>
      </c>
      <c r="X917" t="e">
        <f>VLOOKUP(C917,自助退!L:V,11,FALSE)</f>
        <v>#N/A</v>
      </c>
    </row>
    <row r="918" spans="1:24">
      <c r="A918" t="s">
        <v>11495</v>
      </c>
      <c r="B918" t="s">
        <v>2863</v>
      </c>
      <c r="C918" t="s">
        <v>7993</v>
      </c>
      <c r="D918">
        <v>74</v>
      </c>
      <c r="E918" t="s">
        <v>11515</v>
      </c>
      <c r="F918" t="s">
        <v>88</v>
      </c>
      <c r="G918" t="s">
        <v>7990</v>
      </c>
      <c r="H918" t="s">
        <v>2861</v>
      </c>
      <c r="I918" t="s">
        <v>10322</v>
      </c>
      <c r="J918" t="s">
        <v>10348</v>
      </c>
      <c r="K918" t="s">
        <v>10349</v>
      </c>
      <c r="L918" t="s">
        <v>10325</v>
      </c>
      <c r="M918" t="s">
        <v>10326</v>
      </c>
      <c r="N918" t="s">
        <v>11495</v>
      </c>
      <c r="O918" t="s">
        <v>10327</v>
      </c>
      <c r="P918" t="s">
        <v>10328</v>
      </c>
      <c r="Q918" t="s">
        <v>10329</v>
      </c>
      <c r="R918" t="s">
        <v>10327</v>
      </c>
      <c r="S918" t="s">
        <v>10327</v>
      </c>
      <c r="T918" t="s">
        <v>10330</v>
      </c>
      <c r="U918" t="str">
        <f t="shared" si="14"/>
        <v>628317424093147574</v>
      </c>
      <c r="V918" t="e">
        <f>VLOOKUP(U918,网银退汇!F:G,2,FALSE)</f>
        <v>#N/A</v>
      </c>
      <c r="W918" t="e">
        <f>VLOOKUP(U918,网银退汇!F:O,10,FALSE)</f>
        <v>#N/A</v>
      </c>
      <c r="X918" t="e">
        <f>VLOOKUP(C918,自助退!L:V,11,FALSE)</f>
        <v>#N/A</v>
      </c>
    </row>
    <row r="919" spans="1:24">
      <c r="A919" t="s">
        <v>11495</v>
      </c>
      <c r="B919" t="s">
        <v>2864</v>
      </c>
      <c r="C919" t="s">
        <v>7995</v>
      </c>
      <c r="D919">
        <v>9000</v>
      </c>
      <c r="E919" t="s">
        <v>11516</v>
      </c>
      <c r="F919" t="s">
        <v>88</v>
      </c>
      <c r="G919" t="s">
        <v>7997</v>
      </c>
      <c r="H919" t="s">
        <v>2866</v>
      </c>
      <c r="I919" t="s">
        <v>10992</v>
      </c>
      <c r="J919" t="s">
        <v>10993</v>
      </c>
      <c r="K919" t="s">
        <v>10994</v>
      </c>
      <c r="L919" t="s">
        <v>10325</v>
      </c>
      <c r="M919" t="s">
        <v>10326</v>
      </c>
      <c r="N919" t="s">
        <v>11495</v>
      </c>
      <c r="O919" t="s">
        <v>10327</v>
      </c>
      <c r="P919" t="s">
        <v>10328</v>
      </c>
      <c r="Q919" t="s">
        <v>10329</v>
      </c>
      <c r="R919" t="s">
        <v>10327</v>
      </c>
      <c r="S919" t="s">
        <v>10327</v>
      </c>
      <c r="T919" t="s">
        <v>10330</v>
      </c>
      <c r="U919" t="str">
        <f t="shared" si="14"/>
        <v>62255813201405159000</v>
      </c>
      <c r="V919" t="e">
        <f>VLOOKUP(U919,网银退汇!F:G,2,FALSE)</f>
        <v>#N/A</v>
      </c>
      <c r="W919" t="e">
        <f>VLOOKUP(U919,网银退汇!F:O,10,FALSE)</f>
        <v>#N/A</v>
      </c>
      <c r="X919" t="e">
        <f>VLOOKUP(C919,自助退!L:V,11,FALSE)</f>
        <v>#N/A</v>
      </c>
    </row>
    <row r="920" spans="1:24">
      <c r="A920" t="s">
        <v>11495</v>
      </c>
      <c r="B920" t="s">
        <v>2867</v>
      </c>
      <c r="C920" t="s">
        <v>7998</v>
      </c>
      <c r="D920">
        <v>900</v>
      </c>
      <c r="E920" t="s">
        <v>11517</v>
      </c>
      <c r="F920" t="s">
        <v>88</v>
      </c>
      <c r="G920" t="s">
        <v>7997</v>
      </c>
      <c r="H920" t="s">
        <v>2866</v>
      </c>
      <c r="I920" t="s">
        <v>10992</v>
      </c>
      <c r="J920" t="s">
        <v>10993</v>
      </c>
      <c r="K920" t="s">
        <v>10994</v>
      </c>
      <c r="L920" t="s">
        <v>10325</v>
      </c>
      <c r="M920" t="s">
        <v>10326</v>
      </c>
      <c r="N920" t="s">
        <v>11495</v>
      </c>
      <c r="O920" t="s">
        <v>10327</v>
      </c>
      <c r="P920" t="s">
        <v>10328</v>
      </c>
      <c r="Q920" t="s">
        <v>10329</v>
      </c>
      <c r="R920" t="s">
        <v>10327</v>
      </c>
      <c r="S920" t="s">
        <v>10327</v>
      </c>
      <c r="T920" t="s">
        <v>10330</v>
      </c>
      <c r="U920" t="str">
        <f t="shared" si="14"/>
        <v>6225581320140515900</v>
      </c>
      <c r="V920" t="e">
        <f>VLOOKUP(U920,网银退汇!F:G,2,FALSE)</f>
        <v>#N/A</v>
      </c>
      <c r="W920" t="e">
        <f>VLOOKUP(U920,网银退汇!F:O,10,FALSE)</f>
        <v>#N/A</v>
      </c>
      <c r="X920" t="e">
        <f>VLOOKUP(C920,自助退!L:V,11,FALSE)</f>
        <v>#N/A</v>
      </c>
    </row>
    <row r="921" spans="1:24">
      <c r="A921" t="s">
        <v>11495</v>
      </c>
      <c r="B921" t="s">
        <v>2868</v>
      </c>
      <c r="C921" t="s">
        <v>8000</v>
      </c>
      <c r="D921">
        <v>1800</v>
      </c>
      <c r="E921" t="s">
        <v>11518</v>
      </c>
      <c r="F921" t="s">
        <v>88</v>
      </c>
      <c r="G921" t="s">
        <v>8002</v>
      </c>
      <c r="H921" t="s">
        <v>2870</v>
      </c>
      <c r="I921" t="s">
        <v>10322</v>
      </c>
      <c r="J921" t="s">
        <v>10359</v>
      </c>
      <c r="K921" t="s">
        <v>10360</v>
      </c>
      <c r="L921" t="s">
        <v>10325</v>
      </c>
      <c r="M921" t="s">
        <v>10326</v>
      </c>
      <c r="N921" t="s">
        <v>11495</v>
      </c>
      <c r="O921" t="s">
        <v>10327</v>
      </c>
      <c r="P921" t="s">
        <v>10328</v>
      </c>
      <c r="Q921" t="s">
        <v>10329</v>
      </c>
      <c r="R921" t="s">
        <v>10327</v>
      </c>
      <c r="S921" t="s">
        <v>10327</v>
      </c>
      <c r="T921" t="s">
        <v>10330</v>
      </c>
      <c r="U921" t="str">
        <f t="shared" si="14"/>
        <v>45635127001252747781800</v>
      </c>
      <c r="V921" t="e">
        <f>VLOOKUP(U921,网银退汇!F:G,2,FALSE)</f>
        <v>#N/A</v>
      </c>
      <c r="W921" t="e">
        <f>VLOOKUP(U921,网银退汇!F:O,10,FALSE)</f>
        <v>#N/A</v>
      </c>
      <c r="X921" t="e">
        <f>VLOOKUP(C921,自助退!L:V,11,FALSE)</f>
        <v>#N/A</v>
      </c>
    </row>
    <row r="922" spans="1:24">
      <c r="A922" t="s">
        <v>11495</v>
      </c>
      <c r="B922" t="s">
        <v>2871</v>
      </c>
      <c r="C922" t="s">
        <v>8003</v>
      </c>
      <c r="D922">
        <v>505</v>
      </c>
      <c r="E922" t="s">
        <v>11519</v>
      </c>
      <c r="F922" t="s">
        <v>88</v>
      </c>
      <c r="G922" t="s">
        <v>8005</v>
      </c>
      <c r="H922" t="s">
        <v>11520</v>
      </c>
      <c r="I922" t="s">
        <v>10322</v>
      </c>
      <c r="J922" t="s">
        <v>10348</v>
      </c>
      <c r="K922" t="s">
        <v>10349</v>
      </c>
      <c r="L922" t="s">
        <v>10325</v>
      </c>
      <c r="M922" t="s">
        <v>10326</v>
      </c>
      <c r="N922" t="s">
        <v>11495</v>
      </c>
      <c r="O922" t="s">
        <v>10327</v>
      </c>
      <c r="P922" t="s">
        <v>10328</v>
      </c>
      <c r="Q922" t="s">
        <v>10329</v>
      </c>
      <c r="R922" t="s">
        <v>10327</v>
      </c>
      <c r="S922" t="s">
        <v>10327</v>
      </c>
      <c r="T922" t="s">
        <v>10330</v>
      </c>
      <c r="U922" t="str">
        <f t="shared" si="14"/>
        <v>6236683860003378929505</v>
      </c>
      <c r="V922" t="e">
        <f>VLOOKUP(U922,网银退汇!F:G,2,FALSE)</f>
        <v>#N/A</v>
      </c>
      <c r="W922" t="e">
        <f>VLOOKUP(U922,网银退汇!F:O,10,FALSE)</f>
        <v>#N/A</v>
      </c>
      <c r="X922" t="e">
        <f>VLOOKUP(C922,自助退!L:V,11,FALSE)</f>
        <v>#N/A</v>
      </c>
    </row>
    <row r="923" spans="1:24">
      <c r="A923" t="s">
        <v>11495</v>
      </c>
      <c r="B923" t="s">
        <v>2874</v>
      </c>
      <c r="C923" t="s">
        <v>8006</v>
      </c>
      <c r="D923">
        <v>62</v>
      </c>
      <c r="E923" t="s">
        <v>11521</v>
      </c>
      <c r="F923" t="s">
        <v>88</v>
      </c>
      <c r="G923" t="s">
        <v>8002</v>
      </c>
      <c r="H923" t="s">
        <v>2870</v>
      </c>
      <c r="I923" t="s">
        <v>10322</v>
      </c>
      <c r="J923" t="s">
        <v>10359</v>
      </c>
      <c r="K923" t="s">
        <v>10360</v>
      </c>
      <c r="L923" t="s">
        <v>10325</v>
      </c>
      <c r="M923" t="s">
        <v>10326</v>
      </c>
      <c r="N923" t="s">
        <v>11495</v>
      </c>
      <c r="O923" t="s">
        <v>10327</v>
      </c>
      <c r="P923" t="s">
        <v>10328</v>
      </c>
      <c r="Q923" t="s">
        <v>10329</v>
      </c>
      <c r="R923" t="s">
        <v>10327</v>
      </c>
      <c r="S923" t="s">
        <v>10327</v>
      </c>
      <c r="T923" t="s">
        <v>10330</v>
      </c>
      <c r="U923" t="str">
        <f t="shared" si="14"/>
        <v>456351270012527477862</v>
      </c>
      <c r="V923" t="e">
        <f>VLOOKUP(U923,网银退汇!F:G,2,FALSE)</f>
        <v>#N/A</v>
      </c>
      <c r="W923" t="e">
        <f>VLOOKUP(U923,网银退汇!F:O,10,FALSE)</f>
        <v>#N/A</v>
      </c>
      <c r="X923" t="e">
        <f>VLOOKUP(C923,自助退!L:V,11,FALSE)</f>
        <v>#N/A</v>
      </c>
    </row>
    <row r="924" spans="1:24">
      <c r="A924" t="s">
        <v>11495</v>
      </c>
      <c r="B924" t="s">
        <v>2875</v>
      </c>
      <c r="C924" t="s">
        <v>8008</v>
      </c>
      <c r="D924">
        <v>500</v>
      </c>
      <c r="E924" t="s">
        <v>11522</v>
      </c>
      <c r="F924" t="s">
        <v>88</v>
      </c>
      <c r="G924" t="s">
        <v>8010</v>
      </c>
      <c r="H924" t="s">
        <v>2877</v>
      </c>
      <c r="I924" t="s">
        <v>10322</v>
      </c>
      <c r="J924" t="s">
        <v>10381</v>
      </c>
      <c r="K924" t="s">
        <v>10382</v>
      </c>
      <c r="L924" t="s">
        <v>10325</v>
      </c>
      <c r="M924" t="s">
        <v>10326</v>
      </c>
      <c r="N924" t="s">
        <v>11495</v>
      </c>
      <c r="O924" t="s">
        <v>10327</v>
      </c>
      <c r="P924" t="s">
        <v>10328</v>
      </c>
      <c r="Q924" t="s">
        <v>10329</v>
      </c>
      <c r="R924" t="s">
        <v>10327</v>
      </c>
      <c r="S924" t="s">
        <v>10327</v>
      </c>
      <c r="T924" t="s">
        <v>10330</v>
      </c>
      <c r="U924" t="str">
        <f t="shared" si="14"/>
        <v>6228480868516429578500</v>
      </c>
      <c r="V924" t="e">
        <f>VLOOKUP(U924,网银退汇!F:G,2,FALSE)</f>
        <v>#N/A</v>
      </c>
      <c r="W924" t="e">
        <f>VLOOKUP(U924,网银退汇!F:O,10,FALSE)</f>
        <v>#N/A</v>
      </c>
      <c r="X924" t="e">
        <f>VLOOKUP(C924,自助退!L:V,11,FALSE)</f>
        <v>#N/A</v>
      </c>
    </row>
    <row r="925" spans="1:24">
      <c r="A925" t="s">
        <v>11495</v>
      </c>
      <c r="B925" t="s">
        <v>2878</v>
      </c>
      <c r="C925" t="s">
        <v>8011</v>
      </c>
      <c r="D925">
        <v>3800</v>
      </c>
      <c r="E925" t="s">
        <v>11523</v>
      </c>
      <c r="F925" t="s">
        <v>88</v>
      </c>
      <c r="G925" t="s">
        <v>8010</v>
      </c>
      <c r="H925" t="s">
        <v>2877</v>
      </c>
      <c r="I925" t="s">
        <v>10322</v>
      </c>
      <c r="J925" t="s">
        <v>10381</v>
      </c>
      <c r="K925" t="s">
        <v>10382</v>
      </c>
      <c r="L925" t="s">
        <v>10325</v>
      </c>
      <c r="M925" t="s">
        <v>10326</v>
      </c>
      <c r="N925" t="s">
        <v>11495</v>
      </c>
      <c r="O925" t="s">
        <v>10327</v>
      </c>
      <c r="P925" t="s">
        <v>10328</v>
      </c>
      <c r="Q925" t="s">
        <v>10329</v>
      </c>
      <c r="R925" t="s">
        <v>10327</v>
      </c>
      <c r="S925" t="s">
        <v>10327</v>
      </c>
      <c r="T925" t="s">
        <v>10330</v>
      </c>
      <c r="U925" t="str">
        <f t="shared" si="14"/>
        <v>62284808685164295783800</v>
      </c>
      <c r="V925" t="e">
        <f>VLOOKUP(U925,网银退汇!F:G,2,FALSE)</f>
        <v>#N/A</v>
      </c>
      <c r="W925" t="e">
        <f>VLOOKUP(U925,网银退汇!F:O,10,FALSE)</f>
        <v>#N/A</v>
      </c>
      <c r="X925" t="e">
        <f>VLOOKUP(C925,自助退!L:V,11,FALSE)</f>
        <v>#N/A</v>
      </c>
    </row>
    <row r="926" spans="1:24">
      <c r="A926" t="s">
        <v>11495</v>
      </c>
      <c r="B926" t="s">
        <v>8013</v>
      </c>
      <c r="C926" t="s">
        <v>8014</v>
      </c>
      <c r="D926">
        <v>292</v>
      </c>
      <c r="E926" t="s">
        <v>11524</v>
      </c>
      <c r="F926" t="s">
        <v>96</v>
      </c>
      <c r="G926" t="s">
        <v>5041</v>
      </c>
      <c r="H926" t="s">
        <v>2887</v>
      </c>
      <c r="I926" t="s">
        <v>10656</v>
      </c>
      <c r="J926" t="s">
        <v>10657</v>
      </c>
      <c r="K926" t="s">
        <v>10402</v>
      </c>
      <c r="L926" t="s">
        <v>10325</v>
      </c>
      <c r="M926" t="s">
        <v>10364</v>
      </c>
      <c r="N926" t="s">
        <v>11495</v>
      </c>
      <c r="O926" t="s">
        <v>10403</v>
      </c>
      <c r="P926" t="s">
        <v>10328</v>
      </c>
      <c r="Q926" t="s">
        <v>10365</v>
      </c>
      <c r="R926" t="s">
        <v>10327</v>
      </c>
      <c r="S926" t="s">
        <v>10327</v>
      </c>
      <c r="T926" t="s">
        <v>10366</v>
      </c>
      <c r="U926" t="str">
        <f t="shared" si="14"/>
        <v>6223691845589989292</v>
      </c>
      <c r="V926">
        <f>VLOOKUP(U926,网银退汇!F:G,2,FALSE)</f>
        <v>292</v>
      </c>
      <c r="W926" t="str">
        <f>VLOOKUP(U926,网银退汇!F:O,10,FALSE)</f>
        <v>20170621</v>
      </c>
      <c r="X926">
        <f>VLOOKUP(C926,自助退!L:V,11,FALSE)</f>
        <v>292</v>
      </c>
    </row>
    <row r="927" spans="1:24">
      <c r="A927" t="s">
        <v>11495</v>
      </c>
      <c r="B927" t="s">
        <v>2883</v>
      </c>
      <c r="C927" t="s">
        <v>8016</v>
      </c>
      <c r="D927">
        <v>205</v>
      </c>
      <c r="E927" t="s">
        <v>11525</v>
      </c>
      <c r="F927" t="s">
        <v>88</v>
      </c>
      <c r="G927" t="s">
        <v>8018</v>
      </c>
      <c r="H927" t="s">
        <v>11526</v>
      </c>
      <c r="I927" t="s">
        <v>10542</v>
      </c>
      <c r="J927" t="s">
        <v>10543</v>
      </c>
      <c r="K927" t="s">
        <v>10544</v>
      </c>
      <c r="L927" t="s">
        <v>10325</v>
      </c>
      <c r="M927" t="s">
        <v>10326</v>
      </c>
      <c r="N927" t="s">
        <v>11495</v>
      </c>
      <c r="O927" t="s">
        <v>10327</v>
      </c>
      <c r="P927" t="s">
        <v>10328</v>
      </c>
      <c r="Q927" t="s">
        <v>10329</v>
      </c>
      <c r="R927" t="s">
        <v>10327</v>
      </c>
      <c r="S927" t="s">
        <v>10327</v>
      </c>
      <c r="T927" t="s">
        <v>10330</v>
      </c>
      <c r="U927" t="str">
        <f t="shared" si="14"/>
        <v>6217790001107548170205</v>
      </c>
      <c r="V927" t="e">
        <f>VLOOKUP(U927,网银退汇!F:G,2,FALSE)</f>
        <v>#N/A</v>
      </c>
      <c r="W927" t="e">
        <f>VLOOKUP(U927,网银退汇!F:O,10,FALSE)</f>
        <v>#N/A</v>
      </c>
      <c r="X927" t="e">
        <f>VLOOKUP(C927,自助退!L:V,11,FALSE)</f>
        <v>#N/A</v>
      </c>
    </row>
    <row r="928" spans="1:24">
      <c r="A928" t="s">
        <v>11495</v>
      </c>
      <c r="B928" t="s">
        <v>8019</v>
      </c>
      <c r="C928" t="s">
        <v>8020</v>
      </c>
      <c r="D928">
        <v>405</v>
      </c>
      <c r="E928" t="s">
        <v>11527</v>
      </c>
      <c r="F928" t="s">
        <v>96</v>
      </c>
      <c r="G928" t="s">
        <v>5041</v>
      </c>
      <c r="H928" t="s">
        <v>2887</v>
      </c>
      <c r="I928" t="s">
        <v>10656</v>
      </c>
      <c r="J928" t="s">
        <v>10657</v>
      </c>
      <c r="K928" t="s">
        <v>10402</v>
      </c>
      <c r="L928" t="s">
        <v>10325</v>
      </c>
      <c r="M928" t="s">
        <v>10364</v>
      </c>
      <c r="N928" t="s">
        <v>11495</v>
      </c>
      <c r="O928" t="s">
        <v>10403</v>
      </c>
      <c r="P928" t="s">
        <v>10328</v>
      </c>
      <c r="Q928" t="s">
        <v>10365</v>
      </c>
      <c r="R928" t="s">
        <v>10327</v>
      </c>
      <c r="S928" t="s">
        <v>10327</v>
      </c>
      <c r="T928" t="s">
        <v>10366</v>
      </c>
      <c r="U928" t="str">
        <f t="shared" si="14"/>
        <v>6223691845589989405</v>
      </c>
      <c r="V928">
        <f>VLOOKUP(U928,网银退汇!F:G,2,FALSE)</f>
        <v>405</v>
      </c>
      <c r="W928" t="str">
        <f>VLOOKUP(U928,网银退汇!F:O,10,FALSE)</f>
        <v>20170621</v>
      </c>
      <c r="X928">
        <f>VLOOKUP(C928,自助退!L:V,11,FALSE)</f>
        <v>405</v>
      </c>
    </row>
    <row r="929" spans="1:24">
      <c r="A929" t="s">
        <v>11495</v>
      </c>
      <c r="B929" t="s">
        <v>2888</v>
      </c>
      <c r="C929" t="s">
        <v>8022</v>
      </c>
      <c r="D929">
        <v>9562</v>
      </c>
      <c r="E929" t="s">
        <v>11528</v>
      </c>
      <c r="F929" t="s">
        <v>88</v>
      </c>
      <c r="G929" t="s">
        <v>270</v>
      </c>
      <c r="H929" t="s">
        <v>11529</v>
      </c>
      <c r="I929" t="s">
        <v>10322</v>
      </c>
      <c r="J929" t="s">
        <v>10381</v>
      </c>
      <c r="K929" t="s">
        <v>10382</v>
      </c>
      <c r="L929" t="s">
        <v>10325</v>
      </c>
      <c r="M929" t="s">
        <v>10326</v>
      </c>
      <c r="N929" t="s">
        <v>11495</v>
      </c>
      <c r="O929" t="s">
        <v>10327</v>
      </c>
      <c r="P929" t="s">
        <v>10328</v>
      </c>
      <c r="Q929" t="s">
        <v>10329</v>
      </c>
      <c r="R929" t="s">
        <v>10327</v>
      </c>
      <c r="S929" t="s">
        <v>10327</v>
      </c>
      <c r="T929" t="s">
        <v>10330</v>
      </c>
      <c r="U929" t="str">
        <f t="shared" si="14"/>
        <v>62284811986243662759562</v>
      </c>
      <c r="V929" t="e">
        <f>VLOOKUP(U929,网银退汇!F:G,2,FALSE)</f>
        <v>#N/A</v>
      </c>
      <c r="W929" t="e">
        <f>VLOOKUP(U929,网银退汇!F:O,10,FALSE)</f>
        <v>#N/A</v>
      </c>
      <c r="X929" t="e">
        <f>VLOOKUP(C929,自助退!L:V,11,FALSE)</f>
        <v>#N/A</v>
      </c>
    </row>
    <row r="930" spans="1:24">
      <c r="A930" t="s">
        <v>11495</v>
      </c>
      <c r="B930" t="s">
        <v>2889</v>
      </c>
      <c r="C930" t="s">
        <v>8024</v>
      </c>
      <c r="D930">
        <v>300</v>
      </c>
      <c r="E930" t="s">
        <v>11530</v>
      </c>
      <c r="F930" t="s">
        <v>88</v>
      </c>
      <c r="G930" t="s">
        <v>8026</v>
      </c>
      <c r="H930" t="s">
        <v>11531</v>
      </c>
      <c r="I930" t="s">
        <v>10542</v>
      </c>
      <c r="J930" t="s">
        <v>10543</v>
      </c>
      <c r="K930" t="s">
        <v>10544</v>
      </c>
      <c r="L930" t="s">
        <v>10325</v>
      </c>
      <c r="M930" t="s">
        <v>10326</v>
      </c>
      <c r="N930" t="s">
        <v>11495</v>
      </c>
      <c r="O930" t="s">
        <v>10327</v>
      </c>
      <c r="P930" t="s">
        <v>10328</v>
      </c>
      <c r="Q930" t="s">
        <v>10329</v>
      </c>
      <c r="R930" t="s">
        <v>10327</v>
      </c>
      <c r="S930" t="s">
        <v>10327</v>
      </c>
      <c r="T930" t="s">
        <v>10330</v>
      </c>
      <c r="U930" t="str">
        <f t="shared" si="14"/>
        <v>6228930001032113809300</v>
      </c>
      <c r="V930" t="e">
        <f>VLOOKUP(U930,网银退汇!F:G,2,FALSE)</f>
        <v>#N/A</v>
      </c>
      <c r="W930" t="e">
        <f>VLOOKUP(U930,网银退汇!F:O,10,FALSE)</f>
        <v>#N/A</v>
      </c>
      <c r="X930" t="e">
        <f>VLOOKUP(C930,自助退!L:V,11,FALSE)</f>
        <v>#N/A</v>
      </c>
    </row>
    <row r="931" spans="1:24">
      <c r="A931" t="s">
        <v>11495</v>
      </c>
      <c r="B931" t="s">
        <v>8027</v>
      </c>
      <c r="C931" t="s">
        <v>8028</v>
      </c>
      <c r="D931">
        <v>1000</v>
      </c>
      <c r="E931" t="s">
        <v>11532</v>
      </c>
      <c r="F931" t="s">
        <v>400</v>
      </c>
      <c r="G931" t="s">
        <v>5042</v>
      </c>
      <c r="H931" t="s">
        <v>2893</v>
      </c>
      <c r="I931" t="s">
        <v>10335</v>
      </c>
      <c r="J931" t="s">
        <v>10</v>
      </c>
      <c r="K931" t="s">
        <v>10336</v>
      </c>
      <c r="L931" t="s">
        <v>10325</v>
      </c>
      <c r="M931" t="s">
        <v>10364</v>
      </c>
      <c r="N931" t="s">
        <v>11495</v>
      </c>
      <c r="O931" t="s">
        <v>10327</v>
      </c>
      <c r="P931" t="s">
        <v>10328</v>
      </c>
      <c r="Q931" t="s">
        <v>10365</v>
      </c>
      <c r="R931" t="s">
        <v>10327</v>
      </c>
      <c r="S931" t="s">
        <v>10327</v>
      </c>
      <c r="T931" t="s">
        <v>10366</v>
      </c>
      <c r="U931" t="str">
        <f t="shared" si="14"/>
        <v>62257806017727371000</v>
      </c>
      <c r="V931">
        <f>VLOOKUP(U931,网银退汇!F:G,2,FALSE)</f>
        <v>1000</v>
      </c>
      <c r="W931" t="str">
        <f>VLOOKUP(U931,网银退汇!F:O,10,FALSE)</f>
        <v>20170621</v>
      </c>
      <c r="X931">
        <f>VLOOKUP(C931,自助退!L:V,11,FALSE)</f>
        <v>1000</v>
      </c>
    </row>
    <row r="932" spans="1:24">
      <c r="A932" t="s">
        <v>11495</v>
      </c>
      <c r="B932" t="s">
        <v>8030</v>
      </c>
      <c r="C932" t="s">
        <v>8031</v>
      </c>
      <c r="D932">
        <v>9000</v>
      </c>
      <c r="E932" t="s">
        <v>11533</v>
      </c>
      <c r="F932" t="s">
        <v>400</v>
      </c>
      <c r="G932" t="s">
        <v>5042</v>
      </c>
      <c r="H932" t="s">
        <v>2893</v>
      </c>
      <c r="I932" t="s">
        <v>10335</v>
      </c>
      <c r="J932" t="s">
        <v>10</v>
      </c>
      <c r="K932" t="s">
        <v>10336</v>
      </c>
      <c r="L932" t="s">
        <v>10325</v>
      </c>
      <c r="M932" t="s">
        <v>10364</v>
      </c>
      <c r="N932" t="s">
        <v>11495</v>
      </c>
      <c r="O932" t="s">
        <v>10327</v>
      </c>
      <c r="P932" t="s">
        <v>10328</v>
      </c>
      <c r="Q932" t="s">
        <v>10365</v>
      </c>
      <c r="R932" t="s">
        <v>10327</v>
      </c>
      <c r="S932" t="s">
        <v>10327</v>
      </c>
      <c r="T932" t="s">
        <v>10366</v>
      </c>
      <c r="U932" t="str">
        <f t="shared" si="14"/>
        <v>62257806017727379000</v>
      </c>
      <c r="V932">
        <f>VLOOKUP(U932,网银退汇!F:G,2,FALSE)</f>
        <v>9000</v>
      </c>
      <c r="W932" t="str">
        <f>VLOOKUP(U932,网银退汇!F:O,10,FALSE)</f>
        <v>20170621</v>
      </c>
      <c r="X932">
        <f>VLOOKUP(C932,自助退!L:V,11,FALSE)</f>
        <v>9000</v>
      </c>
    </row>
    <row r="933" spans="1:24">
      <c r="A933" t="s">
        <v>11495</v>
      </c>
      <c r="B933" t="s">
        <v>2894</v>
      </c>
      <c r="C933" t="s">
        <v>8033</v>
      </c>
      <c r="D933">
        <v>40</v>
      </c>
      <c r="E933" t="s">
        <v>11534</v>
      </c>
      <c r="F933" t="s">
        <v>88</v>
      </c>
      <c r="G933" t="s">
        <v>8026</v>
      </c>
      <c r="H933" t="s">
        <v>11531</v>
      </c>
      <c r="I933" t="s">
        <v>10542</v>
      </c>
      <c r="J933" t="s">
        <v>10543</v>
      </c>
      <c r="K933" t="s">
        <v>10544</v>
      </c>
      <c r="L933" t="s">
        <v>10325</v>
      </c>
      <c r="M933" t="s">
        <v>10326</v>
      </c>
      <c r="N933" t="s">
        <v>11495</v>
      </c>
      <c r="O933" t="s">
        <v>10327</v>
      </c>
      <c r="P933" t="s">
        <v>10328</v>
      </c>
      <c r="Q933" t="s">
        <v>10329</v>
      </c>
      <c r="R933" t="s">
        <v>10327</v>
      </c>
      <c r="S933" t="s">
        <v>10327</v>
      </c>
      <c r="T933" t="s">
        <v>10330</v>
      </c>
      <c r="U933" t="str">
        <f t="shared" si="14"/>
        <v>622893000103211380940</v>
      </c>
      <c r="V933" t="e">
        <f>VLOOKUP(U933,网银退汇!F:G,2,FALSE)</f>
        <v>#N/A</v>
      </c>
      <c r="W933" t="e">
        <f>VLOOKUP(U933,网银退汇!F:O,10,FALSE)</f>
        <v>#N/A</v>
      </c>
      <c r="X933" t="e">
        <f>VLOOKUP(C933,自助退!L:V,11,FALSE)</f>
        <v>#N/A</v>
      </c>
    </row>
    <row r="934" spans="1:24">
      <c r="A934" t="s">
        <v>11495</v>
      </c>
      <c r="B934" t="s">
        <v>8035</v>
      </c>
      <c r="C934" t="s">
        <v>8036</v>
      </c>
      <c r="D934">
        <v>150</v>
      </c>
      <c r="E934" t="s">
        <v>11535</v>
      </c>
      <c r="F934" t="s">
        <v>90</v>
      </c>
      <c r="G934" t="s">
        <v>5043</v>
      </c>
      <c r="H934" t="s">
        <v>2898</v>
      </c>
      <c r="I934" t="s">
        <v>10322</v>
      </c>
      <c r="J934" t="s">
        <v>10348</v>
      </c>
      <c r="K934" t="s">
        <v>10349</v>
      </c>
      <c r="L934" t="s">
        <v>10325</v>
      </c>
      <c r="M934" t="s">
        <v>10364</v>
      </c>
      <c r="N934" t="s">
        <v>11495</v>
      </c>
      <c r="O934" t="s">
        <v>10327</v>
      </c>
      <c r="P934" t="s">
        <v>10328</v>
      </c>
      <c r="Q934" t="s">
        <v>10365</v>
      </c>
      <c r="R934" t="s">
        <v>10327</v>
      </c>
      <c r="S934" t="s">
        <v>10327</v>
      </c>
      <c r="T934" t="s">
        <v>10366</v>
      </c>
      <c r="U934" t="str">
        <f t="shared" si="14"/>
        <v>6217003860013071897150</v>
      </c>
      <c r="V934">
        <f>VLOOKUP(U934,网银退汇!F:G,2,FALSE)</f>
        <v>150</v>
      </c>
      <c r="W934" t="str">
        <f>VLOOKUP(U934,网银退汇!F:O,10,FALSE)</f>
        <v>20170621</v>
      </c>
      <c r="X934">
        <f>VLOOKUP(C934,自助退!L:V,11,FALSE)</f>
        <v>150</v>
      </c>
    </row>
    <row r="935" spans="1:24">
      <c r="A935" t="s">
        <v>11495</v>
      </c>
      <c r="B935" t="s">
        <v>2899</v>
      </c>
      <c r="C935" t="s">
        <v>8038</v>
      </c>
      <c r="D935">
        <v>103</v>
      </c>
      <c r="E935" t="s">
        <v>11536</v>
      </c>
      <c r="F935" t="s">
        <v>88</v>
      </c>
      <c r="G935" t="s">
        <v>8040</v>
      </c>
      <c r="H935" t="s">
        <v>2901</v>
      </c>
      <c r="I935" t="s">
        <v>10369</v>
      </c>
      <c r="J935" t="s">
        <v>10484</v>
      </c>
      <c r="K935" t="s">
        <v>10485</v>
      </c>
      <c r="L935" t="s">
        <v>10325</v>
      </c>
      <c r="M935" t="s">
        <v>10326</v>
      </c>
      <c r="N935" t="s">
        <v>11495</v>
      </c>
      <c r="O935" t="s">
        <v>10327</v>
      </c>
      <c r="P935" t="s">
        <v>10328</v>
      </c>
      <c r="Q935" t="s">
        <v>10329</v>
      </c>
      <c r="R935" t="s">
        <v>10327</v>
      </c>
      <c r="S935" t="s">
        <v>10327</v>
      </c>
      <c r="T935" t="s">
        <v>10330</v>
      </c>
      <c r="U935" t="str">
        <f t="shared" si="14"/>
        <v>6214608180000359247103</v>
      </c>
      <c r="V935" t="e">
        <f>VLOOKUP(U935,网银退汇!F:G,2,FALSE)</f>
        <v>#N/A</v>
      </c>
      <c r="W935" t="e">
        <f>VLOOKUP(U935,网银退汇!F:O,10,FALSE)</f>
        <v>#N/A</v>
      </c>
      <c r="X935" t="e">
        <f>VLOOKUP(C935,自助退!L:V,11,FALSE)</f>
        <v>#N/A</v>
      </c>
    </row>
    <row r="936" spans="1:24">
      <c r="A936" t="s">
        <v>11495</v>
      </c>
      <c r="B936" t="s">
        <v>2902</v>
      </c>
      <c r="C936" t="s">
        <v>8041</v>
      </c>
      <c r="D936">
        <v>650</v>
      </c>
      <c r="E936" t="s">
        <v>11537</v>
      </c>
      <c r="F936" t="s">
        <v>88</v>
      </c>
      <c r="G936" t="s">
        <v>8043</v>
      </c>
      <c r="H936" t="s">
        <v>2904</v>
      </c>
      <c r="I936" t="s">
        <v>10335</v>
      </c>
      <c r="J936" t="s">
        <v>10</v>
      </c>
      <c r="K936" t="s">
        <v>10336</v>
      </c>
      <c r="L936" t="s">
        <v>10325</v>
      </c>
      <c r="M936" t="s">
        <v>10326</v>
      </c>
      <c r="N936" t="s">
        <v>11495</v>
      </c>
      <c r="O936" t="s">
        <v>10327</v>
      </c>
      <c r="P936" t="s">
        <v>10328</v>
      </c>
      <c r="Q936" t="s">
        <v>10329</v>
      </c>
      <c r="R936" t="s">
        <v>10327</v>
      </c>
      <c r="S936" t="s">
        <v>10327</v>
      </c>
      <c r="T936" t="s">
        <v>10330</v>
      </c>
      <c r="U936" t="str">
        <f t="shared" si="14"/>
        <v>6214830122899411650</v>
      </c>
      <c r="V936" t="e">
        <f>VLOOKUP(U936,网银退汇!F:G,2,FALSE)</f>
        <v>#N/A</v>
      </c>
      <c r="W936" t="e">
        <f>VLOOKUP(U936,网银退汇!F:O,10,FALSE)</f>
        <v>#N/A</v>
      </c>
      <c r="X936" t="e">
        <f>VLOOKUP(C936,自助退!L:V,11,FALSE)</f>
        <v>#N/A</v>
      </c>
    </row>
    <row r="937" spans="1:24">
      <c r="A937" t="s">
        <v>11495</v>
      </c>
      <c r="B937" t="s">
        <v>2905</v>
      </c>
      <c r="C937" t="s">
        <v>8044</v>
      </c>
      <c r="D937">
        <v>3</v>
      </c>
      <c r="E937" t="s">
        <v>11538</v>
      </c>
      <c r="F937" t="s">
        <v>88</v>
      </c>
      <c r="G937" t="s">
        <v>8043</v>
      </c>
      <c r="H937" t="s">
        <v>2904</v>
      </c>
      <c r="I937" t="s">
        <v>10335</v>
      </c>
      <c r="J937" t="s">
        <v>10</v>
      </c>
      <c r="K937" t="s">
        <v>10336</v>
      </c>
      <c r="L937" t="s">
        <v>10325</v>
      </c>
      <c r="M937" t="s">
        <v>10326</v>
      </c>
      <c r="N937" t="s">
        <v>11495</v>
      </c>
      <c r="O937" t="s">
        <v>10327</v>
      </c>
      <c r="P937" t="s">
        <v>10328</v>
      </c>
      <c r="Q937" t="s">
        <v>10329</v>
      </c>
      <c r="R937" t="s">
        <v>10327</v>
      </c>
      <c r="S937" t="s">
        <v>10327</v>
      </c>
      <c r="T937" t="s">
        <v>10330</v>
      </c>
      <c r="U937" t="str">
        <f t="shared" si="14"/>
        <v>62148301228994113</v>
      </c>
      <c r="V937" t="e">
        <f>VLOOKUP(U937,网银退汇!F:G,2,FALSE)</f>
        <v>#N/A</v>
      </c>
      <c r="W937" t="e">
        <f>VLOOKUP(U937,网银退汇!F:O,10,FALSE)</f>
        <v>#N/A</v>
      </c>
      <c r="X937" t="e">
        <f>VLOOKUP(C937,自助退!L:V,11,FALSE)</f>
        <v>#N/A</v>
      </c>
    </row>
    <row r="938" spans="1:24">
      <c r="A938" t="s">
        <v>11495</v>
      </c>
      <c r="B938" t="s">
        <v>2906</v>
      </c>
      <c r="C938" t="s">
        <v>8046</v>
      </c>
      <c r="D938">
        <v>904</v>
      </c>
      <c r="E938" t="s">
        <v>11539</v>
      </c>
      <c r="F938" t="s">
        <v>88</v>
      </c>
      <c r="G938" t="s">
        <v>8048</v>
      </c>
      <c r="H938" t="s">
        <v>2908</v>
      </c>
      <c r="I938" t="s">
        <v>10335</v>
      </c>
      <c r="J938" t="s">
        <v>10</v>
      </c>
      <c r="K938" t="s">
        <v>10336</v>
      </c>
      <c r="L938" t="s">
        <v>10325</v>
      </c>
      <c r="M938" t="s">
        <v>10326</v>
      </c>
      <c r="N938" t="s">
        <v>11495</v>
      </c>
      <c r="O938" t="s">
        <v>10327</v>
      </c>
      <c r="P938" t="s">
        <v>10328</v>
      </c>
      <c r="Q938" t="s">
        <v>10329</v>
      </c>
      <c r="R938" t="s">
        <v>10327</v>
      </c>
      <c r="S938" t="s">
        <v>10327</v>
      </c>
      <c r="T938" t="s">
        <v>10330</v>
      </c>
      <c r="U938" t="str">
        <f t="shared" si="14"/>
        <v>6225768615303920904</v>
      </c>
      <c r="V938" t="e">
        <f>VLOOKUP(U938,网银退汇!F:G,2,FALSE)</f>
        <v>#N/A</v>
      </c>
      <c r="W938" t="e">
        <f>VLOOKUP(U938,网银退汇!F:O,10,FALSE)</f>
        <v>#N/A</v>
      </c>
      <c r="X938" t="e">
        <f>VLOOKUP(C938,自助退!L:V,11,FALSE)</f>
        <v>#N/A</v>
      </c>
    </row>
    <row r="939" spans="1:24">
      <c r="A939" t="s">
        <v>11495</v>
      </c>
      <c r="B939" t="s">
        <v>2909</v>
      </c>
      <c r="C939" t="s">
        <v>8049</v>
      </c>
      <c r="D939">
        <v>548</v>
      </c>
      <c r="E939" t="s">
        <v>11540</v>
      </c>
      <c r="F939" t="s">
        <v>88</v>
      </c>
      <c r="G939" t="s">
        <v>257</v>
      </c>
      <c r="H939" t="s">
        <v>11541</v>
      </c>
      <c r="I939" t="s">
        <v>10400</v>
      </c>
      <c r="J939" t="s">
        <v>10874</v>
      </c>
      <c r="K939" t="s">
        <v>10875</v>
      </c>
      <c r="L939" t="s">
        <v>10325</v>
      </c>
      <c r="M939" t="s">
        <v>10326</v>
      </c>
      <c r="N939" t="s">
        <v>11495</v>
      </c>
      <c r="O939" t="s">
        <v>10403</v>
      </c>
      <c r="P939" t="s">
        <v>10328</v>
      </c>
      <c r="Q939" t="s">
        <v>10329</v>
      </c>
      <c r="R939" t="s">
        <v>10327</v>
      </c>
      <c r="S939" t="s">
        <v>10327</v>
      </c>
      <c r="T939" t="s">
        <v>10330</v>
      </c>
      <c r="U939" t="str">
        <f t="shared" si="14"/>
        <v>6214157311800076690548</v>
      </c>
      <c r="V939" t="e">
        <f>VLOOKUP(U939,网银退汇!F:G,2,FALSE)</f>
        <v>#N/A</v>
      </c>
      <c r="W939" t="e">
        <f>VLOOKUP(U939,网银退汇!F:O,10,FALSE)</f>
        <v>#N/A</v>
      </c>
      <c r="X939" t="e">
        <f>VLOOKUP(C939,自助退!L:V,11,FALSE)</f>
        <v>#N/A</v>
      </c>
    </row>
    <row r="940" spans="1:24">
      <c r="A940" t="s">
        <v>11495</v>
      </c>
      <c r="B940" t="s">
        <v>2910</v>
      </c>
      <c r="C940" t="s">
        <v>8051</v>
      </c>
      <c r="D940">
        <v>90</v>
      </c>
      <c r="E940" t="s">
        <v>11542</v>
      </c>
      <c r="F940" t="s">
        <v>88</v>
      </c>
      <c r="G940" t="s">
        <v>8053</v>
      </c>
      <c r="H940" t="s">
        <v>11543</v>
      </c>
      <c r="I940" t="s">
        <v>10322</v>
      </c>
      <c r="J940" t="s">
        <v>10381</v>
      </c>
      <c r="K940" t="s">
        <v>10382</v>
      </c>
      <c r="L940" t="s">
        <v>10325</v>
      </c>
      <c r="M940" t="s">
        <v>10326</v>
      </c>
      <c r="N940" t="s">
        <v>11495</v>
      </c>
      <c r="O940" t="s">
        <v>10327</v>
      </c>
      <c r="P940" t="s">
        <v>10328</v>
      </c>
      <c r="Q940" t="s">
        <v>10329</v>
      </c>
      <c r="R940" t="s">
        <v>10327</v>
      </c>
      <c r="S940" t="s">
        <v>10327</v>
      </c>
      <c r="T940" t="s">
        <v>10330</v>
      </c>
      <c r="U940" t="str">
        <f t="shared" si="14"/>
        <v>622848386860457597490</v>
      </c>
      <c r="V940" t="e">
        <f>VLOOKUP(U940,网银退汇!F:G,2,FALSE)</f>
        <v>#N/A</v>
      </c>
      <c r="W940" t="e">
        <f>VLOOKUP(U940,网银退汇!F:O,10,FALSE)</f>
        <v>#N/A</v>
      </c>
      <c r="X940" t="e">
        <f>VLOOKUP(C940,自助退!L:V,11,FALSE)</f>
        <v>#N/A</v>
      </c>
    </row>
    <row r="941" spans="1:24">
      <c r="A941" t="s">
        <v>11495</v>
      </c>
      <c r="B941" t="s">
        <v>2913</v>
      </c>
      <c r="C941" t="s">
        <v>8054</v>
      </c>
      <c r="D941">
        <v>288</v>
      </c>
      <c r="E941" t="s">
        <v>11544</v>
      </c>
      <c r="F941" t="s">
        <v>88</v>
      </c>
      <c r="G941" t="s">
        <v>8056</v>
      </c>
      <c r="H941" t="s">
        <v>2915</v>
      </c>
      <c r="I941" t="s">
        <v>10656</v>
      </c>
      <c r="J941" t="s">
        <v>10657</v>
      </c>
      <c r="K941" t="s">
        <v>10402</v>
      </c>
      <c r="L941" t="s">
        <v>10325</v>
      </c>
      <c r="M941" t="s">
        <v>10326</v>
      </c>
      <c r="N941" t="s">
        <v>11495</v>
      </c>
      <c r="O941" t="s">
        <v>10403</v>
      </c>
      <c r="P941" t="s">
        <v>10328</v>
      </c>
      <c r="Q941" t="s">
        <v>10329</v>
      </c>
      <c r="R941" t="s">
        <v>10327</v>
      </c>
      <c r="S941" t="s">
        <v>10327</v>
      </c>
      <c r="T941" t="s">
        <v>10330</v>
      </c>
      <c r="U941" t="str">
        <f t="shared" si="14"/>
        <v>6231900000130236389288</v>
      </c>
      <c r="V941" t="e">
        <f>VLOOKUP(U941,网银退汇!F:G,2,FALSE)</f>
        <v>#N/A</v>
      </c>
      <c r="W941" t="e">
        <f>VLOOKUP(U941,网银退汇!F:O,10,FALSE)</f>
        <v>#N/A</v>
      </c>
      <c r="X941" t="e">
        <f>VLOOKUP(C941,自助退!L:V,11,FALSE)</f>
        <v>#N/A</v>
      </c>
    </row>
    <row r="942" spans="1:24">
      <c r="A942" t="s">
        <v>11495</v>
      </c>
      <c r="B942" t="s">
        <v>2916</v>
      </c>
      <c r="C942" t="s">
        <v>8057</v>
      </c>
      <c r="D942">
        <v>1384</v>
      </c>
      <c r="E942" t="s">
        <v>11545</v>
      </c>
      <c r="F942" t="s">
        <v>88</v>
      </c>
      <c r="G942" t="s">
        <v>8059</v>
      </c>
      <c r="H942" t="s">
        <v>2918</v>
      </c>
      <c r="I942" t="s">
        <v>10656</v>
      </c>
      <c r="J942" t="s">
        <v>10657</v>
      </c>
      <c r="K942" t="s">
        <v>10402</v>
      </c>
      <c r="L942" t="s">
        <v>10325</v>
      </c>
      <c r="M942" t="s">
        <v>10326</v>
      </c>
      <c r="N942" t="s">
        <v>11495</v>
      </c>
      <c r="O942" t="s">
        <v>10403</v>
      </c>
      <c r="P942" t="s">
        <v>10328</v>
      </c>
      <c r="Q942" t="s">
        <v>10329</v>
      </c>
      <c r="R942" t="s">
        <v>10327</v>
      </c>
      <c r="S942" t="s">
        <v>10327</v>
      </c>
      <c r="T942" t="s">
        <v>10330</v>
      </c>
      <c r="U942" t="str">
        <f t="shared" si="14"/>
        <v>62236925122696651384</v>
      </c>
      <c r="V942" t="e">
        <f>VLOOKUP(U942,网银退汇!F:G,2,FALSE)</f>
        <v>#N/A</v>
      </c>
      <c r="W942" t="e">
        <f>VLOOKUP(U942,网银退汇!F:O,10,FALSE)</f>
        <v>#N/A</v>
      </c>
      <c r="X942" t="e">
        <f>VLOOKUP(C942,自助退!L:V,11,FALSE)</f>
        <v>#N/A</v>
      </c>
    </row>
    <row r="943" spans="1:24">
      <c r="A943" t="s">
        <v>11495</v>
      </c>
      <c r="B943" t="s">
        <v>2919</v>
      </c>
      <c r="C943" t="s">
        <v>8060</v>
      </c>
      <c r="D943">
        <v>530</v>
      </c>
      <c r="E943" t="s">
        <v>11546</v>
      </c>
      <c r="F943" t="s">
        <v>88</v>
      </c>
      <c r="G943" t="s">
        <v>8062</v>
      </c>
      <c r="H943" t="s">
        <v>2921</v>
      </c>
      <c r="I943" t="s">
        <v>10322</v>
      </c>
      <c r="J943" t="s">
        <v>10348</v>
      </c>
      <c r="K943" t="s">
        <v>10349</v>
      </c>
      <c r="L943" t="s">
        <v>10325</v>
      </c>
      <c r="M943" t="s">
        <v>10326</v>
      </c>
      <c r="N943" t="s">
        <v>11495</v>
      </c>
      <c r="O943" t="s">
        <v>10327</v>
      </c>
      <c r="P943" t="s">
        <v>10328</v>
      </c>
      <c r="Q943" t="s">
        <v>10329</v>
      </c>
      <c r="R943" t="s">
        <v>10327</v>
      </c>
      <c r="S943" t="s">
        <v>10327</v>
      </c>
      <c r="T943" t="s">
        <v>10330</v>
      </c>
      <c r="U943" t="str">
        <f t="shared" si="14"/>
        <v>6217003920005284583530</v>
      </c>
      <c r="V943" t="e">
        <f>VLOOKUP(U943,网银退汇!F:G,2,FALSE)</f>
        <v>#N/A</v>
      </c>
      <c r="W943" t="e">
        <f>VLOOKUP(U943,网银退汇!F:O,10,FALSE)</f>
        <v>#N/A</v>
      </c>
      <c r="X943" t="e">
        <f>VLOOKUP(C943,自助退!L:V,11,FALSE)</f>
        <v>#N/A</v>
      </c>
    </row>
    <row r="944" spans="1:24">
      <c r="A944" t="s">
        <v>11495</v>
      </c>
      <c r="B944" t="s">
        <v>2922</v>
      </c>
      <c r="C944" t="s">
        <v>8063</v>
      </c>
      <c r="D944">
        <v>1430</v>
      </c>
      <c r="E944" t="s">
        <v>11547</v>
      </c>
      <c r="F944" t="s">
        <v>88</v>
      </c>
      <c r="G944" t="s">
        <v>8065</v>
      </c>
      <c r="H944" t="s">
        <v>10824</v>
      </c>
      <c r="I944" t="s">
        <v>10322</v>
      </c>
      <c r="J944" t="s">
        <v>10339</v>
      </c>
      <c r="K944" t="s">
        <v>10340</v>
      </c>
      <c r="L944" t="s">
        <v>10325</v>
      </c>
      <c r="M944" t="s">
        <v>10326</v>
      </c>
      <c r="N944" t="s">
        <v>11495</v>
      </c>
      <c r="O944" t="s">
        <v>10327</v>
      </c>
      <c r="P944" t="s">
        <v>10328</v>
      </c>
      <c r="Q944" t="s">
        <v>10329</v>
      </c>
      <c r="R944" t="s">
        <v>10327</v>
      </c>
      <c r="S944" t="s">
        <v>10327</v>
      </c>
      <c r="T944" t="s">
        <v>10330</v>
      </c>
      <c r="U944" t="str">
        <f t="shared" si="14"/>
        <v>62266213024357951430</v>
      </c>
      <c r="V944" t="e">
        <f>VLOOKUP(U944,网银退汇!F:G,2,FALSE)</f>
        <v>#N/A</v>
      </c>
      <c r="W944" t="e">
        <f>VLOOKUP(U944,网银退汇!F:O,10,FALSE)</f>
        <v>#N/A</v>
      </c>
      <c r="X944" t="e">
        <f>VLOOKUP(C944,自助退!L:V,11,FALSE)</f>
        <v>#N/A</v>
      </c>
    </row>
    <row r="945" spans="1:24">
      <c r="A945" t="s">
        <v>11495</v>
      </c>
      <c r="B945" t="s">
        <v>8066</v>
      </c>
      <c r="C945" t="s">
        <v>8067</v>
      </c>
      <c r="D945">
        <v>3000</v>
      </c>
      <c r="E945" t="s">
        <v>11548</v>
      </c>
      <c r="F945" t="s">
        <v>11549</v>
      </c>
      <c r="G945" t="s">
        <v>5044</v>
      </c>
      <c r="H945" t="s">
        <v>2924</v>
      </c>
      <c r="I945" t="s">
        <v>10322</v>
      </c>
      <c r="J945" t="s">
        <v>10351</v>
      </c>
      <c r="K945" t="s">
        <v>10352</v>
      </c>
      <c r="L945" t="s">
        <v>10325</v>
      </c>
      <c r="M945" t="s">
        <v>10364</v>
      </c>
      <c r="N945" t="s">
        <v>11495</v>
      </c>
      <c r="O945" t="s">
        <v>10327</v>
      </c>
      <c r="P945" t="s">
        <v>10328</v>
      </c>
      <c r="Q945" t="s">
        <v>10365</v>
      </c>
      <c r="R945" t="s">
        <v>10327</v>
      </c>
      <c r="S945" t="s">
        <v>10327</v>
      </c>
      <c r="T945" t="s">
        <v>10366</v>
      </c>
      <c r="U945" t="str">
        <f t="shared" si="14"/>
        <v>62223702018630953000</v>
      </c>
      <c r="V945">
        <f>VLOOKUP(U945,网银退汇!F:G,2,FALSE)</f>
        <v>3000</v>
      </c>
      <c r="W945" t="str">
        <f>VLOOKUP(U945,网银退汇!F:O,10,FALSE)</f>
        <v>20170621</v>
      </c>
      <c r="X945">
        <f>VLOOKUP(C945,自助退!L:V,11,FALSE)</f>
        <v>3000</v>
      </c>
    </row>
    <row r="946" spans="1:24">
      <c r="A946" t="s">
        <v>11495</v>
      </c>
      <c r="B946" t="s">
        <v>2925</v>
      </c>
      <c r="C946" t="s">
        <v>8069</v>
      </c>
      <c r="D946">
        <v>3100</v>
      </c>
      <c r="E946" t="s">
        <v>11550</v>
      </c>
      <c r="F946" t="s">
        <v>88</v>
      </c>
      <c r="G946" t="s">
        <v>8071</v>
      </c>
      <c r="H946" t="s">
        <v>2924</v>
      </c>
      <c r="I946" t="s">
        <v>11551</v>
      </c>
      <c r="J946" t="s">
        <v>11552</v>
      </c>
      <c r="K946" t="s">
        <v>11553</v>
      </c>
      <c r="L946" t="s">
        <v>10325</v>
      </c>
      <c r="M946" t="s">
        <v>10326</v>
      </c>
      <c r="N946" t="s">
        <v>11495</v>
      </c>
      <c r="O946" t="s">
        <v>10327</v>
      </c>
      <c r="P946" t="s">
        <v>10328</v>
      </c>
      <c r="Q946" t="s">
        <v>10329</v>
      </c>
      <c r="R946" t="s">
        <v>10327</v>
      </c>
      <c r="S946" t="s">
        <v>10327</v>
      </c>
      <c r="T946" t="s">
        <v>10330</v>
      </c>
      <c r="U946" t="str">
        <f t="shared" si="14"/>
        <v>62148088010001768223100</v>
      </c>
      <c r="V946">
        <f>VLOOKUP(U946,网银退汇!F:G,2,FALSE)</f>
        <v>3100</v>
      </c>
      <c r="W946" t="str">
        <f>VLOOKUP(U946,网银退汇!F:O,10,FALSE)</f>
        <v>20170621</v>
      </c>
      <c r="X946" t="e">
        <f>VLOOKUP(C946,自助退!L:V,11,FALSE)</f>
        <v>#N/A</v>
      </c>
    </row>
    <row r="947" spans="1:24">
      <c r="A947" t="s">
        <v>11495</v>
      </c>
      <c r="B947" t="s">
        <v>2926</v>
      </c>
      <c r="C947" t="s">
        <v>8072</v>
      </c>
      <c r="D947">
        <v>4000</v>
      </c>
      <c r="E947" t="s">
        <v>11554</v>
      </c>
      <c r="F947" t="s">
        <v>88</v>
      </c>
      <c r="G947" t="s">
        <v>8074</v>
      </c>
      <c r="H947" t="s">
        <v>11555</v>
      </c>
      <c r="I947" t="s">
        <v>10416</v>
      </c>
      <c r="J947" t="s">
        <v>10417</v>
      </c>
      <c r="K947" t="s">
        <v>10418</v>
      </c>
      <c r="L947" t="s">
        <v>10325</v>
      </c>
      <c r="M947" t="s">
        <v>10326</v>
      </c>
      <c r="N947" t="s">
        <v>11495</v>
      </c>
      <c r="O947" t="s">
        <v>10327</v>
      </c>
      <c r="P947" t="s">
        <v>10328</v>
      </c>
      <c r="Q947" t="s">
        <v>10329</v>
      </c>
      <c r="R947" t="s">
        <v>10327</v>
      </c>
      <c r="S947" t="s">
        <v>10327</v>
      </c>
      <c r="T947" t="s">
        <v>10330</v>
      </c>
      <c r="U947" t="str">
        <f t="shared" si="14"/>
        <v>62595888932472044000</v>
      </c>
      <c r="V947" t="e">
        <f>VLOOKUP(U947,网银退汇!F:G,2,FALSE)</f>
        <v>#N/A</v>
      </c>
      <c r="W947" t="e">
        <f>VLOOKUP(U947,网银退汇!F:O,10,FALSE)</f>
        <v>#N/A</v>
      </c>
      <c r="X947" t="e">
        <f>VLOOKUP(C947,自助退!L:V,11,FALSE)</f>
        <v>#N/A</v>
      </c>
    </row>
    <row r="948" spans="1:24">
      <c r="A948" t="s">
        <v>11495</v>
      </c>
      <c r="B948" t="s">
        <v>2929</v>
      </c>
      <c r="C948" t="s">
        <v>8075</v>
      </c>
      <c r="D948">
        <v>500</v>
      </c>
      <c r="E948" t="s">
        <v>11556</v>
      </c>
      <c r="F948" t="s">
        <v>88</v>
      </c>
      <c r="G948" t="s">
        <v>8077</v>
      </c>
      <c r="H948" t="s">
        <v>11557</v>
      </c>
      <c r="I948" t="s">
        <v>10537</v>
      </c>
      <c r="J948" t="s">
        <v>10538</v>
      </c>
      <c r="K948" t="s">
        <v>10539</v>
      </c>
      <c r="L948" t="s">
        <v>10325</v>
      </c>
      <c r="M948" t="s">
        <v>10326</v>
      </c>
      <c r="N948" t="s">
        <v>11495</v>
      </c>
      <c r="O948" t="s">
        <v>10327</v>
      </c>
      <c r="P948" t="s">
        <v>10328</v>
      </c>
      <c r="Q948" t="s">
        <v>10329</v>
      </c>
      <c r="R948" t="s">
        <v>10327</v>
      </c>
      <c r="S948" t="s">
        <v>10327</v>
      </c>
      <c r="T948" t="s">
        <v>10330</v>
      </c>
      <c r="U948" t="str">
        <f t="shared" si="14"/>
        <v>4512893975318107500</v>
      </c>
      <c r="V948" t="e">
        <f>VLOOKUP(U948,网银退汇!F:G,2,FALSE)</f>
        <v>#N/A</v>
      </c>
      <c r="W948" t="e">
        <f>VLOOKUP(U948,网银退汇!F:O,10,FALSE)</f>
        <v>#N/A</v>
      </c>
      <c r="X948" t="e">
        <f>VLOOKUP(C948,自助退!L:V,11,FALSE)</f>
        <v>#N/A</v>
      </c>
    </row>
    <row r="949" spans="1:24">
      <c r="A949" t="s">
        <v>11495</v>
      </c>
      <c r="B949" t="s">
        <v>2932</v>
      </c>
      <c r="C949" t="s">
        <v>8078</v>
      </c>
      <c r="D949">
        <v>500</v>
      </c>
      <c r="E949" t="s">
        <v>11556</v>
      </c>
      <c r="F949" t="s">
        <v>88</v>
      </c>
      <c r="G949" t="s">
        <v>8077</v>
      </c>
      <c r="H949" t="s">
        <v>11557</v>
      </c>
      <c r="I949" t="s">
        <v>10537</v>
      </c>
      <c r="J949" t="s">
        <v>10538</v>
      </c>
      <c r="K949" t="s">
        <v>10539</v>
      </c>
      <c r="L949" t="s">
        <v>10325</v>
      </c>
      <c r="M949" t="s">
        <v>10326</v>
      </c>
      <c r="N949" t="s">
        <v>11495</v>
      </c>
      <c r="O949" t="s">
        <v>10327</v>
      </c>
      <c r="P949" t="s">
        <v>10328</v>
      </c>
      <c r="Q949" t="s">
        <v>10329</v>
      </c>
      <c r="R949" t="s">
        <v>10327</v>
      </c>
      <c r="S949" t="s">
        <v>10327</v>
      </c>
      <c r="T949" t="s">
        <v>10330</v>
      </c>
      <c r="U949" t="str">
        <f t="shared" si="14"/>
        <v>4512893975318107500</v>
      </c>
      <c r="V949" t="e">
        <f>VLOOKUP(U949,网银退汇!F:G,2,FALSE)</f>
        <v>#N/A</v>
      </c>
      <c r="W949" t="e">
        <f>VLOOKUP(U949,网银退汇!F:O,10,FALSE)</f>
        <v>#N/A</v>
      </c>
      <c r="X949" t="e">
        <f>VLOOKUP(C949,自助退!L:V,11,FALSE)</f>
        <v>#N/A</v>
      </c>
    </row>
    <row r="950" spans="1:24">
      <c r="A950" t="s">
        <v>11495</v>
      </c>
      <c r="B950" t="s">
        <v>8080</v>
      </c>
      <c r="C950" t="s">
        <v>8081</v>
      </c>
      <c r="D950">
        <v>500</v>
      </c>
      <c r="E950" t="s">
        <v>11558</v>
      </c>
      <c r="F950" t="s">
        <v>90</v>
      </c>
      <c r="G950" t="s">
        <v>248</v>
      </c>
      <c r="H950" t="s">
        <v>185</v>
      </c>
      <c r="I950" t="s">
        <v>10322</v>
      </c>
      <c r="J950" t="s">
        <v>10348</v>
      </c>
      <c r="K950" t="s">
        <v>10349</v>
      </c>
      <c r="L950" t="s">
        <v>10325</v>
      </c>
      <c r="M950" t="s">
        <v>10364</v>
      </c>
      <c r="N950" t="s">
        <v>11495</v>
      </c>
      <c r="O950" t="s">
        <v>10327</v>
      </c>
      <c r="P950" t="s">
        <v>10328</v>
      </c>
      <c r="Q950" t="s">
        <v>10365</v>
      </c>
      <c r="R950" t="s">
        <v>10327</v>
      </c>
      <c r="S950" t="s">
        <v>10327</v>
      </c>
      <c r="T950" t="s">
        <v>10366</v>
      </c>
      <c r="U950" t="str">
        <f t="shared" si="14"/>
        <v>6217003890001061477500</v>
      </c>
      <c r="V950">
        <f>VLOOKUP(U950,网银退汇!F:G,2,FALSE)</f>
        <v>500</v>
      </c>
      <c r="W950" t="str">
        <f>VLOOKUP(U950,网银退汇!F:O,10,FALSE)</f>
        <v>20170621</v>
      </c>
      <c r="X950">
        <f>VLOOKUP(C950,自助退!L:V,11,FALSE)</f>
        <v>500</v>
      </c>
    </row>
    <row r="951" spans="1:24">
      <c r="A951" t="s">
        <v>11495</v>
      </c>
      <c r="B951" t="s">
        <v>2933</v>
      </c>
      <c r="C951" t="s">
        <v>8083</v>
      </c>
      <c r="D951">
        <v>500</v>
      </c>
      <c r="E951" t="s">
        <v>11559</v>
      </c>
      <c r="F951" t="s">
        <v>88</v>
      </c>
      <c r="G951" t="s">
        <v>8085</v>
      </c>
      <c r="H951" t="s">
        <v>2935</v>
      </c>
      <c r="I951" t="s">
        <v>10369</v>
      </c>
      <c r="J951" t="s">
        <v>10484</v>
      </c>
      <c r="K951" t="s">
        <v>10485</v>
      </c>
      <c r="L951" t="s">
        <v>10325</v>
      </c>
      <c r="M951" t="s">
        <v>10326</v>
      </c>
      <c r="N951" t="s">
        <v>11495</v>
      </c>
      <c r="O951" t="s">
        <v>10327</v>
      </c>
      <c r="P951" t="s">
        <v>10328</v>
      </c>
      <c r="Q951" t="s">
        <v>10329</v>
      </c>
      <c r="R951" t="s">
        <v>10327</v>
      </c>
      <c r="S951" t="s">
        <v>10327</v>
      </c>
      <c r="T951" t="s">
        <v>10330</v>
      </c>
      <c r="U951" t="str">
        <f t="shared" si="14"/>
        <v>6214606180000227222500</v>
      </c>
      <c r="V951" t="e">
        <f>VLOOKUP(U951,网银退汇!F:G,2,FALSE)</f>
        <v>#N/A</v>
      </c>
      <c r="W951" t="e">
        <f>VLOOKUP(U951,网银退汇!F:O,10,FALSE)</f>
        <v>#N/A</v>
      </c>
      <c r="X951" t="e">
        <f>VLOOKUP(C951,自助退!L:V,11,FALSE)</f>
        <v>#N/A</v>
      </c>
    </row>
    <row r="952" spans="1:24">
      <c r="A952" t="s">
        <v>11495</v>
      </c>
      <c r="B952" t="s">
        <v>2936</v>
      </c>
      <c r="C952" t="s">
        <v>8086</v>
      </c>
      <c r="D952">
        <v>538</v>
      </c>
      <c r="E952" t="s">
        <v>11560</v>
      </c>
      <c r="F952" t="s">
        <v>88</v>
      </c>
      <c r="G952" t="s">
        <v>8085</v>
      </c>
      <c r="H952" t="s">
        <v>2935</v>
      </c>
      <c r="I952" t="s">
        <v>10369</v>
      </c>
      <c r="J952" t="s">
        <v>10484</v>
      </c>
      <c r="K952" t="s">
        <v>10485</v>
      </c>
      <c r="L952" t="s">
        <v>10325</v>
      </c>
      <c r="M952" t="s">
        <v>10326</v>
      </c>
      <c r="N952" t="s">
        <v>11495</v>
      </c>
      <c r="O952" t="s">
        <v>10327</v>
      </c>
      <c r="P952" t="s">
        <v>10328</v>
      </c>
      <c r="Q952" t="s">
        <v>10329</v>
      </c>
      <c r="R952" t="s">
        <v>10327</v>
      </c>
      <c r="S952" t="s">
        <v>10327</v>
      </c>
      <c r="T952" t="s">
        <v>10330</v>
      </c>
      <c r="U952" t="str">
        <f t="shared" si="14"/>
        <v>6214606180000227222538</v>
      </c>
      <c r="V952" t="e">
        <f>VLOOKUP(U952,网银退汇!F:G,2,FALSE)</f>
        <v>#N/A</v>
      </c>
      <c r="W952" t="e">
        <f>VLOOKUP(U952,网银退汇!F:O,10,FALSE)</f>
        <v>#N/A</v>
      </c>
      <c r="X952" t="e">
        <f>VLOOKUP(C952,自助退!L:V,11,FALSE)</f>
        <v>#N/A</v>
      </c>
    </row>
    <row r="953" spans="1:24">
      <c r="A953" t="s">
        <v>11495</v>
      </c>
      <c r="B953" t="s">
        <v>8088</v>
      </c>
      <c r="C953" t="s">
        <v>8089</v>
      </c>
      <c r="D953">
        <v>7273</v>
      </c>
      <c r="E953" t="s">
        <v>11561</v>
      </c>
      <c r="F953" t="s">
        <v>401</v>
      </c>
      <c r="G953" t="s">
        <v>5045</v>
      </c>
      <c r="H953" t="s">
        <v>2940</v>
      </c>
      <c r="I953" t="s">
        <v>10369</v>
      </c>
      <c r="J953" t="s">
        <v>10370</v>
      </c>
      <c r="K953" t="s">
        <v>10371</v>
      </c>
      <c r="L953" t="s">
        <v>10325</v>
      </c>
      <c r="M953" t="s">
        <v>10364</v>
      </c>
      <c r="N953" t="s">
        <v>11495</v>
      </c>
      <c r="O953" t="s">
        <v>10327</v>
      </c>
      <c r="P953" t="s">
        <v>10328</v>
      </c>
      <c r="Q953" t="s">
        <v>10365</v>
      </c>
      <c r="R953" t="s">
        <v>10327</v>
      </c>
      <c r="S953" t="s">
        <v>10327</v>
      </c>
      <c r="T953" t="s">
        <v>10366</v>
      </c>
      <c r="U953" t="str">
        <f t="shared" si="14"/>
        <v>62268800057817867273</v>
      </c>
      <c r="V953">
        <f>VLOOKUP(U953,网银退汇!F:G,2,FALSE)</f>
        <v>7273</v>
      </c>
      <c r="W953" t="str">
        <f>VLOOKUP(U953,网银退汇!F:O,10,FALSE)</f>
        <v>20170621</v>
      </c>
      <c r="X953">
        <f>VLOOKUP(C953,自助退!L:V,11,FALSE)</f>
        <v>7273</v>
      </c>
    </row>
    <row r="954" spans="1:24">
      <c r="A954" t="s">
        <v>11495</v>
      </c>
      <c r="B954" t="s">
        <v>2941</v>
      </c>
      <c r="C954" t="s">
        <v>8091</v>
      </c>
      <c r="D954">
        <v>1520</v>
      </c>
      <c r="E954" t="s">
        <v>11562</v>
      </c>
      <c r="F954" t="s">
        <v>88</v>
      </c>
      <c r="G954" t="s">
        <v>246</v>
      </c>
      <c r="H954" t="s">
        <v>2943</v>
      </c>
      <c r="I954" t="s">
        <v>10322</v>
      </c>
      <c r="J954" t="s">
        <v>10348</v>
      </c>
      <c r="K954" t="s">
        <v>10349</v>
      </c>
      <c r="L954" t="s">
        <v>10325</v>
      </c>
      <c r="M954" t="s">
        <v>10326</v>
      </c>
      <c r="N954" t="s">
        <v>11495</v>
      </c>
      <c r="O954" t="s">
        <v>10327</v>
      </c>
      <c r="P954" t="s">
        <v>10328</v>
      </c>
      <c r="Q954" t="s">
        <v>10329</v>
      </c>
      <c r="R954" t="s">
        <v>10327</v>
      </c>
      <c r="S954" t="s">
        <v>10327</v>
      </c>
      <c r="T954" t="s">
        <v>10330</v>
      </c>
      <c r="U954" t="str">
        <f t="shared" si="14"/>
        <v>62170039300007707421520</v>
      </c>
      <c r="V954" t="e">
        <f>VLOOKUP(U954,网银退汇!F:G,2,FALSE)</f>
        <v>#N/A</v>
      </c>
      <c r="W954" t="e">
        <f>VLOOKUP(U954,网银退汇!F:O,10,FALSE)</f>
        <v>#N/A</v>
      </c>
      <c r="X954" t="e">
        <f>VLOOKUP(C954,自助退!L:V,11,FALSE)</f>
        <v>#N/A</v>
      </c>
    </row>
    <row r="955" spans="1:24">
      <c r="A955" t="s">
        <v>11495</v>
      </c>
      <c r="B955" t="s">
        <v>2944</v>
      </c>
      <c r="C955" t="s">
        <v>8093</v>
      </c>
      <c r="D955">
        <v>1000</v>
      </c>
      <c r="E955" t="s">
        <v>11563</v>
      </c>
      <c r="F955" t="s">
        <v>88</v>
      </c>
      <c r="G955" t="s">
        <v>8095</v>
      </c>
      <c r="H955" t="s">
        <v>2946</v>
      </c>
      <c r="I955" t="s">
        <v>10322</v>
      </c>
      <c r="J955" t="s">
        <v>10381</v>
      </c>
      <c r="K955" t="s">
        <v>10382</v>
      </c>
      <c r="L955" t="s">
        <v>10325</v>
      </c>
      <c r="M955" t="s">
        <v>10326</v>
      </c>
      <c r="N955" t="s">
        <v>11495</v>
      </c>
      <c r="O955" t="s">
        <v>10327</v>
      </c>
      <c r="P955" t="s">
        <v>10328</v>
      </c>
      <c r="Q955" t="s">
        <v>10329</v>
      </c>
      <c r="R955" t="s">
        <v>10327</v>
      </c>
      <c r="S955" t="s">
        <v>10327</v>
      </c>
      <c r="T955" t="s">
        <v>10330</v>
      </c>
      <c r="U955" t="str">
        <f t="shared" si="14"/>
        <v>62284833108910858131000</v>
      </c>
      <c r="V955" t="e">
        <f>VLOOKUP(U955,网银退汇!F:G,2,FALSE)</f>
        <v>#N/A</v>
      </c>
      <c r="W955" t="e">
        <f>VLOOKUP(U955,网银退汇!F:O,10,FALSE)</f>
        <v>#N/A</v>
      </c>
      <c r="X955" t="e">
        <f>VLOOKUP(C955,自助退!L:V,11,FALSE)</f>
        <v>#N/A</v>
      </c>
    </row>
    <row r="956" spans="1:24">
      <c r="A956" t="s">
        <v>11495</v>
      </c>
      <c r="B956" t="s">
        <v>2947</v>
      </c>
      <c r="C956" t="s">
        <v>8096</v>
      </c>
      <c r="D956">
        <v>505</v>
      </c>
      <c r="E956" t="s">
        <v>11564</v>
      </c>
      <c r="F956" t="s">
        <v>88</v>
      </c>
      <c r="G956" t="s">
        <v>8098</v>
      </c>
      <c r="H956" t="s">
        <v>2965</v>
      </c>
      <c r="I956" t="s">
        <v>10369</v>
      </c>
      <c r="J956" t="s">
        <v>10484</v>
      </c>
      <c r="K956" t="s">
        <v>10485</v>
      </c>
      <c r="L956" t="s">
        <v>10325</v>
      </c>
      <c r="M956" t="s">
        <v>10326</v>
      </c>
      <c r="N956" t="s">
        <v>11495</v>
      </c>
      <c r="O956" t="s">
        <v>10327</v>
      </c>
      <c r="P956" t="s">
        <v>10328</v>
      </c>
      <c r="Q956" t="s">
        <v>10329</v>
      </c>
      <c r="R956" t="s">
        <v>10327</v>
      </c>
      <c r="S956" t="s">
        <v>10327</v>
      </c>
      <c r="T956" t="s">
        <v>10330</v>
      </c>
      <c r="U956" t="str">
        <f t="shared" si="14"/>
        <v>6214600180014829035505</v>
      </c>
      <c r="V956" t="e">
        <f>VLOOKUP(U956,网银退汇!F:G,2,FALSE)</f>
        <v>#N/A</v>
      </c>
      <c r="W956" t="e">
        <f>VLOOKUP(U956,网银退汇!F:O,10,FALSE)</f>
        <v>#N/A</v>
      </c>
      <c r="X956" t="e">
        <f>VLOOKUP(C956,自助退!L:V,11,FALSE)</f>
        <v>#N/A</v>
      </c>
    </row>
    <row r="957" spans="1:24">
      <c r="A957" t="s">
        <v>11495</v>
      </c>
      <c r="B957" t="s">
        <v>2950</v>
      </c>
      <c r="C957" t="s">
        <v>8099</v>
      </c>
      <c r="D957">
        <v>44</v>
      </c>
      <c r="E957" t="s">
        <v>11565</v>
      </c>
      <c r="F957" t="s">
        <v>88</v>
      </c>
      <c r="G957" t="s">
        <v>8101</v>
      </c>
      <c r="H957" t="s">
        <v>213</v>
      </c>
      <c r="I957" t="s">
        <v>10537</v>
      </c>
      <c r="J957" t="s">
        <v>10538</v>
      </c>
      <c r="K957" t="s">
        <v>10539</v>
      </c>
      <c r="L957" t="s">
        <v>10325</v>
      </c>
      <c r="M957" t="s">
        <v>10326</v>
      </c>
      <c r="N957" t="s">
        <v>11495</v>
      </c>
      <c r="O957" t="s">
        <v>10327</v>
      </c>
      <c r="P957" t="s">
        <v>10328</v>
      </c>
      <c r="Q957" t="s">
        <v>10329</v>
      </c>
      <c r="R957" t="s">
        <v>10327</v>
      </c>
      <c r="S957" t="s">
        <v>10327</v>
      </c>
      <c r="T957" t="s">
        <v>10330</v>
      </c>
      <c r="U957" t="str">
        <f t="shared" si="14"/>
        <v>62290847334308821044</v>
      </c>
      <c r="V957" t="e">
        <f>VLOOKUP(U957,网银退汇!F:G,2,FALSE)</f>
        <v>#N/A</v>
      </c>
      <c r="W957" t="e">
        <f>VLOOKUP(U957,网银退汇!F:O,10,FALSE)</f>
        <v>#N/A</v>
      </c>
      <c r="X957" t="e">
        <f>VLOOKUP(C957,自助退!L:V,11,FALSE)</f>
        <v>#N/A</v>
      </c>
    </row>
    <row r="958" spans="1:24">
      <c r="A958" t="s">
        <v>11495</v>
      </c>
      <c r="B958" t="s">
        <v>2952</v>
      </c>
      <c r="C958" t="s">
        <v>8102</v>
      </c>
      <c r="D958">
        <v>150</v>
      </c>
      <c r="E958" t="s">
        <v>11566</v>
      </c>
      <c r="F958" t="s">
        <v>88</v>
      </c>
      <c r="G958" t="s">
        <v>8104</v>
      </c>
      <c r="H958" t="s">
        <v>2954</v>
      </c>
      <c r="I958" t="s">
        <v>10656</v>
      </c>
      <c r="J958" t="s">
        <v>10657</v>
      </c>
      <c r="K958" t="s">
        <v>10402</v>
      </c>
      <c r="L958" t="s">
        <v>10325</v>
      </c>
      <c r="M958" t="s">
        <v>10326</v>
      </c>
      <c r="N958" t="s">
        <v>11495</v>
      </c>
      <c r="O958" t="s">
        <v>10403</v>
      </c>
      <c r="P958" t="s">
        <v>10328</v>
      </c>
      <c r="Q958" t="s">
        <v>10329</v>
      </c>
      <c r="R958" t="s">
        <v>10327</v>
      </c>
      <c r="S958" t="s">
        <v>10327</v>
      </c>
      <c r="T958" t="s">
        <v>10330</v>
      </c>
      <c r="U958" t="str">
        <f t="shared" si="14"/>
        <v>6223691837260557150</v>
      </c>
      <c r="V958" t="e">
        <f>VLOOKUP(U958,网银退汇!F:G,2,FALSE)</f>
        <v>#N/A</v>
      </c>
      <c r="W958" t="e">
        <f>VLOOKUP(U958,网银退汇!F:O,10,FALSE)</f>
        <v>#N/A</v>
      </c>
      <c r="X958" t="e">
        <f>VLOOKUP(C958,自助退!L:V,11,FALSE)</f>
        <v>#N/A</v>
      </c>
    </row>
    <row r="959" spans="1:24">
      <c r="A959" t="s">
        <v>11495</v>
      </c>
      <c r="B959" t="s">
        <v>2955</v>
      </c>
      <c r="C959" t="s">
        <v>8105</v>
      </c>
      <c r="D959">
        <v>560</v>
      </c>
      <c r="E959" t="s">
        <v>11567</v>
      </c>
      <c r="F959" t="s">
        <v>88</v>
      </c>
      <c r="G959" t="s">
        <v>8107</v>
      </c>
      <c r="H959" t="s">
        <v>2957</v>
      </c>
      <c r="I959" t="s">
        <v>10656</v>
      </c>
      <c r="J959" t="s">
        <v>10657</v>
      </c>
      <c r="K959" t="s">
        <v>10402</v>
      </c>
      <c r="L959" t="s">
        <v>10325</v>
      </c>
      <c r="M959" t="s">
        <v>10326</v>
      </c>
      <c r="N959" t="s">
        <v>11495</v>
      </c>
      <c r="O959" t="s">
        <v>10403</v>
      </c>
      <c r="P959" t="s">
        <v>10328</v>
      </c>
      <c r="Q959" t="s">
        <v>10329</v>
      </c>
      <c r="R959" t="s">
        <v>10327</v>
      </c>
      <c r="S959" t="s">
        <v>10327</v>
      </c>
      <c r="T959" t="s">
        <v>10330</v>
      </c>
      <c r="U959" t="str">
        <f t="shared" si="14"/>
        <v>6231900000069470058560</v>
      </c>
      <c r="V959" t="e">
        <f>VLOOKUP(U959,网银退汇!F:G,2,FALSE)</f>
        <v>#N/A</v>
      </c>
      <c r="W959" t="e">
        <f>VLOOKUP(U959,网银退汇!F:O,10,FALSE)</f>
        <v>#N/A</v>
      </c>
      <c r="X959" t="e">
        <f>VLOOKUP(C959,自助退!L:V,11,FALSE)</f>
        <v>#N/A</v>
      </c>
    </row>
    <row r="960" spans="1:24">
      <c r="A960" t="s">
        <v>11495</v>
      </c>
      <c r="B960" t="s">
        <v>2958</v>
      </c>
      <c r="C960" t="s">
        <v>8108</v>
      </c>
      <c r="D960">
        <v>3000</v>
      </c>
      <c r="E960" t="s">
        <v>11568</v>
      </c>
      <c r="F960" t="s">
        <v>88</v>
      </c>
      <c r="G960" t="s">
        <v>8110</v>
      </c>
      <c r="H960" t="s">
        <v>338</v>
      </c>
      <c r="I960" t="s">
        <v>10322</v>
      </c>
      <c r="J960" t="s">
        <v>10348</v>
      </c>
      <c r="K960" t="s">
        <v>10349</v>
      </c>
      <c r="L960" t="s">
        <v>10325</v>
      </c>
      <c r="M960" t="s">
        <v>10326</v>
      </c>
      <c r="N960" t="s">
        <v>11495</v>
      </c>
      <c r="O960" t="s">
        <v>10327</v>
      </c>
      <c r="P960" t="s">
        <v>10328</v>
      </c>
      <c r="Q960" t="s">
        <v>10329</v>
      </c>
      <c r="R960" t="s">
        <v>10327</v>
      </c>
      <c r="S960" t="s">
        <v>10327</v>
      </c>
      <c r="T960" t="s">
        <v>10330</v>
      </c>
      <c r="U960" t="str">
        <f t="shared" si="14"/>
        <v>62170039200040110783000</v>
      </c>
      <c r="V960" t="e">
        <f>VLOOKUP(U960,网银退汇!F:G,2,FALSE)</f>
        <v>#N/A</v>
      </c>
      <c r="W960" t="e">
        <f>VLOOKUP(U960,网银退汇!F:O,10,FALSE)</f>
        <v>#N/A</v>
      </c>
      <c r="X960" t="e">
        <f>VLOOKUP(C960,自助退!L:V,11,FALSE)</f>
        <v>#N/A</v>
      </c>
    </row>
    <row r="961" spans="1:24">
      <c r="A961" t="s">
        <v>11495</v>
      </c>
      <c r="B961" t="s">
        <v>2960</v>
      </c>
      <c r="C961" t="s">
        <v>8111</v>
      </c>
      <c r="D961">
        <v>1004</v>
      </c>
      <c r="E961" t="s">
        <v>11569</v>
      </c>
      <c r="F961" t="s">
        <v>88</v>
      </c>
      <c r="G961" t="s">
        <v>8113</v>
      </c>
      <c r="H961" t="s">
        <v>2962</v>
      </c>
      <c r="I961" t="s">
        <v>10335</v>
      </c>
      <c r="J961" t="s">
        <v>10</v>
      </c>
      <c r="K961" t="s">
        <v>10336</v>
      </c>
      <c r="L961" t="s">
        <v>10325</v>
      </c>
      <c r="M961" t="s">
        <v>10326</v>
      </c>
      <c r="N961" t="s">
        <v>11495</v>
      </c>
      <c r="O961" t="s">
        <v>10327</v>
      </c>
      <c r="P961" t="s">
        <v>10328</v>
      </c>
      <c r="Q961" t="s">
        <v>10329</v>
      </c>
      <c r="R961" t="s">
        <v>10327</v>
      </c>
      <c r="S961" t="s">
        <v>10327</v>
      </c>
      <c r="T961" t="s">
        <v>10330</v>
      </c>
      <c r="U961" t="str">
        <f t="shared" si="14"/>
        <v>62258838803258861004</v>
      </c>
      <c r="V961" t="e">
        <f>VLOOKUP(U961,网银退汇!F:G,2,FALSE)</f>
        <v>#N/A</v>
      </c>
      <c r="W961" t="e">
        <f>VLOOKUP(U961,网银退汇!F:O,10,FALSE)</f>
        <v>#N/A</v>
      </c>
      <c r="X961" t="e">
        <f>VLOOKUP(C961,自助退!L:V,11,FALSE)</f>
        <v>#N/A</v>
      </c>
    </row>
    <row r="962" spans="1:24">
      <c r="A962" t="s">
        <v>11495</v>
      </c>
      <c r="B962" t="s">
        <v>2963</v>
      </c>
      <c r="C962" t="s">
        <v>8114</v>
      </c>
      <c r="D962">
        <v>500</v>
      </c>
      <c r="E962" t="s">
        <v>11570</v>
      </c>
      <c r="F962" t="s">
        <v>88</v>
      </c>
      <c r="G962" t="s">
        <v>8116</v>
      </c>
      <c r="H962" t="s">
        <v>2965</v>
      </c>
      <c r="I962" t="s">
        <v>10416</v>
      </c>
      <c r="J962" t="s">
        <v>10424</v>
      </c>
      <c r="K962" t="s">
        <v>10425</v>
      </c>
      <c r="L962" t="s">
        <v>10325</v>
      </c>
      <c r="M962" t="s">
        <v>10326</v>
      </c>
      <c r="N962" t="s">
        <v>11495</v>
      </c>
      <c r="O962" t="s">
        <v>10327</v>
      </c>
      <c r="P962" t="s">
        <v>10328</v>
      </c>
      <c r="Q962" t="s">
        <v>10329</v>
      </c>
      <c r="R962" t="s">
        <v>10327</v>
      </c>
      <c r="S962" t="s">
        <v>10327</v>
      </c>
      <c r="T962" t="s">
        <v>10330</v>
      </c>
      <c r="U962" t="str">
        <f t="shared" ref="U962:U1025" si="15">G962&amp;D962</f>
        <v>6222530588688130500</v>
      </c>
      <c r="V962" t="e">
        <f>VLOOKUP(U962,网银退汇!F:G,2,FALSE)</f>
        <v>#N/A</v>
      </c>
      <c r="W962" t="e">
        <f>VLOOKUP(U962,网银退汇!F:O,10,FALSE)</f>
        <v>#N/A</v>
      </c>
      <c r="X962" t="e">
        <f>VLOOKUP(C962,自助退!L:V,11,FALSE)</f>
        <v>#N/A</v>
      </c>
    </row>
    <row r="963" spans="1:24">
      <c r="A963" t="s">
        <v>11495</v>
      </c>
      <c r="B963" t="s">
        <v>2966</v>
      </c>
      <c r="C963" t="s">
        <v>8117</v>
      </c>
      <c r="D963">
        <v>2500</v>
      </c>
      <c r="E963" t="s">
        <v>11571</v>
      </c>
      <c r="F963" t="s">
        <v>88</v>
      </c>
      <c r="G963" t="s">
        <v>5067</v>
      </c>
      <c r="H963" t="s">
        <v>2968</v>
      </c>
      <c r="I963" t="s">
        <v>10322</v>
      </c>
      <c r="J963" t="s">
        <v>10381</v>
      </c>
      <c r="K963" t="s">
        <v>10382</v>
      </c>
      <c r="L963" t="s">
        <v>10325</v>
      </c>
      <c r="M963" t="s">
        <v>10326</v>
      </c>
      <c r="N963" t="s">
        <v>11495</v>
      </c>
      <c r="O963" t="s">
        <v>10327</v>
      </c>
      <c r="P963" t="s">
        <v>10328</v>
      </c>
      <c r="Q963" t="s">
        <v>10329</v>
      </c>
      <c r="R963" t="s">
        <v>10327</v>
      </c>
      <c r="S963" t="s">
        <v>10327</v>
      </c>
      <c r="T963" t="s">
        <v>10330</v>
      </c>
      <c r="U963" t="str">
        <f t="shared" si="15"/>
        <v>62284833185932209762500</v>
      </c>
      <c r="V963" t="e">
        <f>VLOOKUP(U963,网银退汇!F:G,2,FALSE)</f>
        <v>#N/A</v>
      </c>
      <c r="W963" t="e">
        <f>VLOOKUP(U963,网银退汇!F:O,10,FALSE)</f>
        <v>#N/A</v>
      </c>
      <c r="X963" t="e">
        <f>VLOOKUP(C963,自助退!L:V,11,FALSE)</f>
        <v>#N/A</v>
      </c>
    </row>
    <row r="964" spans="1:24">
      <c r="A964" t="s">
        <v>11495</v>
      </c>
      <c r="B964" t="s">
        <v>8119</v>
      </c>
      <c r="C964" t="s">
        <v>8120</v>
      </c>
      <c r="D964">
        <v>67</v>
      </c>
      <c r="E964" t="s">
        <v>11572</v>
      </c>
      <c r="F964" t="s">
        <v>90</v>
      </c>
      <c r="G964" t="s">
        <v>5046</v>
      </c>
      <c r="H964" t="s">
        <v>2970</v>
      </c>
      <c r="I964" t="s">
        <v>10322</v>
      </c>
      <c r="J964" t="s">
        <v>10356</v>
      </c>
      <c r="K964" t="s">
        <v>10357</v>
      </c>
      <c r="L964" t="s">
        <v>10325</v>
      </c>
      <c r="M964" t="s">
        <v>10364</v>
      </c>
      <c r="N964" t="s">
        <v>11495</v>
      </c>
      <c r="O964" t="s">
        <v>10327</v>
      </c>
      <c r="P964" t="s">
        <v>10328</v>
      </c>
      <c r="Q964" t="s">
        <v>10365</v>
      </c>
      <c r="R964" t="s">
        <v>10327</v>
      </c>
      <c r="S964" t="s">
        <v>10327</v>
      </c>
      <c r="T964" t="s">
        <v>10366</v>
      </c>
      <c r="U964" t="str">
        <f t="shared" si="15"/>
        <v>622188730000497879567</v>
      </c>
      <c r="V964">
        <f>VLOOKUP(U964,网银退汇!F:G,2,FALSE)</f>
        <v>67</v>
      </c>
      <c r="W964" t="str">
        <f>VLOOKUP(U964,网银退汇!F:O,10,FALSE)</f>
        <v>20170621</v>
      </c>
      <c r="X964">
        <f>VLOOKUP(C964,自助退!L:V,11,FALSE)</f>
        <v>67</v>
      </c>
    </row>
    <row r="965" spans="1:24">
      <c r="A965" t="s">
        <v>11495</v>
      </c>
      <c r="B965" t="s">
        <v>2971</v>
      </c>
      <c r="C965" t="s">
        <v>8122</v>
      </c>
      <c r="D965">
        <v>83</v>
      </c>
      <c r="E965" t="s">
        <v>11573</v>
      </c>
      <c r="F965" t="s">
        <v>88</v>
      </c>
      <c r="G965" t="s">
        <v>8124</v>
      </c>
      <c r="H965" t="s">
        <v>2973</v>
      </c>
      <c r="I965" t="s">
        <v>10656</v>
      </c>
      <c r="J965" t="s">
        <v>10657</v>
      </c>
      <c r="K965" t="s">
        <v>10402</v>
      </c>
      <c r="L965" t="s">
        <v>10325</v>
      </c>
      <c r="M965" t="s">
        <v>10326</v>
      </c>
      <c r="N965" t="s">
        <v>11495</v>
      </c>
      <c r="O965" t="s">
        <v>10403</v>
      </c>
      <c r="P965" t="s">
        <v>10328</v>
      </c>
      <c r="Q965" t="s">
        <v>10329</v>
      </c>
      <c r="R965" t="s">
        <v>10327</v>
      </c>
      <c r="S965" t="s">
        <v>10327</v>
      </c>
      <c r="T965" t="s">
        <v>10330</v>
      </c>
      <c r="U965" t="str">
        <f t="shared" si="15"/>
        <v>623190001006013114683</v>
      </c>
      <c r="V965" t="e">
        <f>VLOOKUP(U965,网银退汇!F:G,2,FALSE)</f>
        <v>#N/A</v>
      </c>
      <c r="W965" t="e">
        <f>VLOOKUP(U965,网银退汇!F:O,10,FALSE)</f>
        <v>#N/A</v>
      </c>
      <c r="X965" t="e">
        <f>VLOOKUP(C965,自助退!L:V,11,FALSE)</f>
        <v>#N/A</v>
      </c>
    </row>
    <row r="966" spans="1:24">
      <c r="A966" t="s">
        <v>11495</v>
      </c>
      <c r="B966" t="s">
        <v>2976</v>
      </c>
      <c r="C966" t="s">
        <v>8127</v>
      </c>
      <c r="D966">
        <v>300</v>
      </c>
      <c r="E966" t="s">
        <v>11574</v>
      </c>
      <c r="F966" t="s">
        <v>88</v>
      </c>
      <c r="G966" t="s">
        <v>8129</v>
      </c>
      <c r="H966" t="s">
        <v>183</v>
      </c>
      <c r="I966" t="s">
        <v>10335</v>
      </c>
      <c r="J966" t="s">
        <v>10</v>
      </c>
      <c r="K966" t="s">
        <v>10336</v>
      </c>
      <c r="L966" t="s">
        <v>10325</v>
      </c>
      <c r="M966" t="s">
        <v>10326</v>
      </c>
      <c r="N966" t="s">
        <v>11495</v>
      </c>
      <c r="O966" t="s">
        <v>10327</v>
      </c>
      <c r="P966" t="s">
        <v>10328</v>
      </c>
      <c r="Q966" t="s">
        <v>10329</v>
      </c>
      <c r="R966" t="s">
        <v>10327</v>
      </c>
      <c r="S966" t="s">
        <v>10327</v>
      </c>
      <c r="T966" t="s">
        <v>10330</v>
      </c>
      <c r="U966" t="str">
        <f t="shared" si="15"/>
        <v>4392268330309726300</v>
      </c>
      <c r="V966" t="e">
        <f>VLOOKUP(U966,网银退汇!F:G,2,FALSE)</f>
        <v>#N/A</v>
      </c>
      <c r="W966" t="e">
        <f>VLOOKUP(U966,网银退汇!F:O,10,FALSE)</f>
        <v>#N/A</v>
      </c>
      <c r="X966" t="e">
        <f>VLOOKUP(C966,自助退!L:V,11,FALSE)</f>
        <v>#N/A</v>
      </c>
    </row>
    <row r="967" spans="1:24">
      <c r="A967" t="s">
        <v>11495</v>
      </c>
      <c r="B967" t="s">
        <v>2977</v>
      </c>
      <c r="C967" t="s">
        <v>8130</v>
      </c>
      <c r="D967">
        <v>65</v>
      </c>
      <c r="E967" t="s">
        <v>11575</v>
      </c>
      <c r="F967" t="s">
        <v>88</v>
      </c>
      <c r="G967" t="s">
        <v>8132</v>
      </c>
      <c r="H967" t="s">
        <v>2979</v>
      </c>
      <c r="I967" t="s">
        <v>10322</v>
      </c>
      <c r="J967" t="s">
        <v>10381</v>
      </c>
      <c r="K967" t="s">
        <v>10382</v>
      </c>
      <c r="L967" t="s">
        <v>10325</v>
      </c>
      <c r="M967" t="s">
        <v>10326</v>
      </c>
      <c r="N967" t="s">
        <v>11495</v>
      </c>
      <c r="O967" t="s">
        <v>10327</v>
      </c>
      <c r="P967" t="s">
        <v>10328</v>
      </c>
      <c r="Q967" t="s">
        <v>10329</v>
      </c>
      <c r="R967" t="s">
        <v>10327</v>
      </c>
      <c r="S967" t="s">
        <v>10327</v>
      </c>
      <c r="T967" t="s">
        <v>10330</v>
      </c>
      <c r="U967" t="str">
        <f t="shared" si="15"/>
        <v>622848335860301967965</v>
      </c>
      <c r="V967" t="e">
        <f>VLOOKUP(U967,网银退汇!F:G,2,FALSE)</f>
        <v>#N/A</v>
      </c>
      <c r="W967" t="e">
        <f>VLOOKUP(U967,网银退汇!F:O,10,FALSE)</f>
        <v>#N/A</v>
      </c>
      <c r="X967" t="e">
        <f>VLOOKUP(C967,自助退!L:V,11,FALSE)</f>
        <v>#N/A</v>
      </c>
    </row>
    <row r="968" spans="1:24">
      <c r="A968" t="s">
        <v>11495</v>
      </c>
      <c r="B968" t="s">
        <v>2980</v>
      </c>
      <c r="C968" t="s">
        <v>8133</v>
      </c>
      <c r="D968">
        <v>58</v>
      </c>
      <c r="E968" t="s">
        <v>11576</v>
      </c>
      <c r="F968" t="s">
        <v>88</v>
      </c>
      <c r="G968" t="s">
        <v>8135</v>
      </c>
      <c r="H968" t="s">
        <v>2982</v>
      </c>
      <c r="I968" t="s">
        <v>10322</v>
      </c>
      <c r="J968" t="s">
        <v>10339</v>
      </c>
      <c r="K968" t="s">
        <v>10340</v>
      </c>
      <c r="L968" t="s">
        <v>10325</v>
      </c>
      <c r="M968" t="s">
        <v>10326</v>
      </c>
      <c r="N968" t="s">
        <v>11495</v>
      </c>
      <c r="O968" t="s">
        <v>10327</v>
      </c>
      <c r="P968" t="s">
        <v>10328</v>
      </c>
      <c r="Q968" t="s">
        <v>10329</v>
      </c>
      <c r="R968" t="s">
        <v>10327</v>
      </c>
      <c r="S968" t="s">
        <v>10327</v>
      </c>
      <c r="T968" t="s">
        <v>10330</v>
      </c>
      <c r="U968" t="str">
        <f t="shared" si="15"/>
        <v>622663130012477058</v>
      </c>
      <c r="V968" t="e">
        <f>VLOOKUP(U968,网银退汇!F:G,2,FALSE)</f>
        <v>#N/A</v>
      </c>
      <c r="W968" t="e">
        <f>VLOOKUP(U968,网银退汇!F:O,10,FALSE)</f>
        <v>#N/A</v>
      </c>
      <c r="X968" t="e">
        <f>VLOOKUP(C968,自助退!L:V,11,FALSE)</f>
        <v>#N/A</v>
      </c>
    </row>
    <row r="969" spans="1:24">
      <c r="A969" t="s">
        <v>11495</v>
      </c>
      <c r="B969" t="s">
        <v>2983</v>
      </c>
      <c r="C969" t="s">
        <v>8136</v>
      </c>
      <c r="D969">
        <v>300</v>
      </c>
      <c r="E969" t="s">
        <v>11577</v>
      </c>
      <c r="F969" t="s">
        <v>88</v>
      </c>
      <c r="G969" t="s">
        <v>8138</v>
      </c>
      <c r="H969" t="s">
        <v>11578</v>
      </c>
      <c r="I969" t="s">
        <v>10416</v>
      </c>
      <c r="J969" t="s">
        <v>10424</v>
      </c>
      <c r="K969" t="s">
        <v>10425</v>
      </c>
      <c r="L969" t="s">
        <v>10325</v>
      </c>
      <c r="M969" t="s">
        <v>10326</v>
      </c>
      <c r="N969" t="s">
        <v>11495</v>
      </c>
      <c r="O969" t="s">
        <v>10327</v>
      </c>
      <c r="P969" t="s">
        <v>10328</v>
      </c>
      <c r="Q969" t="s">
        <v>10329</v>
      </c>
      <c r="R969" t="s">
        <v>10327</v>
      </c>
      <c r="S969" t="s">
        <v>10327</v>
      </c>
      <c r="T969" t="s">
        <v>10330</v>
      </c>
      <c r="U969" t="str">
        <f t="shared" si="15"/>
        <v>5201690590224907300</v>
      </c>
      <c r="V969" t="e">
        <f>VLOOKUP(U969,网银退汇!F:G,2,FALSE)</f>
        <v>#N/A</v>
      </c>
      <c r="W969" t="e">
        <f>VLOOKUP(U969,网银退汇!F:O,10,FALSE)</f>
        <v>#N/A</v>
      </c>
      <c r="X969" t="e">
        <f>VLOOKUP(C969,自助退!L:V,11,FALSE)</f>
        <v>#N/A</v>
      </c>
    </row>
    <row r="970" spans="1:24">
      <c r="A970" t="s">
        <v>11495</v>
      </c>
      <c r="B970" t="s">
        <v>8139</v>
      </c>
      <c r="C970" t="s">
        <v>8140</v>
      </c>
      <c r="D970">
        <v>490</v>
      </c>
      <c r="E970" t="s">
        <v>11579</v>
      </c>
      <c r="F970" t="s">
        <v>96</v>
      </c>
      <c r="G970" t="s">
        <v>5047</v>
      </c>
      <c r="H970" t="s">
        <v>2987</v>
      </c>
      <c r="I970" t="s">
        <v>10656</v>
      </c>
      <c r="J970" t="s">
        <v>10657</v>
      </c>
      <c r="K970" t="s">
        <v>10402</v>
      </c>
      <c r="L970" t="s">
        <v>10325</v>
      </c>
      <c r="M970" t="s">
        <v>10364</v>
      </c>
      <c r="N970" t="s">
        <v>11495</v>
      </c>
      <c r="O970" t="s">
        <v>10403</v>
      </c>
      <c r="P970" t="s">
        <v>10328</v>
      </c>
      <c r="Q970" t="s">
        <v>10365</v>
      </c>
      <c r="R970" t="s">
        <v>10327</v>
      </c>
      <c r="S970" t="s">
        <v>10327</v>
      </c>
      <c r="T970" t="s">
        <v>10366</v>
      </c>
      <c r="U970" t="str">
        <f t="shared" si="15"/>
        <v>6231900000097585000490</v>
      </c>
      <c r="V970">
        <f>VLOOKUP(U970,网银退汇!F:G,2,FALSE)</f>
        <v>490</v>
      </c>
      <c r="W970" t="str">
        <f>VLOOKUP(U970,网银退汇!F:O,10,FALSE)</f>
        <v>20170621</v>
      </c>
      <c r="X970">
        <f>VLOOKUP(C970,自助退!L:V,11,FALSE)</f>
        <v>490</v>
      </c>
    </row>
    <row r="971" spans="1:24">
      <c r="A971" t="s">
        <v>11495</v>
      </c>
      <c r="B971" t="s">
        <v>2991</v>
      </c>
      <c r="C971" t="s">
        <v>8142</v>
      </c>
      <c r="D971">
        <v>470</v>
      </c>
      <c r="E971" t="s">
        <v>11580</v>
      </c>
      <c r="F971" t="s">
        <v>88</v>
      </c>
      <c r="G971" t="s">
        <v>8144</v>
      </c>
      <c r="H971" t="s">
        <v>2993</v>
      </c>
      <c r="I971" t="s">
        <v>10335</v>
      </c>
      <c r="J971" t="s">
        <v>10</v>
      </c>
      <c r="K971" t="s">
        <v>10336</v>
      </c>
      <c r="L971" t="s">
        <v>10325</v>
      </c>
      <c r="M971" t="s">
        <v>10326</v>
      </c>
      <c r="N971" t="s">
        <v>11495</v>
      </c>
      <c r="O971" t="s">
        <v>10327</v>
      </c>
      <c r="P971" t="s">
        <v>10328</v>
      </c>
      <c r="Q971" t="s">
        <v>10329</v>
      </c>
      <c r="R971" t="s">
        <v>10327</v>
      </c>
      <c r="S971" t="s">
        <v>10327</v>
      </c>
      <c r="T971" t="s">
        <v>10330</v>
      </c>
      <c r="U971" t="str">
        <f t="shared" si="15"/>
        <v>6226093880021993470</v>
      </c>
      <c r="V971" t="e">
        <f>VLOOKUP(U971,网银退汇!F:G,2,FALSE)</f>
        <v>#N/A</v>
      </c>
      <c r="W971" t="e">
        <f>VLOOKUP(U971,网银退汇!F:O,10,FALSE)</f>
        <v>#N/A</v>
      </c>
      <c r="X971" t="e">
        <f>VLOOKUP(C971,自助退!L:V,11,FALSE)</f>
        <v>#N/A</v>
      </c>
    </row>
    <row r="972" spans="1:24">
      <c r="A972" t="s">
        <v>11495</v>
      </c>
      <c r="B972" t="s">
        <v>2988</v>
      </c>
      <c r="C972" t="s">
        <v>8145</v>
      </c>
      <c r="D972">
        <v>760</v>
      </c>
      <c r="E972" t="s">
        <v>11581</v>
      </c>
      <c r="F972" t="s">
        <v>88</v>
      </c>
      <c r="G972" t="s">
        <v>8147</v>
      </c>
      <c r="H972" t="s">
        <v>2990</v>
      </c>
      <c r="I972" t="s">
        <v>10322</v>
      </c>
      <c r="J972" t="s">
        <v>10351</v>
      </c>
      <c r="K972" t="s">
        <v>10352</v>
      </c>
      <c r="L972" t="s">
        <v>10325</v>
      </c>
      <c r="M972" t="s">
        <v>10326</v>
      </c>
      <c r="N972" t="s">
        <v>11495</v>
      </c>
      <c r="O972" t="s">
        <v>10327</v>
      </c>
      <c r="P972" t="s">
        <v>10328</v>
      </c>
      <c r="Q972" t="s">
        <v>10329</v>
      </c>
      <c r="R972" t="s">
        <v>10327</v>
      </c>
      <c r="S972" t="s">
        <v>10327</v>
      </c>
      <c r="T972" t="s">
        <v>10330</v>
      </c>
      <c r="U972" t="str">
        <f t="shared" si="15"/>
        <v>6212262502027103467760</v>
      </c>
      <c r="V972" t="e">
        <f>VLOOKUP(U972,网银退汇!F:G,2,FALSE)</f>
        <v>#N/A</v>
      </c>
      <c r="W972" t="e">
        <f>VLOOKUP(U972,网银退汇!F:O,10,FALSE)</f>
        <v>#N/A</v>
      </c>
      <c r="X972" t="e">
        <f>VLOOKUP(C972,自助退!L:V,11,FALSE)</f>
        <v>#N/A</v>
      </c>
    </row>
    <row r="973" spans="1:24">
      <c r="A973" t="s">
        <v>11495</v>
      </c>
      <c r="B973" t="s">
        <v>2994</v>
      </c>
      <c r="C973" t="s">
        <v>8148</v>
      </c>
      <c r="D973">
        <v>200</v>
      </c>
      <c r="E973" t="s">
        <v>11582</v>
      </c>
      <c r="F973" t="s">
        <v>88</v>
      </c>
      <c r="G973" t="s">
        <v>7824</v>
      </c>
      <c r="H973" t="s">
        <v>2708</v>
      </c>
      <c r="I973" t="s">
        <v>10322</v>
      </c>
      <c r="J973" t="s">
        <v>10359</v>
      </c>
      <c r="K973" t="s">
        <v>10360</v>
      </c>
      <c r="L973" t="s">
        <v>10325</v>
      </c>
      <c r="M973" t="s">
        <v>10326</v>
      </c>
      <c r="N973" t="s">
        <v>11495</v>
      </c>
      <c r="O973" t="s">
        <v>10327</v>
      </c>
      <c r="P973" t="s">
        <v>10328</v>
      </c>
      <c r="Q973" t="s">
        <v>10329</v>
      </c>
      <c r="R973" t="s">
        <v>10327</v>
      </c>
      <c r="S973" t="s">
        <v>10327</v>
      </c>
      <c r="T973" t="s">
        <v>10330</v>
      </c>
      <c r="U973" t="str">
        <f t="shared" si="15"/>
        <v>6217903100020367983200</v>
      </c>
      <c r="V973" t="e">
        <f>VLOOKUP(U973,网银退汇!F:G,2,FALSE)</f>
        <v>#N/A</v>
      </c>
      <c r="W973" t="e">
        <f>VLOOKUP(U973,网银退汇!F:O,10,FALSE)</f>
        <v>#N/A</v>
      </c>
      <c r="X973" t="e">
        <f>VLOOKUP(C973,自助退!L:V,11,FALSE)</f>
        <v>#N/A</v>
      </c>
    </row>
    <row r="974" spans="1:24">
      <c r="A974" t="s">
        <v>11495</v>
      </c>
      <c r="B974" t="s">
        <v>2995</v>
      </c>
      <c r="C974" t="s">
        <v>8150</v>
      </c>
      <c r="D974">
        <v>100</v>
      </c>
      <c r="E974" t="s">
        <v>11583</v>
      </c>
      <c r="F974" t="s">
        <v>88</v>
      </c>
      <c r="G974" t="s">
        <v>8152</v>
      </c>
      <c r="H974" t="s">
        <v>2997</v>
      </c>
      <c r="I974" t="s">
        <v>10322</v>
      </c>
      <c r="J974" t="s">
        <v>10351</v>
      </c>
      <c r="K974" t="s">
        <v>10352</v>
      </c>
      <c r="L974" t="s">
        <v>10325</v>
      </c>
      <c r="M974" t="s">
        <v>10326</v>
      </c>
      <c r="N974" t="s">
        <v>11495</v>
      </c>
      <c r="O974" t="s">
        <v>10327</v>
      </c>
      <c r="P974" t="s">
        <v>10328</v>
      </c>
      <c r="Q974" t="s">
        <v>10329</v>
      </c>
      <c r="R974" t="s">
        <v>10327</v>
      </c>
      <c r="S974" t="s">
        <v>10327</v>
      </c>
      <c r="T974" t="s">
        <v>10330</v>
      </c>
      <c r="U974" t="str">
        <f t="shared" si="15"/>
        <v>6212262502016750849100</v>
      </c>
      <c r="V974" t="e">
        <f>VLOOKUP(U974,网银退汇!F:G,2,FALSE)</f>
        <v>#N/A</v>
      </c>
      <c r="W974" t="e">
        <f>VLOOKUP(U974,网银退汇!F:O,10,FALSE)</f>
        <v>#N/A</v>
      </c>
      <c r="X974" t="e">
        <f>VLOOKUP(C974,自助退!L:V,11,FALSE)</f>
        <v>#N/A</v>
      </c>
    </row>
    <row r="975" spans="1:24">
      <c r="A975" t="s">
        <v>11495</v>
      </c>
      <c r="B975" t="s">
        <v>2998</v>
      </c>
      <c r="C975" t="s">
        <v>8158</v>
      </c>
      <c r="D975">
        <v>5000</v>
      </c>
      <c r="E975" t="s">
        <v>11584</v>
      </c>
      <c r="F975" t="s">
        <v>88</v>
      </c>
      <c r="G975" t="s">
        <v>8160</v>
      </c>
      <c r="H975" t="s">
        <v>11585</v>
      </c>
      <c r="I975" t="s">
        <v>10322</v>
      </c>
      <c r="J975" t="s">
        <v>10348</v>
      </c>
      <c r="K975" t="s">
        <v>10349</v>
      </c>
      <c r="L975" t="s">
        <v>10325</v>
      </c>
      <c r="M975" t="s">
        <v>10326</v>
      </c>
      <c r="N975" t="s">
        <v>11495</v>
      </c>
      <c r="O975" t="s">
        <v>10327</v>
      </c>
      <c r="P975" t="s">
        <v>10328</v>
      </c>
      <c r="Q975" t="s">
        <v>10329</v>
      </c>
      <c r="R975" t="s">
        <v>10327</v>
      </c>
      <c r="S975" t="s">
        <v>10327</v>
      </c>
      <c r="T975" t="s">
        <v>10330</v>
      </c>
      <c r="U975" t="str">
        <f t="shared" si="15"/>
        <v>62270038600301256595000</v>
      </c>
      <c r="V975" t="e">
        <f>VLOOKUP(U975,网银退汇!F:G,2,FALSE)</f>
        <v>#N/A</v>
      </c>
      <c r="W975" t="e">
        <f>VLOOKUP(U975,网银退汇!F:O,10,FALSE)</f>
        <v>#N/A</v>
      </c>
      <c r="X975" t="e">
        <f>VLOOKUP(C975,自助退!L:V,11,FALSE)</f>
        <v>#N/A</v>
      </c>
    </row>
    <row r="976" spans="1:24">
      <c r="A976" t="s">
        <v>11495</v>
      </c>
      <c r="B976" t="s">
        <v>3001</v>
      </c>
      <c r="C976" t="s">
        <v>8161</v>
      </c>
      <c r="D976">
        <v>1000</v>
      </c>
      <c r="E976" t="s">
        <v>11586</v>
      </c>
      <c r="F976" t="s">
        <v>88</v>
      </c>
      <c r="G976" t="s">
        <v>8163</v>
      </c>
      <c r="H976" t="s">
        <v>3003</v>
      </c>
      <c r="I976" t="s">
        <v>10656</v>
      </c>
      <c r="J976" t="s">
        <v>10657</v>
      </c>
      <c r="K976" t="s">
        <v>10402</v>
      </c>
      <c r="L976" t="s">
        <v>10325</v>
      </c>
      <c r="M976" t="s">
        <v>10326</v>
      </c>
      <c r="N976" t="s">
        <v>11495</v>
      </c>
      <c r="O976" t="s">
        <v>10403</v>
      </c>
      <c r="P976" t="s">
        <v>10328</v>
      </c>
      <c r="Q976" t="s">
        <v>10329</v>
      </c>
      <c r="R976" t="s">
        <v>10327</v>
      </c>
      <c r="S976" t="s">
        <v>10327</v>
      </c>
      <c r="T976" t="s">
        <v>10330</v>
      </c>
      <c r="U976" t="str">
        <f t="shared" si="15"/>
        <v>62319000000525644121000</v>
      </c>
      <c r="V976" t="e">
        <f>VLOOKUP(U976,网银退汇!F:G,2,FALSE)</f>
        <v>#N/A</v>
      </c>
      <c r="W976" t="e">
        <f>VLOOKUP(U976,网银退汇!F:O,10,FALSE)</f>
        <v>#N/A</v>
      </c>
      <c r="X976" t="e">
        <f>VLOOKUP(C976,自助退!L:V,11,FALSE)</f>
        <v>#N/A</v>
      </c>
    </row>
    <row r="977" spans="1:24">
      <c r="A977" t="s">
        <v>11495</v>
      </c>
      <c r="B977" t="s">
        <v>3004</v>
      </c>
      <c r="C977" t="s">
        <v>8164</v>
      </c>
      <c r="D977">
        <v>1</v>
      </c>
      <c r="E977" t="s">
        <v>11587</v>
      </c>
      <c r="F977" t="s">
        <v>88</v>
      </c>
      <c r="G977" t="s">
        <v>8166</v>
      </c>
      <c r="H977" t="s">
        <v>3006</v>
      </c>
      <c r="I977" t="s">
        <v>10322</v>
      </c>
      <c r="J977" t="s">
        <v>10381</v>
      </c>
      <c r="K977" t="s">
        <v>10382</v>
      </c>
      <c r="L977" t="s">
        <v>10325</v>
      </c>
      <c r="M977" t="s">
        <v>10326</v>
      </c>
      <c r="N977" t="s">
        <v>11495</v>
      </c>
      <c r="O977" t="s">
        <v>10327</v>
      </c>
      <c r="P977" t="s">
        <v>10328</v>
      </c>
      <c r="Q977" t="s">
        <v>10329</v>
      </c>
      <c r="R977" t="s">
        <v>10327</v>
      </c>
      <c r="S977" t="s">
        <v>10327</v>
      </c>
      <c r="T977" t="s">
        <v>10330</v>
      </c>
      <c r="U977" t="str">
        <f t="shared" si="15"/>
        <v>62284808680266544751</v>
      </c>
      <c r="V977" t="e">
        <f>VLOOKUP(U977,网银退汇!F:G,2,FALSE)</f>
        <v>#N/A</v>
      </c>
      <c r="W977" t="e">
        <f>VLOOKUP(U977,网银退汇!F:O,10,FALSE)</f>
        <v>#N/A</v>
      </c>
      <c r="X977" t="e">
        <f>VLOOKUP(C977,自助退!L:V,11,FALSE)</f>
        <v>#N/A</v>
      </c>
    </row>
    <row r="978" spans="1:24">
      <c r="A978" t="s">
        <v>11495</v>
      </c>
      <c r="B978" t="s">
        <v>3007</v>
      </c>
      <c r="C978" t="s">
        <v>8167</v>
      </c>
      <c r="D978">
        <v>794</v>
      </c>
      <c r="E978" t="s">
        <v>11588</v>
      </c>
      <c r="F978" t="s">
        <v>88</v>
      </c>
      <c r="G978" t="s">
        <v>268</v>
      </c>
      <c r="H978" t="s">
        <v>11589</v>
      </c>
      <c r="I978" t="s">
        <v>10656</v>
      </c>
      <c r="J978" t="s">
        <v>10657</v>
      </c>
      <c r="K978" t="s">
        <v>10402</v>
      </c>
      <c r="L978" t="s">
        <v>10325</v>
      </c>
      <c r="M978" t="s">
        <v>10326</v>
      </c>
      <c r="N978" t="s">
        <v>11495</v>
      </c>
      <c r="O978" t="s">
        <v>10403</v>
      </c>
      <c r="P978" t="s">
        <v>10328</v>
      </c>
      <c r="Q978" t="s">
        <v>10329</v>
      </c>
      <c r="R978" t="s">
        <v>10327</v>
      </c>
      <c r="S978" t="s">
        <v>10327</v>
      </c>
      <c r="T978" t="s">
        <v>10330</v>
      </c>
      <c r="U978" t="str">
        <f t="shared" si="15"/>
        <v>6231900020009560255794</v>
      </c>
      <c r="V978" t="e">
        <f>VLOOKUP(U978,网银退汇!F:G,2,FALSE)</f>
        <v>#N/A</v>
      </c>
      <c r="W978" t="e">
        <f>VLOOKUP(U978,网银退汇!F:O,10,FALSE)</f>
        <v>#N/A</v>
      </c>
      <c r="X978" t="e">
        <f>VLOOKUP(C978,自助退!L:V,11,FALSE)</f>
        <v>#N/A</v>
      </c>
    </row>
    <row r="979" spans="1:24">
      <c r="A979" t="s">
        <v>11495</v>
      </c>
      <c r="B979" t="s">
        <v>8169</v>
      </c>
      <c r="C979" t="s">
        <v>8170</v>
      </c>
      <c r="D979">
        <v>994</v>
      </c>
      <c r="E979" t="s">
        <v>11590</v>
      </c>
      <c r="F979" t="s">
        <v>10740</v>
      </c>
      <c r="G979" t="s">
        <v>5048</v>
      </c>
      <c r="H979" t="s">
        <v>3009</v>
      </c>
      <c r="I979" t="s">
        <v>10656</v>
      </c>
      <c r="J979" t="s">
        <v>10657</v>
      </c>
      <c r="K979" t="s">
        <v>10402</v>
      </c>
      <c r="L979" t="s">
        <v>10325</v>
      </c>
      <c r="M979" t="s">
        <v>10364</v>
      </c>
      <c r="N979" t="s">
        <v>11495</v>
      </c>
      <c r="O979" t="s">
        <v>10403</v>
      </c>
      <c r="P979" t="s">
        <v>10328</v>
      </c>
      <c r="Q979" t="s">
        <v>10365</v>
      </c>
      <c r="R979" t="s">
        <v>10327</v>
      </c>
      <c r="S979" t="s">
        <v>10327</v>
      </c>
      <c r="T979" t="s">
        <v>10366</v>
      </c>
      <c r="U979" t="str">
        <f t="shared" si="15"/>
        <v>6223691894438427994</v>
      </c>
      <c r="V979">
        <f>VLOOKUP(U979,网银退汇!F:G,2,FALSE)</f>
        <v>994</v>
      </c>
      <c r="W979" t="str">
        <f>VLOOKUP(U979,网银退汇!F:O,10,FALSE)</f>
        <v>20170621</v>
      </c>
      <c r="X979">
        <f>VLOOKUP(C979,自助退!L:V,11,FALSE)</f>
        <v>994</v>
      </c>
    </row>
    <row r="980" spans="1:24">
      <c r="A980" t="s">
        <v>11591</v>
      </c>
      <c r="B980" t="s">
        <v>3010</v>
      </c>
      <c r="C980" t="s">
        <v>8172</v>
      </c>
      <c r="D980">
        <v>65</v>
      </c>
      <c r="E980" t="s">
        <v>11592</v>
      </c>
      <c r="F980" t="s">
        <v>88</v>
      </c>
      <c r="G980" t="s">
        <v>8174</v>
      </c>
      <c r="H980" t="s">
        <v>3012</v>
      </c>
      <c r="I980" t="s">
        <v>10537</v>
      </c>
      <c r="J980" t="s">
        <v>10538</v>
      </c>
      <c r="K980" t="s">
        <v>10539</v>
      </c>
      <c r="L980" t="s">
        <v>10325</v>
      </c>
      <c r="M980" t="s">
        <v>10326</v>
      </c>
      <c r="N980" t="s">
        <v>11591</v>
      </c>
      <c r="O980" t="s">
        <v>10327</v>
      </c>
      <c r="P980" t="s">
        <v>10328</v>
      </c>
      <c r="Q980" t="s">
        <v>10329</v>
      </c>
      <c r="R980" t="s">
        <v>10327</v>
      </c>
      <c r="S980" t="s">
        <v>10327</v>
      </c>
      <c r="T980" t="s">
        <v>10330</v>
      </c>
      <c r="U980" t="str">
        <f t="shared" si="15"/>
        <v>625960015864810765</v>
      </c>
      <c r="V980" t="e">
        <f>VLOOKUP(U980,网银退汇!F:G,2,FALSE)</f>
        <v>#N/A</v>
      </c>
      <c r="W980" t="e">
        <f>VLOOKUP(U980,网银退汇!F:O,10,FALSE)</f>
        <v>#N/A</v>
      </c>
      <c r="X980" t="e">
        <f>VLOOKUP(C980,自助退!L:V,11,FALSE)</f>
        <v>#N/A</v>
      </c>
    </row>
    <row r="981" spans="1:24">
      <c r="A981" t="s">
        <v>11591</v>
      </c>
      <c r="B981" t="s">
        <v>3013</v>
      </c>
      <c r="C981" t="s">
        <v>8175</v>
      </c>
      <c r="D981">
        <v>1567</v>
      </c>
      <c r="E981" t="s">
        <v>11593</v>
      </c>
      <c r="F981" t="s">
        <v>88</v>
      </c>
      <c r="G981" t="s">
        <v>8177</v>
      </c>
      <c r="H981" t="s">
        <v>11594</v>
      </c>
      <c r="I981" t="s">
        <v>10322</v>
      </c>
      <c r="J981" t="s">
        <v>10351</v>
      </c>
      <c r="K981" t="s">
        <v>10352</v>
      </c>
      <c r="L981" t="s">
        <v>10325</v>
      </c>
      <c r="M981" t="s">
        <v>10326</v>
      </c>
      <c r="N981" t="s">
        <v>11591</v>
      </c>
      <c r="O981" t="s">
        <v>10327</v>
      </c>
      <c r="P981" t="s">
        <v>10328</v>
      </c>
      <c r="Q981" t="s">
        <v>10329</v>
      </c>
      <c r="R981" t="s">
        <v>10327</v>
      </c>
      <c r="S981" t="s">
        <v>10327</v>
      </c>
      <c r="T981" t="s">
        <v>10330</v>
      </c>
      <c r="U981" t="str">
        <f t="shared" si="15"/>
        <v>62122610010700235171567</v>
      </c>
      <c r="V981" t="e">
        <f>VLOOKUP(U981,网银退汇!F:G,2,FALSE)</f>
        <v>#N/A</v>
      </c>
      <c r="W981" t="e">
        <f>VLOOKUP(U981,网银退汇!F:O,10,FALSE)</f>
        <v>#N/A</v>
      </c>
      <c r="X981" t="e">
        <f>VLOOKUP(C981,自助退!L:V,11,FALSE)</f>
        <v>#N/A</v>
      </c>
    </row>
    <row r="982" spans="1:24">
      <c r="A982" t="s">
        <v>11591</v>
      </c>
      <c r="B982" t="s">
        <v>3016</v>
      </c>
      <c r="C982" t="s">
        <v>8178</v>
      </c>
      <c r="D982">
        <v>2000</v>
      </c>
      <c r="E982" t="s">
        <v>11595</v>
      </c>
      <c r="F982" t="s">
        <v>88</v>
      </c>
      <c r="G982" t="s">
        <v>8180</v>
      </c>
      <c r="H982" t="s">
        <v>3018</v>
      </c>
      <c r="I982" t="s">
        <v>10322</v>
      </c>
      <c r="J982" t="s">
        <v>10331</v>
      </c>
      <c r="K982" t="s">
        <v>10332</v>
      </c>
      <c r="L982" t="s">
        <v>10325</v>
      </c>
      <c r="M982" t="s">
        <v>10326</v>
      </c>
      <c r="N982" t="s">
        <v>11591</v>
      </c>
      <c r="O982" t="s">
        <v>10327</v>
      </c>
      <c r="P982" t="s">
        <v>10328</v>
      </c>
      <c r="Q982" t="s">
        <v>10329</v>
      </c>
      <c r="R982" t="s">
        <v>10327</v>
      </c>
      <c r="S982" t="s">
        <v>10327</v>
      </c>
      <c r="T982" t="s">
        <v>10330</v>
      </c>
      <c r="U982" t="str">
        <f t="shared" si="15"/>
        <v>62261622258332122000</v>
      </c>
      <c r="V982" t="e">
        <f>VLOOKUP(U982,网银退汇!F:G,2,FALSE)</f>
        <v>#N/A</v>
      </c>
      <c r="W982" t="e">
        <f>VLOOKUP(U982,网银退汇!F:O,10,FALSE)</f>
        <v>#N/A</v>
      </c>
      <c r="X982" t="e">
        <f>VLOOKUP(C982,自助退!L:V,11,FALSE)</f>
        <v>#N/A</v>
      </c>
    </row>
    <row r="983" spans="1:24">
      <c r="A983" t="s">
        <v>11591</v>
      </c>
      <c r="B983" t="s">
        <v>3019</v>
      </c>
      <c r="C983" t="s">
        <v>8181</v>
      </c>
      <c r="D983">
        <v>146</v>
      </c>
      <c r="E983" t="s">
        <v>11596</v>
      </c>
      <c r="F983" t="s">
        <v>88</v>
      </c>
      <c r="G983" t="s">
        <v>8183</v>
      </c>
      <c r="H983" t="s">
        <v>3021</v>
      </c>
      <c r="I983" t="s">
        <v>10322</v>
      </c>
      <c r="J983" t="s">
        <v>10351</v>
      </c>
      <c r="K983" t="s">
        <v>10352</v>
      </c>
      <c r="L983" t="s">
        <v>10325</v>
      </c>
      <c r="M983" t="s">
        <v>10326</v>
      </c>
      <c r="N983" t="s">
        <v>11591</v>
      </c>
      <c r="O983" t="s">
        <v>10327</v>
      </c>
      <c r="P983" t="s">
        <v>10328</v>
      </c>
      <c r="Q983" t="s">
        <v>10329</v>
      </c>
      <c r="R983" t="s">
        <v>10327</v>
      </c>
      <c r="S983" t="s">
        <v>10327</v>
      </c>
      <c r="T983" t="s">
        <v>10330</v>
      </c>
      <c r="U983" t="str">
        <f t="shared" si="15"/>
        <v>6217232505000083040146</v>
      </c>
      <c r="V983" t="e">
        <f>VLOOKUP(U983,网银退汇!F:G,2,FALSE)</f>
        <v>#N/A</v>
      </c>
      <c r="W983" t="e">
        <f>VLOOKUP(U983,网银退汇!F:O,10,FALSE)</f>
        <v>#N/A</v>
      </c>
      <c r="X983" t="e">
        <f>VLOOKUP(C983,自助退!L:V,11,FALSE)</f>
        <v>#N/A</v>
      </c>
    </row>
    <row r="984" spans="1:24">
      <c r="A984" t="s">
        <v>11591</v>
      </c>
      <c r="B984" t="s">
        <v>3022</v>
      </c>
      <c r="C984" t="s">
        <v>8184</v>
      </c>
      <c r="D984">
        <v>500</v>
      </c>
      <c r="E984" t="s">
        <v>11597</v>
      </c>
      <c r="F984" t="s">
        <v>88</v>
      </c>
      <c r="G984" t="s">
        <v>8186</v>
      </c>
      <c r="H984" t="s">
        <v>103</v>
      </c>
      <c r="I984" t="s">
        <v>10322</v>
      </c>
      <c r="J984" t="s">
        <v>10348</v>
      </c>
      <c r="K984" t="s">
        <v>10349</v>
      </c>
      <c r="L984" t="s">
        <v>10325</v>
      </c>
      <c r="M984" t="s">
        <v>10326</v>
      </c>
      <c r="N984" t="s">
        <v>11591</v>
      </c>
      <c r="O984" t="s">
        <v>10327</v>
      </c>
      <c r="P984" t="s">
        <v>10328</v>
      </c>
      <c r="Q984" t="s">
        <v>10329</v>
      </c>
      <c r="R984" t="s">
        <v>10327</v>
      </c>
      <c r="S984" t="s">
        <v>10327</v>
      </c>
      <c r="T984" t="s">
        <v>10330</v>
      </c>
      <c r="U984" t="str">
        <f t="shared" si="15"/>
        <v>6217003860014919649500</v>
      </c>
      <c r="V984" t="e">
        <f>VLOOKUP(U984,网银退汇!F:G,2,FALSE)</f>
        <v>#N/A</v>
      </c>
      <c r="W984" t="e">
        <f>VLOOKUP(U984,网银退汇!F:O,10,FALSE)</f>
        <v>#N/A</v>
      </c>
      <c r="X984" t="e">
        <f>VLOOKUP(C984,自助退!L:V,11,FALSE)</f>
        <v>#N/A</v>
      </c>
    </row>
    <row r="985" spans="1:24">
      <c r="A985" t="s">
        <v>11591</v>
      </c>
      <c r="B985" t="s">
        <v>3024</v>
      </c>
      <c r="C985" t="s">
        <v>8187</v>
      </c>
      <c r="D985">
        <v>600</v>
      </c>
      <c r="E985" t="s">
        <v>11598</v>
      </c>
      <c r="F985" t="s">
        <v>88</v>
      </c>
      <c r="G985" t="s">
        <v>8189</v>
      </c>
      <c r="H985" t="s">
        <v>3026</v>
      </c>
      <c r="I985" t="s">
        <v>10322</v>
      </c>
      <c r="J985" t="s">
        <v>10351</v>
      </c>
      <c r="K985" t="s">
        <v>10352</v>
      </c>
      <c r="L985" t="s">
        <v>10325</v>
      </c>
      <c r="M985" t="s">
        <v>10326</v>
      </c>
      <c r="N985" t="s">
        <v>11591</v>
      </c>
      <c r="O985" t="s">
        <v>10327</v>
      </c>
      <c r="P985" t="s">
        <v>10328</v>
      </c>
      <c r="Q985" t="s">
        <v>10329</v>
      </c>
      <c r="R985" t="s">
        <v>10327</v>
      </c>
      <c r="S985" t="s">
        <v>10327</v>
      </c>
      <c r="T985" t="s">
        <v>10330</v>
      </c>
      <c r="U985" t="str">
        <f t="shared" si="15"/>
        <v>6212262502026212996600</v>
      </c>
      <c r="V985" t="e">
        <f>VLOOKUP(U985,网银退汇!F:G,2,FALSE)</f>
        <v>#N/A</v>
      </c>
      <c r="W985" t="e">
        <f>VLOOKUP(U985,网银退汇!F:O,10,FALSE)</f>
        <v>#N/A</v>
      </c>
      <c r="X985" t="e">
        <f>VLOOKUP(C985,自助退!L:V,11,FALSE)</f>
        <v>#N/A</v>
      </c>
    </row>
    <row r="986" spans="1:24">
      <c r="A986" t="s">
        <v>11591</v>
      </c>
      <c r="B986" t="s">
        <v>3027</v>
      </c>
      <c r="C986" t="s">
        <v>8190</v>
      </c>
      <c r="D986">
        <v>800</v>
      </c>
      <c r="E986" t="s">
        <v>11599</v>
      </c>
      <c r="F986" t="s">
        <v>88</v>
      </c>
      <c r="G986" t="s">
        <v>8192</v>
      </c>
      <c r="H986" t="s">
        <v>3029</v>
      </c>
      <c r="I986" t="s">
        <v>10322</v>
      </c>
      <c r="J986" t="s">
        <v>10381</v>
      </c>
      <c r="K986" t="s">
        <v>10382</v>
      </c>
      <c r="L986" t="s">
        <v>10325</v>
      </c>
      <c r="M986" t="s">
        <v>10326</v>
      </c>
      <c r="N986" t="s">
        <v>11591</v>
      </c>
      <c r="O986" t="s">
        <v>10327</v>
      </c>
      <c r="P986" t="s">
        <v>10328</v>
      </c>
      <c r="Q986" t="s">
        <v>10329</v>
      </c>
      <c r="R986" t="s">
        <v>10327</v>
      </c>
      <c r="S986" t="s">
        <v>10327</v>
      </c>
      <c r="T986" t="s">
        <v>10330</v>
      </c>
      <c r="U986" t="str">
        <f t="shared" si="15"/>
        <v>6228483618562691671800</v>
      </c>
      <c r="V986" t="e">
        <f>VLOOKUP(U986,网银退汇!F:G,2,FALSE)</f>
        <v>#N/A</v>
      </c>
      <c r="W986" t="e">
        <f>VLOOKUP(U986,网银退汇!F:O,10,FALSE)</f>
        <v>#N/A</v>
      </c>
      <c r="X986" t="e">
        <f>VLOOKUP(C986,自助退!L:V,11,FALSE)</f>
        <v>#N/A</v>
      </c>
    </row>
    <row r="987" spans="1:24">
      <c r="A987" t="s">
        <v>11591</v>
      </c>
      <c r="B987" t="s">
        <v>3030</v>
      </c>
      <c r="C987" t="s">
        <v>8193</v>
      </c>
      <c r="D987">
        <v>1482</v>
      </c>
      <c r="E987" t="s">
        <v>11600</v>
      </c>
      <c r="F987" t="s">
        <v>88</v>
      </c>
      <c r="G987" t="s">
        <v>8195</v>
      </c>
      <c r="H987" t="s">
        <v>3032</v>
      </c>
      <c r="I987" t="s">
        <v>10322</v>
      </c>
      <c r="J987" t="s">
        <v>10348</v>
      </c>
      <c r="K987" t="s">
        <v>10349</v>
      </c>
      <c r="L987" t="s">
        <v>10325</v>
      </c>
      <c r="M987" t="s">
        <v>10326</v>
      </c>
      <c r="N987" t="s">
        <v>11591</v>
      </c>
      <c r="O987" t="s">
        <v>10327</v>
      </c>
      <c r="P987" t="s">
        <v>10328</v>
      </c>
      <c r="Q987" t="s">
        <v>10329</v>
      </c>
      <c r="R987" t="s">
        <v>10327</v>
      </c>
      <c r="S987" t="s">
        <v>10327</v>
      </c>
      <c r="T987" t="s">
        <v>10330</v>
      </c>
      <c r="U987" t="str">
        <f t="shared" si="15"/>
        <v>62270038801801141701482</v>
      </c>
      <c r="V987" t="e">
        <f>VLOOKUP(U987,网银退汇!F:G,2,FALSE)</f>
        <v>#N/A</v>
      </c>
      <c r="W987" t="e">
        <f>VLOOKUP(U987,网银退汇!F:O,10,FALSE)</f>
        <v>#N/A</v>
      </c>
      <c r="X987" t="e">
        <f>VLOOKUP(C987,自助退!L:V,11,FALSE)</f>
        <v>#N/A</v>
      </c>
    </row>
    <row r="988" spans="1:24">
      <c r="A988" t="s">
        <v>11591</v>
      </c>
      <c r="B988" t="s">
        <v>3033</v>
      </c>
      <c r="C988" t="s">
        <v>8196</v>
      </c>
      <c r="D988">
        <v>5966</v>
      </c>
      <c r="E988" t="s">
        <v>11601</v>
      </c>
      <c r="F988" t="s">
        <v>88</v>
      </c>
      <c r="G988" t="s">
        <v>8198</v>
      </c>
      <c r="H988" t="s">
        <v>11602</v>
      </c>
      <c r="I988" t="s">
        <v>10656</v>
      </c>
      <c r="J988" t="s">
        <v>10657</v>
      </c>
      <c r="K988" t="s">
        <v>10402</v>
      </c>
      <c r="L988" t="s">
        <v>10325</v>
      </c>
      <c r="M988" t="s">
        <v>10326</v>
      </c>
      <c r="N988" t="s">
        <v>11591</v>
      </c>
      <c r="O988" t="s">
        <v>10403</v>
      </c>
      <c r="P988" t="s">
        <v>10328</v>
      </c>
      <c r="Q988" t="s">
        <v>10329</v>
      </c>
      <c r="R988" t="s">
        <v>10327</v>
      </c>
      <c r="S988" t="s">
        <v>10327</v>
      </c>
      <c r="T988" t="s">
        <v>10330</v>
      </c>
      <c r="U988" t="str">
        <f t="shared" si="15"/>
        <v>62319000000826425195966</v>
      </c>
      <c r="V988" t="e">
        <f>VLOOKUP(U988,网银退汇!F:G,2,FALSE)</f>
        <v>#N/A</v>
      </c>
      <c r="W988" t="e">
        <f>VLOOKUP(U988,网银退汇!F:O,10,FALSE)</f>
        <v>#N/A</v>
      </c>
      <c r="X988" t="e">
        <f>VLOOKUP(C988,自助退!L:V,11,FALSE)</f>
        <v>#N/A</v>
      </c>
    </row>
    <row r="989" spans="1:24">
      <c r="A989" t="s">
        <v>11591</v>
      </c>
      <c r="B989" t="s">
        <v>8199</v>
      </c>
      <c r="C989" t="s">
        <v>8200</v>
      </c>
      <c r="D989">
        <v>1832</v>
      </c>
      <c r="E989" t="s">
        <v>11603</v>
      </c>
      <c r="F989" t="s">
        <v>90</v>
      </c>
      <c r="G989" t="s">
        <v>5049</v>
      </c>
      <c r="H989" t="s">
        <v>3037</v>
      </c>
      <c r="I989" t="s">
        <v>10322</v>
      </c>
      <c r="J989" t="s">
        <v>10356</v>
      </c>
      <c r="K989" t="s">
        <v>10357</v>
      </c>
      <c r="L989" t="s">
        <v>10325</v>
      </c>
      <c r="M989" t="s">
        <v>10364</v>
      </c>
      <c r="N989" t="s">
        <v>11591</v>
      </c>
      <c r="O989" t="s">
        <v>10327</v>
      </c>
      <c r="P989" t="s">
        <v>10328</v>
      </c>
      <c r="Q989" t="s">
        <v>10365</v>
      </c>
      <c r="R989" t="s">
        <v>10327</v>
      </c>
      <c r="S989" t="s">
        <v>10327</v>
      </c>
      <c r="T989" t="s">
        <v>10366</v>
      </c>
      <c r="U989" t="str">
        <f t="shared" si="15"/>
        <v>62218873000420166241832</v>
      </c>
      <c r="V989">
        <f>VLOOKUP(U989,网银退汇!F:G,2,FALSE)</f>
        <v>1832</v>
      </c>
      <c r="W989" t="str">
        <f>VLOOKUP(U989,网银退汇!F:O,10,FALSE)</f>
        <v>20170622</v>
      </c>
      <c r="X989">
        <f>VLOOKUP(C989,自助退!L:V,11,FALSE)</f>
        <v>1832</v>
      </c>
    </row>
    <row r="990" spans="1:24">
      <c r="A990" t="s">
        <v>11591</v>
      </c>
      <c r="B990" t="s">
        <v>3038</v>
      </c>
      <c r="C990" t="s">
        <v>8202</v>
      </c>
      <c r="D990">
        <v>500</v>
      </c>
      <c r="E990" t="s">
        <v>11604</v>
      </c>
      <c r="F990" t="s">
        <v>88</v>
      </c>
      <c r="G990" t="s">
        <v>4934</v>
      </c>
      <c r="H990" t="s">
        <v>1156</v>
      </c>
      <c r="I990" t="s">
        <v>10400</v>
      </c>
      <c r="J990" t="s">
        <v>10874</v>
      </c>
      <c r="K990" t="s">
        <v>10875</v>
      </c>
      <c r="L990" t="s">
        <v>10325</v>
      </c>
      <c r="M990" t="s">
        <v>10326</v>
      </c>
      <c r="N990" t="s">
        <v>11591</v>
      </c>
      <c r="O990" t="s">
        <v>10403</v>
      </c>
      <c r="P990" t="s">
        <v>10328</v>
      </c>
      <c r="Q990" t="s">
        <v>10329</v>
      </c>
      <c r="R990" t="s">
        <v>10327</v>
      </c>
      <c r="S990" t="s">
        <v>10327</v>
      </c>
      <c r="T990" t="s">
        <v>10330</v>
      </c>
      <c r="U990" t="str">
        <f t="shared" si="15"/>
        <v>6214157312902628321500</v>
      </c>
      <c r="V990" t="e">
        <f>VLOOKUP(U990,网银退汇!F:G,2,FALSE)</f>
        <v>#N/A</v>
      </c>
      <c r="W990" t="e">
        <f>VLOOKUP(U990,网银退汇!F:O,10,FALSE)</f>
        <v>#N/A</v>
      </c>
      <c r="X990" t="e">
        <f>VLOOKUP(C990,自助退!L:V,11,FALSE)</f>
        <v>#N/A</v>
      </c>
    </row>
    <row r="991" spans="1:24">
      <c r="A991" t="s">
        <v>11591</v>
      </c>
      <c r="B991" t="s">
        <v>8204</v>
      </c>
      <c r="C991" t="s">
        <v>8205</v>
      </c>
      <c r="D991">
        <v>300</v>
      </c>
      <c r="E991" t="s">
        <v>11605</v>
      </c>
      <c r="F991" t="s">
        <v>399</v>
      </c>
      <c r="G991" t="s">
        <v>249</v>
      </c>
      <c r="H991" t="s">
        <v>3040</v>
      </c>
      <c r="I991" t="s">
        <v>10322</v>
      </c>
      <c r="J991" t="s">
        <v>10359</v>
      </c>
      <c r="K991" t="s">
        <v>10360</v>
      </c>
      <c r="L991" t="s">
        <v>10325</v>
      </c>
      <c r="M991" t="s">
        <v>10364</v>
      </c>
      <c r="N991" t="s">
        <v>11591</v>
      </c>
      <c r="O991" t="s">
        <v>10327</v>
      </c>
      <c r="P991" t="s">
        <v>10328</v>
      </c>
      <c r="Q991" t="s">
        <v>10365</v>
      </c>
      <c r="R991" t="s">
        <v>10327</v>
      </c>
      <c r="S991" t="s">
        <v>10327</v>
      </c>
      <c r="T991" t="s">
        <v>10366</v>
      </c>
      <c r="U991" t="str">
        <f t="shared" si="15"/>
        <v>6217862700000217436300</v>
      </c>
      <c r="V991">
        <f>VLOOKUP(U991,网银退汇!F:G,2,FALSE)</f>
        <v>300</v>
      </c>
      <c r="W991" t="str">
        <f>VLOOKUP(U991,网银退汇!F:O,10,FALSE)</f>
        <v>20170622</v>
      </c>
      <c r="X991">
        <f>VLOOKUP(C991,自助退!L:V,11,FALSE)</f>
        <v>300</v>
      </c>
    </row>
    <row r="992" spans="1:24">
      <c r="A992" t="s">
        <v>11591</v>
      </c>
      <c r="B992" t="s">
        <v>3041</v>
      </c>
      <c r="C992" t="s">
        <v>8207</v>
      </c>
      <c r="D992">
        <v>4395</v>
      </c>
      <c r="E992" t="s">
        <v>11606</v>
      </c>
      <c r="F992" t="s">
        <v>88</v>
      </c>
      <c r="G992" t="s">
        <v>8209</v>
      </c>
      <c r="H992" t="s">
        <v>3043</v>
      </c>
      <c r="I992" t="s">
        <v>10322</v>
      </c>
      <c r="J992" t="s">
        <v>10351</v>
      </c>
      <c r="K992" t="s">
        <v>10352</v>
      </c>
      <c r="L992" t="s">
        <v>10325</v>
      </c>
      <c r="M992" t="s">
        <v>10326</v>
      </c>
      <c r="N992" t="s">
        <v>11591</v>
      </c>
      <c r="O992" t="s">
        <v>10327</v>
      </c>
      <c r="P992" t="s">
        <v>10328</v>
      </c>
      <c r="Q992" t="s">
        <v>10329</v>
      </c>
      <c r="R992" t="s">
        <v>10327</v>
      </c>
      <c r="S992" t="s">
        <v>10327</v>
      </c>
      <c r="T992" t="s">
        <v>10330</v>
      </c>
      <c r="U992" t="str">
        <f t="shared" si="15"/>
        <v>62220224100047901834395</v>
      </c>
      <c r="V992" t="e">
        <f>VLOOKUP(U992,网银退汇!F:G,2,FALSE)</f>
        <v>#N/A</v>
      </c>
      <c r="W992" t="e">
        <f>VLOOKUP(U992,网银退汇!F:O,10,FALSE)</f>
        <v>#N/A</v>
      </c>
      <c r="X992" t="e">
        <f>VLOOKUP(C992,自助退!L:V,11,FALSE)</f>
        <v>#N/A</v>
      </c>
    </row>
    <row r="993" spans="1:24">
      <c r="A993" t="s">
        <v>11591</v>
      </c>
      <c r="B993" t="s">
        <v>3044</v>
      </c>
      <c r="C993" t="s">
        <v>8210</v>
      </c>
      <c r="D993">
        <v>1000</v>
      </c>
      <c r="E993" t="s">
        <v>11607</v>
      </c>
      <c r="F993" t="s">
        <v>88</v>
      </c>
      <c r="G993" t="s">
        <v>8212</v>
      </c>
      <c r="H993" t="s">
        <v>11608</v>
      </c>
      <c r="I993" t="s">
        <v>10322</v>
      </c>
      <c r="J993" t="s">
        <v>10359</v>
      </c>
      <c r="K993" t="s">
        <v>10360</v>
      </c>
      <c r="L993" t="s">
        <v>10325</v>
      </c>
      <c r="M993" t="s">
        <v>10326</v>
      </c>
      <c r="N993" t="s">
        <v>11591</v>
      </c>
      <c r="O993" t="s">
        <v>10327</v>
      </c>
      <c r="P993" t="s">
        <v>10328</v>
      </c>
      <c r="Q993" t="s">
        <v>10329</v>
      </c>
      <c r="R993" t="s">
        <v>10327</v>
      </c>
      <c r="S993" t="s">
        <v>10327</v>
      </c>
      <c r="T993" t="s">
        <v>10330</v>
      </c>
      <c r="U993" t="str">
        <f t="shared" si="15"/>
        <v>62175627000038586841000</v>
      </c>
      <c r="V993" t="e">
        <f>VLOOKUP(U993,网银退汇!F:G,2,FALSE)</f>
        <v>#N/A</v>
      </c>
      <c r="W993" t="e">
        <f>VLOOKUP(U993,网银退汇!F:O,10,FALSE)</f>
        <v>#N/A</v>
      </c>
      <c r="X993" t="e">
        <f>VLOOKUP(C993,自助退!L:V,11,FALSE)</f>
        <v>#N/A</v>
      </c>
    </row>
    <row r="994" spans="1:24">
      <c r="A994" t="s">
        <v>11591</v>
      </c>
      <c r="B994" t="s">
        <v>3047</v>
      </c>
      <c r="C994" t="s">
        <v>8213</v>
      </c>
      <c r="D994">
        <v>369</v>
      </c>
      <c r="E994" t="s">
        <v>11609</v>
      </c>
      <c r="F994" t="s">
        <v>88</v>
      </c>
      <c r="G994" t="s">
        <v>8215</v>
      </c>
      <c r="H994" t="s">
        <v>3049</v>
      </c>
      <c r="I994" t="s">
        <v>10322</v>
      </c>
      <c r="J994" t="s">
        <v>10381</v>
      </c>
      <c r="K994" t="s">
        <v>10382</v>
      </c>
      <c r="L994" t="s">
        <v>10325</v>
      </c>
      <c r="M994" t="s">
        <v>10326</v>
      </c>
      <c r="N994" t="s">
        <v>11591</v>
      </c>
      <c r="O994" t="s">
        <v>10327</v>
      </c>
      <c r="P994" t="s">
        <v>10328</v>
      </c>
      <c r="Q994" t="s">
        <v>10329</v>
      </c>
      <c r="R994" t="s">
        <v>10327</v>
      </c>
      <c r="S994" t="s">
        <v>10327</v>
      </c>
      <c r="T994" t="s">
        <v>10330</v>
      </c>
      <c r="U994" t="str">
        <f t="shared" si="15"/>
        <v>6228480866019555469369</v>
      </c>
      <c r="V994" t="e">
        <f>VLOOKUP(U994,网银退汇!F:G,2,FALSE)</f>
        <v>#N/A</v>
      </c>
      <c r="W994" t="e">
        <f>VLOOKUP(U994,网银退汇!F:O,10,FALSE)</f>
        <v>#N/A</v>
      </c>
      <c r="X994" t="e">
        <f>VLOOKUP(C994,自助退!L:V,11,FALSE)</f>
        <v>#N/A</v>
      </c>
    </row>
    <row r="995" spans="1:24">
      <c r="A995" t="s">
        <v>11591</v>
      </c>
      <c r="B995" t="s">
        <v>8216</v>
      </c>
      <c r="C995" t="s">
        <v>8217</v>
      </c>
      <c r="D995">
        <v>21</v>
      </c>
      <c r="E995" t="s">
        <v>11610</v>
      </c>
      <c r="F995" t="s">
        <v>96</v>
      </c>
      <c r="G995" t="s">
        <v>5050</v>
      </c>
      <c r="H995" t="s">
        <v>3051</v>
      </c>
      <c r="I995" t="s">
        <v>10656</v>
      </c>
      <c r="J995" t="s">
        <v>10657</v>
      </c>
      <c r="K995" t="s">
        <v>10402</v>
      </c>
      <c r="L995" t="s">
        <v>10325</v>
      </c>
      <c r="M995" t="s">
        <v>10364</v>
      </c>
      <c r="N995" t="s">
        <v>11591</v>
      </c>
      <c r="O995" t="s">
        <v>10403</v>
      </c>
      <c r="P995" t="s">
        <v>10328</v>
      </c>
      <c r="Q995" t="s">
        <v>10365</v>
      </c>
      <c r="R995" t="s">
        <v>10327</v>
      </c>
      <c r="S995" t="s">
        <v>10327</v>
      </c>
      <c r="T995" t="s">
        <v>10366</v>
      </c>
      <c r="U995" t="str">
        <f t="shared" si="15"/>
        <v>623190002000082165621</v>
      </c>
      <c r="V995">
        <f>VLOOKUP(U995,网银退汇!F:G,2,FALSE)</f>
        <v>21</v>
      </c>
      <c r="W995" t="str">
        <f>VLOOKUP(U995,网银退汇!F:O,10,FALSE)</f>
        <v>20170622</v>
      </c>
      <c r="X995">
        <f>VLOOKUP(C995,自助退!L:V,11,FALSE)</f>
        <v>21</v>
      </c>
    </row>
    <row r="996" spans="1:24">
      <c r="A996" t="s">
        <v>11591</v>
      </c>
      <c r="B996" t="s">
        <v>3052</v>
      </c>
      <c r="C996" t="s">
        <v>8219</v>
      </c>
      <c r="D996">
        <v>814</v>
      </c>
      <c r="E996" t="s">
        <v>11611</v>
      </c>
      <c r="F996" t="s">
        <v>88</v>
      </c>
      <c r="G996" t="s">
        <v>8221</v>
      </c>
      <c r="H996" t="s">
        <v>3054</v>
      </c>
      <c r="I996" t="s">
        <v>10322</v>
      </c>
      <c r="J996" t="s">
        <v>10348</v>
      </c>
      <c r="K996" t="s">
        <v>10349</v>
      </c>
      <c r="L996" t="s">
        <v>10325</v>
      </c>
      <c r="M996" t="s">
        <v>10326</v>
      </c>
      <c r="N996" t="s">
        <v>11591</v>
      </c>
      <c r="O996" t="s">
        <v>10327</v>
      </c>
      <c r="P996" t="s">
        <v>10328</v>
      </c>
      <c r="Q996" t="s">
        <v>10329</v>
      </c>
      <c r="R996" t="s">
        <v>10327</v>
      </c>
      <c r="S996" t="s">
        <v>10327</v>
      </c>
      <c r="T996" t="s">
        <v>10330</v>
      </c>
      <c r="U996" t="str">
        <f t="shared" si="15"/>
        <v>6236683860003685307814</v>
      </c>
      <c r="V996" t="e">
        <f>VLOOKUP(U996,网银退汇!F:G,2,FALSE)</f>
        <v>#N/A</v>
      </c>
      <c r="W996" t="e">
        <f>VLOOKUP(U996,网银退汇!F:O,10,FALSE)</f>
        <v>#N/A</v>
      </c>
      <c r="X996" t="e">
        <f>VLOOKUP(C996,自助退!L:V,11,FALSE)</f>
        <v>#N/A</v>
      </c>
    </row>
    <row r="997" spans="1:24">
      <c r="A997" t="s">
        <v>11591</v>
      </c>
      <c r="B997" t="s">
        <v>3055</v>
      </c>
      <c r="C997" t="s">
        <v>8222</v>
      </c>
      <c r="D997">
        <v>50</v>
      </c>
      <c r="E997" t="s">
        <v>11612</v>
      </c>
      <c r="F997" t="s">
        <v>88</v>
      </c>
      <c r="G997" t="s">
        <v>8224</v>
      </c>
      <c r="H997" t="s">
        <v>962</v>
      </c>
      <c r="I997" t="s">
        <v>10322</v>
      </c>
      <c r="J997" t="s">
        <v>10381</v>
      </c>
      <c r="K997" t="s">
        <v>10382</v>
      </c>
      <c r="L997" t="s">
        <v>10325</v>
      </c>
      <c r="M997" t="s">
        <v>10326</v>
      </c>
      <c r="N997" t="s">
        <v>11591</v>
      </c>
      <c r="O997" t="s">
        <v>10327</v>
      </c>
      <c r="P997" t="s">
        <v>10328</v>
      </c>
      <c r="Q997" t="s">
        <v>10329</v>
      </c>
      <c r="R997" t="s">
        <v>10327</v>
      </c>
      <c r="S997" t="s">
        <v>10327</v>
      </c>
      <c r="T997" t="s">
        <v>10330</v>
      </c>
      <c r="U997" t="str">
        <f t="shared" si="15"/>
        <v>622848086832820247850</v>
      </c>
      <c r="V997" t="e">
        <f>VLOOKUP(U997,网银退汇!F:G,2,FALSE)</f>
        <v>#N/A</v>
      </c>
      <c r="W997" t="e">
        <f>VLOOKUP(U997,网银退汇!F:O,10,FALSE)</f>
        <v>#N/A</v>
      </c>
      <c r="X997" t="e">
        <f>VLOOKUP(C997,自助退!L:V,11,FALSE)</f>
        <v>#N/A</v>
      </c>
    </row>
    <row r="998" spans="1:24">
      <c r="A998" t="s">
        <v>11591</v>
      </c>
      <c r="B998" t="s">
        <v>3057</v>
      </c>
      <c r="C998" t="s">
        <v>8225</v>
      </c>
      <c r="D998">
        <v>200</v>
      </c>
      <c r="E998" t="s">
        <v>11613</v>
      </c>
      <c r="F998" t="s">
        <v>88</v>
      </c>
      <c r="G998" t="s">
        <v>8227</v>
      </c>
      <c r="H998" t="s">
        <v>134</v>
      </c>
      <c r="I998" t="s">
        <v>10656</v>
      </c>
      <c r="J998" t="s">
        <v>10657</v>
      </c>
      <c r="K998" t="s">
        <v>10402</v>
      </c>
      <c r="L998" t="s">
        <v>10325</v>
      </c>
      <c r="M998" t="s">
        <v>10326</v>
      </c>
      <c r="N998" t="s">
        <v>11591</v>
      </c>
      <c r="O998" t="s">
        <v>10403</v>
      </c>
      <c r="P998" t="s">
        <v>10328</v>
      </c>
      <c r="Q998" t="s">
        <v>10329</v>
      </c>
      <c r="R998" t="s">
        <v>10327</v>
      </c>
      <c r="S998" t="s">
        <v>10327</v>
      </c>
      <c r="T998" t="s">
        <v>10330</v>
      </c>
      <c r="U998" t="str">
        <f t="shared" si="15"/>
        <v>6231900000056538529200</v>
      </c>
      <c r="V998" t="e">
        <f>VLOOKUP(U998,网银退汇!F:G,2,FALSE)</f>
        <v>#N/A</v>
      </c>
      <c r="W998" t="e">
        <f>VLOOKUP(U998,网银退汇!F:O,10,FALSE)</f>
        <v>#N/A</v>
      </c>
      <c r="X998" t="e">
        <f>VLOOKUP(C998,自助退!L:V,11,FALSE)</f>
        <v>#N/A</v>
      </c>
    </row>
    <row r="999" spans="1:24">
      <c r="A999" t="s">
        <v>11591</v>
      </c>
      <c r="B999" t="s">
        <v>3058</v>
      </c>
      <c r="C999" t="s">
        <v>8228</v>
      </c>
      <c r="D999">
        <v>82</v>
      </c>
      <c r="E999" t="s">
        <v>11614</v>
      </c>
      <c r="F999" t="s">
        <v>88</v>
      </c>
      <c r="G999" t="s">
        <v>8230</v>
      </c>
      <c r="H999" t="s">
        <v>3060</v>
      </c>
      <c r="I999" t="s">
        <v>10322</v>
      </c>
      <c r="J999" t="s">
        <v>10351</v>
      </c>
      <c r="K999" t="s">
        <v>10352</v>
      </c>
      <c r="L999" t="s">
        <v>10325</v>
      </c>
      <c r="M999" t="s">
        <v>10326</v>
      </c>
      <c r="N999" t="s">
        <v>11591</v>
      </c>
      <c r="O999" t="s">
        <v>10327</v>
      </c>
      <c r="P999" t="s">
        <v>10328</v>
      </c>
      <c r="Q999" t="s">
        <v>10329</v>
      </c>
      <c r="R999" t="s">
        <v>10327</v>
      </c>
      <c r="S999" t="s">
        <v>10327</v>
      </c>
      <c r="T999" t="s">
        <v>10330</v>
      </c>
      <c r="U999" t="str">
        <f t="shared" si="15"/>
        <v>621226250200283680082</v>
      </c>
      <c r="V999" t="e">
        <f>VLOOKUP(U999,网银退汇!F:G,2,FALSE)</f>
        <v>#N/A</v>
      </c>
      <c r="W999" t="e">
        <f>VLOOKUP(U999,网银退汇!F:O,10,FALSE)</f>
        <v>#N/A</v>
      </c>
      <c r="X999" t="e">
        <f>VLOOKUP(C999,自助退!L:V,11,FALSE)</f>
        <v>#N/A</v>
      </c>
    </row>
    <row r="1000" spans="1:24">
      <c r="A1000" t="s">
        <v>11591</v>
      </c>
      <c r="B1000" t="s">
        <v>8231</v>
      </c>
      <c r="C1000" t="s">
        <v>8232</v>
      </c>
      <c r="D1000">
        <v>9597</v>
      </c>
      <c r="E1000" t="s">
        <v>11615</v>
      </c>
      <c r="F1000" t="s">
        <v>96</v>
      </c>
      <c r="G1000" t="s">
        <v>5051</v>
      </c>
      <c r="H1000" t="s">
        <v>3062</v>
      </c>
      <c r="I1000" t="s">
        <v>10656</v>
      </c>
      <c r="J1000" t="s">
        <v>10657</v>
      </c>
      <c r="K1000" t="s">
        <v>10402</v>
      </c>
      <c r="L1000" t="s">
        <v>10325</v>
      </c>
      <c r="M1000" t="s">
        <v>10364</v>
      </c>
      <c r="N1000" t="s">
        <v>11591</v>
      </c>
      <c r="O1000" t="s">
        <v>10403</v>
      </c>
      <c r="P1000" t="s">
        <v>10328</v>
      </c>
      <c r="Q1000" t="s">
        <v>10365</v>
      </c>
      <c r="R1000" t="s">
        <v>10327</v>
      </c>
      <c r="S1000" t="s">
        <v>10327</v>
      </c>
      <c r="T1000" t="s">
        <v>10366</v>
      </c>
      <c r="U1000" t="str">
        <f t="shared" si="15"/>
        <v>62319000000415799689597</v>
      </c>
      <c r="V1000">
        <f>VLOOKUP(U1000,网银退汇!F:G,2,FALSE)</f>
        <v>9597</v>
      </c>
      <c r="W1000" t="str">
        <f>VLOOKUP(U1000,网银退汇!F:O,10,FALSE)</f>
        <v>20170622</v>
      </c>
      <c r="X1000">
        <f>VLOOKUP(C1000,自助退!L:V,11,FALSE)</f>
        <v>9597</v>
      </c>
    </row>
    <row r="1001" spans="1:24">
      <c r="A1001" t="s">
        <v>11591</v>
      </c>
      <c r="B1001" t="s">
        <v>3063</v>
      </c>
      <c r="C1001" t="s">
        <v>8234</v>
      </c>
      <c r="D1001">
        <v>26</v>
      </c>
      <c r="E1001" t="s">
        <v>11616</v>
      </c>
      <c r="F1001" t="s">
        <v>88</v>
      </c>
      <c r="G1001" t="s">
        <v>8236</v>
      </c>
      <c r="H1001" t="s">
        <v>3065</v>
      </c>
      <c r="I1001" t="s">
        <v>10322</v>
      </c>
      <c r="J1001" t="s">
        <v>10348</v>
      </c>
      <c r="K1001" t="s">
        <v>10349</v>
      </c>
      <c r="L1001" t="s">
        <v>10325</v>
      </c>
      <c r="M1001" t="s">
        <v>10326</v>
      </c>
      <c r="N1001" t="s">
        <v>11591</v>
      </c>
      <c r="O1001" t="s">
        <v>10327</v>
      </c>
      <c r="P1001" t="s">
        <v>10328</v>
      </c>
      <c r="Q1001" t="s">
        <v>10329</v>
      </c>
      <c r="R1001" t="s">
        <v>10327</v>
      </c>
      <c r="S1001" t="s">
        <v>10327</v>
      </c>
      <c r="T1001" t="s">
        <v>10330</v>
      </c>
      <c r="U1001" t="str">
        <f t="shared" si="15"/>
        <v>621700386002177143926</v>
      </c>
      <c r="V1001" t="e">
        <f>VLOOKUP(U1001,网银退汇!F:G,2,FALSE)</f>
        <v>#N/A</v>
      </c>
      <c r="W1001" t="e">
        <f>VLOOKUP(U1001,网银退汇!F:O,10,FALSE)</f>
        <v>#N/A</v>
      </c>
      <c r="X1001" t="e">
        <f>VLOOKUP(C1001,自助退!L:V,11,FALSE)</f>
        <v>#N/A</v>
      </c>
    </row>
    <row r="1002" spans="1:24">
      <c r="A1002" t="s">
        <v>11591</v>
      </c>
      <c r="B1002" t="s">
        <v>8237</v>
      </c>
      <c r="C1002" t="s">
        <v>8238</v>
      </c>
      <c r="D1002">
        <v>50</v>
      </c>
      <c r="E1002" t="s">
        <v>11617</v>
      </c>
      <c r="F1002" t="s">
        <v>10760</v>
      </c>
      <c r="G1002" t="s">
        <v>5052</v>
      </c>
      <c r="H1002" t="s">
        <v>3067</v>
      </c>
      <c r="I1002" t="s">
        <v>10322</v>
      </c>
      <c r="J1002" t="s">
        <v>10351</v>
      </c>
      <c r="K1002" t="s">
        <v>10352</v>
      </c>
      <c r="L1002" t="s">
        <v>10325</v>
      </c>
      <c r="M1002" t="s">
        <v>10364</v>
      </c>
      <c r="N1002" t="s">
        <v>11591</v>
      </c>
      <c r="O1002" t="s">
        <v>10327</v>
      </c>
      <c r="P1002" t="s">
        <v>10328</v>
      </c>
      <c r="Q1002" t="s">
        <v>10365</v>
      </c>
      <c r="R1002" t="s">
        <v>10327</v>
      </c>
      <c r="S1002" t="s">
        <v>10327</v>
      </c>
      <c r="T1002" t="s">
        <v>10366</v>
      </c>
      <c r="U1002" t="str">
        <f t="shared" si="15"/>
        <v>6223082900661385950</v>
      </c>
      <c r="V1002">
        <f>VLOOKUP(U1002,网银退汇!F:G,2,FALSE)</f>
        <v>50</v>
      </c>
      <c r="W1002" t="str">
        <f>VLOOKUP(U1002,网银退汇!F:O,10,FALSE)</f>
        <v>20170622</v>
      </c>
      <c r="X1002">
        <f>VLOOKUP(C1002,自助退!L:V,11,FALSE)</f>
        <v>50</v>
      </c>
    </row>
    <row r="1003" spans="1:24">
      <c r="A1003" t="s">
        <v>11591</v>
      </c>
      <c r="B1003" t="s">
        <v>3068</v>
      </c>
      <c r="C1003" t="s">
        <v>8240</v>
      </c>
      <c r="D1003">
        <v>1500</v>
      </c>
      <c r="E1003" t="s">
        <v>11618</v>
      </c>
      <c r="F1003" t="s">
        <v>88</v>
      </c>
      <c r="G1003" t="s">
        <v>8242</v>
      </c>
      <c r="H1003" t="s">
        <v>3070</v>
      </c>
      <c r="I1003" t="s">
        <v>10322</v>
      </c>
      <c r="J1003" t="s">
        <v>10348</v>
      </c>
      <c r="K1003" t="s">
        <v>10349</v>
      </c>
      <c r="L1003" t="s">
        <v>10325</v>
      </c>
      <c r="M1003" t="s">
        <v>10326</v>
      </c>
      <c r="N1003" t="s">
        <v>11591</v>
      </c>
      <c r="O1003" t="s">
        <v>10327</v>
      </c>
      <c r="P1003" t="s">
        <v>10328</v>
      </c>
      <c r="Q1003" t="s">
        <v>10329</v>
      </c>
      <c r="R1003" t="s">
        <v>10327</v>
      </c>
      <c r="S1003" t="s">
        <v>10327</v>
      </c>
      <c r="T1003" t="s">
        <v>10330</v>
      </c>
      <c r="U1003" t="str">
        <f t="shared" si="15"/>
        <v>62170038600149160581500</v>
      </c>
      <c r="V1003" t="e">
        <f>VLOOKUP(U1003,网银退汇!F:G,2,FALSE)</f>
        <v>#N/A</v>
      </c>
      <c r="W1003" t="e">
        <f>VLOOKUP(U1003,网银退汇!F:O,10,FALSE)</f>
        <v>#N/A</v>
      </c>
      <c r="X1003" t="e">
        <f>VLOOKUP(C1003,自助退!L:V,11,FALSE)</f>
        <v>#N/A</v>
      </c>
    </row>
    <row r="1004" spans="1:24">
      <c r="A1004" t="s">
        <v>11591</v>
      </c>
      <c r="B1004" t="s">
        <v>3071</v>
      </c>
      <c r="C1004" t="s">
        <v>8243</v>
      </c>
      <c r="D1004">
        <v>300</v>
      </c>
      <c r="E1004" t="s">
        <v>11619</v>
      </c>
      <c r="F1004" t="s">
        <v>88</v>
      </c>
      <c r="G1004" t="s">
        <v>8245</v>
      </c>
      <c r="H1004" t="s">
        <v>3073</v>
      </c>
      <c r="I1004" t="s">
        <v>10335</v>
      </c>
      <c r="J1004" t="s">
        <v>10</v>
      </c>
      <c r="K1004" t="s">
        <v>10336</v>
      </c>
      <c r="L1004" t="s">
        <v>10325</v>
      </c>
      <c r="M1004" t="s">
        <v>10326</v>
      </c>
      <c r="N1004" t="s">
        <v>11591</v>
      </c>
      <c r="O1004" t="s">
        <v>10327</v>
      </c>
      <c r="P1004" t="s">
        <v>10328</v>
      </c>
      <c r="Q1004" t="s">
        <v>10329</v>
      </c>
      <c r="R1004" t="s">
        <v>10327</v>
      </c>
      <c r="S1004" t="s">
        <v>10327</v>
      </c>
      <c r="T1004" t="s">
        <v>10330</v>
      </c>
      <c r="U1004" t="str">
        <f t="shared" si="15"/>
        <v>4392260015387895300</v>
      </c>
      <c r="V1004" t="e">
        <f>VLOOKUP(U1004,网银退汇!F:G,2,FALSE)</f>
        <v>#N/A</v>
      </c>
      <c r="W1004" t="e">
        <f>VLOOKUP(U1004,网银退汇!F:O,10,FALSE)</f>
        <v>#N/A</v>
      </c>
      <c r="X1004" t="e">
        <f>VLOOKUP(C1004,自助退!L:V,11,FALSE)</f>
        <v>#N/A</v>
      </c>
    </row>
    <row r="1005" spans="1:24">
      <c r="A1005" t="s">
        <v>11591</v>
      </c>
      <c r="B1005" t="s">
        <v>3074</v>
      </c>
      <c r="C1005" t="s">
        <v>8246</v>
      </c>
      <c r="D1005">
        <v>300</v>
      </c>
      <c r="E1005" t="s">
        <v>11620</v>
      </c>
      <c r="F1005" t="s">
        <v>88</v>
      </c>
      <c r="G1005" t="s">
        <v>8248</v>
      </c>
      <c r="H1005" t="s">
        <v>11621</v>
      </c>
      <c r="I1005" t="s">
        <v>10322</v>
      </c>
      <c r="J1005" t="s">
        <v>10356</v>
      </c>
      <c r="K1005" t="s">
        <v>10357</v>
      </c>
      <c r="L1005" t="s">
        <v>10325</v>
      </c>
      <c r="M1005" t="s">
        <v>10326</v>
      </c>
      <c r="N1005" t="s">
        <v>11591</v>
      </c>
      <c r="O1005" t="s">
        <v>10327</v>
      </c>
      <c r="P1005" t="s">
        <v>10328</v>
      </c>
      <c r="Q1005" t="s">
        <v>10329</v>
      </c>
      <c r="R1005" t="s">
        <v>10327</v>
      </c>
      <c r="S1005" t="s">
        <v>10327</v>
      </c>
      <c r="T1005" t="s">
        <v>10330</v>
      </c>
      <c r="U1005" t="str">
        <f t="shared" si="15"/>
        <v>6228100062463170300</v>
      </c>
      <c r="V1005" t="e">
        <f>VLOOKUP(U1005,网银退汇!F:G,2,FALSE)</f>
        <v>#N/A</v>
      </c>
      <c r="W1005" t="e">
        <f>VLOOKUP(U1005,网银退汇!F:O,10,FALSE)</f>
        <v>#N/A</v>
      </c>
      <c r="X1005" t="e">
        <f>VLOOKUP(C1005,自助退!L:V,11,FALSE)</f>
        <v>#N/A</v>
      </c>
    </row>
    <row r="1006" spans="1:24">
      <c r="A1006" t="s">
        <v>11591</v>
      </c>
      <c r="B1006" t="s">
        <v>8249</v>
      </c>
      <c r="C1006" t="s">
        <v>8250</v>
      </c>
      <c r="D1006">
        <v>8064</v>
      </c>
      <c r="E1006" t="s">
        <v>11622</v>
      </c>
      <c r="F1006" t="s">
        <v>10363</v>
      </c>
      <c r="G1006" t="s">
        <v>5053</v>
      </c>
      <c r="H1006" t="s">
        <v>3078</v>
      </c>
      <c r="I1006" t="s">
        <v>10335</v>
      </c>
      <c r="J1006" t="s">
        <v>10</v>
      </c>
      <c r="K1006" t="s">
        <v>10336</v>
      </c>
      <c r="L1006" t="s">
        <v>10325</v>
      </c>
      <c r="M1006" t="s">
        <v>10364</v>
      </c>
      <c r="N1006" t="s">
        <v>11591</v>
      </c>
      <c r="O1006" t="s">
        <v>10327</v>
      </c>
      <c r="P1006" t="s">
        <v>10328</v>
      </c>
      <c r="Q1006" t="s">
        <v>10365</v>
      </c>
      <c r="R1006" t="s">
        <v>10327</v>
      </c>
      <c r="S1006" t="s">
        <v>10327</v>
      </c>
      <c r="T1006" t="s">
        <v>10366</v>
      </c>
      <c r="U1006" t="str">
        <f t="shared" si="15"/>
        <v>62148338800705718064</v>
      </c>
      <c r="V1006">
        <f>VLOOKUP(U1006,网银退汇!F:G,2,FALSE)</f>
        <v>8064</v>
      </c>
      <c r="W1006" t="str">
        <f>VLOOKUP(U1006,网银退汇!F:O,10,FALSE)</f>
        <v>20170622</v>
      </c>
      <c r="X1006">
        <f>VLOOKUP(C1006,自助退!L:V,11,FALSE)</f>
        <v>8064</v>
      </c>
    </row>
    <row r="1007" spans="1:24">
      <c r="A1007" t="s">
        <v>11591</v>
      </c>
      <c r="B1007" t="s">
        <v>3079</v>
      </c>
      <c r="C1007" t="s">
        <v>8252</v>
      </c>
      <c r="D1007">
        <v>489</v>
      </c>
      <c r="E1007" t="s">
        <v>11623</v>
      </c>
      <c r="F1007" t="s">
        <v>88</v>
      </c>
      <c r="G1007" t="s">
        <v>8254</v>
      </c>
      <c r="H1007" t="s">
        <v>3081</v>
      </c>
      <c r="I1007" t="s">
        <v>10322</v>
      </c>
      <c r="J1007" t="s">
        <v>10381</v>
      </c>
      <c r="K1007" t="s">
        <v>10382</v>
      </c>
      <c r="L1007" t="s">
        <v>10325</v>
      </c>
      <c r="M1007" t="s">
        <v>10326</v>
      </c>
      <c r="N1007" t="s">
        <v>11591</v>
      </c>
      <c r="O1007" t="s">
        <v>10327</v>
      </c>
      <c r="P1007" t="s">
        <v>10328</v>
      </c>
      <c r="Q1007" t="s">
        <v>10329</v>
      </c>
      <c r="R1007" t="s">
        <v>10327</v>
      </c>
      <c r="S1007" t="s">
        <v>10327</v>
      </c>
      <c r="T1007" t="s">
        <v>10330</v>
      </c>
      <c r="U1007" t="str">
        <f t="shared" si="15"/>
        <v>6228453970024188812489</v>
      </c>
      <c r="V1007" t="e">
        <f>VLOOKUP(U1007,网银退汇!F:G,2,FALSE)</f>
        <v>#N/A</v>
      </c>
      <c r="W1007" t="e">
        <f>VLOOKUP(U1007,网银退汇!F:O,10,FALSE)</f>
        <v>#N/A</v>
      </c>
      <c r="X1007" t="e">
        <f>VLOOKUP(C1007,自助退!L:V,11,FALSE)</f>
        <v>#N/A</v>
      </c>
    </row>
    <row r="1008" spans="1:24">
      <c r="A1008" t="s">
        <v>11591</v>
      </c>
      <c r="B1008" t="s">
        <v>8255</v>
      </c>
      <c r="C1008" t="s">
        <v>8256</v>
      </c>
      <c r="D1008">
        <v>167</v>
      </c>
      <c r="E1008" t="s">
        <v>11624</v>
      </c>
      <c r="F1008" t="s">
        <v>10363</v>
      </c>
      <c r="G1008" t="s">
        <v>5054</v>
      </c>
      <c r="H1008" t="s">
        <v>3083</v>
      </c>
      <c r="I1008" t="s">
        <v>10322</v>
      </c>
      <c r="J1008" t="s">
        <v>10381</v>
      </c>
      <c r="K1008" t="s">
        <v>10382</v>
      </c>
      <c r="L1008" t="s">
        <v>10325</v>
      </c>
      <c r="M1008" t="s">
        <v>10364</v>
      </c>
      <c r="N1008" t="s">
        <v>11591</v>
      </c>
      <c r="O1008" t="s">
        <v>10327</v>
      </c>
      <c r="P1008" t="s">
        <v>10328</v>
      </c>
      <c r="Q1008" t="s">
        <v>10365</v>
      </c>
      <c r="R1008" t="s">
        <v>10327</v>
      </c>
      <c r="S1008" t="s">
        <v>10327</v>
      </c>
      <c r="T1008" t="s">
        <v>10366</v>
      </c>
      <c r="U1008" t="str">
        <f t="shared" si="15"/>
        <v>6228481930563432910167</v>
      </c>
      <c r="V1008">
        <f>VLOOKUP(U1008,网银退汇!F:G,2,FALSE)</f>
        <v>167</v>
      </c>
      <c r="W1008" t="str">
        <f>VLOOKUP(U1008,网银退汇!F:O,10,FALSE)</f>
        <v>20170622</v>
      </c>
      <c r="X1008">
        <f>VLOOKUP(C1008,自助退!L:V,11,FALSE)</f>
        <v>167</v>
      </c>
    </row>
    <row r="1009" spans="1:24">
      <c r="A1009" t="s">
        <v>11591</v>
      </c>
      <c r="B1009" t="s">
        <v>3084</v>
      </c>
      <c r="C1009" t="s">
        <v>8258</v>
      </c>
      <c r="D1009">
        <v>1</v>
      </c>
      <c r="E1009" t="s">
        <v>11625</v>
      </c>
      <c r="F1009" t="s">
        <v>88</v>
      </c>
      <c r="G1009" t="s">
        <v>163</v>
      </c>
      <c r="H1009" t="s">
        <v>11626</v>
      </c>
      <c r="I1009" t="s">
        <v>10322</v>
      </c>
      <c r="J1009" t="s">
        <v>10348</v>
      </c>
      <c r="K1009" t="s">
        <v>10349</v>
      </c>
      <c r="L1009" t="s">
        <v>10325</v>
      </c>
      <c r="M1009" t="s">
        <v>10326</v>
      </c>
      <c r="N1009" t="s">
        <v>11591</v>
      </c>
      <c r="O1009" t="s">
        <v>10327</v>
      </c>
      <c r="P1009" t="s">
        <v>10328</v>
      </c>
      <c r="Q1009" t="s">
        <v>10329</v>
      </c>
      <c r="R1009" t="s">
        <v>10327</v>
      </c>
      <c r="S1009" t="s">
        <v>10327</v>
      </c>
      <c r="T1009" t="s">
        <v>10330</v>
      </c>
      <c r="U1009" t="str">
        <f t="shared" si="15"/>
        <v>62170039000034537031</v>
      </c>
      <c r="V1009" t="e">
        <f>VLOOKUP(U1009,网银退汇!F:G,2,FALSE)</f>
        <v>#N/A</v>
      </c>
      <c r="W1009" t="e">
        <f>VLOOKUP(U1009,网银退汇!F:O,10,FALSE)</f>
        <v>#N/A</v>
      </c>
      <c r="X1009" t="e">
        <f>VLOOKUP(C1009,自助退!L:V,11,FALSE)</f>
        <v>#N/A</v>
      </c>
    </row>
    <row r="1010" spans="1:24">
      <c r="A1010" t="s">
        <v>11591</v>
      </c>
      <c r="B1010" t="s">
        <v>3085</v>
      </c>
      <c r="C1010" t="s">
        <v>8260</v>
      </c>
      <c r="D1010">
        <v>584</v>
      </c>
      <c r="E1010" t="s">
        <v>11627</v>
      </c>
      <c r="F1010" t="s">
        <v>88</v>
      </c>
      <c r="G1010" t="s">
        <v>8262</v>
      </c>
      <c r="H1010" t="s">
        <v>3087</v>
      </c>
      <c r="I1010" t="s">
        <v>10322</v>
      </c>
      <c r="J1010" t="s">
        <v>10348</v>
      </c>
      <c r="K1010" t="s">
        <v>10349</v>
      </c>
      <c r="L1010" t="s">
        <v>10325</v>
      </c>
      <c r="M1010" t="s">
        <v>10326</v>
      </c>
      <c r="N1010" t="s">
        <v>11591</v>
      </c>
      <c r="O1010" t="s">
        <v>10327</v>
      </c>
      <c r="P1010" t="s">
        <v>10328</v>
      </c>
      <c r="Q1010" t="s">
        <v>10329</v>
      </c>
      <c r="R1010" t="s">
        <v>10327</v>
      </c>
      <c r="S1010" t="s">
        <v>10327</v>
      </c>
      <c r="T1010" t="s">
        <v>10330</v>
      </c>
      <c r="U1010" t="str">
        <f t="shared" si="15"/>
        <v>6217003860029844014584</v>
      </c>
      <c r="V1010" t="e">
        <f>VLOOKUP(U1010,网银退汇!F:G,2,FALSE)</f>
        <v>#N/A</v>
      </c>
      <c r="W1010" t="e">
        <f>VLOOKUP(U1010,网银退汇!F:O,10,FALSE)</f>
        <v>#N/A</v>
      </c>
      <c r="X1010" t="e">
        <f>VLOOKUP(C1010,自助退!L:V,11,FALSE)</f>
        <v>#N/A</v>
      </c>
    </row>
    <row r="1011" spans="1:24">
      <c r="A1011" t="s">
        <v>11591</v>
      </c>
      <c r="B1011" t="s">
        <v>3088</v>
      </c>
      <c r="C1011" t="s">
        <v>8263</v>
      </c>
      <c r="D1011">
        <v>992</v>
      </c>
      <c r="E1011" t="s">
        <v>11628</v>
      </c>
      <c r="F1011" t="s">
        <v>88</v>
      </c>
      <c r="G1011" t="s">
        <v>8265</v>
      </c>
      <c r="H1011" t="s">
        <v>3090</v>
      </c>
      <c r="I1011" t="s">
        <v>10322</v>
      </c>
      <c r="J1011" t="s">
        <v>10348</v>
      </c>
      <c r="K1011" t="s">
        <v>10349</v>
      </c>
      <c r="L1011" t="s">
        <v>10325</v>
      </c>
      <c r="M1011" t="s">
        <v>10326</v>
      </c>
      <c r="N1011" t="s">
        <v>11591</v>
      </c>
      <c r="O1011" t="s">
        <v>10327</v>
      </c>
      <c r="P1011" t="s">
        <v>10328</v>
      </c>
      <c r="Q1011" t="s">
        <v>10329</v>
      </c>
      <c r="R1011" t="s">
        <v>10327</v>
      </c>
      <c r="S1011" t="s">
        <v>10327</v>
      </c>
      <c r="T1011" t="s">
        <v>10330</v>
      </c>
      <c r="U1011" t="str">
        <f t="shared" si="15"/>
        <v>6217003890001922017992</v>
      </c>
      <c r="V1011" t="e">
        <f>VLOOKUP(U1011,网银退汇!F:G,2,FALSE)</f>
        <v>#N/A</v>
      </c>
      <c r="W1011" t="e">
        <f>VLOOKUP(U1011,网银退汇!F:O,10,FALSE)</f>
        <v>#N/A</v>
      </c>
      <c r="X1011" t="e">
        <f>VLOOKUP(C1011,自助退!L:V,11,FALSE)</f>
        <v>#N/A</v>
      </c>
    </row>
    <row r="1012" spans="1:24">
      <c r="A1012" t="s">
        <v>11591</v>
      </c>
      <c r="B1012" t="s">
        <v>3091</v>
      </c>
      <c r="C1012" t="s">
        <v>8266</v>
      </c>
      <c r="D1012">
        <v>1571</v>
      </c>
      <c r="E1012" t="s">
        <v>11629</v>
      </c>
      <c r="F1012" t="s">
        <v>88</v>
      </c>
      <c r="G1012" t="s">
        <v>158</v>
      </c>
      <c r="H1012" t="s">
        <v>3502</v>
      </c>
      <c r="I1012" t="s">
        <v>10656</v>
      </c>
      <c r="J1012" t="s">
        <v>10657</v>
      </c>
      <c r="K1012" t="s">
        <v>10402</v>
      </c>
      <c r="L1012" t="s">
        <v>10325</v>
      </c>
      <c r="M1012" t="s">
        <v>10326</v>
      </c>
      <c r="N1012" t="s">
        <v>11591</v>
      </c>
      <c r="O1012" t="s">
        <v>10403</v>
      </c>
      <c r="P1012" t="s">
        <v>10328</v>
      </c>
      <c r="Q1012" t="s">
        <v>10329</v>
      </c>
      <c r="R1012" t="s">
        <v>10327</v>
      </c>
      <c r="S1012" t="s">
        <v>10327</v>
      </c>
      <c r="T1012" t="s">
        <v>10330</v>
      </c>
      <c r="U1012" t="str">
        <f t="shared" si="15"/>
        <v>62236916824098531571</v>
      </c>
      <c r="V1012" t="e">
        <f>VLOOKUP(U1012,网银退汇!F:G,2,FALSE)</f>
        <v>#N/A</v>
      </c>
      <c r="W1012" t="e">
        <f>VLOOKUP(U1012,网银退汇!F:O,10,FALSE)</f>
        <v>#N/A</v>
      </c>
      <c r="X1012" t="e">
        <f>VLOOKUP(C1012,自助退!L:V,11,FALSE)</f>
        <v>#N/A</v>
      </c>
    </row>
    <row r="1013" spans="1:24">
      <c r="A1013" t="s">
        <v>11591</v>
      </c>
      <c r="B1013" t="s">
        <v>3092</v>
      </c>
      <c r="C1013" t="s">
        <v>8268</v>
      </c>
      <c r="D1013">
        <v>177</v>
      </c>
      <c r="E1013" t="s">
        <v>11630</v>
      </c>
      <c r="F1013" t="s">
        <v>88</v>
      </c>
      <c r="G1013" t="s">
        <v>8270</v>
      </c>
      <c r="H1013" t="s">
        <v>3094</v>
      </c>
      <c r="I1013" t="s">
        <v>10322</v>
      </c>
      <c r="J1013" t="s">
        <v>10348</v>
      </c>
      <c r="K1013" t="s">
        <v>10349</v>
      </c>
      <c r="L1013" t="s">
        <v>10325</v>
      </c>
      <c r="M1013" t="s">
        <v>10326</v>
      </c>
      <c r="N1013" t="s">
        <v>11591</v>
      </c>
      <c r="O1013" t="s">
        <v>10327</v>
      </c>
      <c r="P1013" t="s">
        <v>10328</v>
      </c>
      <c r="Q1013" t="s">
        <v>10329</v>
      </c>
      <c r="R1013" t="s">
        <v>10327</v>
      </c>
      <c r="S1013" t="s">
        <v>10327</v>
      </c>
      <c r="T1013" t="s">
        <v>10330</v>
      </c>
      <c r="U1013" t="str">
        <f t="shared" si="15"/>
        <v>6217003860037081021177</v>
      </c>
      <c r="V1013" t="e">
        <f>VLOOKUP(U1013,网银退汇!F:G,2,FALSE)</f>
        <v>#N/A</v>
      </c>
      <c r="W1013" t="e">
        <f>VLOOKUP(U1013,网银退汇!F:O,10,FALSE)</f>
        <v>#N/A</v>
      </c>
      <c r="X1013" t="e">
        <f>VLOOKUP(C1013,自助退!L:V,11,FALSE)</f>
        <v>#N/A</v>
      </c>
    </row>
    <row r="1014" spans="1:24">
      <c r="A1014" t="s">
        <v>11591</v>
      </c>
      <c r="B1014" t="s">
        <v>3095</v>
      </c>
      <c r="C1014" t="s">
        <v>8271</v>
      </c>
      <c r="D1014">
        <v>32</v>
      </c>
      <c r="E1014" t="s">
        <v>11631</v>
      </c>
      <c r="F1014" t="s">
        <v>88</v>
      </c>
      <c r="G1014" t="s">
        <v>8273</v>
      </c>
      <c r="H1014" t="s">
        <v>3097</v>
      </c>
      <c r="I1014" t="s">
        <v>10322</v>
      </c>
      <c r="J1014" t="s">
        <v>10351</v>
      </c>
      <c r="K1014" t="s">
        <v>10352</v>
      </c>
      <c r="L1014" t="s">
        <v>10325</v>
      </c>
      <c r="M1014" t="s">
        <v>10326</v>
      </c>
      <c r="N1014" t="s">
        <v>11591</v>
      </c>
      <c r="O1014" t="s">
        <v>10327</v>
      </c>
      <c r="P1014" t="s">
        <v>10328</v>
      </c>
      <c r="Q1014" t="s">
        <v>10329</v>
      </c>
      <c r="R1014" t="s">
        <v>10327</v>
      </c>
      <c r="S1014" t="s">
        <v>10327</v>
      </c>
      <c r="T1014" t="s">
        <v>10330</v>
      </c>
      <c r="U1014" t="str">
        <f t="shared" si="15"/>
        <v>622235010316975932</v>
      </c>
      <c r="V1014" t="e">
        <f>VLOOKUP(U1014,网银退汇!F:G,2,FALSE)</f>
        <v>#N/A</v>
      </c>
      <c r="W1014" t="e">
        <f>VLOOKUP(U1014,网银退汇!F:O,10,FALSE)</f>
        <v>#N/A</v>
      </c>
      <c r="X1014" t="e">
        <f>VLOOKUP(C1014,自助退!L:V,11,FALSE)</f>
        <v>#N/A</v>
      </c>
    </row>
    <row r="1015" spans="1:24">
      <c r="A1015" t="s">
        <v>11591</v>
      </c>
      <c r="B1015" t="s">
        <v>3098</v>
      </c>
      <c r="C1015" t="s">
        <v>8274</v>
      </c>
      <c r="D1015">
        <v>870</v>
      </c>
      <c r="E1015" t="s">
        <v>11632</v>
      </c>
      <c r="F1015" t="s">
        <v>88</v>
      </c>
      <c r="G1015" t="s">
        <v>358</v>
      </c>
      <c r="H1015" t="s">
        <v>11633</v>
      </c>
      <c r="I1015" t="s">
        <v>10322</v>
      </c>
      <c r="J1015" t="s">
        <v>10351</v>
      </c>
      <c r="K1015" t="s">
        <v>10352</v>
      </c>
      <c r="L1015" t="s">
        <v>10325</v>
      </c>
      <c r="M1015" t="s">
        <v>10326</v>
      </c>
      <c r="N1015" t="s">
        <v>11591</v>
      </c>
      <c r="O1015" t="s">
        <v>10327</v>
      </c>
      <c r="P1015" t="s">
        <v>10328</v>
      </c>
      <c r="Q1015" t="s">
        <v>10329</v>
      </c>
      <c r="R1015" t="s">
        <v>10327</v>
      </c>
      <c r="S1015" t="s">
        <v>10327</v>
      </c>
      <c r="T1015" t="s">
        <v>10330</v>
      </c>
      <c r="U1015" t="str">
        <f t="shared" si="15"/>
        <v>6212262506000138143870</v>
      </c>
      <c r="V1015" t="e">
        <f>VLOOKUP(U1015,网银退汇!F:G,2,FALSE)</f>
        <v>#N/A</v>
      </c>
      <c r="W1015" t="e">
        <f>VLOOKUP(U1015,网银退汇!F:O,10,FALSE)</f>
        <v>#N/A</v>
      </c>
      <c r="X1015" t="e">
        <f>VLOOKUP(C1015,自助退!L:V,11,FALSE)</f>
        <v>#N/A</v>
      </c>
    </row>
    <row r="1016" spans="1:24">
      <c r="A1016" t="s">
        <v>11591</v>
      </c>
      <c r="B1016" t="s">
        <v>3101</v>
      </c>
      <c r="C1016" t="s">
        <v>8276</v>
      </c>
      <c r="D1016">
        <v>217</v>
      </c>
      <c r="E1016" t="s">
        <v>11634</v>
      </c>
      <c r="F1016" t="s">
        <v>88</v>
      </c>
      <c r="G1016" t="s">
        <v>8278</v>
      </c>
      <c r="H1016" t="s">
        <v>3103</v>
      </c>
      <c r="I1016" t="s">
        <v>10322</v>
      </c>
      <c r="J1016" t="s">
        <v>10359</v>
      </c>
      <c r="K1016" t="s">
        <v>10360</v>
      </c>
      <c r="L1016" t="s">
        <v>10325</v>
      </c>
      <c r="M1016" t="s">
        <v>10326</v>
      </c>
      <c r="N1016" t="s">
        <v>11591</v>
      </c>
      <c r="O1016" t="s">
        <v>10327</v>
      </c>
      <c r="P1016" t="s">
        <v>10328</v>
      </c>
      <c r="Q1016" t="s">
        <v>10329</v>
      </c>
      <c r="R1016" t="s">
        <v>10327</v>
      </c>
      <c r="S1016" t="s">
        <v>10327</v>
      </c>
      <c r="T1016" t="s">
        <v>10330</v>
      </c>
      <c r="U1016" t="str">
        <f t="shared" si="15"/>
        <v>4563512700116968420217</v>
      </c>
      <c r="V1016" t="e">
        <f>VLOOKUP(U1016,网银退汇!F:G,2,FALSE)</f>
        <v>#N/A</v>
      </c>
      <c r="W1016" t="e">
        <f>VLOOKUP(U1016,网银退汇!F:O,10,FALSE)</f>
        <v>#N/A</v>
      </c>
      <c r="X1016" t="e">
        <f>VLOOKUP(C1016,自助退!L:V,11,FALSE)</f>
        <v>#N/A</v>
      </c>
    </row>
    <row r="1017" spans="1:24">
      <c r="A1017" t="s">
        <v>11591</v>
      </c>
      <c r="B1017" t="s">
        <v>3104</v>
      </c>
      <c r="C1017" t="s">
        <v>8279</v>
      </c>
      <c r="D1017">
        <v>2000</v>
      </c>
      <c r="E1017" t="s">
        <v>11635</v>
      </c>
      <c r="F1017" t="s">
        <v>88</v>
      </c>
      <c r="G1017" t="s">
        <v>8281</v>
      </c>
      <c r="H1017" t="s">
        <v>11636</v>
      </c>
      <c r="I1017" t="s">
        <v>10335</v>
      </c>
      <c r="J1017" t="s">
        <v>10</v>
      </c>
      <c r="K1017" t="s">
        <v>10336</v>
      </c>
      <c r="L1017" t="s">
        <v>10325</v>
      </c>
      <c r="M1017" t="s">
        <v>10326</v>
      </c>
      <c r="N1017" t="s">
        <v>11591</v>
      </c>
      <c r="O1017" t="s">
        <v>10327</v>
      </c>
      <c r="P1017" t="s">
        <v>10328</v>
      </c>
      <c r="Q1017" t="s">
        <v>10329</v>
      </c>
      <c r="R1017" t="s">
        <v>10327</v>
      </c>
      <c r="S1017" t="s">
        <v>10327</v>
      </c>
      <c r="T1017" t="s">
        <v>10330</v>
      </c>
      <c r="U1017" t="str">
        <f t="shared" si="15"/>
        <v>62258887188635782000</v>
      </c>
      <c r="V1017" t="e">
        <f>VLOOKUP(U1017,网银退汇!F:G,2,FALSE)</f>
        <v>#N/A</v>
      </c>
      <c r="W1017" t="e">
        <f>VLOOKUP(U1017,网银退汇!F:O,10,FALSE)</f>
        <v>#N/A</v>
      </c>
      <c r="X1017" t="e">
        <f>VLOOKUP(C1017,自助退!L:V,11,FALSE)</f>
        <v>#N/A</v>
      </c>
    </row>
    <row r="1018" spans="1:24">
      <c r="A1018" t="s">
        <v>11591</v>
      </c>
      <c r="B1018" t="s">
        <v>3107</v>
      </c>
      <c r="C1018" t="s">
        <v>8282</v>
      </c>
      <c r="D1018">
        <v>1194</v>
      </c>
      <c r="E1018" t="s">
        <v>11637</v>
      </c>
      <c r="F1018" t="s">
        <v>88</v>
      </c>
      <c r="G1018" t="s">
        <v>8284</v>
      </c>
      <c r="H1018" t="s">
        <v>3109</v>
      </c>
      <c r="I1018" t="s">
        <v>10656</v>
      </c>
      <c r="J1018" t="s">
        <v>10657</v>
      </c>
      <c r="K1018" t="s">
        <v>10402</v>
      </c>
      <c r="L1018" t="s">
        <v>10325</v>
      </c>
      <c r="M1018" t="s">
        <v>10326</v>
      </c>
      <c r="N1018" t="s">
        <v>11591</v>
      </c>
      <c r="O1018" t="s">
        <v>10403</v>
      </c>
      <c r="P1018" t="s">
        <v>10328</v>
      </c>
      <c r="Q1018" t="s">
        <v>10329</v>
      </c>
      <c r="R1018" t="s">
        <v>10327</v>
      </c>
      <c r="S1018" t="s">
        <v>10327</v>
      </c>
      <c r="T1018" t="s">
        <v>10330</v>
      </c>
      <c r="U1018" t="str">
        <f t="shared" si="15"/>
        <v>62319000001186641071194</v>
      </c>
      <c r="V1018" t="e">
        <f>VLOOKUP(U1018,网银退汇!F:G,2,FALSE)</f>
        <v>#N/A</v>
      </c>
      <c r="W1018" t="e">
        <f>VLOOKUP(U1018,网银退汇!F:O,10,FALSE)</f>
        <v>#N/A</v>
      </c>
      <c r="X1018" t="e">
        <f>VLOOKUP(C1018,自助退!L:V,11,FALSE)</f>
        <v>#N/A</v>
      </c>
    </row>
    <row r="1019" spans="1:24">
      <c r="A1019" t="s">
        <v>11591</v>
      </c>
      <c r="B1019" t="s">
        <v>3110</v>
      </c>
      <c r="C1019" t="s">
        <v>8285</v>
      </c>
      <c r="D1019">
        <v>1100</v>
      </c>
      <c r="E1019" t="s">
        <v>11638</v>
      </c>
      <c r="F1019" t="s">
        <v>88</v>
      </c>
      <c r="G1019" t="s">
        <v>4984</v>
      </c>
      <c r="H1019" t="s">
        <v>1133</v>
      </c>
      <c r="I1019" t="s">
        <v>10542</v>
      </c>
      <c r="J1019" t="s">
        <v>10664</v>
      </c>
      <c r="K1019" t="s">
        <v>10665</v>
      </c>
      <c r="L1019" t="s">
        <v>10325</v>
      </c>
      <c r="M1019" t="s">
        <v>10326</v>
      </c>
      <c r="N1019" t="s">
        <v>11591</v>
      </c>
      <c r="O1019" t="s">
        <v>10327</v>
      </c>
      <c r="P1019" t="s">
        <v>10328</v>
      </c>
      <c r="Q1019" t="s">
        <v>10329</v>
      </c>
      <c r="R1019" t="s">
        <v>10327</v>
      </c>
      <c r="S1019" t="s">
        <v>10327</v>
      </c>
      <c r="T1019" t="s">
        <v>10330</v>
      </c>
      <c r="U1019" t="str">
        <f t="shared" si="15"/>
        <v>62173599260001686711100</v>
      </c>
      <c r="X1019" t="e">
        <f>VLOOKUP(C1019,自助退!L:V,11,FALSE)</f>
        <v>#N/A</v>
      </c>
    </row>
    <row r="1020" spans="1:24">
      <c r="A1020" t="s">
        <v>11591</v>
      </c>
      <c r="B1020" t="s">
        <v>3111</v>
      </c>
      <c r="C1020" t="s">
        <v>8287</v>
      </c>
      <c r="D1020">
        <v>1000</v>
      </c>
      <c r="E1020" t="s">
        <v>11639</v>
      </c>
      <c r="F1020" t="s">
        <v>88</v>
      </c>
      <c r="G1020" t="s">
        <v>8289</v>
      </c>
      <c r="H1020" t="s">
        <v>3113</v>
      </c>
      <c r="I1020" t="s">
        <v>10322</v>
      </c>
      <c r="J1020" t="s">
        <v>10351</v>
      </c>
      <c r="K1020" t="s">
        <v>10352</v>
      </c>
      <c r="L1020" t="s">
        <v>10325</v>
      </c>
      <c r="M1020" t="s">
        <v>10326</v>
      </c>
      <c r="N1020" t="s">
        <v>11591</v>
      </c>
      <c r="O1020" t="s">
        <v>10327</v>
      </c>
      <c r="P1020" t="s">
        <v>10328</v>
      </c>
      <c r="Q1020" t="s">
        <v>10329</v>
      </c>
      <c r="R1020" t="s">
        <v>10327</v>
      </c>
      <c r="S1020" t="s">
        <v>10327</v>
      </c>
      <c r="T1020" t="s">
        <v>10330</v>
      </c>
      <c r="U1020" t="str">
        <f t="shared" si="15"/>
        <v>62220225020210278451000</v>
      </c>
      <c r="V1020" t="e">
        <f>VLOOKUP(U1020,网银退汇!F:G,2,FALSE)</f>
        <v>#N/A</v>
      </c>
      <c r="W1020" t="e">
        <f>VLOOKUP(U1020,网银退汇!F:O,10,FALSE)</f>
        <v>#N/A</v>
      </c>
      <c r="X1020" t="e">
        <f>VLOOKUP(C1020,自助退!L:V,11,FALSE)</f>
        <v>#N/A</v>
      </c>
    </row>
    <row r="1021" spans="1:24">
      <c r="A1021" t="s">
        <v>11591</v>
      </c>
      <c r="B1021" t="s">
        <v>8290</v>
      </c>
      <c r="C1021" t="s">
        <v>8291</v>
      </c>
      <c r="D1021">
        <v>5000</v>
      </c>
      <c r="E1021" t="s">
        <v>11640</v>
      </c>
      <c r="F1021" t="s">
        <v>90</v>
      </c>
      <c r="G1021" t="s">
        <v>271</v>
      </c>
      <c r="H1021" t="s">
        <v>276</v>
      </c>
      <c r="I1021" t="s">
        <v>10322</v>
      </c>
      <c r="J1021" t="s">
        <v>10356</v>
      </c>
      <c r="K1021" t="s">
        <v>10357</v>
      </c>
      <c r="L1021" t="s">
        <v>10325</v>
      </c>
      <c r="M1021" t="s">
        <v>10364</v>
      </c>
      <c r="N1021" t="s">
        <v>11591</v>
      </c>
      <c r="O1021" t="s">
        <v>10327</v>
      </c>
      <c r="P1021" t="s">
        <v>10328</v>
      </c>
      <c r="Q1021" t="s">
        <v>10365</v>
      </c>
      <c r="R1021" t="s">
        <v>10327</v>
      </c>
      <c r="S1021" t="s">
        <v>10327</v>
      </c>
      <c r="T1021" t="s">
        <v>10366</v>
      </c>
      <c r="U1021" t="str">
        <f t="shared" si="15"/>
        <v>62179873000001078835000</v>
      </c>
      <c r="V1021">
        <f>VLOOKUP(U1021,网银退汇!F:G,2,FALSE)</f>
        <v>5000</v>
      </c>
      <c r="W1021" t="str">
        <f>VLOOKUP(U1021,网银退汇!F:O,10,FALSE)</f>
        <v>20170622</v>
      </c>
      <c r="X1021">
        <f>VLOOKUP(C1021,自助退!L:V,11,FALSE)</f>
        <v>5000</v>
      </c>
    </row>
    <row r="1022" spans="1:24">
      <c r="A1022" t="s">
        <v>11591</v>
      </c>
      <c r="B1022" t="s">
        <v>3114</v>
      </c>
      <c r="C1022" t="s">
        <v>8293</v>
      </c>
      <c r="D1022">
        <v>492</v>
      </c>
      <c r="E1022" t="s">
        <v>11641</v>
      </c>
      <c r="F1022" t="s">
        <v>88</v>
      </c>
      <c r="G1022" t="s">
        <v>8295</v>
      </c>
      <c r="H1022" t="s">
        <v>11642</v>
      </c>
      <c r="I1022" t="s">
        <v>10656</v>
      </c>
      <c r="J1022" t="s">
        <v>10657</v>
      </c>
      <c r="K1022" t="s">
        <v>10402</v>
      </c>
      <c r="L1022" t="s">
        <v>10325</v>
      </c>
      <c r="M1022" t="s">
        <v>10326</v>
      </c>
      <c r="N1022" t="s">
        <v>11591</v>
      </c>
      <c r="O1022" t="s">
        <v>10403</v>
      </c>
      <c r="P1022" t="s">
        <v>10328</v>
      </c>
      <c r="Q1022" t="s">
        <v>10329</v>
      </c>
      <c r="R1022" t="s">
        <v>10327</v>
      </c>
      <c r="S1022" t="s">
        <v>10327</v>
      </c>
      <c r="T1022" t="s">
        <v>10330</v>
      </c>
      <c r="U1022" t="str">
        <f t="shared" si="15"/>
        <v>6231900022500047899492</v>
      </c>
      <c r="V1022" t="e">
        <f>VLOOKUP(U1022,网银退汇!F:G,2,FALSE)</f>
        <v>#N/A</v>
      </c>
      <c r="W1022" t="e">
        <f>VLOOKUP(U1022,网银退汇!F:O,10,FALSE)</f>
        <v>#N/A</v>
      </c>
      <c r="X1022" t="e">
        <f>VLOOKUP(C1022,自助退!L:V,11,FALSE)</f>
        <v>#N/A</v>
      </c>
    </row>
    <row r="1023" spans="1:24">
      <c r="A1023" t="s">
        <v>11591</v>
      </c>
      <c r="B1023" t="s">
        <v>3117</v>
      </c>
      <c r="C1023" t="s">
        <v>8296</v>
      </c>
      <c r="D1023">
        <v>500</v>
      </c>
      <c r="E1023" t="s">
        <v>11643</v>
      </c>
      <c r="F1023" t="s">
        <v>88</v>
      </c>
      <c r="G1023" t="s">
        <v>8298</v>
      </c>
      <c r="H1023" t="s">
        <v>3119</v>
      </c>
      <c r="I1023" t="s">
        <v>10322</v>
      </c>
      <c r="J1023" t="s">
        <v>10359</v>
      </c>
      <c r="K1023" t="s">
        <v>10360</v>
      </c>
      <c r="L1023" t="s">
        <v>10325</v>
      </c>
      <c r="M1023" t="s">
        <v>10326</v>
      </c>
      <c r="N1023" t="s">
        <v>11591</v>
      </c>
      <c r="O1023" t="s">
        <v>10327</v>
      </c>
      <c r="P1023" t="s">
        <v>10328</v>
      </c>
      <c r="Q1023" t="s">
        <v>10329</v>
      </c>
      <c r="R1023" t="s">
        <v>10327</v>
      </c>
      <c r="S1023" t="s">
        <v>10327</v>
      </c>
      <c r="T1023" t="s">
        <v>10330</v>
      </c>
      <c r="U1023" t="str">
        <f t="shared" si="15"/>
        <v>6259075362967280500</v>
      </c>
      <c r="V1023" t="e">
        <f>VLOOKUP(U1023,网银退汇!F:G,2,FALSE)</f>
        <v>#N/A</v>
      </c>
      <c r="W1023" t="e">
        <f>VLOOKUP(U1023,网银退汇!F:O,10,FALSE)</f>
        <v>#N/A</v>
      </c>
      <c r="X1023" t="e">
        <f>VLOOKUP(C1023,自助退!L:V,11,FALSE)</f>
        <v>#N/A</v>
      </c>
    </row>
    <row r="1024" spans="1:24">
      <c r="A1024" t="s">
        <v>11591</v>
      </c>
      <c r="B1024" t="s">
        <v>3120</v>
      </c>
      <c r="C1024" t="s">
        <v>8299</v>
      </c>
      <c r="D1024">
        <v>726</v>
      </c>
      <c r="E1024" t="s">
        <v>11644</v>
      </c>
      <c r="F1024" t="s">
        <v>88</v>
      </c>
      <c r="G1024" t="s">
        <v>8301</v>
      </c>
      <c r="H1024" t="s">
        <v>3122</v>
      </c>
      <c r="I1024" t="s">
        <v>10322</v>
      </c>
      <c r="J1024" t="s">
        <v>10359</v>
      </c>
      <c r="K1024" t="s">
        <v>10360</v>
      </c>
      <c r="L1024" t="s">
        <v>10325</v>
      </c>
      <c r="M1024" t="s">
        <v>10326</v>
      </c>
      <c r="N1024" t="s">
        <v>11591</v>
      </c>
      <c r="O1024" t="s">
        <v>10327</v>
      </c>
      <c r="P1024" t="s">
        <v>10328</v>
      </c>
      <c r="Q1024" t="s">
        <v>10329</v>
      </c>
      <c r="R1024" t="s">
        <v>10327</v>
      </c>
      <c r="S1024" t="s">
        <v>10327</v>
      </c>
      <c r="T1024" t="s">
        <v>10330</v>
      </c>
      <c r="U1024" t="str">
        <f t="shared" si="15"/>
        <v>6217852700008752600726</v>
      </c>
      <c r="V1024" t="e">
        <f>VLOOKUP(U1024,网银退汇!F:G,2,FALSE)</f>
        <v>#N/A</v>
      </c>
      <c r="W1024" t="e">
        <f>VLOOKUP(U1024,网银退汇!F:O,10,FALSE)</f>
        <v>#N/A</v>
      </c>
      <c r="X1024" t="e">
        <f>VLOOKUP(C1024,自助退!L:V,11,FALSE)</f>
        <v>#N/A</v>
      </c>
    </row>
    <row r="1025" spans="1:24">
      <c r="A1025" t="s">
        <v>11591</v>
      </c>
      <c r="B1025" t="s">
        <v>3123</v>
      </c>
      <c r="C1025" t="s">
        <v>8302</v>
      </c>
      <c r="D1025">
        <v>94</v>
      </c>
      <c r="E1025" t="s">
        <v>11645</v>
      </c>
      <c r="F1025" t="s">
        <v>88</v>
      </c>
      <c r="G1025" t="s">
        <v>8304</v>
      </c>
      <c r="H1025" t="s">
        <v>11646</v>
      </c>
      <c r="I1025" t="s">
        <v>10335</v>
      </c>
      <c r="J1025" t="s">
        <v>10</v>
      </c>
      <c r="K1025" t="s">
        <v>10336</v>
      </c>
      <c r="L1025" t="s">
        <v>10325</v>
      </c>
      <c r="M1025" t="s">
        <v>10326</v>
      </c>
      <c r="N1025" t="s">
        <v>11591</v>
      </c>
      <c r="O1025" t="s">
        <v>10327</v>
      </c>
      <c r="P1025" t="s">
        <v>10328</v>
      </c>
      <c r="Q1025" t="s">
        <v>10329</v>
      </c>
      <c r="R1025" t="s">
        <v>10327</v>
      </c>
      <c r="S1025" t="s">
        <v>10327</v>
      </c>
      <c r="T1025" t="s">
        <v>10330</v>
      </c>
      <c r="U1025" t="str">
        <f t="shared" si="15"/>
        <v>621485871491806794</v>
      </c>
      <c r="V1025" t="e">
        <f>VLOOKUP(U1025,网银退汇!F:G,2,FALSE)</f>
        <v>#N/A</v>
      </c>
      <c r="W1025" t="e">
        <f>VLOOKUP(U1025,网银退汇!F:O,10,FALSE)</f>
        <v>#N/A</v>
      </c>
      <c r="X1025" t="e">
        <f>VLOOKUP(C1025,自助退!L:V,11,FALSE)</f>
        <v>#N/A</v>
      </c>
    </row>
    <row r="1026" spans="1:24">
      <c r="A1026" t="s">
        <v>11591</v>
      </c>
      <c r="B1026" t="s">
        <v>3126</v>
      </c>
      <c r="C1026" t="s">
        <v>8305</v>
      </c>
      <c r="D1026">
        <v>500</v>
      </c>
      <c r="E1026" t="s">
        <v>11647</v>
      </c>
      <c r="F1026" t="s">
        <v>88</v>
      </c>
      <c r="G1026" t="s">
        <v>8307</v>
      </c>
      <c r="H1026" t="s">
        <v>3132</v>
      </c>
      <c r="I1026" t="s">
        <v>10322</v>
      </c>
      <c r="J1026" t="s">
        <v>10351</v>
      </c>
      <c r="K1026" t="s">
        <v>10352</v>
      </c>
      <c r="L1026" t="s">
        <v>10325</v>
      </c>
      <c r="M1026" t="s">
        <v>10326</v>
      </c>
      <c r="N1026" t="s">
        <v>11591</v>
      </c>
      <c r="O1026" t="s">
        <v>10327</v>
      </c>
      <c r="P1026" t="s">
        <v>10328</v>
      </c>
      <c r="Q1026" t="s">
        <v>10329</v>
      </c>
      <c r="R1026" t="s">
        <v>10327</v>
      </c>
      <c r="S1026" t="s">
        <v>10327</v>
      </c>
      <c r="T1026" t="s">
        <v>10330</v>
      </c>
      <c r="U1026" t="str">
        <f t="shared" ref="U1026:U1089" si="16">G1026&amp;D1026</f>
        <v>6212262505001749031500</v>
      </c>
      <c r="V1026" t="e">
        <f>VLOOKUP(U1026,网银退汇!F:G,2,FALSE)</f>
        <v>#N/A</v>
      </c>
      <c r="W1026" t="e">
        <f>VLOOKUP(U1026,网银退汇!F:O,10,FALSE)</f>
        <v>#N/A</v>
      </c>
      <c r="X1026" t="e">
        <f>VLOOKUP(C1026,自助退!L:V,11,FALSE)</f>
        <v>#N/A</v>
      </c>
    </row>
    <row r="1027" spans="1:24">
      <c r="A1027" t="s">
        <v>11591</v>
      </c>
      <c r="B1027" t="s">
        <v>3129</v>
      </c>
      <c r="C1027" t="s">
        <v>8308</v>
      </c>
      <c r="D1027">
        <v>462</v>
      </c>
      <c r="E1027" t="s">
        <v>11648</v>
      </c>
      <c r="F1027" t="s">
        <v>88</v>
      </c>
      <c r="G1027" t="s">
        <v>6913</v>
      </c>
      <c r="H1027" t="s">
        <v>1957</v>
      </c>
      <c r="I1027" t="s">
        <v>10322</v>
      </c>
      <c r="J1027" t="s">
        <v>10356</v>
      </c>
      <c r="K1027" t="s">
        <v>10357</v>
      </c>
      <c r="L1027" t="s">
        <v>10325</v>
      </c>
      <c r="M1027" t="s">
        <v>10326</v>
      </c>
      <c r="N1027" t="s">
        <v>11591</v>
      </c>
      <c r="O1027" t="s">
        <v>10327</v>
      </c>
      <c r="P1027" t="s">
        <v>10328</v>
      </c>
      <c r="Q1027" t="s">
        <v>10329</v>
      </c>
      <c r="R1027" t="s">
        <v>10327</v>
      </c>
      <c r="S1027" t="s">
        <v>10327</v>
      </c>
      <c r="T1027" t="s">
        <v>10330</v>
      </c>
      <c r="U1027" t="str">
        <f t="shared" si="16"/>
        <v>6217997300007849329462</v>
      </c>
      <c r="V1027" t="e">
        <f>VLOOKUP(U1027,网银退汇!F:G,2,FALSE)</f>
        <v>#N/A</v>
      </c>
      <c r="W1027" t="e">
        <f>VLOOKUP(U1027,网银退汇!F:O,10,FALSE)</f>
        <v>#N/A</v>
      </c>
      <c r="X1027" t="e">
        <f>VLOOKUP(C1027,自助退!L:V,11,FALSE)</f>
        <v>#N/A</v>
      </c>
    </row>
    <row r="1028" spans="1:24">
      <c r="A1028" t="s">
        <v>11591</v>
      </c>
      <c r="B1028" t="s">
        <v>3130</v>
      </c>
      <c r="C1028" t="s">
        <v>8310</v>
      </c>
      <c r="D1028">
        <v>1500</v>
      </c>
      <c r="E1028" t="s">
        <v>11649</v>
      </c>
      <c r="F1028" t="s">
        <v>88</v>
      </c>
      <c r="G1028" t="s">
        <v>8312</v>
      </c>
      <c r="H1028" t="s">
        <v>3132</v>
      </c>
      <c r="I1028" t="s">
        <v>10322</v>
      </c>
      <c r="J1028" t="s">
        <v>10348</v>
      </c>
      <c r="K1028" t="s">
        <v>10349</v>
      </c>
      <c r="L1028" t="s">
        <v>10325</v>
      </c>
      <c r="M1028" t="s">
        <v>10326</v>
      </c>
      <c r="N1028" t="s">
        <v>11591</v>
      </c>
      <c r="O1028" t="s">
        <v>10327</v>
      </c>
      <c r="P1028" t="s">
        <v>10328</v>
      </c>
      <c r="Q1028" t="s">
        <v>10329</v>
      </c>
      <c r="R1028" t="s">
        <v>10327</v>
      </c>
      <c r="S1028" t="s">
        <v>10327</v>
      </c>
      <c r="T1028" t="s">
        <v>10330</v>
      </c>
      <c r="U1028" t="str">
        <f t="shared" si="16"/>
        <v>62170038900063000031500</v>
      </c>
      <c r="V1028" t="e">
        <f>VLOOKUP(U1028,网银退汇!F:G,2,FALSE)</f>
        <v>#N/A</v>
      </c>
      <c r="W1028" t="e">
        <f>VLOOKUP(U1028,网银退汇!F:O,10,FALSE)</f>
        <v>#N/A</v>
      </c>
      <c r="X1028" t="e">
        <f>VLOOKUP(C1028,自助退!L:V,11,FALSE)</f>
        <v>#N/A</v>
      </c>
    </row>
    <row r="1029" spans="1:24">
      <c r="A1029" t="s">
        <v>11591</v>
      </c>
      <c r="B1029" t="s">
        <v>8313</v>
      </c>
      <c r="C1029" t="s">
        <v>8314</v>
      </c>
      <c r="D1029">
        <v>1012</v>
      </c>
      <c r="E1029" t="s">
        <v>11650</v>
      </c>
      <c r="F1029" t="s">
        <v>10740</v>
      </c>
      <c r="G1029" t="s">
        <v>5055</v>
      </c>
      <c r="H1029" t="s">
        <v>3134</v>
      </c>
      <c r="I1029" t="s">
        <v>10656</v>
      </c>
      <c r="J1029" t="s">
        <v>10657</v>
      </c>
      <c r="K1029" t="s">
        <v>10402</v>
      </c>
      <c r="L1029" t="s">
        <v>10325</v>
      </c>
      <c r="M1029" t="s">
        <v>10364</v>
      </c>
      <c r="N1029" t="s">
        <v>11591</v>
      </c>
      <c r="O1029" t="s">
        <v>10403</v>
      </c>
      <c r="P1029" t="s">
        <v>10328</v>
      </c>
      <c r="Q1029" t="s">
        <v>10365</v>
      </c>
      <c r="R1029" t="s">
        <v>10327</v>
      </c>
      <c r="S1029" t="s">
        <v>10327</v>
      </c>
      <c r="T1029" t="s">
        <v>10366</v>
      </c>
      <c r="U1029" t="str">
        <f t="shared" si="16"/>
        <v>62319000000406813511012</v>
      </c>
      <c r="V1029">
        <f>VLOOKUP(U1029,网银退汇!F:G,2,FALSE)</f>
        <v>1012</v>
      </c>
      <c r="W1029" t="str">
        <f>VLOOKUP(U1029,网银退汇!F:O,10,FALSE)</f>
        <v>20170622</v>
      </c>
      <c r="X1029">
        <f>VLOOKUP(C1029,自助退!L:V,11,FALSE)</f>
        <v>1012</v>
      </c>
    </row>
    <row r="1030" spans="1:24">
      <c r="A1030" t="s">
        <v>11591</v>
      </c>
      <c r="B1030" t="s">
        <v>3135</v>
      </c>
      <c r="C1030" t="s">
        <v>8316</v>
      </c>
      <c r="D1030">
        <v>3500</v>
      </c>
      <c r="E1030" t="s">
        <v>11651</v>
      </c>
      <c r="F1030" t="s">
        <v>88</v>
      </c>
      <c r="G1030" t="s">
        <v>8318</v>
      </c>
      <c r="H1030" t="s">
        <v>3137</v>
      </c>
      <c r="I1030" t="s">
        <v>10322</v>
      </c>
      <c r="J1030" t="s">
        <v>10381</v>
      </c>
      <c r="K1030" t="s">
        <v>10382</v>
      </c>
      <c r="L1030" t="s">
        <v>10325</v>
      </c>
      <c r="M1030" t="s">
        <v>10326</v>
      </c>
      <c r="N1030" t="s">
        <v>11591</v>
      </c>
      <c r="O1030" t="s">
        <v>10327</v>
      </c>
      <c r="P1030" t="s">
        <v>10328</v>
      </c>
      <c r="Q1030" t="s">
        <v>10329</v>
      </c>
      <c r="R1030" t="s">
        <v>10327</v>
      </c>
      <c r="S1030" t="s">
        <v>10327</v>
      </c>
      <c r="T1030" t="s">
        <v>10330</v>
      </c>
      <c r="U1030" t="str">
        <f t="shared" si="16"/>
        <v>62284841483936365793500</v>
      </c>
      <c r="V1030" t="e">
        <f>VLOOKUP(U1030,网银退汇!F:G,2,FALSE)</f>
        <v>#N/A</v>
      </c>
      <c r="W1030" t="e">
        <f>VLOOKUP(U1030,网银退汇!F:O,10,FALSE)</f>
        <v>#N/A</v>
      </c>
      <c r="X1030" t="e">
        <f>VLOOKUP(C1030,自助退!L:V,11,FALSE)</f>
        <v>#N/A</v>
      </c>
    </row>
    <row r="1031" spans="1:24">
      <c r="A1031" t="s">
        <v>11591</v>
      </c>
      <c r="B1031" t="s">
        <v>8319</v>
      </c>
      <c r="C1031" t="s">
        <v>8320</v>
      </c>
      <c r="D1031">
        <v>262</v>
      </c>
      <c r="E1031" t="s">
        <v>11652</v>
      </c>
      <c r="F1031" t="s">
        <v>11653</v>
      </c>
      <c r="G1031" t="s">
        <v>8322</v>
      </c>
      <c r="H1031" t="s">
        <v>3173</v>
      </c>
      <c r="I1031" t="s">
        <v>10416</v>
      </c>
      <c r="J1031" t="s">
        <v>10417</v>
      </c>
      <c r="K1031" t="s">
        <v>10418</v>
      </c>
      <c r="L1031" t="s">
        <v>10325</v>
      </c>
      <c r="M1031" t="s">
        <v>10364</v>
      </c>
      <c r="N1031" t="s">
        <v>11591</v>
      </c>
      <c r="O1031" t="s">
        <v>10327</v>
      </c>
      <c r="P1031" t="s">
        <v>10328</v>
      </c>
      <c r="Q1031" t="s">
        <v>10365</v>
      </c>
      <c r="R1031" t="s">
        <v>10327</v>
      </c>
      <c r="S1031" t="s">
        <v>10327</v>
      </c>
      <c r="T1031" t="s">
        <v>10366</v>
      </c>
      <c r="U1031" t="str">
        <f t="shared" si="16"/>
        <v>4984511233756350262</v>
      </c>
      <c r="V1031">
        <f>VLOOKUP(U1031,网银退汇!F:G,2,FALSE)</f>
        <v>262</v>
      </c>
      <c r="W1031" t="str">
        <f>VLOOKUP(U1031,网银退汇!F:O,10,FALSE)</f>
        <v>20170623</v>
      </c>
      <c r="X1031" t="e">
        <f>VLOOKUP(C1031,自助退!L:V,11,FALSE)</f>
        <v>#N/A</v>
      </c>
    </row>
    <row r="1032" spans="1:24">
      <c r="A1032" t="s">
        <v>11591</v>
      </c>
      <c r="B1032" t="s">
        <v>3140</v>
      </c>
      <c r="C1032" t="s">
        <v>8323</v>
      </c>
      <c r="D1032">
        <v>300</v>
      </c>
      <c r="E1032" t="s">
        <v>11654</v>
      </c>
      <c r="F1032" t="s">
        <v>88</v>
      </c>
      <c r="G1032" t="s">
        <v>5101</v>
      </c>
      <c r="H1032" t="s">
        <v>11655</v>
      </c>
      <c r="I1032" t="s">
        <v>10656</v>
      </c>
      <c r="J1032" t="s">
        <v>10657</v>
      </c>
      <c r="K1032" t="s">
        <v>10402</v>
      </c>
      <c r="L1032" t="s">
        <v>10325</v>
      </c>
      <c r="M1032" t="s">
        <v>10326</v>
      </c>
      <c r="N1032" t="s">
        <v>11591</v>
      </c>
      <c r="O1032" t="s">
        <v>10403</v>
      </c>
      <c r="P1032" t="s">
        <v>10328</v>
      </c>
      <c r="Q1032" t="s">
        <v>10329</v>
      </c>
      <c r="R1032" t="s">
        <v>10327</v>
      </c>
      <c r="S1032" t="s">
        <v>10327</v>
      </c>
      <c r="T1032" t="s">
        <v>10330</v>
      </c>
      <c r="U1032" t="str">
        <f t="shared" si="16"/>
        <v>6223692109799660300</v>
      </c>
      <c r="V1032" t="e">
        <f>VLOOKUP(U1032,网银退汇!F:G,2,FALSE)</f>
        <v>#N/A</v>
      </c>
      <c r="W1032" t="e">
        <f>VLOOKUP(U1032,网银退汇!F:O,10,FALSE)</f>
        <v>#N/A</v>
      </c>
      <c r="X1032" t="e">
        <f>VLOOKUP(C1032,自助退!L:V,11,FALSE)</f>
        <v>#N/A</v>
      </c>
    </row>
    <row r="1033" spans="1:24">
      <c r="A1033" t="s">
        <v>11591</v>
      </c>
      <c r="B1033" t="s">
        <v>3143</v>
      </c>
      <c r="C1033" t="s">
        <v>8325</v>
      </c>
      <c r="D1033">
        <v>96</v>
      </c>
      <c r="E1033" t="s">
        <v>11656</v>
      </c>
      <c r="F1033" t="s">
        <v>88</v>
      </c>
      <c r="G1033" t="s">
        <v>8327</v>
      </c>
      <c r="H1033" t="s">
        <v>3145</v>
      </c>
      <c r="I1033" t="s">
        <v>10322</v>
      </c>
      <c r="J1033" t="s">
        <v>10348</v>
      </c>
      <c r="K1033" t="s">
        <v>10349</v>
      </c>
      <c r="L1033" t="s">
        <v>10325</v>
      </c>
      <c r="M1033" t="s">
        <v>10326</v>
      </c>
      <c r="N1033" t="s">
        <v>11591</v>
      </c>
      <c r="O1033" t="s">
        <v>10327</v>
      </c>
      <c r="P1033" t="s">
        <v>10328</v>
      </c>
      <c r="Q1033" t="s">
        <v>10329</v>
      </c>
      <c r="R1033" t="s">
        <v>10327</v>
      </c>
      <c r="S1033" t="s">
        <v>10327</v>
      </c>
      <c r="T1033" t="s">
        <v>10330</v>
      </c>
      <c r="U1033" t="str">
        <f t="shared" si="16"/>
        <v>621700386003635337196</v>
      </c>
      <c r="V1033" t="e">
        <f>VLOOKUP(U1033,网银退汇!F:G,2,FALSE)</f>
        <v>#N/A</v>
      </c>
      <c r="W1033" t="e">
        <f>VLOOKUP(U1033,网银退汇!F:O,10,FALSE)</f>
        <v>#N/A</v>
      </c>
      <c r="X1033" t="e">
        <f>VLOOKUP(C1033,自助退!L:V,11,FALSE)</f>
        <v>#N/A</v>
      </c>
    </row>
    <row r="1034" spans="1:24">
      <c r="A1034" t="s">
        <v>11591</v>
      </c>
      <c r="B1034" t="s">
        <v>3146</v>
      </c>
      <c r="C1034" t="s">
        <v>8328</v>
      </c>
      <c r="D1034">
        <v>750</v>
      </c>
      <c r="E1034" t="s">
        <v>11657</v>
      </c>
      <c r="F1034" t="s">
        <v>88</v>
      </c>
      <c r="G1034" t="s">
        <v>8330</v>
      </c>
      <c r="H1034" t="s">
        <v>3148</v>
      </c>
      <c r="I1034" t="s">
        <v>10369</v>
      </c>
      <c r="J1034" t="s">
        <v>10484</v>
      </c>
      <c r="K1034" t="s">
        <v>10485</v>
      </c>
      <c r="L1034" t="s">
        <v>10325</v>
      </c>
      <c r="M1034" t="s">
        <v>10326</v>
      </c>
      <c r="N1034" t="s">
        <v>11591</v>
      </c>
      <c r="O1034" t="s">
        <v>10327</v>
      </c>
      <c r="P1034" t="s">
        <v>10328</v>
      </c>
      <c r="Q1034" t="s">
        <v>10329</v>
      </c>
      <c r="R1034" t="s">
        <v>10327</v>
      </c>
      <c r="S1034" t="s">
        <v>10327</v>
      </c>
      <c r="T1034" t="s">
        <v>10330</v>
      </c>
      <c r="U1034" t="str">
        <f t="shared" si="16"/>
        <v>6214600180013173765750</v>
      </c>
      <c r="V1034" t="e">
        <f>VLOOKUP(U1034,网银退汇!F:G,2,FALSE)</f>
        <v>#N/A</v>
      </c>
      <c r="W1034" t="e">
        <f>VLOOKUP(U1034,网银退汇!F:O,10,FALSE)</f>
        <v>#N/A</v>
      </c>
      <c r="X1034" t="e">
        <f>VLOOKUP(C1034,自助退!L:V,11,FALSE)</f>
        <v>#N/A</v>
      </c>
    </row>
    <row r="1035" spans="1:24">
      <c r="A1035" t="s">
        <v>11591</v>
      </c>
      <c r="B1035" t="s">
        <v>3149</v>
      </c>
      <c r="C1035" t="s">
        <v>8331</v>
      </c>
      <c r="D1035">
        <v>96</v>
      </c>
      <c r="E1035" t="s">
        <v>11658</v>
      </c>
      <c r="F1035" t="s">
        <v>88</v>
      </c>
      <c r="G1035" t="s">
        <v>8330</v>
      </c>
      <c r="H1035" t="s">
        <v>3148</v>
      </c>
      <c r="I1035" t="s">
        <v>10369</v>
      </c>
      <c r="J1035" t="s">
        <v>10484</v>
      </c>
      <c r="K1035" t="s">
        <v>10485</v>
      </c>
      <c r="L1035" t="s">
        <v>10325</v>
      </c>
      <c r="M1035" t="s">
        <v>10326</v>
      </c>
      <c r="N1035" t="s">
        <v>11591</v>
      </c>
      <c r="O1035" t="s">
        <v>10327</v>
      </c>
      <c r="P1035" t="s">
        <v>10328</v>
      </c>
      <c r="Q1035" t="s">
        <v>10329</v>
      </c>
      <c r="R1035" t="s">
        <v>10327</v>
      </c>
      <c r="S1035" t="s">
        <v>10327</v>
      </c>
      <c r="T1035" t="s">
        <v>10330</v>
      </c>
      <c r="U1035" t="str">
        <f t="shared" si="16"/>
        <v>621460018001317376596</v>
      </c>
      <c r="V1035" t="e">
        <f>VLOOKUP(U1035,网银退汇!F:G,2,FALSE)</f>
        <v>#N/A</v>
      </c>
      <c r="W1035" t="e">
        <f>VLOOKUP(U1035,网银退汇!F:O,10,FALSE)</f>
        <v>#N/A</v>
      </c>
      <c r="X1035" t="e">
        <f>VLOOKUP(C1035,自助退!L:V,11,FALSE)</f>
        <v>#N/A</v>
      </c>
    </row>
    <row r="1036" spans="1:24">
      <c r="A1036" t="s">
        <v>11591</v>
      </c>
      <c r="B1036" t="s">
        <v>3152</v>
      </c>
      <c r="C1036" t="s">
        <v>8333</v>
      </c>
      <c r="D1036">
        <v>673</v>
      </c>
      <c r="E1036" t="s">
        <v>11659</v>
      </c>
      <c r="F1036" t="s">
        <v>88</v>
      </c>
      <c r="G1036" t="s">
        <v>8335</v>
      </c>
      <c r="H1036" t="s">
        <v>3154</v>
      </c>
      <c r="I1036" t="s">
        <v>10322</v>
      </c>
      <c r="J1036" t="s">
        <v>10359</v>
      </c>
      <c r="K1036" t="s">
        <v>10360</v>
      </c>
      <c r="L1036" t="s">
        <v>10325</v>
      </c>
      <c r="M1036" t="s">
        <v>10326</v>
      </c>
      <c r="N1036" t="s">
        <v>11591</v>
      </c>
      <c r="O1036" t="s">
        <v>10327</v>
      </c>
      <c r="P1036" t="s">
        <v>10328</v>
      </c>
      <c r="Q1036" t="s">
        <v>10329</v>
      </c>
      <c r="R1036" t="s">
        <v>10327</v>
      </c>
      <c r="S1036" t="s">
        <v>10327</v>
      </c>
      <c r="T1036" t="s">
        <v>10330</v>
      </c>
      <c r="U1036" t="str">
        <f t="shared" si="16"/>
        <v>6217902700003438700673</v>
      </c>
      <c r="V1036" t="e">
        <f>VLOOKUP(U1036,网银退汇!F:G,2,FALSE)</f>
        <v>#N/A</v>
      </c>
      <c r="W1036" t="e">
        <f>VLOOKUP(U1036,网银退汇!F:O,10,FALSE)</f>
        <v>#N/A</v>
      </c>
      <c r="X1036" t="e">
        <f>VLOOKUP(C1036,自助退!L:V,11,FALSE)</f>
        <v>#N/A</v>
      </c>
    </row>
    <row r="1037" spans="1:24">
      <c r="A1037" t="s">
        <v>11591</v>
      </c>
      <c r="B1037" t="s">
        <v>3155</v>
      </c>
      <c r="C1037" t="s">
        <v>8336</v>
      </c>
      <c r="D1037">
        <v>490</v>
      </c>
      <c r="E1037" t="s">
        <v>11660</v>
      </c>
      <c r="F1037" t="s">
        <v>88</v>
      </c>
      <c r="G1037" t="s">
        <v>8338</v>
      </c>
      <c r="H1037" t="s">
        <v>11661</v>
      </c>
      <c r="I1037" t="s">
        <v>10656</v>
      </c>
      <c r="J1037" t="s">
        <v>10657</v>
      </c>
      <c r="K1037" t="s">
        <v>10402</v>
      </c>
      <c r="L1037" t="s">
        <v>10325</v>
      </c>
      <c r="M1037" t="s">
        <v>10326</v>
      </c>
      <c r="N1037" t="s">
        <v>11591</v>
      </c>
      <c r="O1037" t="s">
        <v>10403</v>
      </c>
      <c r="P1037" t="s">
        <v>10328</v>
      </c>
      <c r="Q1037" t="s">
        <v>10329</v>
      </c>
      <c r="R1037" t="s">
        <v>10327</v>
      </c>
      <c r="S1037" t="s">
        <v>10327</v>
      </c>
      <c r="T1037" t="s">
        <v>10330</v>
      </c>
      <c r="U1037" t="str">
        <f t="shared" si="16"/>
        <v>6231900000086739527490</v>
      </c>
      <c r="V1037" t="e">
        <f>VLOOKUP(U1037,网银退汇!F:G,2,FALSE)</f>
        <v>#N/A</v>
      </c>
      <c r="W1037" t="e">
        <f>VLOOKUP(U1037,网银退汇!F:O,10,FALSE)</f>
        <v>#N/A</v>
      </c>
      <c r="X1037" t="e">
        <f>VLOOKUP(C1037,自助退!L:V,11,FALSE)</f>
        <v>#N/A</v>
      </c>
    </row>
    <row r="1038" spans="1:24">
      <c r="A1038" t="s">
        <v>11591</v>
      </c>
      <c r="B1038" t="s">
        <v>3158</v>
      </c>
      <c r="C1038" t="s">
        <v>8339</v>
      </c>
      <c r="D1038">
        <v>732</v>
      </c>
      <c r="E1038" t="s">
        <v>11662</v>
      </c>
      <c r="F1038" t="s">
        <v>88</v>
      </c>
      <c r="G1038" t="s">
        <v>369</v>
      </c>
      <c r="H1038" t="s">
        <v>11663</v>
      </c>
      <c r="I1038" t="s">
        <v>10369</v>
      </c>
      <c r="J1038" t="s">
        <v>10370</v>
      </c>
      <c r="K1038" t="s">
        <v>10371</v>
      </c>
      <c r="L1038" t="s">
        <v>10325</v>
      </c>
      <c r="M1038" t="s">
        <v>10326</v>
      </c>
      <c r="N1038" t="s">
        <v>11591</v>
      </c>
      <c r="O1038" t="s">
        <v>10327</v>
      </c>
      <c r="P1038" t="s">
        <v>10328</v>
      </c>
      <c r="Q1038" t="s">
        <v>10329</v>
      </c>
      <c r="R1038" t="s">
        <v>10327</v>
      </c>
      <c r="S1038" t="s">
        <v>10327</v>
      </c>
      <c r="T1038" t="s">
        <v>10330</v>
      </c>
      <c r="U1038" t="str">
        <f t="shared" si="16"/>
        <v>4033910021666659732</v>
      </c>
      <c r="V1038" t="e">
        <f>VLOOKUP(U1038,网银退汇!F:G,2,FALSE)</f>
        <v>#N/A</v>
      </c>
      <c r="W1038" t="e">
        <f>VLOOKUP(U1038,网银退汇!F:O,10,FALSE)</f>
        <v>#N/A</v>
      </c>
      <c r="X1038" t="e">
        <f>VLOOKUP(C1038,自助退!L:V,11,FALSE)</f>
        <v>#N/A</v>
      </c>
    </row>
    <row r="1039" spans="1:24">
      <c r="A1039" t="s">
        <v>11591</v>
      </c>
      <c r="B1039" t="s">
        <v>3159</v>
      </c>
      <c r="C1039" t="s">
        <v>8341</v>
      </c>
      <c r="D1039">
        <v>500</v>
      </c>
      <c r="E1039" t="s">
        <v>11664</v>
      </c>
      <c r="F1039" t="s">
        <v>88</v>
      </c>
      <c r="G1039" t="s">
        <v>8343</v>
      </c>
      <c r="H1039" t="s">
        <v>3164</v>
      </c>
      <c r="I1039" t="s">
        <v>10542</v>
      </c>
      <c r="J1039" t="s">
        <v>10543</v>
      </c>
      <c r="K1039" t="s">
        <v>10544</v>
      </c>
      <c r="L1039" t="s">
        <v>10325</v>
      </c>
      <c r="M1039" t="s">
        <v>10326</v>
      </c>
      <c r="N1039" t="s">
        <v>11591</v>
      </c>
      <c r="O1039" t="s">
        <v>10327</v>
      </c>
      <c r="P1039" t="s">
        <v>10328</v>
      </c>
      <c r="Q1039" t="s">
        <v>10329</v>
      </c>
      <c r="R1039" t="s">
        <v>10327</v>
      </c>
      <c r="S1039" t="s">
        <v>10327</v>
      </c>
      <c r="T1039" t="s">
        <v>10330</v>
      </c>
      <c r="U1039" t="str">
        <f t="shared" si="16"/>
        <v>6217790001098295732500</v>
      </c>
      <c r="V1039" t="e">
        <f>VLOOKUP(U1039,网银退汇!F:G,2,FALSE)</f>
        <v>#N/A</v>
      </c>
      <c r="W1039" t="e">
        <f>VLOOKUP(U1039,网银退汇!F:O,10,FALSE)</f>
        <v>#N/A</v>
      </c>
      <c r="X1039" t="e">
        <f>VLOOKUP(C1039,自助退!L:V,11,FALSE)</f>
        <v>#N/A</v>
      </c>
    </row>
    <row r="1040" spans="1:24">
      <c r="A1040" t="s">
        <v>11591</v>
      </c>
      <c r="B1040" t="s">
        <v>3162</v>
      </c>
      <c r="C1040" t="s">
        <v>8344</v>
      </c>
      <c r="D1040">
        <v>2800</v>
      </c>
      <c r="E1040" t="s">
        <v>11665</v>
      </c>
      <c r="F1040" t="s">
        <v>88</v>
      </c>
      <c r="G1040" t="s">
        <v>8343</v>
      </c>
      <c r="H1040" t="s">
        <v>3164</v>
      </c>
      <c r="I1040" t="s">
        <v>10542</v>
      </c>
      <c r="J1040" t="s">
        <v>10543</v>
      </c>
      <c r="K1040" t="s">
        <v>10544</v>
      </c>
      <c r="L1040" t="s">
        <v>10325</v>
      </c>
      <c r="M1040" t="s">
        <v>10326</v>
      </c>
      <c r="N1040" t="s">
        <v>11591</v>
      </c>
      <c r="O1040" t="s">
        <v>10327</v>
      </c>
      <c r="P1040" t="s">
        <v>10328</v>
      </c>
      <c r="Q1040" t="s">
        <v>10329</v>
      </c>
      <c r="R1040" t="s">
        <v>10327</v>
      </c>
      <c r="S1040" t="s">
        <v>10327</v>
      </c>
      <c r="T1040" t="s">
        <v>10330</v>
      </c>
      <c r="U1040" t="str">
        <f t="shared" si="16"/>
        <v>62177900010982957322800</v>
      </c>
      <c r="V1040" t="e">
        <f>VLOOKUP(U1040,网银退汇!F:G,2,FALSE)</f>
        <v>#N/A</v>
      </c>
      <c r="W1040" t="e">
        <f>VLOOKUP(U1040,网银退汇!F:O,10,FALSE)</f>
        <v>#N/A</v>
      </c>
      <c r="X1040" t="e">
        <f>VLOOKUP(C1040,自助退!L:V,11,FALSE)</f>
        <v>#N/A</v>
      </c>
    </row>
    <row r="1041" spans="1:24">
      <c r="A1041" t="s">
        <v>11591</v>
      </c>
      <c r="B1041" t="s">
        <v>8346</v>
      </c>
      <c r="C1041" t="s">
        <v>8347</v>
      </c>
      <c r="D1041">
        <v>225</v>
      </c>
      <c r="E1041" t="s">
        <v>11666</v>
      </c>
      <c r="F1041" t="s">
        <v>10740</v>
      </c>
      <c r="G1041" t="s">
        <v>5056</v>
      </c>
      <c r="H1041" t="s">
        <v>3166</v>
      </c>
      <c r="I1041" t="s">
        <v>10656</v>
      </c>
      <c r="J1041" t="s">
        <v>10657</v>
      </c>
      <c r="K1041" t="s">
        <v>10402</v>
      </c>
      <c r="L1041" t="s">
        <v>10325</v>
      </c>
      <c r="M1041" t="s">
        <v>10364</v>
      </c>
      <c r="N1041" t="s">
        <v>11591</v>
      </c>
      <c r="O1041" t="s">
        <v>10403</v>
      </c>
      <c r="P1041" t="s">
        <v>10328</v>
      </c>
      <c r="Q1041" t="s">
        <v>10365</v>
      </c>
      <c r="R1041" t="s">
        <v>10327</v>
      </c>
      <c r="S1041" t="s">
        <v>10327</v>
      </c>
      <c r="T1041" t="s">
        <v>10366</v>
      </c>
      <c r="U1041" t="str">
        <f t="shared" si="16"/>
        <v>6231900020002680456225</v>
      </c>
      <c r="V1041">
        <f>VLOOKUP(U1041,网银退汇!F:G,2,FALSE)</f>
        <v>225</v>
      </c>
      <c r="W1041" t="str">
        <f>VLOOKUP(U1041,网银退汇!F:O,10,FALSE)</f>
        <v>20170622</v>
      </c>
      <c r="X1041">
        <f>VLOOKUP(C1041,自助退!L:V,11,FALSE)</f>
        <v>225</v>
      </c>
    </row>
    <row r="1042" spans="1:24">
      <c r="A1042" t="s">
        <v>11591</v>
      </c>
      <c r="B1042" t="s">
        <v>3167</v>
      </c>
      <c r="C1042" t="s">
        <v>8349</v>
      </c>
      <c r="D1042">
        <v>59</v>
      </c>
      <c r="E1042" t="s">
        <v>11667</v>
      </c>
      <c r="F1042" t="s">
        <v>88</v>
      </c>
      <c r="G1042" t="s">
        <v>385</v>
      </c>
      <c r="H1042" t="s">
        <v>342</v>
      </c>
      <c r="I1042" t="s">
        <v>10322</v>
      </c>
      <c r="J1042" t="s">
        <v>10348</v>
      </c>
      <c r="K1042" t="s">
        <v>10349</v>
      </c>
      <c r="L1042" t="s">
        <v>10325</v>
      </c>
      <c r="M1042" t="s">
        <v>10326</v>
      </c>
      <c r="N1042" t="s">
        <v>11591</v>
      </c>
      <c r="O1042" t="s">
        <v>10327</v>
      </c>
      <c r="P1042" t="s">
        <v>10328</v>
      </c>
      <c r="Q1042" t="s">
        <v>10329</v>
      </c>
      <c r="R1042" t="s">
        <v>10327</v>
      </c>
      <c r="S1042" t="s">
        <v>10327</v>
      </c>
      <c r="T1042" t="s">
        <v>10330</v>
      </c>
      <c r="U1042" t="str">
        <f t="shared" si="16"/>
        <v>622700717154010625459</v>
      </c>
      <c r="V1042" t="e">
        <f>VLOOKUP(U1042,网银退汇!F:G,2,FALSE)</f>
        <v>#N/A</v>
      </c>
      <c r="W1042" t="e">
        <f>VLOOKUP(U1042,网银退汇!F:O,10,FALSE)</f>
        <v>#N/A</v>
      </c>
      <c r="X1042" t="e">
        <f>VLOOKUP(C1042,自助退!L:V,11,FALSE)</f>
        <v>#N/A</v>
      </c>
    </row>
    <row r="1043" spans="1:24">
      <c r="A1043" t="s">
        <v>11591</v>
      </c>
      <c r="B1043" t="s">
        <v>3168</v>
      </c>
      <c r="C1043" t="s">
        <v>8351</v>
      </c>
      <c r="D1043">
        <v>99</v>
      </c>
      <c r="E1043" t="s">
        <v>11668</v>
      </c>
      <c r="F1043" t="s">
        <v>88</v>
      </c>
      <c r="G1043" t="s">
        <v>385</v>
      </c>
      <c r="H1043" t="s">
        <v>342</v>
      </c>
      <c r="I1043" t="s">
        <v>10322</v>
      </c>
      <c r="J1043" t="s">
        <v>10348</v>
      </c>
      <c r="K1043" t="s">
        <v>10349</v>
      </c>
      <c r="L1043" t="s">
        <v>10325</v>
      </c>
      <c r="M1043" t="s">
        <v>10326</v>
      </c>
      <c r="N1043" t="s">
        <v>11591</v>
      </c>
      <c r="O1043" t="s">
        <v>10327</v>
      </c>
      <c r="P1043" t="s">
        <v>10328</v>
      </c>
      <c r="Q1043" t="s">
        <v>10329</v>
      </c>
      <c r="R1043" t="s">
        <v>10327</v>
      </c>
      <c r="S1043" t="s">
        <v>10327</v>
      </c>
      <c r="T1043" t="s">
        <v>10330</v>
      </c>
      <c r="U1043" t="str">
        <f t="shared" si="16"/>
        <v>622700717154010625499</v>
      </c>
      <c r="V1043" t="e">
        <f>VLOOKUP(U1043,网银退汇!F:G,2,FALSE)</f>
        <v>#N/A</v>
      </c>
      <c r="W1043" t="e">
        <f>VLOOKUP(U1043,网银退汇!F:O,10,FALSE)</f>
        <v>#N/A</v>
      </c>
      <c r="X1043" t="e">
        <f>VLOOKUP(C1043,自助退!L:V,11,FALSE)</f>
        <v>#N/A</v>
      </c>
    </row>
    <row r="1044" spans="1:24">
      <c r="A1044" t="s">
        <v>11591</v>
      </c>
      <c r="B1044" t="s">
        <v>3169</v>
      </c>
      <c r="C1044" t="s">
        <v>8353</v>
      </c>
      <c r="D1044">
        <v>450</v>
      </c>
      <c r="E1044" t="s">
        <v>11669</v>
      </c>
      <c r="F1044" t="s">
        <v>88</v>
      </c>
      <c r="G1044" t="s">
        <v>8355</v>
      </c>
      <c r="H1044" t="s">
        <v>3171</v>
      </c>
      <c r="I1044" t="s">
        <v>10322</v>
      </c>
      <c r="J1044" t="s">
        <v>10359</v>
      </c>
      <c r="K1044" t="s">
        <v>10360</v>
      </c>
      <c r="L1044" t="s">
        <v>10325</v>
      </c>
      <c r="M1044" t="s">
        <v>10326</v>
      </c>
      <c r="N1044" t="s">
        <v>11591</v>
      </c>
      <c r="O1044" t="s">
        <v>10327</v>
      </c>
      <c r="P1044" t="s">
        <v>10328</v>
      </c>
      <c r="Q1044" t="s">
        <v>10329</v>
      </c>
      <c r="R1044" t="s">
        <v>10327</v>
      </c>
      <c r="S1044" t="s">
        <v>10327</v>
      </c>
      <c r="T1044" t="s">
        <v>10330</v>
      </c>
      <c r="U1044" t="str">
        <f t="shared" si="16"/>
        <v>6216612700004173762450</v>
      </c>
      <c r="V1044" t="e">
        <f>VLOOKUP(U1044,网银退汇!F:G,2,FALSE)</f>
        <v>#N/A</v>
      </c>
      <c r="W1044" t="e">
        <f>VLOOKUP(U1044,网银退汇!F:O,10,FALSE)</f>
        <v>#N/A</v>
      </c>
      <c r="X1044" t="e">
        <f>VLOOKUP(C1044,自助退!L:V,11,FALSE)</f>
        <v>#N/A</v>
      </c>
    </row>
    <row r="1045" spans="1:24">
      <c r="A1045" t="s">
        <v>11591</v>
      </c>
      <c r="B1045" t="s">
        <v>8356</v>
      </c>
      <c r="C1045" t="s">
        <v>8357</v>
      </c>
      <c r="D1045">
        <v>393</v>
      </c>
      <c r="E1045" t="s">
        <v>11670</v>
      </c>
      <c r="F1045" t="s">
        <v>11653</v>
      </c>
      <c r="G1045" t="s">
        <v>8322</v>
      </c>
      <c r="H1045" t="s">
        <v>3173</v>
      </c>
      <c r="I1045" t="s">
        <v>10416</v>
      </c>
      <c r="J1045" t="s">
        <v>10417</v>
      </c>
      <c r="K1045" t="s">
        <v>10418</v>
      </c>
      <c r="L1045" t="s">
        <v>10325</v>
      </c>
      <c r="M1045" t="s">
        <v>10364</v>
      </c>
      <c r="N1045" t="s">
        <v>11591</v>
      </c>
      <c r="O1045" t="s">
        <v>10327</v>
      </c>
      <c r="P1045" t="s">
        <v>10328</v>
      </c>
      <c r="Q1045" t="s">
        <v>10365</v>
      </c>
      <c r="R1045" t="s">
        <v>10327</v>
      </c>
      <c r="S1045" t="s">
        <v>10327</v>
      </c>
      <c r="T1045" t="s">
        <v>10366</v>
      </c>
      <c r="U1045" t="str">
        <f t="shared" si="16"/>
        <v>4984511233756350393</v>
      </c>
      <c r="V1045">
        <f>VLOOKUP(U1045,网银退汇!F:G,2,FALSE)</f>
        <v>393</v>
      </c>
      <c r="W1045" t="str">
        <f>VLOOKUP(U1045,网银退汇!F:O,10,FALSE)</f>
        <v>20170623</v>
      </c>
      <c r="X1045" t="e">
        <f>VLOOKUP(C1045,自助退!L:V,11,FALSE)</f>
        <v>#N/A</v>
      </c>
    </row>
    <row r="1046" spans="1:24">
      <c r="A1046" t="s">
        <v>11591</v>
      </c>
      <c r="B1046" t="s">
        <v>3174</v>
      </c>
      <c r="C1046" t="s">
        <v>8359</v>
      </c>
      <c r="D1046">
        <v>1787</v>
      </c>
      <c r="E1046" t="s">
        <v>11671</v>
      </c>
      <c r="F1046" t="s">
        <v>88</v>
      </c>
      <c r="G1046" t="s">
        <v>8361</v>
      </c>
      <c r="H1046" t="s">
        <v>3176</v>
      </c>
      <c r="I1046" t="s">
        <v>10542</v>
      </c>
      <c r="J1046" t="s">
        <v>10543</v>
      </c>
      <c r="K1046" t="s">
        <v>10544</v>
      </c>
      <c r="L1046" t="s">
        <v>10325</v>
      </c>
      <c r="M1046" t="s">
        <v>10326</v>
      </c>
      <c r="N1046" t="s">
        <v>11591</v>
      </c>
      <c r="O1046" t="s">
        <v>10327</v>
      </c>
      <c r="P1046" t="s">
        <v>10328</v>
      </c>
      <c r="Q1046" t="s">
        <v>10329</v>
      </c>
      <c r="R1046" t="s">
        <v>10327</v>
      </c>
      <c r="S1046" t="s">
        <v>10327</v>
      </c>
      <c r="T1046" t="s">
        <v>10330</v>
      </c>
      <c r="U1046" t="str">
        <f t="shared" si="16"/>
        <v>62177900010574036321787</v>
      </c>
      <c r="V1046" t="e">
        <f>VLOOKUP(U1046,网银退汇!F:G,2,FALSE)</f>
        <v>#N/A</v>
      </c>
      <c r="W1046" t="e">
        <f>VLOOKUP(U1046,网银退汇!F:O,10,FALSE)</f>
        <v>#N/A</v>
      </c>
      <c r="X1046" t="e">
        <f>VLOOKUP(C1046,自助退!L:V,11,FALSE)</f>
        <v>#N/A</v>
      </c>
    </row>
    <row r="1047" spans="1:24">
      <c r="A1047" t="s">
        <v>11591</v>
      </c>
      <c r="B1047" t="s">
        <v>3177</v>
      </c>
      <c r="C1047" t="s">
        <v>8362</v>
      </c>
      <c r="D1047">
        <v>500</v>
      </c>
      <c r="E1047" t="s">
        <v>11672</v>
      </c>
      <c r="F1047" t="s">
        <v>88</v>
      </c>
      <c r="G1047" t="s">
        <v>8364</v>
      </c>
      <c r="H1047" t="s">
        <v>11673</v>
      </c>
      <c r="I1047" t="s">
        <v>10322</v>
      </c>
      <c r="J1047" t="s">
        <v>10381</v>
      </c>
      <c r="K1047" t="s">
        <v>10382</v>
      </c>
      <c r="L1047" t="s">
        <v>10325</v>
      </c>
      <c r="M1047" t="s">
        <v>10326</v>
      </c>
      <c r="N1047" t="s">
        <v>11591</v>
      </c>
      <c r="O1047" t="s">
        <v>10327</v>
      </c>
      <c r="P1047" t="s">
        <v>10328</v>
      </c>
      <c r="Q1047" t="s">
        <v>10329</v>
      </c>
      <c r="R1047" t="s">
        <v>10327</v>
      </c>
      <c r="S1047" t="s">
        <v>10327</v>
      </c>
      <c r="T1047" t="s">
        <v>10330</v>
      </c>
      <c r="U1047" t="str">
        <f t="shared" si="16"/>
        <v>6228484148246819075500</v>
      </c>
      <c r="V1047" t="e">
        <f>VLOOKUP(U1047,网银退汇!F:G,2,FALSE)</f>
        <v>#N/A</v>
      </c>
      <c r="W1047" t="e">
        <f>VLOOKUP(U1047,网银退汇!F:O,10,FALSE)</f>
        <v>#N/A</v>
      </c>
      <c r="X1047" t="e">
        <f>VLOOKUP(C1047,自助退!L:V,11,FALSE)</f>
        <v>#N/A</v>
      </c>
    </row>
    <row r="1048" spans="1:24">
      <c r="A1048" t="s">
        <v>11591</v>
      </c>
      <c r="B1048" t="s">
        <v>3180</v>
      </c>
      <c r="C1048" t="s">
        <v>8365</v>
      </c>
      <c r="D1048">
        <v>456</v>
      </c>
      <c r="E1048" t="s">
        <v>11674</v>
      </c>
      <c r="F1048" t="s">
        <v>88</v>
      </c>
      <c r="G1048" t="s">
        <v>8367</v>
      </c>
      <c r="H1048" t="s">
        <v>3182</v>
      </c>
      <c r="I1048" t="s">
        <v>10322</v>
      </c>
      <c r="J1048" t="s">
        <v>10381</v>
      </c>
      <c r="K1048" t="s">
        <v>10382</v>
      </c>
      <c r="L1048" t="s">
        <v>10325</v>
      </c>
      <c r="M1048" t="s">
        <v>10326</v>
      </c>
      <c r="N1048" t="s">
        <v>11591</v>
      </c>
      <c r="O1048" t="s">
        <v>10327</v>
      </c>
      <c r="P1048" t="s">
        <v>10328</v>
      </c>
      <c r="Q1048" t="s">
        <v>10329</v>
      </c>
      <c r="R1048" t="s">
        <v>10327</v>
      </c>
      <c r="S1048" t="s">
        <v>10327</v>
      </c>
      <c r="T1048" t="s">
        <v>10330</v>
      </c>
      <c r="U1048" t="str">
        <f t="shared" si="16"/>
        <v>6228483976010342168456</v>
      </c>
      <c r="V1048" t="e">
        <f>VLOOKUP(U1048,网银退汇!F:G,2,FALSE)</f>
        <v>#N/A</v>
      </c>
      <c r="W1048" t="e">
        <f>VLOOKUP(U1048,网银退汇!F:O,10,FALSE)</f>
        <v>#N/A</v>
      </c>
      <c r="X1048" t="e">
        <f>VLOOKUP(C1048,自助退!L:V,11,FALSE)</f>
        <v>#N/A</v>
      </c>
    </row>
    <row r="1049" spans="1:24">
      <c r="A1049" t="s">
        <v>11591</v>
      </c>
      <c r="B1049" t="s">
        <v>3183</v>
      </c>
      <c r="C1049" t="s">
        <v>8368</v>
      </c>
      <c r="D1049">
        <v>1374</v>
      </c>
      <c r="E1049" t="s">
        <v>11675</v>
      </c>
      <c r="F1049" t="s">
        <v>88</v>
      </c>
      <c r="G1049" t="s">
        <v>8370</v>
      </c>
      <c r="H1049" t="s">
        <v>11676</v>
      </c>
      <c r="I1049" t="s">
        <v>10322</v>
      </c>
      <c r="J1049" t="s">
        <v>10351</v>
      </c>
      <c r="K1049" t="s">
        <v>10352</v>
      </c>
      <c r="L1049" t="s">
        <v>10325</v>
      </c>
      <c r="M1049" t="s">
        <v>10326</v>
      </c>
      <c r="N1049" t="s">
        <v>11591</v>
      </c>
      <c r="O1049" t="s">
        <v>10327</v>
      </c>
      <c r="P1049" t="s">
        <v>10328</v>
      </c>
      <c r="Q1049" t="s">
        <v>10329</v>
      </c>
      <c r="R1049" t="s">
        <v>10327</v>
      </c>
      <c r="S1049" t="s">
        <v>10327</v>
      </c>
      <c r="T1049" t="s">
        <v>10330</v>
      </c>
      <c r="U1049" t="str">
        <f t="shared" si="16"/>
        <v>62122625020224545761374</v>
      </c>
      <c r="V1049" t="e">
        <f>VLOOKUP(U1049,网银退汇!F:G,2,FALSE)</f>
        <v>#N/A</v>
      </c>
      <c r="W1049" t="e">
        <f>VLOOKUP(U1049,网银退汇!F:O,10,FALSE)</f>
        <v>#N/A</v>
      </c>
      <c r="X1049" t="e">
        <f>VLOOKUP(C1049,自助退!L:V,11,FALSE)</f>
        <v>#N/A</v>
      </c>
    </row>
    <row r="1050" spans="1:24">
      <c r="A1050" t="s">
        <v>11591</v>
      </c>
      <c r="B1050" t="s">
        <v>3186</v>
      </c>
      <c r="C1050" t="s">
        <v>8371</v>
      </c>
      <c r="D1050">
        <v>200</v>
      </c>
      <c r="E1050" t="s">
        <v>11677</v>
      </c>
      <c r="F1050" t="s">
        <v>88</v>
      </c>
      <c r="G1050" t="s">
        <v>8373</v>
      </c>
      <c r="H1050" t="s">
        <v>3188</v>
      </c>
      <c r="I1050" t="s">
        <v>10335</v>
      </c>
      <c r="J1050" t="s">
        <v>10</v>
      </c>
      <c r="K1050" t="s">
        <v>10336</v>
      </c>
      <c r="L1050" t="s">
        <v>10325</v>
      </c>
      <c r="M1050" t="s">
        <v>10326</v>
      </c>
      <c r="N1050" t="s">
        <v>11591</v>
      </c>
      <c r="O1050" t="s">
        <v>10327</v>
      </c>
      <c r="P1050" t="s">
        <v>10328</v>
      </c>
      <c r="Q1050" t="s">
        <v>10329</v>
      </c>
      <c r="R1050" t="s">
        <v>10327</v>
      </c>
      <c r="S1050" t="s">
        <v>10327</v>
      </c>
      <c r="T1050" t="s">
        <v>10330</v>
      </c>
      <c r="U1050" t="str">
        <f t="shared" si="16"/>
        <v>6214838711091456200</v>
      </c>
      <c r="V1050" t="e">
        <f>VLOOKUP(U1050,网银退汇!F:G,2,FALSE)</f>
        <v>#N/A</v>
      </c>
      <c r="W1050" t="e">
        <f>VLOOKUP(U1050,网银退汇!F:O,10,FALSE)</f>
        <v>#N/A</v>
      </c>
      <c r="X1050" t="e">
        <f>VLOOKUP(C1050,自助退!L:V,11,FALSE)</f>
        <v>#N/A</v>
      </c>
    </row>
    <row r="1051" spans="1:24">
      <c r="A1051" t="s">
        <v>11591</v>
      </c>
      <c r="B1051" t="s">
        <v>3189</v>
      </c>
      <c r="C1051" t="s">
        <v>8374</v>
      </c>
      <c r="D1051">
        <v>553</v>
      </c>
      <c r="E1051" t="s">
        <v>11678</v>
      </c>
      <c r="F1051" t="s">
        <v>88</v>
      </c>
      <c r="G1051" t="s">
        <v>8376</v>
      </c>
      <c r="H1051" t="s">
        <v>3191</v>
      </c>
      <c r="I1051" t="s">
        <v>10322</v>
      </c>
      <c r="J1051" t="s">
        <v>10381</v>
      </c>
      <c r="K1051" t="s">
        <v>10382</v>
      </c>
      <c r="L1051" t="s">
        <v>10325</v>
      </c>
      <c r="M1051" t="s">
        <v>10326</v>
      </c>
      <c r="N1051" t="s">
        <v>11591</v>
      </c>
      <c r="O1051" t="s">
        <v>10327</v>
      </c>
      <c r="P1051" t="s">
        <v>10328</v>
      </c>
      <c r="Q1051" t="s">
        <v>10329</v>
      </c>
      <c r="R1051" t="s">
        <v>10327</v>
      </c>
      <c r="S1051" t="s">
        <v>10327</v>
      </c>
      <c r="T1051" t="s">
        <v>10330</v>
      </c>
      <c r="U1051" t="str">
        <f t="shared" si="16"/>
        <v>6228483970487566912553</v>
      </c>
      <c r="V1051" t="e">
        <f>VLOOKUP(U1051,网银退汇!F:G,2,FALSE)</f>
        <v>#N/A</v>
      </c>
      <c r="W1051" t="e">
        <f>VLOOKUP(U1051,网银退汇!F:O,10,FALSE)</f>
        <v>#N/A</v>
      </c>
      <c r="X1051" t="e">
        <f>VLOOKUP(C1051,自助退!L:V,11,FALSE)</f>
        <v>#N/A</v>
      </c>
    </row>
    <row r="1052" spans="1:24">
      <c r="A1052" t="s">
        <v>11591</v>
      </c>
      <c r="B1052" t="s">
        <v>3192</v>
      </c>
      <c r="C1052" t="s">
        <v>8377</v>
      </c>
      <c r="D1052">
        <v>500</v>
      </c>
      <c r="E1052" t="s">
        <v>11679</v>
      </c>
      <c r="F1052" t="s">
        <v>88</v>
      </c>
      <c r="G1052" t="s">
        <v>8379</v>
      </c>
      <c r="H1052" t="s">
        <v>3194</v>
      </c>
      <c r="I1052" t="s">
        <v>10322</v>
      </c>
      <c r="J1052" t="s">
        <v>10348</v>
      </c>
      <c r="K1052" t="s">
        <v>10349</v>
      </c>
      <c r="L1052" t="s">
        <v>10325</v>
      </c>
      <c r="M1052" t="s">
        <v>10326</v>
      </c>
      <c r="N1052" t="s">
        <v>11591</v>
      </c>
      <c r="O1052" t="s">
        <v>10327</v>
      </c>
      <c r="P1052" t="s">
        <v>10328</v>
      </c>
      <c r="Q1052" t="s">
        <v>10329</v>
      </c>
      <c r="R1052" t="s">
        <v>10327</v>
      </c>
      <c r="S1052" t="s">
        <v>10327</v>
      </c>
      <c r="T1052" t="s">
        <v>10330</v>
      </c>
      <c r="U1052" t="str">
        <f t="shared" si="16"/>
        <v>6217003900006312492500</v>
      </c>
      <c r="V1052" t="e">
        <f>VLOOKUP(U1052,网银退汇!F:G,2,FALSE)</f>
        <v>#N/A</v>
      </c>
      <c r="W1052" t="e">
        <f>VLOOKUP(U1052,网银退汇!F:O,10,FALSE)</f>
        <v>#N/A</v>
      </c>
      <c r="X1052" t="e">
        <f>VLOOKUP(C1052,自助退!L:V,11,FALSE)</f>
        <v>#N/A</v>
      </c>
    </row>
    <row r="1053" spans="1:24">
      <c r="A1053" t="s">
        <v>11591</v>
      </c>
      <c r="B1053" t="s">
        <v>8380</v>
      </c>
      <c r="C1053" t="s">
        <v>8381</v>
      </c>
      <c r="D1053">
        <v>28</v>
      </c>
      <c r="E1053" t="s">
        <v>11680</v>
      </c>
      <c r="F1053" t="s">
        <v>10740</v>
      </c>
      <c r="G1053" t="s">
        <v>5057</v>
      </c>
      <c r="H1053" t="s">
        <v>11681</v>
      </c>
      <c r="I1053" t="s">
        <v>10656</v>
      </c>
      <c r="J1053" t="s">
        <v>10657</v>
      </c>
      <c r="K1053" t="s">
        <v>10402</v>
      </c>
      <c r="L1053" t="s">
        <v>10325</v>
      </c>
      <c r="M1053" t="s">
        <v>10364</v>
      </c>
      <c r="N1053" t="s">
        <v>11591</v>
      </c>
      <c r="O1053" t="s">
        <v>10403</v>
      </c>
      <c r="P1053" t="s">
        <v>10328</v>
      </c>
      <c r="Q1053" t="s">
        <v>10365</v>
      </c>
      <c r="R1053" t="s">
        <v>10327</v>
      </c>
      <c r="S1053" t="s">
        <v>10327</v>
      </c>
      <c r="T1053" t="s">
        <v>10366</v>
      </c>
      <c r="U1053" t="str">
        <f t="shared" si="16"/>
        <v>623190000005759738328</v>
      </c>
      <c r="V1053">
        <f>VLOOKUP(U1053,网银退汇!F:G,2,FALSE)</f>
        <v>28</v>
      </c>
      <c r="W1053" t="str">
        <f>VLOOKUP(U1053,网银退汇!F:O,10,FALSE)</f>
        <v>20170622</v>
      </c>
      <c r="X1053">
        <f>VLOOKUP(C1053,自助退!L:V,11,FALSE)</f>
        <v>28</v>
      </c>
    </row>
    <row r="1054" spans="1:24">
      <c r="A1054" t="s">
        <v>11591</v>
      </c>
      <c r="B1054" t="s">
        <v>3197</v>
      </c>
      <c r="C1054" t="s">
        <v>8383</v>
      </c>
      <c r="D1054">
        <v>421</v>
      </c>
      <c r="E1054" t="s">
        <v>11682</v>
      </c>
      <c r="F1054" t="s">
        <v>88</v>
      </c>
      <c r="G1054" t="s">
        <v>8385</v>
      </c>
      <c r="H1054" t="s">
        <v>11683</v>
      </c>
      <c r="I1054" t="s">
        <v>10416</v>
      </c>
      <c r="J1054" t="s">
        <v>10424</v>
      </c>
      <c r="K1054" t="s">
        <v>10425</v>
      </c>
      <c r="L1054" t="s">
        <v>10325</v>
      </c>
      <c r="M1054" t="s">
        <v>10326</v>
      </c>
      <c r="N1054" t="s">
        <v>11591</v>
      </c>
      <c r="O1054" t="s">
        <v>10327</v>
      </c>
      <c r="P1054" t="s">
        <v>10328</v>
      </c>
      <c r="Q1054" t="s">
        <v>10329</v>
      </c>
      <c r="R1054" t="s">
        <v>10327</v>
      </c>
      <c r="S1054" t="s">
        <v>10327</v>
      </c>
      <c r="T1054" t="s">
        <v>10330</v>
      </c>
      <c r="U1054" t="str">
        <f t="shared" si="16"/>
        <v>6222620590006228377421</v>
      </c>
      <c r="V1054" t="e">
        <f>VLOOKUP(U1054,网银退汇!F:G,2,FALSE)</f>
        <v>#N/A</v>
      </c>
      <c r="W1054" t="e">
        <f>VLOOKUP(U1054,网银退汇!F:O,10,FALSE)</f>
        <v>#N/A</v>
      </c>
      <c r="X1054" t="e">
        <f>VLOOKUP(C1054,自助退!L:V,11,FALSE)</f>
        <v>#N/A</v>
      </c>
    </row>
    <row r="1055" spans="1:24">
      <c r="A1055" t="s">
        <v>11591</v>
      </c>
      <c r="B1055" t="s">
        <v>3200</v>
      </c>
      <c r="C1055" t="s">
        <v>8386</v>
      </c>
      <c r="D1055">
        <v>150</v>
      </c>
      <c r="E1055" t="s">
        <v>11684</v>
      </c>
      <c r="F1055" t="s">
        <v>88</v>
      </c>
      <c r="G1055" t="s">
        <v>8388</v>
      </c>
      <c r="H1055" t="s">
        <v>3202</v>
      </c>
      <c r="I1055" t="s">
        <v>10322</v>
      </c>
      <c r="J1055" t="s">
        <v>10331</v>
      </c>
      <c r="K1055" t="s">
        <v>10332</v>
      </c>
      <c r="L1055" t="s">
        <v>10325</v>
      </c>
      <c r="M1055" t="s">
        <v>10326</v>
      </c>
      <c r="N1055" t="s">
        <v>11591</v>
      </c>
      <c r="O1055" t="s">
        <v>10327</v>
      </c>
      <c r="P1055" t="s">
        <v>10328</v>
      </c>
      <c r="Q1055" t="s">
        <v>10329</v>
      </c>
      <c r="R1055" t="s">
        <v>10327</v>
      </c>
      <c r="S1055" t="s">
        <v>10327</v>
      </c>
      <c r="T1055" t="s">
        <v>10330</v>
      </c>
      <c r="U1055" t="str">
        <f t="shared" si="16"/>
        <v>6216912200271263150</v>
      </c>
      <c r="V1055" t="e">
        <f>VLOOKUP(U1055,网银退汇!F:G,2,FALSE)</f>
        <v>#N/A</v>
      </c>
      <c r="W1055" t="e">
        <f>VLOOKUP(U1055,网银退汇!F:O,10,FALSE)</f>
        <v>#N/A</v>
      </c>
      <c r="X1055" t="e">
        <f>VLOOKUP(C1055,自助退!L:V,11,FALSE)</f>
        <v>#N/A</v>
      </c>
    </row>
    <row r="1056" spans="1:24">
      <c r="A1056" t="s">
        <v>11591</v>
      </c>
      <c r="B1056" t="s">
        <v>3203</v>
      </c>
      <c r="C1056" t="s">
        <v>8389</v>
      </c>
      <c r="D1056">
        <v>500</v>
      </c>
      <c r="E1056" t="s">
        <v>11685</v>
      </c>
      <c r="F1056" t="s">
        <v>88</v>
      </c>
      <c r="G1056" t="s">
        <v>8391</v>
      </c>
      <c r="H1056" t="s">
        <v>3208</v>
      </c>
      <c r="I1056" t="s">
        <v>10322</v>
      </c>
      <c r="J1056" t="s">
        <v>10348</v>
      </c>
      <c r="K1056" t="s">
        <v>10349</v>
      </c>
      <c r="L1056" t="s">
        <v>10325</v>
      </c>
      <c r="M1056" t="s">
        <v>10326</v>
      </c>
      <c r="N1056" t="s">
        <v>11591</v>
      </c>
      <c r="O1056" t="s">
        <v>10327</v>
      </c>
      <c r="P1056" t="s">
        <v>10328</v>
      </c>
      <c r="Q1056" t="s">
        <v>10329</v>
      </c>
      <c r="R1056" t="s">
        <v>10327</v>
      </c>
      <c r="S1056" t="s">
        <v>10327</v>
      </c>
      <c r="T1056" t="s">
        <v>10330</v>
      </c>
      <c r="U1056" t="str">
        <f t="shared" si="16"/>
        <v>6217004010001629152500</v>
      </c>
      <c r="V1056" t="e">
        <f>VLOOKUP(U1056,网银退汇!F:G,2,FALSE)</f>
        <v>#N/A</v>
      </c>
      <c r="W1056" t="e">
        <f>VLOOKUP(U1056,网银退汇!F:O,10,FALSE)</f>
        <v>#N/A</v>
      </c>
      <c r="X1056" t="e">
        <f>VLOOKUP(C1056,自助退!L:V,11,FALSE)</f>
        <v>#N/A</v>
      </c>
    </row>
    <row r="1057" spans="1:24">
      <c r="A1057" t="s">
        <v>11591</v>
      </c>
      <c r="B1057" t="s">
        <v>3206</v>
      </c>
      <c r="C1057" t="s">
        <v>8392</v>
      </c>
      <c r="D1057">
        <v>2868</v>
      </c>
      <c r="E1057" t="s">
        <v>11686</v>
      </c>
      <c r="F1057" t="s">
        <v>88</v>
      </c>
      <c r="G1057" t="s">
        <v>8391</v>
      </c>
      <c r="H1057" t="s">
        <v>3208</v>
      </c>
      <c r="I1057" t="s">
        <v>10322</v>
      </c>
      <c r="J1057" t="s">
        <v>10348</v>
      </c>
      <c r="K1057" t="s">
        <v>10349</v>
      </c>
      <c r="L1057" t="s">
        <v>10325</v>
      </c>
      <c r="M1057" t="s">
        <v>10326</v>
      </c>
      <c r="N1057" t="s">
        <v>11591</v>
      </c>
      <c r="O1057" t="s">
        <v>10327</v>
      </c>
      <c r="P1057" t="s">
        <v>10328</v>
      </c>
      <c r="Q1057" t="s">
        <v>10329</v>
      </c>
      <c r="R1057" t="s">
        <v>10327</v>
      </c>
      <c r="S1057" t="s">
        <v>10327</v>
      </c>
      <c r="T1057" t="s">
        <v>10330</v>
      </c>
      <c r="U1057" t="str">
        <f t="shared" si="16"/>
        <v>62170040100016291522868</v>
      </c>
      <c r="V1057" t="e">
        <f>VLOOKUP(U1057,网银退汇!F:G,2,FALSE)</f>
        <v>#N/A</v>
      </c>
      <c r="W1057" t="e">
        <f>VLOOKUP(U1057,网银退汇!F:O,10,FALSE)</f>
        <v>#N/A</v>
      </c>
      <c r="X1057" t="e">
        <f>VLOOKUP(C1057,自助退!L:V,11,FALSE)</f>
        <v>#N/A</v>
      </c>
    </row>
    <row r="1058" spans="1:24">
      <c r="A1058" t="s">
        <v>11591</v>
      </c>
      <c r="B1058" t="s">
        <v>3209</v>
      </c>
      <c r="C1058" t="s">
        <v>8394</v>
      </c>
      <c r="D1058">
        <v>100</v>
      </c>
      <c r="E1058" t="s">
        <v>11687</v>
      </c>
      <c r="F1058" t="s">
        <v>88</v>
      </c>
      <c r="G1058" t="s">
        <v>8396</v>
      </c>
      <c r="H1058" t="s">
        <v>3211</v>
      </c>
      <c r="I1058" t="s">
        <v>10322</v>
      </c>
      <c r="J1058" t="s">
        <v>10381</v>
      </c>
      <c r="K1058" t="s">
        <v>10382</v>
      </c>
      <c r="L1058" t="s">
        <v>10325</v>
      </c>
      <c r="M1058" t="s">
        <v>10326</v>
      </c>
      <c r="N1058" t="s">
        <v>11591</v>
      </c>
      <c r="O1058" t="s">
        <v>10327</v>
      </c>
      <c r="P1058" t="s">
        <v>10328</v>
      </c>
      <c r="Q1058" t="s">
        <v>10329</v>
      </c>
      <c r="R1058" t="s">
        <v>10327</v>
      </c>
      <c r="S1058" t="s">
        <v>10327</v>
      </c>
      <c r="T1058" t="s">
        <v>10330</v>
      </c>
      <c r="U1058" t="str">
        <f t="shared" si="16"/>
        <v>6228483978590022970100</v>
      </c>
      <c r="V1058" t="e">
        <f>VLOOKUP(U1058,网银退汇!F:G,2,FALSE)</f>
        <v>#N/A</v>
      </c>
      <c r="W1058" t="e">
        <f>VLOOKUP(U1058,网银退汇!F:O,10,FALSE)</f>
        <v>#N/A</v>
      </c>
      <c r="X1058" t="e">
        <f>VLOOKUP(C1058,自助退!L:V,11,FALSE)</f>
        <v>#N/A</v>
      </c>
    </row>
    <row r="1059" spans="1:24">
      <c r="A1059" t="s">
        <v>11591</v>
      </c>
      <c r="B1059" t="s">
        <v>3212</v>
      </c>
      <c r="C1059" t="s">
        <v>8397</v>
      </c>
      <c r="D1059">
        <v>744</v>
      </c>
      <c r="E1059" t="s">
        <v>11688</v>
      </c>
      <c r="F1059" t="s">
        <v>88</v>
      </c>
      <c r="G1059" t="s">
        <v>8399</v>
      </c>
      <c r="H1059" t="s">
        <v>3214</v>
      </c>
      <c r="I1059" t="s">
        <v>10335</v>
      </c>
      <c r="J1059" t="s">
        <v>10</v>
      </c>
      <c r="K1059" t="s">
        <v>10336</v>
      </c>
      <c r="L1059" t="s">
        <v>10325</v>
      </c>
      <c r="M1059" t="s">
        <v>10326</v>
      </c>
      <c r="N1059" t="s">
        <v>11591</v>
      </c>
      <c r="O1059" t="s">
        <v>10327</v>
      </c>
      <c r="P1059" t="s">
        <v>10328</v>
      </c>
      <c r="Q1059" t="s">
        <v>10329</v>
      </c>
      <c r="R1059" t="s">
        <v>10327</v>
      </c>
      <c r="S1059" t="s">
        <v>10327</v>
      </c>
      <c r="T1059" t="s">
        <v>10330</v>
      </c>
      <c r="U1059" t="str">
        <f t="shared" si="16"/>
        <v>6214838770807073744</v>
      </c>
      <c r="V1059" t="e">
        <f>VLOOKUP(U1059,网银退汇!F:G,2,FALSE)</f>
        <v>#N/A</v>
      </c>
      <c r="W1059" t="e">
        <f>VLOOKUP(U1059,网银退汇!F:O,10,FALSE)</f>
        <v>#N/A</v>
      </c>
      <c r="X1059" t="e">
        <f>VLOOKUP(C1059,自助退!L:V,11,FALSE)</f>
        <v>#N/A</v>
      </c>
    </row>
    <row r="1060" spans="1:24">
      <c r="A1060" t="s">
        <v>11591</v>
      </c>
      <c r="B1060" t="s">
        <v>3215</v>
      </c>
      <c r="C1060" t="s">
        <v>8400</v>
      </c>
      <c r="D1060">
        <v>1220</v>
      </c>
      <c r="E1060" t="s">
        <v>11689</v>
      </c>
      <c r="F1060" t="s">
        <v>88</v>
      </c>
      <c r="G1060" t="s">
        <v>5386</v>
      </c>
      <c r="H1060" t="s">
        <v>658</v>
      </c>
      <c r="I1060" t="s">
        <v>10322</v>
      </c>
      <c r="J1060" t="s">
        <v>10381</v>
      </c>
      <c r="K1060" t="s">
        <v>10382</v>
      </c>
      <c r="L1060" t="s">
        <v>10325</v>
      </c>
      <c r="M1060" t="s">
        <v>10326</v>
      </c>
      <c r="N1060" t="s">
        <v>11591</v>
      </c>
      <c r="O1060" t="s">
        <v>10327</v>
      </c>
      <c r="P1060" t="s">
        <v>10328</v>
      </c>
      <c r="Q1060" t="s">
        <v>10329</v>
      </c>
      <c r="R1060" t="s">
        <v>10327</v>
      </c>
      <c r="S1060" t="s">
        <v>10327</v>
      </c>
      <c r="T1060" t="s">
        <v>10330</v>
      </c>
      <c r="U1060" t="str">
        <f t="shared" si="16"/>
        <v>62284833362847405651220</v>
      </c>
      <c r="V1060" t="e">
        <f>VLOOKUP(U1060,网银退汇!F:G,2,FALSE)</f>
        <v>#N/A</v>
      </c>
      <c r="W1060" t="e">
        <f>VLOOKUP(U1060,网银退汇!F:O,10,FALSE)</f>
        <v>#N/A</v>
      </c>
      <c r="X1060" t="e">
        <f>VLOOKUP(C1060,自助退!L:V,11,FALSE)</f>
        <v>#N/A</v>
      </c>
    </row>
    <row r="1061" spans="1:24">
      <c r="A1061" t="s">
        <v>11591</v>
      </c>
      <c r="B1061" t="s">
        <v>3216</v>
      </c>
      <c r="C1061" t="s">
        <v>8402</v>
      </c>
      <c r="D1061">
        <v>81</v>
      </c>
      <c r="E1061" t="s">
        <v>11690</v>
      </c>
      <c r="F1061" t="s">
        <v>88</v>
      </c>
      <c r="G1061" t="s">
        <v>8404</v>
      </c>
      <c r="H1061" t="s">
        <v>3218</v>
      </c>
      <c r="I1061" t="s">
        <v>10322</v>
      </c>
      <c r="J1061" t="s">
        <v>10381</v>
      </c>
      <c r="K1061" t="s">
        <v>10382</v>
      </c>
      <c r="L1061" t="s">
        <v>10325</v>
      </c>
      <c r="M1061" t="s">
        <v>10326</v>
      </c>
      <c r="N1061" t="s">
        <v>11591</v>
      </c>
      <c r="O1061" t="s">
        <v>10327</v>
      </c>
      <c r="P1061" t="s">
        <v>10328</v>
      </c>
      <c r="Q1061" t="s">
        <v>10329</v>
      </c>
      <c r="R1061" t="s">
        <v>10327</v>
      </c>
      <c r="S1061" t="s">
        <v>10327</v>
      </c>
      <c r="T1061" t="s">
        <v>10330</v>
      </c>
      <c r="U1061" t="str">
        <f t="shared" si="16"/>
        <v>622848289806829457381</v>
      </c>
      <c r="V1061" t="e">
        <f>VLOOKUP(U1061,网银退汇!F:G,2,FALSE)</f>
        <v>#N/A</v>
      </c>
      <c r="W1061" t="e">
        <f>VLOOKUP(U1061,网银退汇!F:O,10,FALSE)</f>
        <v>#N/A</v>
      </c>
      <c r="X1061" t="e">
        <f>VLOOKUP(C1061,自助退!L:V,11,FALSE)</f>
        <v>#N/A</v>
      </c>
    </row>
    <row r="1062" spans="1:24">
      <c r="A1062" t="s">
        <v>11591</v>
      </c>
      <c r="B1062" t="s">
        <v>3219</v>
      </c>
      <c r="C1062" t="s">
        <v>8405</v>
      </c>
      <c r="D1062">
        <v>370</v>
      </c>
      <c r="E1062" t="s">
        <v>11691</v>
      </c>
      <c r="F1062" t="s">
        <v>88</v>
      </c>
      <c r="G1062" t="s">
        <v>8407</v>
      </c>
      <c r="H1062" t="s">
        <v>11692</v>
      </c>
      <c r="I1062" t="s">
        <v>10322</v>
      </c>
      <c r="J1062" t="s">
        <v>10381</v>
      </c>
      <c r="K1062" t="s">
        <v>10382</v>
      </c>
      <c r="L1062" t="s">
        <v>10325</v>
      </c>
      <c r="M1062" t="s">
        <v>10326</v>
      </c>
      <c r="N1062" t="s">
        <v>11591</v>
      </c>
      <c r="O1062" t="s">
        <v>10327</v>
      </c>
      <c r="P1062" t="s">
        <v>10328</v>
      </c>
      <c r="Q1062" t="s">
        <v>10329</v>
      </c>
      <c r="R1062" t="s">
        <v>10327</v>
      </c>
      <c r="S1062" t="s">
        <v>10327</v>
      </c>
      <c r="T1062" t="s">
        <v>10330</v>
      </c>
      <c r="U1062" t="str">
        <f t="shared" si="16"/>
        <v>6228480868588485979370</v>
      </c>
      <c r="V1062" t="e">
        <f>VLOOKUP(U1062,网银退汇!F:G,2,FALSE)</f>
        <v>#N/A</v>
      </c>
      <c r="W1062" t="e">
        <f>VLOOKUP(U1062,网银退汇!F:O,10,FALSE)</f>
        <v>#N/A</v>
      </c>
      <c r="X1062" t="e">
        <f>VLOOKUP(C1062,自助退!L:V,11,FALSE)</f>
        <v>#N/A</v>
      </c>
    </row>
    <row r="1063" spans="1:24">
      <c r="A1063" t="s">
        <v>11591</v>
      </c>
      <c r="B1063" t="s">
        <v>3222</v>
      </c>
      <c r="C1063" t="s">
        <v>8408</v>
      </c>
      <c r="D1063">
        <v>352</v>
      </c>
      <c r="E1063" t="s">
        <v>11693</v>
      </c>
      <c r="F1063" t="s">
        <v>88</v>
      </c>
      <c r="G1063" t="s">
        <v>8410</v>
      </c>
      <c r="H1063" t="s">
        <v>3224</v>
      </c>
      <c r="I1063" t="s">
        <v>10542</v>
      </c>
      <c r="J1063" t="s">
        <v>10543</v>
      </c>
      <c r="K1063" t="s">
        <v>10544</v>
      </c>
      <c r="L1063" t="s">
        <v>10325</v>
      </c>
      <c r="M1063" t="s">
        <v>10326</v>
      </c>
      <c r="N1063" t="s">
        <v>11591</v>
      </c>
      <c r="O1063" t="s">
        <v>10327</v>
      </c>
      <c r="P1063" t="s">
        <v>10328</v>
      </c>
      <c r="Q1063" t="s">
        <v>10329</v>
      </c>
      <c r="R1063" t="s">
        <v>10327</v>
      </c>
      <c r="S1063" t="s">
        <v>10327</v>
      </c>
      <c r="T1063" t="s">
        <v>10330</v>
      </c>
      <c r="U1063" t="str">
        <f t="shared" si="16"/>
        <v>6228930001046969725352</v>
      </c>
      <c r="V1063" t="e">
        <f>VLOOKUP(U1063,网银退汇!F:G,2,FALSE)</f>
        <v>#N/A</v>
      </c>
      <c r="W1063" t="e">
        <f>VLOOKUP(U1063,网银退汇!F:O,10,FALSE)</f>
        <v>#N/A</v>
      </c>
      <c r="X1063" t="e">
        <f>VLOOKUP(C1063,自助退!L:V,11,FALSE)</f>
        <v>#N/A</v>
      </c>
    </row>
    <row r="1064" spans="1:24">
      <c r="A1064" t="s">
        <v>11591</v>
      </c>
      <c r="B1064" t="s">
        <v>3225</v>
      </c>
      <c r="C1064" t="s">
        <v>8411</v>
      </c>
      <c r="D1064">
        <v>340</v>
      </c>
      <c r="E1064" t="s">
        <v>11694</v>
      </c>
      <c r="F1064" t="s">
        <v>88</v>
      </c>
      <c r="G1064" t="s">
        <v>8413</v>
      </c>
      <c r="H1064" t="s">
        <v>11695</v>
      </c>
      <c r="I1064" t="s">
        <v>10335</v>
      </c>
      <c r="J1064" t="s">
        <v>10</v>
      </c>
      <c r="K1064" t="s">
        <v>10336</v>
      </c>
      <c r="L1064" t="s">
        <v>10325</v>
      </c>
      <c r="M1064" t="s">
        <v>10326</v>
      </c>
      <c r="N1064" t="s">
        <v>11591</v>
      </c>
      <c r="O1064" t="s">
        <v>10327</v>
      </c>
      <c r="P1064" t="s">
        <v>10328</v>
      </c>
      <c r="Q1064" t="s">
        <v>10329</v>
      </c>
      <c r="R1064" t="s">
        <v>10327</v>
      </c>
      <c r="S1064" t="s">
        <v>10327</v>
      </c>
      <c r="T1064" t="s">
        <v>10330</v>
      </c>
      <c r="U1064" t="str">
        <f t="shared" si="16"/>
        <v>6214838741281861340</v>
      </c>
      <c r="V1064" t="e">
        <f>VLOOKUP(U1064,网银退汇!F:G,2,FALSE)</f>
        <v>#N/A</v>
      </c>
      <c r="W1064" t="e">
        <f>VLOOKUP(U1064,网银退汇!F:O,10,FALSE)</f>
        <v>#N/A</v>
      </c>
      <c r="X1064" t="e">
        <f>VLOOKUP(C1064,自助退!L:V,11,FALSE)</f>
        <v>#N/A</v>
      </c>
    </row>
    <row r="1065" spans="1:24">
      <c r="A1065" t="s">
        <v>11591</v>
      </c>
      <c r="B1065" t="s">
        <v>3228</v>
      </c>
      <c r="C1065" t="s">
        <v>8414</v>
      </c>
      <c r="D1065">
        <v>1173</v>
      </c>
      <c r="E1065" t="s">
        <v>11696</v>
      </c>
      <c r="F1065" t="s">
        <v>88</v>
      </c>
      <c r="G1065" t="s">
        <v>8410</v>
      </c>
      <c r="H1065" t="s">
        <v>3224</v>
      </c>
      <c r="I1065" t="s">
        <v>10542</v>
      </c>
      <c r="J1065" t="s">
        <v>10543</v>
      </c>
      <c r="K1065" t="s">
        <v>10544</v>
      </c>
      <c r="L1065" t="s">
        <v>10325</v>
      </c>
      <c r="M1065" t="s">
        <v>10326</v>
      </c>
      <c r="N1065" t="s">
        <v>11591</v>
      </c>
      <c r="O1065" t="s">
        <v>10327</v>
      </c>
      <c r="P1065" t="s">
        <v>10328</v>
      </c>
      <c r="Q1065" t="s">
        <v>10329</v>
      </c>
      <c r="R1065" t="s">
        <v>10327</v>
      </c>
      <c r="S1065" t="s">
        <v>10327</v>
      </c>
      <c r="T1065" t="s">
        <v>10330</v>
      </c>
      <c r="U1065" t="str">
        <f t="shared" si="16"/>
        <v>62289300010469697251173</v>
      </c>
      <c r="V1065" t="e">
        <f>VLOOKUP(U1065,网银退汇!F:G,2,FALSE)</f>
        <v>#N/A</v>
      </c>
      <c r="W1065" t="e">
        <f>VLOOKUP(U1065,网银退汇!F:O,10,FALSE)</f>
        <v>#N/A</v>
      </c>
      <c r="X1065" t="e">
        <f>VLOOKUP(C1065,自助退!L:V,11,FALSE)</f>
        <v>#N/A</v>
      </c>
    </row>
    <row r="1066" spans="1:24">
      <c r="A1066" t="s">
        <v>11591</v>
      </c>
      <c r="B1066" t="s">
        <v>3231</v>
      </c>
      <c r="C1066" t="s">
        <v>8416</v>
      </c>
      <c r="D1066">
        <v>1100</v>
      </c>
      <c r="E1066" t="s">
        <v>11697</v>
      </c>
      <c r="F1066" t="s">
        <v>88</v>
      </c>
      <c r="G1066" t="s">
        <v>7718</v>
      </c>
      <c r="H1066" t="s">
        <v>2610</v>
      </c>
      <c r="I1066" t="s">
        <v>10416</v>
      </c>
      <c r="J1066" t="s">
        <v>10424</v>
      </c>
      <c r="K1066" t="s">
        <v>10425</v>
      </c>
      <c r="L1066" t="s">
        <v>10325</v>
      </c>
      <c r="M1066" t="s">
        <v>10326</v>
      </c>
      <c r="N1066" t="s">
        <v>11591</v>
      </c>
      <c r="O1066" t="s">
        <v>10327</v>
      </c>
      <c r="P1066" t="s">
        <v>10328</v>
      </c>
      <c r="Q1066" t="s">
        <v>10329</v>
      </c>
      <c r="R1066" t="s">
        <v>10327</v>
      </c>
      <c r="S1066" t="s">
        <v>10327</v>
      </c>
      <c r="T1066" t="s">
        <v>10330</v>
      </c>
      <c r="U1066" t="str">
        <f t="shared" si="16"/>
        <v>45812424333804891100</v>
      </c>
      <c r="V1066" t="e">
        <f>VLOOKUP(U1066,网银退汇!F:G,2,FALSE)</f>
        <v>#N/A</v>
      </c>
      <c r="W1066" t="e">
        <f>VLOOKUP(U1066,网银退汇!F:O,10,FALSE)</f>
        <v>#N/A</v>
      </c>
      <c r="X1066" t="e">
        <f>VLOOKUP(C1066,自助退!L:V,11,FALSE)</f>
        <v>#N/A</v>
      </c>
    </row>
    <row r="1067" spans="1:24">
      <c r="A1067" t="s">
        <v>11591</v>
      </c>
      <c r="B1067" t="s">
        <v>3232</v>
      </c>
      <c r="C1067" t="s">
        <v>8418</v>
      </c>
      <c r="D1067">
        <v>770</v>
      </c>
      <c r="E1067" t="s">
        <v>11698</v>
      </c>
      <c r="F1067" t="s">
        <v>88</v>
      </c>
      <c r="G1067" t="s">
        <v>8420</v>
      </c>
      <c r="H1067" t="s">
        <v>3234</v>
      </c>
      <c r="I1067" t="s">
        <v>10322</v>
      </c>
      <c r="J1067" t="s">
        <v>10356</v>
      </c>
      <c r="K1067" t="s">
        <v>10357</v>
      </c>
      <c r="L1067" t="s">
        <v>10325</v>
      </c>
      <c r="M1067" t="s">
        <v>10326</v>
      </c>
      <c r="N1067" t="s">
        <v>11591</v>
      </c>
      <c r="O1067" t="s">
        <v>10327</v>
      </c>
      <c r="P1067" t="s">
        <v>10328</v>
      </c>
      <c r="Q1067" t="s">
        <v>10329</v>
      </c>
      <c r="R1067" t="s">
        <v>10327</v>
      </c>
      <c r="S1067" t="s">
        <v>10327</v>
      </c>
      <c r="T1067" t="s">
        <v>10330</v>
      </c>
      <c r="U1067" t="str">
        <f t="shared" si="16"/>
        <v>6217997300035812174770</v>
      </c>
      <c r="V1067" t="e">
        <f>VLOOKUP(U1067,网银退汇!F:G,2,FALSE)</f>
        <v>#N/A</v>
      </c>
      <c r="W1067" t="e">
        <f>VLOOKUP(U1067,网银退汇!F:O,10,FALSE)</f>
        <v>#N/A</v>
      </c>
      <c r="X1067" t="e">
        <f>VLOOKUP(C1067,自助退!L:V,11,FALSE)</f>
        <v>#N/A</v>
      </c>
    </row>
    <row r="1068" spans="1:24">
      <c r="A1068" t="s">
        <v>11591</v>
      </c>
      <c r="B1068" t="s">
        <v>3235</v>
      </c>
      <c r="C1068" t="s">
        <v>8421</v>
      </c>
      <c r="D1068">
        <v>850</v>
      </c>
      <c r="E1068" t="s">
        <v>11699</v>
      </c>
      <c r="F1068" t="s">
        <v>88</v>
      </c>
      <c r="G1068" t="s">
        <v>8298</v>
      </c>
      <c r="H1068" t="s">
        <v>3119</v>
      </c>
      <c r="I1068" t="s">
        <v>10322</v>
      </c>
      <c r="J1068" t="s">
        <v>10359</v>
      </c>
      <c r="K1068" t="s">
        <v>10360</v>
      </c>
      <c r="L1068" t="s">
        <v>10325</v>
      </c>
      <c r="M1068" t="s">
        <v>10326</v>
      </c>
      <c r="N1068" t="s">
        <v>11591</v>
      </c>
      <c r="O1068" t="s">
        <v>10327</v>
      </c>
      <c r="P1068" t="s">
        <v>10328</v>
      </c>
      <c r="Q1068" t="s">
        <v>10329</v>
      </c>
      <c r="R1068" t="s">
        <v>10327</v>
      </c>
      <c r="S1068" t="s">
        <v>10327</v>
      </c>
      <c r="T1068" t="s">
        <v>10330</v>
      </c>
      <c r="U1068" t="str">
        <f t="shared" si="16"/>
        <v>6259075362967280850</v>
      </c>
      <c r="V1068" t="e">
        <f>VLOOKUP(U1068,网银退汇!F:G,2,FALSE)</f>
        <v>#N/A</v>
      </c>
      <c r="W1068" t="e">
        <f>VLOOKUP(U1068,网银退汇!F:O,10,FALSE)</f>
        <v>#N/A</v>
      </c>
      <c r="X1068" t="e">
        <f>VLOOKUP(C1068,自助退!L:V,11,FALSE)</f>
        <v>#N/A</v>
      </c>
    </row>
    <row r="1069" spans="1:24">
      <c r="A1069" t="s">
        <v>11591</v>
      </c>
      <c r="B1069" t="s">
        <v>3238</v>
      </c>
      <c r="C1069" t="s">
        <v>8423</v>
      </c>
      <c r="D1069">
        <v>309</v>
      </c>
      <c r="E1069" t="s">
        <v>11700</v>
      </c>
      <c r="F1069" t="s">
        <v>88</v>
      </c>
      <c r="G1069" t="s">
        <v>8298</v>
      </c>
      <c r="H1069" t="s">
        <v>3119</v>
      </c>
      <c r="I1069" t="s">
        <v>10322</v>
      </c>
      <c r="J1069" t="s">
        <v>10359</v>
      </c>
      <c r="K1069" t="s">
        <v>10360</v>
      </c>
      <c r="L1069" t="s">
        <v>10325</v>
      </c>
      <c r="M1069" t="s">
        <v>10326</v>
      </c>
      <c r="N1069" t="s">
        <v>11591</v>
      </c>
      <c r="O1069" t="s">
        <v>10327</v>
      </c>
      <c r="P1069" t="s">
        <v>10328</v>
      </c>
      <c r="Q1069" t="s">
        <v>10329</v>
      </c>
      <c r="R1069" t="s">
        <v>10327</v>
      </c>
      <c r="S1069" t="s">
        <v>10327</v>
      </c>
      <c r="T1069" t="s">
        <v>10330</v>
      </c>
      <c r="U1069" t="str">
        <f t="shared" si="16"/>
        <v>6259075362967280309</v>
      </c>
      <c r="V1069" t="e">
        <f>VLOOKUP(U1069,网银退汇!F:G,2,FALSE)</f>
        <v>#N/A</v>
      </c>
      <c r="W1069" t="e">
        <f>VLOOKUP(U1069,网银退汇!F:O,10,FALSE)</f>
        <v>#N/A</v>
      </c>
      <c r="X1069" t="e">
        <f>VLOOKUP(C1069,自助退!L:V,11,FALSE)</f>
        <v>#N/A</v>
      </c>
    </row>
    <row r="1070" spans="1:24">
      <c r="A1070" t="s">
        <v>11591</v>
      </c>
      <c r="B1070" t="s">
        <v>3239</v>
      </c>
      <c r="C1070" t="s">
        <v>8434</v>
      </c>
      <c r="D1070">
        <v>240</v>
      </c>
      <c r="E1070" t="s">
        <v>11701</v>
      </c>
      <c r="F1070" t="s">
        <v>88</v>
      </c>
      <c r="G1070" t="s">
        <v>8436</v>
      </c>
      <c r="H1070" t="s">
        <v>3241</v>
      </c>
      <c r="I1070" t="s">
        <v>10322</v>
      </c>
      <c r="J1070" t="s">
        <v>10381</v>
      </c>
      <c r="K1070" t="s">
        <v>10382</v>
      </c>
      <c r="L1070" t="s">
        <v>10325</v>
      </c>
      <c r="M1070" t="s">
        <v>10326</v>
      </c>
      <c r="N1070" t="s">
        <v>11591</v>
      </c>
      <c r="O1070" t="s">
        <v>10327</v>
      </c>
      <c r="P1070" t="s">
        <v>10328</v>
      </c>
      <c r="Q1070" t="s">
        <v>10329</v>
      </c>
      <c r="R1070" t="s">
        <v>10327</v>
      </c>
      <c r="S1070" t="s">
        <v>10327</v>
      </c>
      <c r="T1070" t="s">
        <v>10330</v>
      </c>
      <c r="U1070" t="str">
        <f t="shared" si="16"/>
        <v>6228483338262251771240</v>
      </c>
      <c r="V1070" t="e">
        <f>VLOOKUP(U1070,网银退汇!F:G,2,FALSE)</f>
        <v>#N/A</v>
      </c>
      <c r="W1070" t="e">
        <f>VLOOKUP(U1070,网银退汇!F:O,10,FALSE)</f>
        <v>#N/A</v>
      </c>
      <c r="X1070" t="e">
        <f>VLOOKUP(C1070,自助退!L:V,11,FALSE)</f>
        <v>#N/A</v>
      </c>
    </row>
    <row r="1071" spans="1:24">
      <c r="A1071" t="s">
        <v>11591</v>
      </c>
      <c r="B1071" t="s">
        <v>3242</v>
      </c>
      <c r="C1071" t="s">
        <v>8425</v>
      </c>
      <c r="D1071">
        <v>806</v>
      </c>
      <c r="E1071" t="s">
        <v>11702</v>
      </c>
      <c r="F1071" t="s">
        <v>88</v>
      </c>
      <c r="G1071" t="s">
        <v>8427</v>
      </c>
      <c r="H1071" t="s">
        <v>3244</v>
      </c>
      <c r="I1071" t="s">
        <v>10335</v>
      </c>
      <c r="J1071" t="s">
        <v>10</v>
      </c>
      <c r="K1071" t="s">
        <v>10336</v>
      </c>
      <c r="L1071" t="s">
        <v>10325</v>
      </c>
      <c r="M1071" t="s">
        <v>10326</v>
      </c>
      <c r="N1071" t="s">
        <v>11591</v>
      </c>
      <c r="O1071" t="s">
        <v>10327</v>
      </c>
      <c r="P1071" t="s">
        <v>10328</v>
      </c>
      <c r="Q1071" t="s">
        <v>10329</v>
      </c>
      <c r="R1071" t="s">
        <v>10327</v>
      </c>
      <c r="S1071" t="s">
        <v>10327</v>
      </c>
      <c r="T1071" t="s">
        <v>10330</v>
      </c>
      <c r="U1071" t="str">
        <f t="shared" si="16"/>
        <v>6214858713300663806</v>
      </c>
      <c r="V1071" t="e">
        <f>VLOOKUP(U1071,网银退汇!F:G,2,FALSE)</f>
        <v>#N/A</v>
      </c>
      <c r="W1071" t="e">
        <f>VLOOKUP(U1071,网银退汇!F:O,10,FALSE)</f>
        <v>#N/A</v>
      </c>
      <c r="X1071" t="e">
        <f>VLOOKUP(C1071,自助退!L:V,11,FALSE)</f>
        <v>#N/A</v>
      </c>
    </row>
    <row r="1072" spans="1:24">
      <c r="A1072" t="s">
        <v>11591</v>
      </c>
      <c r="B1072" t="s">
        <v>3245</v>
      </c>
      <c r="C1072" t="s">
        <v>8428</v>
      </c>
      <c r="D1072">
        <v>344</v>
      </c>
      <c r="E1072" t="s">
        <v>11703</v>
      </c>
      <c r="F1072" t="s">
        <v>88</v>
      </c>
      <c r="G1072" t="s">
        <v>8430</v>
      </c>
      <c r="H1072" t="s">
        <v>3247</v>
      </c>
      <c r="I1072" t="s">
        <v>10656</v>
      </c>
      <c r="J1072" t="s">
        <v>10657</v>
      </c>
      <c r="K1072" t="s">
        <v>10402</v>
      </c>
      <c r="L1072" t="s">
        <v>10325</v>
      </c>
      <c r="M1072" t="s">
        <v>10326</v>
      </c>
      <c r="N1072" t="s">
        <v>11591</v>
      </c>
      <c r="O1072" t="s">
        <v>10403</v>
      </c>
      <c r="P1072" t="s">
        <v>10328</v>
      </c>
      <c r="Q1072" t="s">
        <v>10329</v>
      </c>
      <c r="R1072" t="s">
        <v>10327</v>
      </c>
      <c r="S1072" t="s">
        <v>10327</v>
      </c>
      <c r="T1072" t="s">
        <v>10330</v>
      </c>
      <c r="U1072" t="str">
        <f t="shared" si="16"/>
        <v>6231900000138898297344</v>
      </c>
      <c r="V1072" t="e">
        <f>VLOOKUP(U1072,网银退汇!F:G,2,FALSE)</f>
        <v>#N/A</v>
      </c>
      <c r="W1072" t="e">
        <f>VLOOKUP(U1072,网银退汇!F:O,10,FALSE)</f>
        <v>#N/A</v>
      </c>
      <c r="X1072" t="e">
        <f>VLOOKUP(C1072,自助退!L:V,11,FALSE)</f>
        <v>#N/A</v>
      </c>
    </row>
    <row r="1073" spans="1:24">
      <c r="A1073" t="s">
        <v>11591</v>
      </c>
      <c r="B1073" t="s">
        <v>3248</v>
      </c>
      <c r="C1073" t="s">
        <v>8431</v>
      </c>
      <c r="D1073">
        <v>70</v>
      </c>
      <c r="E1073" t="s">
        <v>11704</v>
      </c>
      <c r="F1073" t="s">
        <v>88</v>
      </c>
      <c r="G1073" t="s">
        <v>8433</v>
      </c>
      <c r="H1073" t="s">
        <v>1042</v>
      </c>
      <c r="I1073" t="s">
        <v>10322</v>
      </c>
      <c r="J1073" t="s">
        <v>10381</v>
      </c>
      <c r="K1073" t="s">
        <v>10382</v>
      </c>
      <c r="L1073" t="s">
        <v>10325</v>
      </c>
      <c r="M1073" t="s">
        <v>10326</v>
      </c>
      <c r="N1073" t="s">
        <v>11591</v>
      </c>
      <c r="O1073" t="s">
        <v>10327</v>
      </c>
      <c r="P1073" t="s">
        <v>10328</v>
      </c>
      <c r="Q1073" t="s">
        <v>10329</v>
      </c>
      <c r="R1073" t="s">
        <v>10327</v>
      </c>
      <c r="S1073" t="s">
        <v>10327</v>
      </c>
      <c r="T1073" t="s">
        <v>10330</v>
      </c>
      <c r="U1073" t="str">
        <f t="shared" si="16"/>
        <v>622848361802806797970</v>
      </c>
      <c r="V1073" t="e">
        <f>VLOOKUP(U1073,网银退汇!F:G,2,FALSE)</f>
        <v>#N/A</v>
      </c>
      <c r="W1073" t="e">
        <f>VLOOKUP(U1073,网银退汇!F:O,10,FALSE)</f>
        <v>#N/A</v>
      </c>
      <c r="X1073" t="e">
        <f>VLOOKUP(C1073,自助退!L:V,11,FALSE)</f>
        <v>#N/A</v>
      </c>
    </row>
    <row r="1074" spans="1:24">
      <c r="A1074" t="s">
        <v>11591</v>
      </c>
      <c r="B1074" t="s">
        <v>3250</v>
      </c>
      <c r="C1074" t="s">
        <v>8437</v>
      </c>
      <c r="D1074">
        <v>600</v>
      </c>
      <c r="E1074" t="s">
        <v>11705</v>
      </c>
      <c r="F1074" t="s">
        <v>88</v>
      </c>
      <c r="G1074" t="s">
        <v>8439</v>
      </c>
      <c r="H1074" t="s">
        <v>3252</v>
      </c>
      <c r="I1074" t="s">
        <v>10416</v>
      </c>
      <c r="J1074" t="s">
        <v>10424</v>
      </c>
      <c r="K1074" t="s">
        <v>10425</v>
      </c>
      <c r="L1074" t="s">
        <v>10325</v>
      </c>
      <c r="M1074" t="s">
        <v>10326</v>
      </c>
      <c r="N1074" t="s">
        <v>11591</v>
      </c>
      <c r="O1074" t="s">
        <v>10327</v>
      </c>
      <c r="P1074" t="s">
        <v>10328</v>
      </c>
      <c r="Q1074" t="s">
        <v>10329</v>
      </c>
      <c r="R1074" t="s">
        <v>10327</v>
      </c>
      <c r="S1074" t="s">
        <v>10327</v>
      </c>
      <c r="T1074" t="s">
        <v>10330</v>
      </c>
      <c r="U1074" t="str">
        <f t="shared" si="16"/>
        <v>6222530599686933600</v>
      </c>
      <c r="V1074" t="e">
        <f>VLOOKUP(U1074,网银退汇!F:G,2,FALSE)</f>
        <v>#N/A</v>
      </c>
      <c r="W1074" t="e">
        <f>VLOOKUP(U1074,网银退汇!F:O,10,FALSE)</f>
        <v>#N/A</v>
      </c>
      <c r="X1074" t="e">
        <f>VLOOKUP(C1074,自助退!L:V,11,FALSE)</f>
        <v>#N/A</v>
      </c>
    </row>
    <row r="1075" spans="1:24">
      <c r="A1075" t="s">
        <v>11591</v>
      </c>
      <c r="B1075" t="s">
        <v>3253</v>
      </c>
      <c r="C1075" t="s">
        <v>8440</v>
      </c>
      <c r="D1075">
        <v>249</v>
      </c>
      <c r="E1075" t="s">
        <v>11706</v>
      </c>
      <c r="F1075" t="s">
        <v>88</v>
      </c>
      <c r="G1075" t="s">
        <v>8442</v>
      </c>
      <c r="H1075" t="s">
        <v>3255</v>
      </c>
      <c r="I1075" t="s">
        <v>10322</v>
      </c>
      <c r="J1075" t="s">
        <v>10348</v>
      </c>
      <c r="K1075" t="s">
        <v>10349</v>
      </c>
      <c r="L1075" t="s">
        <v>10325</v>
      </c>
      <c r="M1075" t="s">
        <v>10326</v>
      </c>
      <c r="N1075" t="s">
        <v>11591</v>
      </c>
      <c r="O1075" t="s">
        <v>10327</v>
      </c>
      <c r="P1075" t="s">
        <v>10328</v>
      </c>
      <c r="Q1075" t="s">
        <v>10329</v>
      </c>
      <c r="R1075" t="s">
        <v>10327</v>
      </c>
      <c r="S1075" t="s">
        <v>10327</v>
      </c>
      <c r="T1075" t="s">
        <v>10330</v>
      </c>
      <c r="U1075" t="str">
        <f t="shared" si="16"/>
        <v>6227003860300422562249</v>
      </c>
      <c r="V1075" t="e">
        <f>VLOOKUP(U1075,网银退汇!F:G,2,FALSE)</f>
        <v>#N/A</v>
      </c>
      <c r="W1075" t="e">
        <f>VLOOKUP(U1075,网银退汇!F:O,10,FALSE)</f>
        <v>#N/A</v>
      </c>
      <c r="X1075" t="e">
        <f>VLOOKUP(C1075,自助退!L:V,11,FALSE)</f>
        <v>#N/A</v>
      </c>
    </row>
    <row r="1076" spans="1:24">
      <c r="A1076" t="s">
        <v>11591</v>
      </c>
      <c r="B1076" t="s">
        <v>3256</v>
      </c>
      <c r="C1076" t="s">
        <v>8443</v>
      </c>
      <c r="D1076">
        <v>993</v>
      </c>
      <c r="E1076" t="s">
        <v>11707</v>
      </c>
      <c r="F1076" t="s">
        <v>88</v>
      </c>
      <c r="G1076" t="s">
        <v>8445</v>
      </c>
      <c r="H1076" t="s">
        <v>3258</v>
      </c>
      <c r="I1076" t="s">
        <v>10656</v>
      </c>
      <c r="J1076" t="s">
        <v>10657</v>
      </c>
      <c r="K1076" t="s">
        <v>10402</v>
      </c>
      <c r="L1076" t="s">
        <v>10325</v>
      </c>
      <c r="M1076" t="s">
        <v>10326</v>
      </c>
      <c r="N1076" t="s">
        <v>11591</v>
      </c>
      <c r="O1076" t="s">
        <v>10403</v>
      </c>
      <c r="P1076" t="s">
        <v>10328</v>
      </c>
      <c r="Q1076" t="s">
        <v>10329</v>
      </c>
      <c r="R1076" t="s">
        <v>10327</v>
      </c>
      <c r="S1076" t="s">
        <v>10327</v>
      </c>
      <c r="T1076" t="s">
        <v>10330</v>
      </c>
      <c r="U1076" t="str">
        <f t="shared" si="16"/>
        <v>6231900000084258785993</v>
      </c>
      <c r="V1076" t="e">
        <f>VLOOKUP(U1076,网银退汇!F:G,2,FALSE)</f>
        <v>#N/A</v>
      </c>
      <c r="W1076" t="e">
        <f>VLOOKUP(U1076,网银退汇!F:O,10,FALSE)</f>
        <v>#N/A</v>
      </c>
      <c r="X1076" t="e">
        <f>VLOOKUP(C1076,自助退!L:V,11,FALSE)</f>
        <v>#N/A</v>
      </c>
    </row>
    <row r="1077" spans="1:24">
      <c r="A1077" t="s">
        <v>11591</v>
      </c>
      <c r="B1077" t="s">
        <v>3259</v>
      </c>
      <c r="C1077" t="s">
        <v>8446</v>
      </c>
      <c r="D1077">
        <v>302</v>
      </c>
      <c r="E1077" t="s">
        <v>11708</v>
      </c>
      <c r="F1077" t="s">
        <v>88</v>
      </c>
      <c r="G1077" t="s">
        <v>8448</v>
      </c>
      <c r="H1077" t="s">
        <v>3261</v>
      </c>
      <c r="I1077" t="s">
        <v>10322</v>
      </c>
      <c r="J1077" t="s">
        <v>10381</v>
      </c>
      <c r="K1077" t="s">
        <v>10382</v>
      </c>
      <c r="L1077" t="s">
        <v>10325</v>
      </c>
      <c r="M1077" t="s">
        <v>10326</v>
      </c>
      <c r="N1077" t="s">
        <v>11591</v>
      </c>
      <c r="O1077" t="s">
        <v>10327</v>
      </c>
      <c r="P1077" t="s">
        <v>10328</v>
      </c>
      <c r="Q1077" t="s">
        <v>10329</v>
      </c>
      <c r="R1077" t="s">
        <v>10327</v>
      </c>
      <c r="S1077" t="s">
        <v>10327</v>
      </c>
      <c r="T1077" t="s">
        <v>10330</v>
      </c>
      <c r="U1077" t="str">
        <f t="shared" si="16"/>
        <v>6228480866062201763302</v>
      </c>
      <c r="V1077" t="e">
        <f>VLOOKUP(U1077,网银退汇!F:G,2,FALSE)</f>
        <v>#N/A</v>
      </c>
      <c r="W1077" t="e">
        <f>VLOOKUP(U1077,网银退汇!F:O,10,FALSE)</f>
        <v>#N/A</v>
      </c>
      <c r="X1077" t="e">
        <f>VLOOKUP(C1077,自助退!L:V,11,FALSE)</f>
        <v>#N/A</v>
      </c>
    </row>
    <row r="1078" spans="1:24">
      <c r="A1078" t="s">
        <v>11591</v>
      </c>
      <c r="B1078" t="s">
        <v>3262</v>
      </c>
      <c r="C1078" t="s">
        <v>8449</v>
      </c>
      <c r="D1078">
        <v>41</v>
      </c>
      <c r="E1078" t="s">
        <v>11709</v>
      </c>
      <c r="F1078" t="s">
        <v>88</v>
      </c>
      <c r="G1078" t="s">
        <v>8451</v>
      </c>
      <c r="H1078" t="s">
        <v>11710</v>
      </c>
      <c r="I1078" t="s">
        <v>10322</v>
      </c>
      <c r="J1078" t="s">
        <v>10351</v>
      </c>
      <c r="K1078" t="s">
        <v>10352</v>
      </c>
      <c r="L1078" t="s">
        <v>10325</v>
      </c>
      <c r="M1078" t="s">
        <v>10326</v>
      </c>
      <c r="N1078" t="s">
        <v>11591</v>
      </c>
      <c r="O1078" t="s">
        <v>10327</v>
      </c>
      <c r="P1078" t="s">
        <v>10328</v>
      </c>
      <c r="Q1078" t="s">
        <v>10329</v>
      </c>
      <c r="R1078" t="s">
        <v>10327</v>
      </c>
      <c r="S1078" t="s">
        <v>10327</v>
      </c>
      <c r="T1078" t="s">
        <v>10330</v>
      </c>
      <c r="U1078" t="str">
        <f t="shared" si="16"/>
        <v>621723250200124737741</v>
      </c>
      <c r="V1078" t="e">
        <f>VLOOKUP(U1078,网银退汇!F:G,2,FALSE)</f>
        <v>#N/A</v>
      </c>
      <c r="W1078" t="e">
        <f>VLOOKUP(U1078,网银退汇!F:O,10,FALSE)</f>
        <v>#N/A</v>
      </c>
      <c r="X1078" t="e">
        <f>VLOOKUP(C1078,自助退!L:V,11,FALSE)</f>
        <v>#N/A</v>
      </c>
    </row>
    <row r="1079" spans="1:24">
      <c r="A1079" t="s">
        <v>11591</v>
      </c>
      <c r="B1079" t="s">
        <v>8452</v>
      </c>
      <c r="C1079" t="s">
        <v>8453</v>
      </c>
      <c r="D1079">
        <v>768</v>
      </c>
      <c r="E1079" t="s">
        <v>11711</v>
      </c>
      <c r="F1079" t="s">
        <v>11712</v>
      </c>
      <c r="G1079" t="s">
        <v>8455</v>
      </c>
      <c r="H1079" t="s">
        <v>3266</v>
      </c>
      <c r="I1079" t="s">
        <v>10542</v>
      </c>
      <c r="J1079" t="s">
        <v>10543</v>
      </c>
      <c r="K1079" t="s">
        <v>10544</v>
      </c>
      <c r="L1079" t="s">
        <v>10325</v>
      </c>
      <c r="M1079" t="s">
        <v>10364</v>
      </c>
      <c r="N1079" t="s">
        <v>11591</v>
      </c>
      <c r="O1079" t="s">
        <v>10327</v>
      </c>
      <c r="P1079" t="s">
        <v>10328</v>
      </c>
      <c r="Q1079" t="s">
        <v>10365</v>
      </c>
      <c r="R1079" t="s">
        <v>10327</v>
      </c>
      <c r="S1079" t="s">
        <v>10327</v>
      </c>
      <c r="T1079" t="s">
        <v>10366</v>
      </c>
      <c r="U1079" t="str">
        <f t="shared" si="16"/>
        <v>6228930001012418715768</v>
      </c>
      <c r="V1079">
        <f>VLOOKUP(U1079,网银退汇!F:G,2,FALSE)</f>
        <v>768</v>
      </c>
      <c r="W1079" t="str">
        <f>VLOOKUP(U1079,网银退汇!F:O,10,FALSE)</f>
        <v>20170623</v>
      </c>
      <c r="X1079" t="e">
        <f>VLOOKUP(C1079,自助退!L:V,11,FALSE)</f>
        <v>#N/A</v>
      </c>
    </row>
    <row r="1080" spans="1:24">
      <c r="A1080" t="s">
        <v>11591</v>
      </c>
      <c r="B1080" t="s">
        <v>3267</v>
      </c>
      <c r="C1080" t="s">
        <v>8456</v>
      </c>
      <c r="D1080">
        <v>494</v>
      </c>
      <c r="E1080" t="s">
        <v>11713</v>
      </c>
      <c r="F1080" t="s">
        <v>88</v>
      </c>
      <c r="G1080" t="s">
        <v>4990</v>
      </c>
      <c r="H1080" t="s">
        <v>3269</v>
      </c>
      <c r="I1080" t="s">
        <v>10322</v>
      </c>
      <c r="J1080" t="s">
        <v>10348</v>
      </c>
      <c r="K1080" t="s">
        <v>10349</v>
      </c>
      <c r="L1080" t="s">
        <v>10325</v>
      </c>
      <c r="M1080" t="s">
        <v>10326</v>
      </c>
      <c r="N1080" t="s">
        <v>11591</v>
      </c>
      <c r="O1080" t="s">
        <v>10327</v>
      </c>
      <c r="P1080" t="s">
        <v>10328</v>
      </c>
      <c r="Q1080" t="s">
        <v>10329</v>
      </c>
      <c r="R1080" t="s">
        <v>10327</v>
      </c>
      <c r="S1080" t="s">
        <v>10327</v>
      </c>
      <c r="T1080" t="s">
        <v>10330</v>
      </c>
      <c r="U1080" t="str">
        <f t="shared" si="16"/>
        <v>4367423890297007207494</v>
      </c>
      <c r="V1080" t="e">
        <f>VLOOKUP(U1080,网银退汇!F:G,2,FALSE)</f>
        <v>#N/A</v>
      </c>
      <c r="W1080" t="e">
        <f>VLOOKUP(U1080,网银退汇!F:O,10,FALSE)</f>
        <v>#N/A</v>
      </c>
      <c r="X1080" t="e">
        <f>VLOOKUP(C1080,自助退!L:V,11,FALSE)</f>
        <v>#N/A</v>
      </c>
    </row>
    <row r="1081" spans="1:24">
      <c r="A1081" t="s">
        <v>11591</v>
      </c>
      <c r="B1081" t="s">
        <v>3270</v>
      </c>
      <c r="C1081" t="s">
        <v>8458</v>
      </c>
      <c r="D1081">
        <v>396</v>
      </c>
      <c r="E1081" t="s">
        <v>11714</v>
      </c>
      <c r="F1081" t="s">
        <v>88</v>
      </c>
      <c r="G1081" t="s">
        <v>8460</v>
      </c>
      <c r="H1081" t="s">
        <v>11715</v>
      </c>
      <c r="I1081" t="s">
        <v>10322</v>
      </c>
      <c r="J1081" t="s">
        <v>10339</v>
      </c>
      <c r="K1081" t="s">
        <v>10340</v>
      </c>
      <c r="L1081" t="s">
        <v>10325</v>
      </c>
      <c r="M1081" t="s">
        <v>10326</v>
      </c>
      <c r="N1081" t="s">
        <v>11591</v>
      </c>
      <c r="O1081" t="s">
        <v>10327</v>
      </c>
      <c r="P1081" t="s">
        <v>10328</v>
      </c>
      <c r="Q1081" t="s">
        <v>10329</v>
      </c>
      <c r="R1081" t="s">
        <v>10327</v>
      </c>
      <c r="S1081" t="s">
        <v>10327</v>
      </c>
      <c r="T1081" t="s">
        <v>10330</v>
      </c>
      <c r="U1081" t="str">
        <f t="shared" si="16"/>
        <v>4062522858618630396</v>
      </c>
      <c r="V1081" t="e">
        <f>VLOOKUP(U1081,网银退汇!F:G,2,FALSE)</f>
        <v>#N/A</v>
      </c>
      <c r="W1081" t="e">
        <f>VLOOKUP(U1081,网银退汇!F:O,10,FALSE)</f>
        <v>#N/A</v>
      </c>
      <c r="X1081" t="e">
        <f>VLOOKUP(C1081,自助退!L:V,11,FALSE)</f>
        <v>#N/A</v>
      </c>
    </row>
    <row r="1082" spans="1:24">
      <c r="A1082" t="s">
        <v>11591</v>
      </c>
      <c r="B1082" t="s">
        <v>3273</v>
      </c>
      <c r="C1082" t="s">
        <v>8461</v>
      </c>
      <c r="D1082">
        <v>950</v>
      </c>
      <c r="E1082" t="s">
        <v>11716</v>
      </c>
      <c r="F1082" t="s">
        <v>88</v>
      </c>
      <c r="G1082" t="s">
        <v>8463</v>
      </c>
      <c r="H1082" t="s">
        <v>11717</v>
      </c>
      <c r="I1082" t="s">
        <v>10322</v>
      </c>
      <c r="J1082" t="s">
        <v>10348</v>
      </c>
      <c r="K1082" t="s">
        <v>10349</v>
      </c>
      <c r="L1082" t="s">
        <v>10325</v>
      </c>
      <c r="M1082" t="s">
        <v>10326</v>
      </c>
      <c r="N1082" t="s">
        <v>11591</v>
      </c>
      <c r="O1082" t="s">
        <v>10327</v>
      </c>
      <c r="P1082" t="s">
        <v>10328</v>
      </c>
      <c r="Q1082" t="s">
        <v>10329</v>
      </c>
      <c r="R1082" t="s">
        <v>10327</v>
      </c>
      <c r="S1082" t="s">
        <v>10327</v>
      </c>
      <c r="T1082" t="s">
        <v>10330</v>
      </c>
      <c r="U1082" t="str">
        <f t="shared" si="16"/>
        <v>4367423860999266773950</v>
      </c>
      <c r="V1082" t="e">
        <f>VLOOKUP(U1082,网银退汇!F:G,2,FALSE)</f>
        <v>#N/A</v>
      </c>
      <c r="W1082" t="e">
        <f>VLOOKUP(U1082,网银退汇!F:O,10,FALSE)</f>
        <v>#N/A</v>
      </c>
      <c r="X1082" t="e">
        <f>VLOOKUP(C1082,自助退!L:V,11,FALSE)</f>
        <v>#N/A</v>
      </c>
    </row>
    <row r="1083" spans="1:24">
      <c r="A1083" t="s">
        <v>11591</v>
      </c>
      <c r="B1083" t="s">
        <v>8464</v>
      </c>
      <c r="C1083" t="s">
        <v>8465</v>
      </c>
      <c r="D1083">
        <v>23</v>
      </c>
      <c r="E1083" t="s">
        <v>11718</v>
      </c>
      <c r="F1083" t="s">
        <v>90</v>
      </c>
      <c r="G1083" t="s">
        <v>8467</v>
      </c>
      <c r="H1083" t="s">
        <v>3277</v>
      </c>
      <c r="I1083" t="s">
        <v>10322</v>
      </c>
      <c r="J1083" t="s">
        <v>10348</v>
      </c>
      <c r="K1083" t="s">
        <v>10349</v>
      </c>
      <c r="L1083" t="s">
        <v>10325</v>
      </c>
      <c r="M1083" t="s">
        <v>10364</v>
      </c>
      <c r="N1083" t="s">
        <v>11591</v>
      </c>
      <c r="O1083" t="s">
        <v>10327</v>
      </c>
      <c r="P1083" t="s">
        <v>10328</v>
      </c>
      <c r="Q1083" t="s">
        <v>10365</v>
      </c>
      <c r="R1083" t="s">
        <v>10327</v>
      </c>
      <c r="S1083" t="s">
        <v>10327</v>
      </c>
      <c r="T1083" t="s">
        <v>10366</v>
      </c>
      <c r="U1083" t="str">
        <f t="shared" si="16"/>
        <v>621700386002450677423</v>
      </c>
      <c r="V1083">
        <f>VLOOKUP(U1083,网银退汇!F:G,2,FALSE)</f>
        <v>23</v>
      </c>
      <c r="W1083" t="str">
        <f>VLOOKUP(U1083,网银退汇!F:O,10,FALSE)</f>
        <v>20170623</v>
      </c>
      <c r="X1083" t="e">
        <f>VLOOKUP(C1083,自助退!L:V,11,FALSE)</f>
        <v>#N/A</v>
      </c>
    </row>
    <row r="1084" spans="1:24">
      <c r="A1084" t="s">
        <v>11591</v>
      </c>
      <c r="B1084" t="s">
        <v>3278</v>
      </c>
      <c r="C1084" t="s">
        <v>8468</v>
      </c>
      <c r="D1084">
        <v>1664</v>
      </c>
      <c r="E1084" t="s">
        <v>11719</v>
      </c>
      <c r="F1084" t="s">
        <v>88</v>
      </c>
      <c r="G1084" t="s">
        <v>7576</v>
      </c>
      <c r="H1084" t="s">
        <v>2511</v>
      </c>
      <c r="I1084" t="s">
        <v>10322</v>
      </c>
      <c r="J1084" t="s">
        <v>10381</v>
      </c>
      <c r="K1084" t="s">
        <v>10382</v>
      </c>
      <c r="L1084" t="s">
        <v>10325</v>
      </c>
      <c r="M1084" t="s">
        <v>10326</v>
      </c>
      <c r="N1084" t="s">
        <v>11591</v>
      </c>
      <c r="O1084" t="s">
        <v>10327</v>
      </c>
      <c r="P1084" t="s">
        <v>10328</v>
      </c>
      <c r="Q1084" t="s">
        <v>10329</v>
      </c>
      <c r="R1084" t="s">
        <v>10327</v>
      </c>
      <c r="S1084" t="s">
        <v>10327</v>
      </c>
      <c r="T1084" t="s">
        <v>10330</v>
      </c>
      <c r="U1084" t="str">
        <f t="shared" si="16"/>
        <v>62284511980087770771664</v>
      </c>
      <c r="V1084" t="e">
        <f>VLOOKUP(U1084,网银退汇!F:G,2,FALSE)</f>
        <v>#N/A</v>
      </c>
      <c r="W1084" t="e">
        <f>VLOOKUP(U1084,网银退汇!F:O,10,FALSE)</f>
        <v>#N/A</v>
      </c>
      <c r="X1084" t="e">
        <f>VLOOKUP(C1084,自助退!L:V,11,FALSE)</f>
        <v>#N/A</v>
      </c>
    </row>
    <row r="1085" spans="1:24">
      <c r="A1085" t="s">
        <v>11591</v>
      </c>
      <c r="B1085" t="s">
        <v>3279</v>
      </c>
      <c r="C1085" t="s">
        <v>8470</v>
      </c>
      <c r="D1085">
        <v>202</v>
      </c>
      <c r="E1085" t="s">
        <v>11720</v>
      </c>
      <c r="F1085" t="s">
        <v>88</v>
      </c>
      <c r="G1085" t="s">
        <v>266</v>
      </c>
      <c r="H1085" t="s">
        <v>11721</v>
      </c>
      <c r="I1085" t="s">
        <v>10322</v>
      </c>
      <c r="J1085" t="s">
        <v>10351</v>
      </c>
      <c r="K1085" t="s">
        <v>10352</v>
      </c>
      <c r="L1085" t="s">
        <v>10325</v>
      </c>
      <c r="M1085" t="s">
        <v>10326</v>
      </c>
      <c r="N1085" t="s">
        <v>11591</v>
      </c>
      <c r="O1085" t="s">
        <v>10327</v>
      </c>
      <c r="P1085" t="s">
        <v>10328</v>
      </c>
      <c r="Q1085" t="s">
        <v>10329</v>
      </c>
      <c r="R1085" t="s">
        <v>10327</v>
      </c>
      <c r="S1085" t="s">
        <v>10327</v>
      </c>
      <c r="T1085" t="s">
        <v>10330</v>
      </c>
      <c r="U1085" t="str">
        <f t="shared" si="16"/>
        <v>6212262502006081627202</v>
      </c>
      <c r="V1085" t="e">
        <f>VLOOKUP(U1085,网银退汇!F:G,2,FALSE)</f>
        <v>#N/A</v>
      </c>
      <c r="W1085" t="e">
        <f>VLOOKUP(U1085,网银退汇!F:O,10,FALSE)</f>
        <v>#N/A</v>
      </c>
      <c r="X1085" t="e">
        <f>VLOOKUP(C1085,自助退!L:V,11,FALSE)</f>
        <v>#N/A</v>
      </c>
    </row>
    <row r="1086" spans="1:24">
      <c r="A1086" t="s">
        <v>11722</v>
      </c>
      <c r="B1086" t="s">
        <v>3282</v>
      </c>
      <c r="C1086" t="s">
        <v>8472</v>
      </c>
      <c r="D1086">
        <v>1</v>
      </c>
      <c r="E1086" t="s">
        <v>11723</v>
      </c>
      <c r="F1086" t="s">
        <v>88</v>
      </c>
      <c r="G1086" t="s">
        <v>8474</v>
      </c>
      <c r="H1086" t="s">
        <v>3284</v>
      </c>
      <c r="I1086" t="s">
        <v>10322</v>
      </c>
      <c r="J1086" t="s">
        <v>10348</v>
      </c>
      <c r="K1086" t="s">
        <v>10349</v>
      </c>
      <c r="L1086" t="s">
        <v>10325</v>
      </c>
      <c r="M1086" t="s">
        <v>10326</v>
      </c>
      <c r="N1086" t="s">
        <v>11722</v>
      </c>
      <c r="O1086" t="s">
        <v>10327</v>
      </c>
      <c r="P1086" t="s">
        <v>10328</v>
      </c>
      <c r="Q1086" t="s">
        <v>10329</v>
      </c>
      <c r="R1086" t="s">
        <v>10327</v>
      </c>
      <c r="S1086" t="s">
        <v>10327</v>
      </c>
      <c r="T1086" t="s">
        <v>10330</v>
      </c>
      <c r="U1086" t="str">
        <f t="shared" si="16"/>
        <v>62170038600009222761</v>
      </c>
      <c r="V1086" t="e">
        <f>VLOOKUP(U1086,网银退汇!F:G,2,FALSE)</f>
        <v>#N/A</v>
      </c>
      <c r="W1086" t="e">
        <f>VLOOKUP(U1086,网银退汇!F:O,10,FALSE)</f>
        <v>#N/A</v>
      </c>
      <c r="X1086" t="e">
        <f>VLOOKUP(C1086,自助退!L:V,11,FALSE)</f>
        <v>#N/A</v>
      </c>
    </row>
    <row r="1087" spans="1:24">
      <c r="A1087" t="s">
        <v>11722</v>
      </c>
      <c r="B1087" t="s">
        <v>3285</v>
      </c>
      <c r="C1087" t="s">
        <v>8475</v>
      </c>
      <c r="D1087">
        <v>5000</v>
      </c>
      <c r="E1087" t="s">
        <v>11724</v>
      </c>
      <c r="F1087" t="s">
        <v>88</v>
      </c>
      <c r="G1087" t="s">
        <v>8477</v>
      </c>
      <c r="H1087" t="s">
        <v>3287</v>
      </c>
      <c r="I1087" t="s">
        <v>10335</v>
      </c>
      <c r="J1087" t="s">
        <v>10</v>
      </c>
      <c r="K1087" t="s">
        <v>10336</v>
      </c>
      <c r="L1087" t="s">
        <v>10325</v>
      </c>
      <c r="M1087" t="s">
        <v>10326</v>
      </c>
      <c r="N1087" t="s">
        <v>11722</v>
      </c>
      <c r="O1087" t="s">
        <v>10327</v>
      </c>
      <c r="P1087" t="s">
        <v>10328</v>
      </c>
      <c r="Q1087" t="s">
        <v>10329</v>
      </c>
      <c r="R1087" t="s">
        <v>10327</v>
      </c>
      <c r="S1087" t="s">
        <v>10327</v>
      </c>
      <c r="T1087" t="s">
        <v>10330</v>
      </c>
      <c r="U1087" t="str">
        <f t="shared" si="16"/>
        <v>62257508015670705000</v>
      </c>
      <c r="V1087" t="e">
        <f>VLOOKUP(U1087,网银退汇!F:G,2,FALSE)</f>
        <v>#N/A</v>
      </c>
      <c r="W1087" t="e">
        <f>VLOOKUP(U1087,网银退汇!F:O,10,FALSE)</f>
        <v>#N/A</v>
      </c>
      <c r="X1087" t="e">
        <f>VLOOKUP(C1087,自助退!L:V,11,FALSE)</f>
        <v>#N/A</v>
      </c>
    </row>
    <row r="1088" spans="1:24">
      <c r="A1088" t="s">
        <v>11722</v>
      </c>
      <c r="B1088" t="s">
        <v>8478</v>
      </c>
      <c r="C1088" t="s">
        <v>8479</v>
      </c>
      <c r="D1088">
        <v>300</v>
      </c>
      <c r="E1088" t="s">
        <v>11725</v>
      </c>
      <c r="F1088" t="s">
        <v>10363</v>
      </c>
      <c r="G1088" t="s">
        <v>5058</v>
      </c>
      <c r="H1088" t="s">
        <v>3289</v>
      </c>
      <c r="I1088" t="s">
        <v>10322</v>
      </c>
      <c r="J1088" t="s">
        <v>10351</v>
      </c>
      <c r="K1088" t="s">
        <v>10352</v>
      </c>
      <c r="L1088" t="s">
        <v>10325</v>
      </c>
      <c r="M1088" t="s">
        <v>10364</v>
      </c>
      <c r="N1088" t="s">
        <v>11722</v>
      </c>
      <c r="O1088" t="s">
        <v>10327</v>
      </c>
      <c r="P1088" t="s">
        <v>10328</v>
      </c>
      <c r="Q1088" t="s">
        <v>10365</v>
      </c>
      <c r="R1088" t="s">
        <v>10327</v>
      </c>
      <c r="S1088" t="s">
        <v>10327</v>
      </c>
      <c r="T1088" t="s">
        <v>10366</v>
      </c>
      <c r="U1088" t="str">
        <f t="shared" si="16"/>
        <v>6212262512000822645300</v>
      </c>
      <c r="V1088">
        <f>VLOOKUP(U1088,网银退汇!F:G,2,FALSE)</f>
        <v>300</v>
      </c>
      <c r="W1088" t="str">
        <f>VLOOKUP(U1088,网银退汇!F:O,10,FALSE)</f>
        <v>20170623</v>
      </c>
      <c r="X1088">
        <f>VLOOKUP(C1088,自助退!L:V,11,FALSE)</f>
        <v>300</v>
      </c>
    </row>
    <row r="1089" spans="1:24">
      <c r="A1089" t="s">
        <v>11722</v>
      </c>
      <c r="B1089" t="s">
        <v>3290</v>
      </c>
      <c r="C1089" t="s">
        <v>8481</v>
      </c>
      <c r="D1089">
        <v>1826</v>
      </c>
      <c r="E1089" t="s">
        <v>11726</v>
      </c>
      <c r="F1089" t="s">
        <v>88</v>
      </c>
      <c r="G1089" t="s">
        <v>8483</v>
      </c>
      <c r="H1089" t="s">
        <v>3292</v>
      </c>
      <c r="I1089" t="s">
        <v>10335</v>
      </c>
      <c r="J1089" t="s">
        <v>10</v>
      </c>
      <c r="K1089" t="s">
        <v>10336</v>
      </c>
      <c r="L1089" t="s">
        <v>10325</v>
      </c>
      <c r="M1089" t="s">
        <v>10326</v>
      </c>
      <c r="N1089" t="s">
        <v>11722</v>
      </c>
      <c r="O1089" t="s">
        <v>10327</v>
      </c>
      <c r="P1089" t="s">
        <v>10328</v>
      </c>
      <c r="Q1089" t="s">
        <v>10329</v>
      </c>
      <c r="R1089" t="s">
        <v>10327</v>
      </c>
      <c r="S1089" t="s">
        <v>10327</v>
      </c>
      <c r="T1089" t="s">
        <v>10330</v>
      </c>
      <c r="U1089" t="str">
        <f t="shared" si="16"/>
        <v>62148587138914221826</v>
      </c>
      <c r="V1089" t="e">
        <f>VLOOKUP(U1089,网银退汇!F:G,2,FALSE)</f>
        <v>#N/A</v>
      </c>
      <c r="W1089" t="e">
        <f>VLOOKUP(U1089,网银退汇!F:O,10,FALSE)</f>
        <v>#N/A</v>
      </c>
      <c r="X1089" t="e">
        <f>VLOOKUP(C1089,自助退!L:V,11,FALSE)</f>
        <v>#N/A</v>
      </c>
    </row>
    <row r="1090" spans="1:24">
      <c r="A1090" t="s">
        <v>11722</v>
      </c>
      <c r="B1090" t="s">
        <v>3293</v>
      </c>
      <c r="C1090" t="s">
        <v>8484</v>
      </c>
      <c r="D1090">
        <v>1994</v>
      </c>
      <c r="E1090" t="s">
        <v>11727</v>
      </c>
      <c r="F1090" t="s">
        <v>88</v>
      </c>
      <c r="G1090" t="s">
        <v>8486</v>
      </c>
      <c r="H1090" t="s">
        <v>3295</v>
      </c>
      <c r="I1090" t="s">
        <v>10322</v>
      </c>
      <c r="J1090" t="s">
        <v>10356</v>
      </c>
      <c r="K1090" t="s">
        <v>10357</v>
      </c>
      <c r="L1090" t="s">
        <v>10325</v>
      </c>
      <c r="M1090" t="s">
        <v>10326</v>
      </c>
      <c r="N1090" t="s">
        <v>11722</v>
      </c>
      <c r="O1090" t="s">
        <v>10327</v>
      </c>
      <c r="P1090" t="s">
        <v>10328</v>
      </c>
      <c r="Q1090" t="s">
        <v>10329</v>
      </c>
      <c r="R1090" t="s">
        <v>10327</v>
      </c>
      <c r="S1090" t="s">
        <v>10327</v>
      </c>
      <c r="T1090" t="s">
        <v>10330</v>
      </c>
      <c r="U1090" t="str">
        <f t="shared" ref="U1090:U1153" si="17">G1090&amp;D1090</f>
        <v>62179973000530779731994</v>
      </c>
      <c r="V1090" t="e">
        <f>VLOOKUP(U1090,网银退汇!F:G,2,FALSE)</f>
        <v>#N/A</v>
      </c>
      <c r="W1090" t="e">
        <f>VLOOKUP(U1090,网银退汇!F:O,10,FALSE)</f>
        <v>#N/A</v>
      </c>
      <c r="X1090" t="e">
        <f>VLOOKUP(C1090,自助退!L:V,11,FALSE)</f>
        <v>#N/A</v>
      </c>
    </row>
    <row r="1091" spans="1:24">
      <c r="A1091" t="s">
        <v>11722</v>
      </c>
      <c r="B1091" t="s">
        <v>8487</v>
      </c>
      <c r="C1091" t="s">
        <v>8488</v>
      </c>
      <c r="D1091">
        <v>220</v>
      </c>
      <c r="E1091" t="s">
        <v>11728</v>
      </c>
      <c r="F1091" t="s">
        <v>10740</v>
      </c>
      <c r="G1091" t="s">
        <v>5059</v>
      </c>
      <c r="H1091" t="s">
        <v>3297</v>
      </c>
      <c r="I1091" t="s">
        <v>10656</v>
      </c>
      <c r="J1091" t="s">
        <v>10657</v>
      </c>
      <c r="K1091" t="s">
        <v>10402</v>
      </c>
      <c r="L1091" t="s">
        <v>10325</v>
      </c>
      <c r="M1091" t="s">
        <v>10364</v>
      </c>
      <c r="N1091" t="s">
        <v>11722</v>
      </c>
      <c r="O1091" t="s">
        <v>10403</v>
      </c>
      <c r="P1091" t="s">
        <v>10328</v>
      </c>
      <c r="Q1091" t="s">
        <v>10365</v>
      </c>
      <c r="R1091" t="s">
        <v>10327</v>
      </c>
      <c r="S1091" t="s">
        <v>10327</v>
      </c>
      <c r="T1091" t="s">
        <v>10366</v>
      </c>
      <c r="U1091" t="str">
        <f t="shared" si="17"/>
        <v>6223691023829223220</v>
      </c>
      <c r="V1091">
        <f>VLOOKUP(U1091,网银退汇!F:G,2,FALSE)</f>
        <v>220</v>
      </c>
      <c r="W1091" t="str">
        <f>VLOOKUP(U1091,网银退汇!F:O,10,FALSE)</f>
        <v>20170623</v>
      </c>
      <c r="X1091">
        <f>VLOOKUP(C1091,自助退!L:V,11,FALSE)</f>
        <v>220</v>
      </c>
    </row>
    <row r="1092" spans="1:24">
      <c r="A1092" t="s">
        <v>11722</v>
      </c>
      <c r="B1092" t="s">
        <v>3298</v>
      </c>
      <c r="C1092" t="s">
        <v>8490</v>
      </c>
      <c r="D1092">
        <v>500</v>
      </c>
      <c r="E1092" t="s">
        <v>11729</v>
      </c>
      <c r="F1092" t="s">
        <v>88</v>
      </c>
      <c r="G1092" t="s">
        <v>8492</v>
      </c>
      <c r="H1092" t="s">
        <v>3300</v>
      </c>
      <c r="I1092" t="s">
        <v>10335</v>
      </c>
      <c r="J1092" t="s">
        <v>10</v>
      </c>
      <c r="K1092" t="s">
        <v>10336</v>
      </c>
      <c r="L1092" t="s">
        <v>10325</v>
      </c>
      <c r="M1092" t="s">
        <v>10326</v>
      </c>
      <c r="N1092" t="s">
        <v>11722</v>
      </c>
      <c r="O1092" t="s">
        <v>10327</v>
      </c>
      <c r="P1092" t="s">
        <v>10328</v>
      </c>
      <c r="Q1092" t="s">
        <v>10329</v>
      </c>
      <c r="R1092" t="s">
        <v>10327</v>
      </c>
      <c r="S1092" t="s">
        <v>10327</v>
      </c>
      <c r="T1092" t="s">
        <v>10330</v>
      </c>
      <c r="U1092" t="str">
        <f t="shared" si="17"/>
        <v>6214838770587659500</v>
      </c>
      <c r="V1092" t="e">
        <f>VLOOKUP(U1092,网银退汇!F:G,2,FALSE)</f>
        <v>#N/A</v>
      </c>
      <c r="W1092" t="e">
        <f>VLOOKUP(U1092,网银退汇!F:O,10,FALSE)</f>
        <v>#N/A</v>
      </c>
      <c r="X1092" t="e">
        <f>VLOOKUP(C1092,自助退!L:V,11,FALSE)</f>
        <v>#N/A</v>
      </c>
    </row>
    <row r="1093" spans="1:24">
      <c r="A1093" t="s">
        <v>11722</v>
      </c>
      <c r="B1093" t="s">
        <v>8493</v>
      </c>
      <c r="C1093" t="s">
        <v>8494</v>
      </c>
      <c r="D1093">
        <v>23</v>
      </c>
      <c r="E1093" t="s">
        <v>11730</v>
      </c>
      <c r="F1093" t="s">
        <v>96</v>
      </c>
      <c r="G1093" t="s">
        <v>5060</v>
      </c>
      <c r="H1093" t="s">
        <v>3302</v>
      </c>
      <c r="I1093" t="s">
        <v>10656</v>
      </c>
      <c r="J1093" t="s">
        <v>10657</v>
      </c>
      <c r="K1093" t="s">
        <v>10402</v>
      </c>
      <c r="L1093" t="s">
        <v>10325</v>
      </c>
      <c r="M1093" t="s">
        <v>10364</v>
      </c>
      <c r="N1093" t="s">
        <v>11722</v>
      </c>
      <c r="O1093" t="s">
        <v>10403</v>
      </c>
      <c r="P1093" t="s">
        <v>10328</v>
      </c>
      <c r="Q1093" t="s">
        <v>10365</v>
      </c>
      <c r="R1093" t="s">
        <v>10327</v>
      </c>
      <c r="S1093" t="s">
        <v>10327</v>
      </c>
      <c r="T1093" t="s">
        <v>10366</v>
      </c>
      <c r="U1093" t="str">
        <f t="shared" si="17"/>
        <v>621017800203988641223</v>
      </c>
      <c r="V1093">
        <f>VLOOKUP(U1093,网银退汇!F:G,2,FALSE)</f>
        <v>23</v>
      </c>
      <c r="W1093" t="str">
        <f>VLOOKUP(U1093,网银退汇!F:O,10,FALSE)</f>
        <v>20170623</v>
      </c>
      <c r="X1093">
        <f>VLOOKUP(C1093,自助退!L:V,11,FALSE)</f>
        <v>23</v>
      </c>
    </row>
    <row r="1094" spans="1:24">
      <c r="A1094" t="s">
        <v>11722</v>
      </c>
      <c r="B1094" t="s">
        <v>3303</v>
      </c>
      <c r="C1094" t="s">
        <v>8496</v>
      </c>
      <c r="D1094">
        <v>100</v>
      </c>
      <c r="E1094" t="s">
        <v>11731</v>
      </c>
      <c r="F1094" t="s">
        <v>88</v>
      </c>
      <c r="G1094" t="s">
        <v>8498</v>
      </c>
      <c r="H1094" t="s">
        <v>11732</v>
      </c>
      <c r="I1094" t="s">
        <v>10335</v>
      </c>
      <c r="J1094" t="s">
        <v>10</v>
      </c>
      <c r="K1094" t="s">
        <v>10336</v>
      </c>
      <c r="L1094" t="s">
        <v>10325</v>
      </c>
      <c r="M1094" t="s">
        <v>10326</v>
      </c>
      <c r="N1094" t="s">
        <v>11722</v>
      </c>
      <c r="O1094" t="s">
        <v>10327</v>
      </c>
      <c r="P1094" t="s">
        <v>10328</v>
      </c>
      <c r="Q1094" t="s">
        <v>10329</v>
      </c>
      <c r="R1094" t="s">
        <v>10327</v>
      </c>
      <c r="S1094" t="s">
        <v>10327</v>
      </c>
      <c r="T1094" t="s">
        <v>10330</v>
      </c>
      <c r="U1094" t="str">
        <f t="shared" si="17"/>
        <v>5187187018512706100</v>
      </c>
      <c r="V1094" t="e">
        <f>VLOOKUP(U1094,网银退汇!F:G,2,FALSE)</f>
        <v>#N/A</v>
      </c>
      <c r="W1094" t="e">
        <f>VLOOKUP(U1094,网银退汇!F:O,10,FALSE)</f>
        <v>#N/A</v>
      </c>
      <c r="X1094" t="e">
        <f>VLOOKUP(C1094,自助退!L:V,11,FALSE)</f>
        <v>#N/A</v>
      </c>
    </row>
    <row r="1095" spans="1:24">
      <c r="A1095" t="s">
        <v>11722</v>
      </c>
      <c r="B1095" t="s">
        <v>8499</v>
      </c>
      <c r="C1095" t="s">
        <v>8500</v>
      </c>
      <c r="D1095">
        <v>124</v>
      </c>
      <c r="E1095" t="s">
        <v>11733</v>
      </c>
      <c r="F1095" t="s">
        <v>11653</v>
      </c>
      <c r="G1095" t="s">
        <v>8502</v>
      </c>
      <c r="H1095" t="s">
        <v>3306</v>
      </c>
      <c r="I1095" t="s">
        <v>10416</v>
      </c>
      <c r="J1095" t="s">
        <v>10417</v>
      </c>
      <c r="K1095" t="s">
        <v>10418</v>
      </c>
      <c r="L1095" t="s">
        <v>10325</v>
      </c>
      <c r="M1095" t="s">
        <v>10364</v>
      </c>
      <c r="N1095" t="s">
        <v>11722</v>
      </c>
      <c r="O1095" t="s">
        <v>10327</v>
      </c>
      <c r="P1095" t="s">
        <v>10328</v>
      </c>
      <c r="Q1095" t="s">
        <v>10365</v>
      </c>
      <c r="R1095" t="s">
        <v>10327</v>
      </c>
      <c r="S1095" t="s">
        <v>10327</v>
      </c>
      <c r="T1095" t="s">
        <v>10366</v>
      </c>
      <c r="U1095" t="str">
        <f t="shared" si="17"/>
        <v>6259579000016087124</v>
      </c>
      <c r="V1095">
        <f>VLOOKUP(U1095,网银退汇!F:G,2,FALSE)</f>
        <v>124</v>
      </c>
      <c r="W1095" t="str">
        <f>VLOOKUP(U1095,网银退汇!F:O,10,FALSE)</f>
        <v>20170626</v>
      </c>
      <c r="X1095" t="e">
        <f>VLOOKUP(C1095,自助退!L:V,11,FALSE)</f>
        <v>#N/A</v>
      </c>
    </row>
    <row r="1096" spans="1:24">
      <c r="A1096" t="s">
        <v>11722</v>
      </c>
      <c r="B1096" t="s">
        <v>3307</v>
      </c>
      <c r="C1096" t="s">
        <v>8503</v>
      </c>
      <c r="D1096">
        <v>996</v>
      </c>
      <c r="E1096" t="s">
        <v>11734</v>
      </c>
      <c r="F1096" t="s">
        <v>88</v>
      </c>
      <c r="G1096" t="s">
        <v>8505</v>
      </c>
      <c r="H1096" t="s">
        <v>3309</v>
      </c>
      <c r="I1096" t="s">
        <v>10656</v>
      </c>
      <c r="J1096" t="s">
        <v>10657</v>
      </c>
      <c r="K1096" t="s">
        <v>10402</v>
      </c>
      <c r="L1096" t="s">
        <v>10325</v>
      </c>
      <c r="M1096" t="s">
        <v>10326</v>
      </c>
      <c r="N1096" t="s">
        <v>11722</v>
      </c>
      <c r="O1096" t="s">
        <v>10403</v>
      </c>
      <c r="P1096" t="s">
        <v>10328</v>
      </c>
      <c r="Q1096" t="s">
        <v>10329</v>
      </c>
      <c r="R1096" t="s">
        <v>10327</v>
      </c>
      <c r="S1096" t="s">
        <v>10327</v>
      </c>
      <c r="T1096" t="s">
        <v>10330</v>
      </c>
      <c r="U1096" t="str">
        <f t="shared" si="17"/>
        <v>6223692078586098996</v>
      </c>
      <c r="V1096" t="e">
        <f>VLOOKUP(U1096,网银退汇!F:G,2,FALSE)</f>
        <v>#N/A</v>
      </c>
      <c r="W1096" t="e">
        <f>VLOOKUP(U1096,网银退汇!F:O,10,FALSE)</f>
        <v>#N/A</v>
      </c>
      <c r="X1096" t="e">
        <f>VLOOKUP(C1096,自助退!L:V,11,FALSE)</f>
        <v>#N/A</v>
      </c>
    </row>
    <row r="1097" spans="1:24">
      <c r="A1097" t="s">
        <v>11722</v>
      </c>
      <c r="B1097" t="s">
        <v>3310</v>
      </c>
      <c r="C1097" t="s">
        <v>8506</v>
      </c>
      <c r="D1097">
        <v>636</v>
      </c>
      <c r="E1097" t="s">
        <v>11735</v>
      </c>
      <c r="F1097" t="s">
        <v>88</v>
      </c>
      <c r="G1097" t="s">
        <v>8508</v>
      </c>
      <c r="H1097" t="s">
        <v>11736</v>
      </c>
      <c r="I1097" t="s">
        <v>10322</v>
      </c>
      <c r="J1097" t="s">
        <v>10381</v>
      </c>
      <c r="K1097" t="s">
        <v>10382</v>
      </c>
      <c r="L1097" t="s">
        <v>10325</v>
      </c>
      <c r="M1097" t="s">
        <v>10326</v>
      </c>
      <c r="N1097" t="s">
        <v>11722</v>
      </c>
      <c r="O1097" t="s">
        <v>10327</v>
      </c>
      <c r="P1097" t="s">
        <v>10328</v>
      </c>
      <c r="Q1097" t="s">
        <v>10329</v>
      </c>
      <c r="R1097" t="s">
        <v>10327</v>
      </c>
      <c r="S1097" t="s">
        <v>10327</v>
      </c>
      <c r="T1097" t="s">
        <v>10330</v>
      </c>
      <c r="U1097" t="str">
        <f t="shared" si="17"/>
        <v>6228480866238212165636</v>
      </c>
      <c r="V1097" t="e">
        <f>VLOOKUP(U1097,网银退汇!F:G,2,FALSE)</f>
        <v>#N/A</v>
      </c>
      <c r="W1097" t="e">
        <f>VLOOKUP(U1097,网银退汇!F:O,10,FALSE)</f>
        <v>#N/A</v>
      </c>
      <c r="X1097" t="e">
        <f>VLOOKUP(C1097,自助退!L:V,11,FALSE)</f>
        <v>#N/A</v>
      </c>
    </row>
    <row r="1098" spans="1:24">
      <c r="A1098" t="s">
        <v>11722</v>
      </c>
      <c r="B1098" t="s">
        <v>3313</v>
      </c>
      <c r="C1098" t="s">
        <v>8509</v>
      </c>
      <c r="D1098">
        <v>4000</v>
      </c>
      <c r="E1098" t="s">
        <v>11737</v>
      </c>
      <c r="F1098" t="s">
        <v>88</v>
      </c>
      <c r="G1098" t="s">
        <v>8511</v>
      </c>
      <c r="H1098" t="s">
        <v>3315</v>
      </c>
      <c r="I1098" t="s">
        <v>10322</v>
      </c>
      <c r="J1098" t="s">
        <v>10359</v>
      </c>
      <c r="K1098" t="s">
        <v>10360</v>
      </c>
      <c r="L1098" t="s">
        <v>10325</v>
      </c>
      <c r="M1098" t="s">
        <v>10326</v>
      </c>
      <c r="N1098" t="s">
        <v>11722</v>
      </c>
      <c r="O1098" t="s">
        <v>10327</v>
      </c>
      <c r="P1098" t="s">
        <v>10328</v>
      </c>
      <c r="Q1098" t="s">
        <v>10329</v>
      </c>
      <c r="R1098" t="s">
        <v>10327</v>
      </c>
      <c r="S1098" t="s">
        <v>10327</v>
      </c>
      <c r="T1098" t="s">
        <v>10330</v>
      </c>
      <c r="U1098" t="str">
        <f t="shared" si="17"/>
        <v>62590653487317694000</v>
      </c>
      <c r="V1098" t="e">
        <f>VLOOKUP(U1098,网银退汇!F:G,2,FALSE)</f>
        <v>#N/A</v>
      </c>
      <c r="W1098" t="e">
        <f>VLOOKUP(U1098,网银退汇!F:O,10,FALSE)</f>
        <v>#N/A</v>
      </c>
      <c r="X1098" t="e">
        <f>VLOOKUP(C1098,自助退!L:V,11,FALSE)</f>
        <v>#N/A</v>
      </c>
    </row>
    <row r="1099" spans="1:24">
      <c r="A1099" t="s">
        <v>11722</v>
      </c>
      <c r="B1099" t="s">
        <v>3316</v>
      </c>
      <c r="C1099" t="s">
        <v>8512</v>
      </c>
      <c r="D1099">
        <v>716</v>
      </c>
      <c r="E1099" t="s">
        <v>11738</v>
      </c>
      <c r="F1099" t="s">
        <v>88</v>
      </c>
      <c r="G1099" t="s">
        <v>8514</v>
      </c>
      <c r="H1099" t="s">
        <v>3322</v>
      </c>
      <c r="I1099" t="s">
        <v>10322</v>
      </c>
      <c r="J1099" t="s">
        <v>10351</v>
      </c>
      <c r="K1099" t="s">
        <v>10352</v>
      </c>
      <c r="L1099" t="s">
        <v>10325</v>
      </c>
      <c r="M1099" t="s">
        <v>10326</v>
      </c>
      <c r="N1099" t="s">
        <v>11722</v>
      </c>
      <c r="O1099" t="s">
        <v>10327</v>
      </c>
      <c r="P1099" t="s">
        <v>10328</v>
      </c>
      <c r="Q1099" t="s">
        <v>10329</v>
      </c>
      <c r="R1099" t="s">
        <v>10327</v>
      </c>
      <c r="S1099" t="s">
        <v>10327</v>
      </c>
      <c r="T1099" t="s">
        <v>10330</v>
      </c>
      <c r="U1099" t="str">
        <f t="shared" si="17"/>
        <v>6212262502016934724716</v>
      </c>
      <c r="V1099" t="e">
        <f>VLOOKUP(U1099,网银退汇!F:G,2,FALSE)</f>
        <v>#N/A</v>
      </c>
      <c r="W1099" t="e">
        <f>VLOOKUP(U1099,网银退汇!F:O,10,FALSE)</f>
        <v>#N/A</v>
      </c>
      <c r="X1099" t="e">
        <f>VLOOKUP(C1099,自助退!L:V,11,FALSE)</f>
        <v>#N/A</v>
      </c>
    </row>
    <row r="1100" spans="1:24">
      <c r="A1100" t="s">
        <v>11722</v>
      </c>
      <c r="B1100" t="s">
        <v>3318</v>
      </c>
      <c r="C1100" t="s">
        <v>8515</v>
      </c>
      <c r="D1100">
        <v>200</v>
      </c>
      <c r="E1100" t="s">
        <v>11739</v>
      </c>
      <c r="F1100" t="s">
        <v>88</v>
      </c>
      <c r="G1100" t="s">
        <v>8517</v>
      </c>
      <c r="H1100" t="s">
        <v>144</v>
      </c>
      <c r="I1100" t="s">
        <v>10335</v>
      </c>
      <c r="J1100" t="s">
        <v>10</v>
      </c>
      <c r="K1100" t="s">
        <v>10336</v>
      </c>
      <c r="L1100" t="s">
        <v>10325</v>
      </c>
      <c r="M1100" t="s">
        <v>10326</v>
      </c>
      <c r="N1100" t="s">
        <v>11722</v>
      </c>
      <c r="O1100" t="s">
        <v>10327</v>
      </c>
      <c r="P1100" t="s">
        <v>10328</v>
      </c>
      <c r="Q1100" t="s">
        <v>10329</v>
      </c>
      <c r="R1100" t="s">
        <v>10327</v>
      </c>
      <c r="S1100" t="s">
        <v>10327</v>
      </c>
      <c r="T1100" t="s">
        <v>10330</v>
      </c>
      <c r="U1100" t="str">
        <f t="shared" si="17"/>
        <v>6225768384079610200</v>
      </c>
      <c r="V1100" t="e">
        <f>VLOOKUP(U1100,网银退汇!F:G,2,FALSE)</f>
        <v>#N/A</v>
      </c>
      <c r="W1100" t="e">
        <f>VLOOKUP(U1100,网银退汇!F:O,10,FALSE)</f>
        <v>#N/A</v>
      </c>
      <c r="X1100" t="e">
        <f>VLOOKUP(C1100,自助退!L:V,11,FALSE)</f>
        <v>#N/A</v>
      </c>
    </row>
    <row r="1101" spans="1:24">
      <c r="A1101" t="s">
        <v>11722</v>
      </c>
      <c r="B1101" t="s">
        <v>3320</v>
      </c>
      <c r="C1101" t="s">
        <v>8518</v>
      </c>
      <c r="D1101">
        <v>23</v>
      </c>
      <c r="E1101" t="s">
        <v>11740</v>
      </c>
      <c r="F1101" t="s">
        <v>88</v>
      </c>
      <c r="G1101" t="s">
        <v>8514</v>
      </c>
      <c r="H1101" t="s">
        <v>3322</v>
      </c>
      <c r="I1101" t="s">
        <v>10322</v>
      </c>
      <c r="J1101" t="s">
        <v>10351</v>
      </c>
      <c r="K1101" t="s">
        <v>10352</v>
      </c>
      <c r="L1101" t="s">
        <v>10325</v>
      </c>
      <c r="M1101" t="s">
        <v>10326</v>
      </c>
      <c r="N1101" t="s">
        <v>11722</v>
      </c>
      <c r="O1101" t="s">
        <v>10327</v>
      </c>
      <c r="P1101" t="s">
        <v>10328</v>
      </c>
      <c r="Q1101" t="s">
        <v>10329</v>
      </c>
      <c r="R1101" t="s">
        <v>10327</v>
      </c>
      <c r="S1101" t="s">
        <v>10327</v>
      </c>
      <c r="T1101" t="s">
        <v>10330</v>
      </c>
      <c r="U1101" t="str">
        <f t="shared" si="17"/>
        <v>621226250201693472423</v>
      </c>
      <c r="V1101" t="e">
        <f>VLOOKUP(U1101,网银退汇!F:G,2,FALSE)</f>
        <v>#N/A</v>
      </c>
      <c r="W1101" t="e">
        <f>VLOOKUP(U1101,网银退汇!F:O,10,FALSE)</f>
        <v>#N/A</v>
      </c>
      <c r="X1101" t="e">
        <f>VLOOKUP(C1101,自助退!L:V,11,FALSE)</f>
        <v>#N/A</v>
      </c>
    </row>
    <row r="1102" spans="1:24">
      <c r="A1102" t="s">
        <v>11722</v>
      </c>
      <c r="B1102" t="s">
        <v>3323</v>
      </c>
      <c r="C1102" t="s">
        <v>8520</v>
      </c>
      <c r="D1102">
        <v>500</v>
      </c>
      <c r="E1102" t="s">
        <v>11741</v>
      </c>
      <c r="F1102" t="s">
        <v>88</v>
      </c>
      <c r="G1102" t="s">
        <v>8522</v>
      </c>
      <c r="H1102" t="s">
        <v>3325</v>
      </c>
      <c r="I1102" t="s">
        <v>10322</v>
      </c>
      <c r="J1102" t="s">
        <v>10381</v>
      </c>
      <c r="K1102" t="s">
        <v>10382</v>
      </c>
      <c r="L1102" t="s">
        <v>10325</v>
      </c>
      <c r="M1102" t="s">
        <v>10326</v>
      </c>
      <c r="N1102" t="s">
        <v>11722</v>
      </c>
      <c r="O1102" t="s">
        <v>10327</v>
      </c>
      <c r="P1102" t="s">
        <v>10328</v>
      </c>
      <c r="Q1102" t="s">
        <v>10329</v>
      </c>
      <c r="R1102" t="s">
        <v>10327</v>
      </c>
      <c r="S1102" t="s">
        <v>10327</v>
      </c>
      <c r="T1102" t="s">
        <v>10330</v>
      </c>
      <c r="U1102" t="str">
        <f t="shared" si="17"/>
        <v>6228480868024951972500</v>
      </c>
      <c r="V1102" t="e">
        <f>VLOOKUP(U1102,网银退汇!F:G,2,FALSE)</f>
        <v>#N/A</v>
      </c>
      <c r="W1102" t="e">
        <f>VLOOKUP(U1102,网银退汇!F:O,10,FALSE)</f>
        <v>#N/A</v>
      </c>
      <c r="X1102" t="e">
        <f>VLOOKUP(C1102,自助退!L:V,11,FALSE)</f>
        <v>#N/A</v>
      </c>
    </row>
    <row r="1103" spans="1:24">
      <c r="A1103" t="s">
        <v>11722</v>
      </c>
      <c r="B1103" t="s">
        <v>3326</v>
      </c>
      <c r="C1103" t="s">
        <v>8523</v>
      </c>
      <c r="D1103">
        <v>766</v>
      </c>
      <c r="E1103" t="s">
        <v>11742</v>
      </c>
      <c r="F1103" t="s">
        <v>88</v>
      </c>
      <c r="G1103" t="s">
        <v>259</v>
      </c>
      <c r="H1103" t="s">
        <v>11743</v>
      </c>
      <c r="I1103" t="s">
        <v>10322</v>
      </c>
      <c r="J1103" t="s">
        <v>10339</v>
      </c>
      <c r="K1103" t="s">
        <v>10340</v>
      </c>
      <c r="L1103" t="s">
        <v>10325</v>
      </c>
      <c r="M1103" t="s">
        <v>10326</v>
      </c>
      <c r="N1103" t="s">
        <v>11722</v>
      </c>
      <c r="O1103" t="s">
        <v>10327</v>
      </c>
      <c r="P1103" t="s">
        <v>10328</v>
      </c>
      <c r="Q1103" t="s">
        <v>10329</v>
      </c>
      <c r="R1103" t="s">
        <v>10327</v>
      </c>
      <c r="S1103" t="s">
        <v>10327</v>
      </c>
      <c r="T1103" t="s">
        <v>10330</v>
      </c>
      <c r="U1103" t="str">
        <f t="shared" si="17"/>
        <v>6226550012079827766</v>
      </c>
      <c r="V1103" t="e">
        <f>VLOOKUP(U1103,网银退汇!F:G,2,FALSE)</f>
        <v>#N/A</v>
      </c>
      <c r="W1103" t="e">
        <f>VLOOKUP(U1103,网银退汇!F:O,10,FALSE)</f>
        <v>#N/A</v>
      </c>
      <c r="X1103" t="e">
        <f>VLOOKUP(C1103,自助退!L:V,11,FALSE)</f>
        <v>#N/A</v>
      </c>
    </row>
    <row r="1104" spans="1:24">
      <c r="A1104" t="s">
        <v>11722</v>
      </c>
      <c r="B1104" t="s">
        <v>3327</v>
      </c>
      <c r="C1104" t="s">
        <v>8525</v>
      </c>
      <c r="D1104">
        <v>450</v>
      </c>
      <c r="E1104" t="s">
        <v>11744</v>
      </c>
      <c r="F1104" t="s">
        <v>88</v>
      </c>
      <c r="G1104" t="s">
        <v>8527</v>
      </c>
      <c r="H1104" t="s">
        <v>11745</v>
      </c>
      <c r="I1104" t="s">
        <v>10322</v>
      </c>
      <c r="J1104" t="s">
        <v>10351</v>
      </c>
      <c r="K1104" t="s">
        <v>10352</v>
      </c>
      <c r="L1104" t="s">
        <v>10325</v>
      </c>
      <c r="M1104" t="s">
        <v>10326</v>
      </c>
      <c r="N1104" t="s">
        <v>11722</v>
      </c>
      <c r="O1104" t="s">
        <v>10327</v>
      </c>
      <c r="P1104" t="s">
        <v>10328</v>
      </c>
      <c r="Q1104" t="s">
        <v>10329</v>
      </c>
      <c r="R1104" t="s">
        <v>10327</v>
      </c>
      <c r="S1104" t="s">
        <v>10327</v>
      </c>
      <c r="T1104" t="s">
        <v>10330</v>
      </c>
      <c r="U1104" t="str">
        <f t="shared" si="17"/>
        <v>6222082505000645955450</v>
      </c>
      <c r="V1104" t="e">
        <f>VLOOKUP(U1104,网银退汇!F:G,2,FALSE)</f>
        <v>#N/A</v>
      </c>
      <c r="W1104" t="e">
        <f>VLOOKUP(U1104,网银退汇!F:O,10,FALSE)</f>
        <v>#N/A</v>
      </c>
      <c r="X1104" t="e">
        <f>VLOOKUP(C1104,自助退!L:V,11,FALSE)</f>
        <v>#N/A</v>
      </c>
    </row>
    <row r="1105" spans="1:24">
      <c r="A1105" t="s">
        <v>11722</v>
      </c>
      <c r="B1105" t="s">
        <v>3330</v>
      </c>
      <c r="C1105" t="s">
        <v>8528</v>
      </c>
      <c r="D1105">
        <v>282</v>
      </c>
      <c r="E1105" t="s">
        <v>11746</v>
      </c>
      <c r="F1105" t="s">
        <v>88</v>
      </c>
      <c r="G1105" t="s">
        <v>8530</v>
      </c>
      <c r="H1105" t="s">
        <v>3332</v>
      </c>
      <c r="I1105" t="s">
        <v>10322</v>
      </c>
      <c r="J1105" t="s">
        <v>10339</v>
      </c>
      <c r="K1105" t="s">
        <v>10340</v>
      </c>
      <c r="L1105" t="s">
        <v>10325</v>
      </c>
      <c r="M1105" t="s">
        <v>10326</v>
      </c>
      <c r="N1105" t="s">
        <v>11722</v>
      </c>
      <c r="O1105" t="s">
        <v>10327</v>
      </c>
      <c r="P1105" t="s">
        <v>10328</v>
      </c>
      <c r="Q1105" t="s">
        <v>10329</v>
      </c>
      <c r="R1105" t="s">
        <v>10327</v>
      </c>
      <c r="S1105" t="s">
        <v>10327</v>
      </c>
      <c r="T1105" t="s">
        <v>10330</v>
      </c>
      <c r="U1105" t="str">
        <f t="shared" si="17"/>
        <v>6226631300463913282</v>
      </c>
      <c r="V1105" t="e">
        <f>VLOOKUP(U1105,网银退汇!F:G,2,FALSE)</f>
        <v>#N/A</v>
      </c>
      <c r="W1105" t="e">
        <f>VLOOKUP(U1105,网银退汇!F:O,10,FALSE)</f>
        <v>#N/A</v>
      </c>
      <c r="X1105" t="e">
        <f>VLOOKUP(C1105,自助退!L:V,11,FALSE)</f>
        <v>#N/A</v>
      </c>
    </row>
    <row r="1106" spans="1:24">
      <c r="A1106" t="s">
        <v>11722</v>
      </c>
      <c r="B1106" t="s">
        <v>3333</v>
      </c>
      <c r="C1106" t="s">
        <v>8531</v>
      </c>
      <c r="D1106">
        <v>78</v>
      </c>
      <c r="E1106" t="s">
        <v>11747</v>
      </c>
      <c r="F1106" t="s">
        <v>88</v>
      </c>
      <c r="G1106" t="s">
        <v>258</v>
      </c>
      <c r="H1106" t="s">
        <v>206</v>
      </c>
      <c r="I1106" t="s">
        <v>10322</v>
      </c>
      <c r="J1106" t="s">
        <v>10381</v>
      </c>
      <c r="K1106" t="s">
        <v>10382</v>
      </c>
      <c r="L1106" t="s">
        <v>10325</v>
      </c>
      <c r="M1106" t="s">
        <v>10326</v>
      </c>
      <c r="N1106" t="s">
        <v>11722</v>
      </c>
      <c r="O1106" t="s">
        <v>10327</v>
      </c>
      <c r="P1106" t="s">
        <v>10328</v>
      </c>
      <c r="Q1106" t="s">
        <v>10329</v>
      </c>
      <c r="R1106" t="s">
        <v>10327</v>
      </c>
      <c r="S1106" t="s">
        <v>10327</v>
      </c>
      <c r="T1106" t="s">
        <v>10330</v>
      </c>
      <c r="U1106" t="str">
        <f t="shared" si="17"/>
        <v>621282086250957817178</v>
      </c>
      <c r="V1106" t="e">
        <f>VLOOKUP(U1106,网银退汇!F:G,2,FALSE)</f>
        <v>#N/A</v>
      </c>
      <c r="W1106" t="e">
        <f>VLOOKUP(U1106,网银退汇!F:O,10,FALSE)</f>
        <v>#N/A</v>
      </c>
      <c r="X1106" t="e">
        <f>VLOOKUP(C1106,自助退!L:V,11,FALSE)</f>
        <v>#N/A</v>
      </c>
    </row>
    <row r="1107" spans="1:24">
      <c r="A1107" t="s">
        <v>11722</v>
      </c>
      <c r="B1107" t="s">
        <v>3334</v>
      </c>
      <c r="C1107" t="s">
        <v>8533</v>
      </c>
      <c r="D1107">
        <v>631</v>
      </c>
      <c r="E1107" t="s">
        <v>11748</v>
      </c>
      <c r="F1107" t="s">
        <v>88</v>
      </c>
      <c r="G1107" t="s">
        <v>8535</v>
      </c>
      <c r="H1107" t="s">
        <v>3336</v>
      </c>
      <c r="I1107" t="s">
        <v>10335</v>
      </c>
      <c r="J1107" t="s">
        <v>10</v>
      </c>
      <c r="K1107" t="s">
        <v>10336</v>
      </c>
      <c r="L1107" t="s">
        <v>10325</v>
      </c>
      <c r="M1107" t="s">
        <v>10326</v>
      </c>
      <c r="N1107" t="s">
        <v>11722</v>
      </c>
      <c r="O1107" t="s">
        <v>10327</v>
      </c>
      <c r="P1107" t="s">
        <v>10328</v>
      </c>
      <c r="Q1107" t="s">
        <v>10329</v>
      </c>
      <c r="R1107" t="s">
        <v>10327</v>
      </c>
      <c r="S1107" t="s">
        <v>10327</v>
      </c>
      <c r="T1107" t="s">
        <v>10330</v>
      </c>
      <c r="U1107" t="str">
        <f t="shared" si="17"/>
        <v>3568891143040806631</v>
      </c>
      <c r="V1107" t="e">
        <f>VLOOKUP(U1107,网银退汇!F:G,2,FALSE)</f>
        <v>#N/A</v>
      </c>
      <c r="W1107" t="e">
        <f>VLOOKUP(U1107,网银退汇!F:O,10,FALSE)</f>
        <v>#N/A</v>
      </c>
      <c r="X1107" t="e">
        <f>VLOOKUP(C1107,自助退!L:V,11,FALSE)</f>
        <v>#N/A</v>
      </c>
    </row>
    <row r="1108" spans="1:24">
      <c r="A1108" t="s">
        <v>11722</v>
      </c>
      <c r="B1108" t="s">
        <v>3337</v>
      </c>
      <c r="C1108" t="s">
        <v>8539</v>
      </c>
      <c r="D1108">
        <v>64</v>
      </c>
      <c r="E1108" t="s">
        <v>11749</v>
      </c>
      <c r="F1108" t="s">
        <v>88</v>
      </c>
      <c r="G1108" t="s">
        <v>8541</v>
      </c>
      <c r="H1108" t="s">
        <v>11750</v>
      </c>
      <c r="I1108" t="s">
        <v>10656</v>
      </c>
      <c r="J1108" t="s">
        <v>10657</v>
      </c>
      <c r="K1108" t="s">
        <v>10402</v>
      </c>
      <c r="L1108" t="s">
        <v>10325</v>
      </c>
      <c r="M1108" t="s">
        <v>10326</v>
      </c>
      <c r="N1108" t="s">
        <v>11722</v>
      </c>
      <c r="O1108" t="s">
        <v>10403</v>
      </c>
      <c r="P1108" t="s">
        <v>10328</v>
      </c>
      <c r="Q1108" t="s">
        <v>10329</v>
      </c>
      <c r="R1108" t="s">
        <v>10327</v>
      </c>
      <c r="S1108" t="s">
        <v>10327</v>
      </c>
      <c r="T1108" t="s">
        <v>10330</v>
      </c>
      <c r="U1108" t="str">
        <f t="shared" si="17"/>
        <v>622369084496080364</v>
      </c>
      <c r="V1108" t="e">
        <f>VLOOKUP(U1108,网银退汇!F:G,2,FALSE)</f>
        <v>#N/A</v>
      </c>
      <c r="W1108" t="e">
        <f>VLOOKUP(U1108,网银退汇!F:O,10,FALSE)</f>
        <v>#N/A</v>
      </c>
      <c r="X1108" t="e">
        <f>VLOOKUP(C1108,自助退!L:V,11,FALSE)</f>
        <v>#N/A</v>
      </c>
    </row>
    <row r="1109" spans="1:24">
      <c r="A1109" t="s">
        <v>11722</v>
      </c>
      <c r="B1109" t="s">
        <v>8536</v>
      </c>
      <c r="C1109" t="s">
        <v>8537</v>
      </c>
      <c r="D1109">
        <v>300</v>
      </c>
      <c r="E1109" t="s">
        <v>11751</v>
      </c>
      <c r="F1109" t="s">
        <v>96</v>
      </c>
      <c r="G1109" t="s">
        <v>5061</v>
      </c>
      <c r="H1109" t="s">
        <v>3339</v>
      </c>
      <c r="I1109" t="s">
        <v>10656</v>
      </c>
      <c r="J1109" t="s">
        <v>10657</v>
      </c>
      <c r="K1109" t="s">
        <v>10402</v>
      </c>
      <c r="L1109" t="s">
        <v>10325</v>
      </c>
      <c r="M1109" t="s">
        <v>10364</v>
      </c>
      <c r="N1109" t="s">
        <v>11722</v>
      </c>
      <c r="O1109" t="s">
        <v>10403</v>
      </c>
      <c r="P1109" t="s">
        <v>10328</v>
      </c>
      <c r="Q1109" t="s">
        <v>10365</v>
      </c>
      <c r="R1109" t="s">
        <v>10327</v>
      </c>
      <c r="S1109" t="s">
        <v>10327</v>
      </c>
      <c r="T1109" t="s">
        <v>10366</v>
      </c>
      <c r="U1109" t="str">
        <f t="shared" si="17"/>
        <v>6231900000028111470300</v>
      </c>
      <c r="V1109">
        <f>VLOOKUP(U1109,网银退汇!F:G,2,FALSE)</f>
        <v>300</v>
      </c>
      <c r="W1109" t="str">
        <f>VLOOKUP(U1109,网银退汇!F:O,10,FALSE)</f>
        <v>20170623</v>
      </c>
      <c r="X1109">
        <f>VLOOKUP(C1109,自助退!L:V,11,FALSE)</f>
        <v>300</v>
      </c>
    </row>
    <row r="1110" spans="1:24">
      <c r="A1110" t="s">
        <v>11722</v>
      </c>
      <c r="B1110" t="s">
        <v>3340</v>
      </c>
      <c r="C1110" t="s">
        <v>8542</v>
      </c>
      <c r="D1110">
        <v>796</v>
      </c>
      <c r="E1110" t="s">
        <v>11752</v>
      </c>
      <c r="F1110" t="s">
        <v>88</v>
      </c>
      <c r="G1110" t="s">
        <v>8544</v>
      </c>
      <c r="H1110" t="s">
        <v>11753</v>
      </c>
      <c r="I1110" t="s">
        <v>10335</v>
      </c>
      <c r="J1110" t="s">
        <v>10374</v>
      </c>
      <c r="K1110" t="s">
        <v>10375</v>
      </c>
      <c r="L1110" t="s">
        <v>10325</v>
      </c>
      <c r="M1110" t="s">
        <v>10326</v>
      </c>
      <c r="N1110" t="s">
        <v>11722</v>
      </c>
      <c r="O1110" t="s">
        <v>10327</v>
      </c>
      <c r="P1110" t="s">
        <v>10328</v>
      </c>
      <c r="Q1110" t="s">
        <v>10329</v>
      </c>
      <c r="R1110" t="s">
        <v>10327</v>
      </c>
      <c r="S1110" t="s">
        <v>10327</v>
      </c>
      <c r="T1110" t="s">
        <v>10330</v>
      </c>
      <c r="U1110" t="str">
        <f t="shared" si="17"/>
        <v>6221550348653845796</v>
      </c>
      <c r="V1110" t="e">
        <f>VLOOKUP(U1110,网银退汇!F:G,2,FALSE)</f>
        <v>#N/A</v>
      </c>
      <c r="W1110" t="e">
        <f>VLOOKUP(U1110,网银退汇!F:O,10,FALSE)</f>
        <v>#N/A</v>
      </c>
      <c r="X1110" t="e">
        <f>VLOOKUP(C1110,自助退!L:V,11,FALSE)</f>
        <v>#N/A</v>
      </c>
    </row>
    <row r="1111" spans="1:24">
      <c r="A1111" t="s">
        <v>11722</v>
      </c>
      <c r="B1111" t="s">
        <v>3343</v>
      </c>
      <c r="C1111" t="s">
        <v>8545</v>
      </c>
      <c r="D1111">
        <v>27</v>
      </c>
      <c r="E1111" t="s">
        <v>11754</v>
      </c>
      <c r="F1111" t="s">
        <v>88</v>
      </c>
      <c r="G1111" t="s">
        <v>8547</v>
      </c>
      <c r="H1111" t="s">
        <v>3345</v>
      </c>
      <c r="I1111" t="s">
        <v>10322</v>
      </c>
      <c r="J1111" t="s">
        <v>10348</v>
      </c>
      <c r="K1111" t="s">
        <v>10349</v>
      </c>
      <c r="L1111" t="s">
        <v>10325</v>
      </c>
      <c r="M1111" t="s">
        <v>10326</v>
      </c>
      <c r="N1111" t="s">
        <v>11722</v>
      </c>
      <c r="O1111" t="s">
        <v>10327</v>
      </c>
      <c r="P1111" t="s">
        <v>10328</v>
      </c>
      <c r="Q1111" t="s">
        <v>10329</v>
      </c>
      <c r="R1111" t="s">
        <v>10327</v>
      </c>
      <c r="S1111" t="s">
        <v>10327</v>
      </c>
      <c r="T1111" t="s">
        <v>10330</v>
      </c>
      <c r="U1111" t="str">
        <f t="shared" si="17"/>
        <v>623668386000034775227</v>
      </c>
      <c r="V1111" t="e">
        <f>VLOOKUP(U1111,网银退汇!F:G,2,FALSE)</f>
        <v>#N/A</v>
      </c>
      <c r="W1111" t="e">
        <f>VLOOKUP(U1111,网银退汇!F:O,10,FALSE)</f>
        <v>#N/A</v>
      </c>
      <c r="X1111" t="e">
        <f>VLOOKUP(C1111,自助退!L:V,11,FALSE)</f>
        <v>#N/A</v>
      </c>
    </row>
    <row r="1112" spans="1:24">
      <c r="A1112" t="s">
        <v>11722</v>
      </c>
      <c r="B1112" t="s">
        <v>3346</v>
      </c>
      <c r="C1112" t="s">
        <v>8548</v>
      </c>
      <c r="D1112">
        <v>299</v>
      </c>
      <c r="E1112" t="s">
        <v>11755</v>
      </c>
      <c r="F1112" t="s">
        <v>88</v>
      </c>
      <c r="G1112" t="s">
        <v>8550</v>
      </c>
      <c r="H1112" t="s">
        <v>11756</v>
      </c>
      <c r="I1112" t="s">
        <v>10335</v>
      </c>
      <c r="J1112" t="s">
        <v>10</v>
      </c>
      <c r="K1112" t="s">
        <v>10336</v>
      </c>
      <c r="L1112" t="s">
        <v>10325</v>
      </c>
      <c r="M1112" t="s">
        <v>10326</v>
      </c>
      <c r="N1112" t="s">
        <v>11722</v>
      </c>
      <c r="O1112" t="s">
        <v>10327</v>
      </c>
      <c r="P1112" t="s">
        <v>10328</v>
      </c>
      <c r="Q1112" t="s">
        <v>10329</v>
      </c>
      <c r="R1112" t="s">
        <v>10327</v>
      </c>
      <c r="S1112" t="s">
        <v>10327</v>
      </c>
      <c r="T1112" t="s">
        <v>10330</v>
      </c>
      <c r="U1112" t="str">
        <f t="shared" si="17"/>
        <v>6258021018064487299</v>
      </c>
      <c r="V1112" t="e">
        <f>VLOOKUP(U1112,网银退汇!F:G,2,FALSE)</f>
        <v>#N/A</v>
      </c>
      <c r="W1112" t="e">
        <f>VLOOKUP(U1112,网银退汇!F:O,10,FALSE)</f>
        <v>#N/A</v>
      </c>
      <c r="X1112" t="e">
        <f>VLOOKUP(C1112,自助退!L:V,11,FALSE)</f>
        <v>#N/A</v>
      </c>
    </row>
    <row r="1113" spans="1:24">
      <c r="A1113" t="s">
        <v>11722</v>
      </c>
      <c r="B1113" t="s">
        <v>3349</v>
      </c>
      <c r="C1113" t="s">
        <v>8551</v>
      </c>
      <c r="D1113">
        <v>4</v>
      </c>
      <c r="E1113" t="s">
        <v>11757</v>
      </c>
      <c r="F1113" t="s">
        <v>88</v>
      </c>
      <c r="G1113" t="s">
        <v>8553</v>
      </c>
      <c r="H1113" t="s">
        <v>431</v>
      </c>
      <c r="I1113" t="s">
        <v>11758</v>
      </c>
      <c r="J1113" t="s">
        <v>11759</v>
      </c>
      <c r="K1113" t="s">
        <v>11760</v>
      </c>
      <c r="L1113" t="s">
        <v>10325</v>
      </c>
      <c r="M1113" t="s">
        <v>10326</v>
      </c>
      <c r="N1113" t="s">
        <v>11722</v>
      </c>
      <c r="O1113" t="s">
        <v>10327</v>
      </c>
      <c r="P1113" t="s">
        <v>10328</v>
      </c>
      <c r="Q1113" t="s">
        <v>10329</v>
      </c>
      <c r="R1113" t="s">
        <v>10327</v>
      </c>
      <c r="S1113" t="s">
        <v>10327</v>
      </c>
      <c r="T1113" t="s">
        <v>10330</v>
      </c>
      <c r="U1113" t="str">
        <f t="shared" si="17"/>
        <v>62149788000055284</v>
      </c>
      <c r="V1113" t="e">
        <f>VLOOKUP(U1113,网银退汇!F:G,2,FALSE)</f>
        <v>#N/A</v>
      </c>
      <c r="W1113" t="e">
        <f>VLOOKUP(U1113,网银退汇!F:O,10,FALSE)</f>
        <v>#N/A</v>
      </c>
      <c r="X1113" t="e">
        <f>VLOOKUP(C1113,自助退!L:V,11,FALSE)</f>
        <v>#N/A</v>
      </c>
    </row>
    <row r="1114" spans="1:24">
      <c r="A1114" t="s">
        <v>11722</v>
      </c>
      <c r="B1114" t="s">
        <v>8554</v>
      </c>
      <c r="C1114" t="s">
        <v>8555</v>
      </c>
      <c r="D1114">
        <v>9999</v>
      </c>
      <c r="E1114" t="s">
        <v>11761</v>
      </c>
      <c r="F1114" t="s">
        <v>10740</v>
      </c>
      <c r="G1114" t="s">
        <v>5062</v>
      </c>
      <c r="H1114" t="s">
        <v>11762</v>
      </c>
      <c r="I1114" t="s">
        <v>10656</v>
      </c>
      <c r="J1114" t="s">
        <v>10657</v>
      </c>
      <c r="K1114" t="s">
        <v>10402</v>
      </c>
      <c r="L1114" t="s">
        <v>10325</v>
      </c>
      <c r="M1114" t="s">
        <v>10364</v>
      </c>
      <c r="N1114" t="s">
        <v>11722</v>
      </c>
      <c r="O1114" t="s">
        <v>10403</v>
      </c>
      <c r="P1114" t="s">
        <v>10328</v>
      </c>
      <c r="Q1114" t="s">
        <v>10365</v>
      </c>
      <c r="R1114" t="s">
        <v>10327</v>
      </c>
      <c r="S1114" t="s">
        <v>10327</v>
      </c>
      <c r="T1114" t="s">
        <v>10366</v>
      </c>
      <c r="U1114" t="str">
        <f t="shared" si="17"/>
        <v>62236918452950179999</v>
      </c>
      <c r="V1114">
        <f>VLOOKUP(U1114,网银退汇!F:G,2,FALSE)</f>
        <v>9999</v>
      </c>
      <c r="W1114" t="str">
        <f>VLOOKUP(U1114,网银退汇!F:O,10,FALSE)</f>
        <v>20170623</v>
      </c>
      <c r="X1114">
        <f>VLOOKUP(C1114,自助退!L:V,11,FALSE)</f>
        <v>9999</v>
      </c>
    </row>
    <row r="1115" spans="1:24">
      <c r="A1115" t="s">
        <v>11722</v>
      </c>
      <c r="B1115" t="s">
        <v>3353</v>
      </c>
      <c r="C1115" t="s">
        <v>8557</v>
      </c>
      <c r="D1115">
        <v>263</v>
      </c>
      <c r="E1115" t="s">
        <v>11763</v>
      </c>
      <c r="F1115" t="s">
        <v>88</v>
      </c>
      <c r="G1115" t="s">
        <v>8559</v>
      </c>
      <c r="H1115" t="s">
        <v>11764</v>
      </c>
      <c r="I1115" t="s">
        <v>10335</v>
      </c>
      <c r="J1115" t="s">
        <v>10</v>
      </c>
      <c r="K1115" t="s">
        <v>10336</v>
      </c>
      <c r="L1115" t="s">
        <v>10325</v>
      </c>
      <c r="M1115" t="s">
        <v>10326</v>
      </c>
      <c r="N1115" t="s">
        <v>11722</v>
      </c>
      <c r="O1115" t="s">
        <v>10327</v>
      </c>
      <c r="P1115" t="s">
        <v>10328</v>
      </c>
      <c r="Q1115" t="s">
        <v>10329</v>
      </c>
      <c r="R1115" t="s">
        <v>10327</v>
      </c>
      <c r="S1115" t="s">
        <v>10327</v>
      </c>
      <c r="T1115" t="s">
        <v>10330</v>
      </c>
      <c r="U1115" t="str">
        <f t="shared" si="17"/>
        <v>6225760014188937263</v>
      </c>
      <c r="V1115" t="e">
        <f>VLOOKUP(U1115,网银退汇!F:G,2,FALSE)</f>
        <v>#N/A</v>
      </c>
      <c r="W1115" t="e">
        <f>VLOOKUP(U1115,网银退汇!F:O,10,FALSE)</f>
        <v>#N/A</v>
      </c>
      <c r="X1115" t="e">
        <f>VLOOKUP(C1115,自助退!L:V,11,FALSE)</f>
        <v>#N/A</v>
      </c>
    </row>
    <row r="1116" spans="1:24">
      <c r="A1116" t="s">
        <v>11722</v>
      </c>
      <c r="B1116" t="s">
        <v>3356</v>
      </c>
      <c r="C1116" t="s">
        <v>8560</v>
      </c>
      <c r="D1116">
        <v>80</v>
      </c>
      <c r="E1116" t="s">
        <v>11765</v>
      </c>
      <c r="F1116" t="s">
        <v>88</v>
      </c>
      <c r="G1116" t="s">
        <v>147</v>
      </c>
      <c r="H1116" t="s">
        <v>101</v>
      </c>
      <c r="I1116" t="s">
        <v>10656</v>
      </c>
      <c r="J1116" t="s">
        <v>10657</v>
      </c>
      <c r="K1116" t="s">
        <v>10402</v>
      </c>
      <c r="L1116" t="s">
        <v>10325</v>
      </c>
      <c r="M1116" t="s">
        <v>10326</v>
      </c>
      <c r="N1116" t="s">
        <v>11722</v>
      </c>
      <c r="O1116" t="s">
        <v>10403</v>
      </c>
      <c r="P1116" t="s">
        <v>10328</v>
      </c>
      <c r="Q1116" t="s">
        <v>10329</v>
      </c>
      <c r="R1116" t="s">
        <v>10327</v>
      </c>
      <c r="S1116" t="s">
        <v>10327</v>
      </c>
      <c r="T1116" t="s">
        <v>10330</v>
      </c>
      <c r="U1116" t="str">
        <f t="shared" si="17"/>
        <v>623190000005749969780</v>
      </c>
      <c r="V1116" t="e">
        <f>VLOOKUP(U1116,网银退汇!F:G,2,FALSE)</f>
        <v>#N/A</v>
      </c>
      <c r="W1116" t="e">
        <f>VLOOKUP(U1116,网银退汇!F:O,10,FALSE)</f>
        <v>#N/A</v>
      </c>
      <c r="X1116" t="e">
        <f>VLOOKUP(C1116,自助退!L:V,11,FALSE)</f>
        <v>#N/A</v>
      </c>
    </row>
    <row r="1117" spans="1:24">
      <c r="A1117" t="s">
        <v>11722</v>
      </c>
      <c r="B1117" t="s">
        <v>3357</v>
      </c>
      <c r="C1117" t="s">
        <v>8562</v>
      </c>
      <c r="D1117">
        <v>150</v>
      </c>
      <c r="E1117" t="s">
        <v>11766</v>
      </c>
      <c r="F1117" t="s">
        <v>88</v>
      </c>
      <c r="G1117" t="s">
        <v>8564</v>
      </c>
      <c r="H1117" t="s">
        <v>3359</v>
      </c>
      <c r="I1117" t="s">
        <v>10322</v>
      </c>
      <c r="J1117" t="s">
        <v>10351</v>
      </c>
      <c r="K1117" t="s">
        <v>10352</v>
      </c>
      <c r="L1117" t="s">
        <v>10325</v>
      </c>
      <c r="M1117" t="s">
        <v>10326</v>
      </c>
      <c r="N1117" t="s">
        <v>11722</v>
      </c>
      <c r="O1117" t="s">
        <v>10327</v>
      </c>
      <c r="P1117" t="s">
        <v>10328</v>
      </c>
      <c r="Q1117" t="s">
        <v>10329</v>
      </c>
      <c r="R1117" t="s">
        <v>10327</v>
      </c>
      <c r="S1117" t="s">
        <v>10327</v>
      </c>
      <c r="T1117" t="s">
        <v>10330</v>
      </c>
      <c r="U1117" t="str">
        <f t="shared" si="17"/>
        <v>6212262517001810341150</v>
      </c>
      <c r="V1117" t="e">
        <f>VLOOKUP(U1117,网银退汇!F:G,2,FALSE)</f>
        <v>#N/A</v>
      </c>
      <c r="W1117" t="e">
        <f>VLOOKUP(U1117,网银退汇!F:O,10,FALSE)</f>
        <v>#N/A</v>
      </c>
      <c r="X1117" t="e">
        <f>VLOOKUP(C1117,自助退!L:V,11,FALSE)</f>
        <v>#N/A</v>
      </c>
    </row>
    <row r="1118" spans="1:24">
      <c r="A1118" t="s">
        <v>11722</v>
      </c>
      <c r="B1118" t="s">
        <v>3360</v>
      </c>
      <c r="C1118" t="s">
        <v>8565</v>
      </c>
      <c r="D1118">
        <v>800</v>
      </c>
      <c r="E1118" t="s">
        <v>11767</v>
      </c>
      <c r="F1118" t="s">
        <v>88</v>
      </c>
      <c r="G1118" t="s">
        <v>83</v>
      </c>
      <c r="H1118" t="s">
        <v>11768</v>
      </c>
      <c r="I1118" t="s">
        <v>10656</v>
      </c>
      <c r="J1118" t="s">
        <v>10657</v>
      </c>
      <c r="K1118" t="s">
        <v>10402</v>
      </c>
      <c r="L1118" t="s">
        <v>10325</v>
      </c>
      <c r="M1118" t="s">
        <v>10326</v>
      </c>
      <c r="N1118" t="s">
        <v>11722</v>
      </c>
      <c r="O1118" t="s">
        <v>10403</v>
      </c>
      <c r="P1118" t="s">
        <v>10328</v>
      </c>
      <c r="Q1118" t="s">
        <v>10329</v>
      </c>
      <c r="R1118" t="s">
        <v>10327</v>
      </c>
      <c r="S1118" t="s">
        <v>10327</v>
      </c>
      <c r="T1118" t="s">
        <v>10330</v>
      </c>
      <c r="U1118" t="str">
        <f t="shared" si="17"/>
        <v>6231900000057513364800</v>
      </c>
      <c r="V1118" t="e">
        <f>VLOOKUP(U1118,网银退汇!F:G,2,FALSE)</f>
        <v>#N/A</v>
      </c>
      <c r="W1118" t="e">
        <f>VLOOKUP(U1118,网银退汇!F:O,10,FALSE)</f>
        <v>#N/A</v>
      </c>
      <c r="X1118" t="e">
        <f>VLOOKUP(C1118,自助退!L:V,11,FALSE)</f>
        <v>#N/A</v>
      </c>
    </row>
    <row r="1119" spans="1:24">
      <c r="A1119" t="s">
        <v>11722</v>
      </c>
      <c r="B1119" t="s">
        <v>8567</v>
      </c>
      <c r="C1119" t="s">
        <v>8568</v>
      </c>
      <c r="D1119">
        <v>700</v>
      </c>
      <c r="E1119" t="s">
        <v>11769</v>
      </c>
      <c r="F1119" t="s">
        <v>90</v>
      </c>
      <c r="G1119" t="s">
        <v>5063</v>
      </c>
      <c r="H1119" t="s">
        <v>3362</v>
      </c>
      <c r="I1119" t="s">
        <v>10322</v>
      </c>
      <c r="J1119" t="s">
        <v>10348</v>
      </c>
      <c r="K1119" t="s">
        <v>10349</v>
      </c>
      <c r="L1119" t="s">
        <v>10325</v>
      </c>
      <c r="M1119" t="s">
        <v>10364</v>
      </c>
      <c r="N1119" t="s">
        <v>11722</v>
      </c>
      <c r="O1119" t="s">
        <v>10327</v>
      </c>
      <c r="P1119" t="s">
        <v>10328</v>
      </c>
      <c r="Q1119" t="s">
        <v>10365</v>
      </c>
      <c r="R1119" t="s">
        <v>10327</v>
      </c>
      <c r="S1119" t="s">
        <v>10327</v>
      </c>
      <c r="T1119" t="s">
        <v>10366</v>
      </c>
      <c r="U1119" t="str">
        <f t="shared" si="17"/>
        <v>6217003970000711205700</v>
      </c>
      <c r="V1119">
        <f>VLOOKUP(U1119,网银退汇!F:G,2,FALSE)</f>
        <v>700</v>
      </c>
      <c r="W1119" t="str">
        <f>VLOOKUP(U1119,网银退汇!F:O,10,FALSE)</f>
        <v>20170623</v>
      </c>
      <c r="X1119">
        <f>VLOOKUP(C1119,自助退!L:V,11,FALSE)</f>
        <v>700</v>
      </c>
    </row>
    <row r="1120" spans="1:24">
      <c r="A1120" t="s">
        <v>11722</v>
      </c>
      <c r="B1120" t="s">
        <v>3363</v>
      </c>
      <c r="C1120" t="s">
        <v>8570</v>
      </c>
      <c r="D1120">
        <v>100</v>
      </c>
      <c r="E1120" t="s">
        <v>11770</v>
      </c>
      <c r="F1120" t="s">
        <v>88</v>
      </c>
      <c r="G1120" t="s">
        <v>8572</v>
      </c>
      <c r="H1120" t="s">
        <v>11771</v>
      </c>
      <c r="I1120" t="s">
        <v>10322</v>
      </c>
      <c r="J1120" t="s">
        <v>10397</v>
      </c>
      <c r="K1120" t="s">
        <v>10398</v>
      </c>
      <c r="L1120" t="s">
        <v>10325</v>
      </c>
      <c r="M1120" t="s">
        <v>10326</v>
      </c>
      <c r="N1120" t="s">
        <v>11722</v>
      </c>
      <c r="O1120" t="s">
        <v>10327</v>
      </c>
      <c r="P1120" t="s">
        <v>10328</v>
      </c>
      <c r="Q1120" t="s">
        <v>10329</v>
      </c>
      <c r="R1120" t="s">
        <v>10327</v>
      </c>
      <c r="S1120" t="s">
        <v>10327</v>
      </c>
      <c r="T1120" t="s">
        <v>10330</v>
      </c>
      <c r="U1120" t="str">
        <f t="shared" si="17"/>
        <v>6226370009592744100</v>
      </c>
      <c r="V1120" t="e">
        <f>VLOOKUP(U1120,网银退汇!F:G,2,FALSE)</f>
        <v>#N/A</v>
      </c>
      <c r="W1120" t="e">
        <f>VLOOKUP(U1120,网银退汇!F:O,10,FALSE)</f>
        <v>#N/A</v>
      </c>
      <c r="X1120" t="e">
        <f>VLOOKUP(C1120,自助退!L:V,11,FALSE)</f>
        <v>#N/A</v>
      </c>
    </row>
    <row r="1121" spans="1:24">
      <c r="A1121" t="s">
        <v>11722</v>
      </c>
      <c r="B1121" t="s">
        <v>3366</v>
      </c>
      <c r="C1121" t="s">
        <v>8573</v>
      </c>
      <c r="D1121">
        <v>844</v>
      </c>
      <c r="E1121" t="s">
        <v>11772</v>
      </c>
      <c r="F1121" t="s">
        <v>88</v>
      </c>
      <c r="G1121" t="s">
        <v>8575</v>
      </c>
      <c r="H1121" t="s">
        <v>11771</v>
      </c>
      <c r="I1121" t="s">
        <v>10335</v>
      </c>
      <c r="J1121" t="s">
        <v>10374</v>
      </c>
      <c r="K1121" t="s">
        <v>10375</v>
      </c>
      <c r="L1121" t="s">
        <v>10325</v>
      </c>
      <c r="M1121" t="s">
        <v>10326</v>
      </c>
      <c r="N1121" t="s">
        <v>11722</v>
      </c>
      <c r="O1121" t="s">
        <v>10327</v>
      </c>
      <c r="P1121" t="s">
        <v>10328</v>
      </c>
      <c r="Q1121" t="s">
        <v>10329</v>
      </c>
      <c r="R1121" t="s">
        <v>10327</v>
      </c>
      <c r="S1121" t="s">
        <v>10327</v>
      </c>
      <c r="T1121" t="s">
        <v>10330</v>
      </c>
      <c r="U1121" t="str">
        <f t="shared" si="17"/>
        <v>6221550990795381844</v>
      </c>
      <c r="V1121" t="e">
        <f>VLOOKUP(U1121,网银退汇!F:G,2,FALSE)</f>
        <v>#N/A</v>
      </c>
      <c r="W1121" t="e">
        <f>VLOOKUP(U1121,网银退汇!F:O,10,FALSE)</f>
        <v>#N/A</v>
      </c>
      <c r="X1121" t="e">
        <f>VLOOKUP(C1121,自助退!L:V,11,FALSE)</f>
        <v>#N/A</v>
      </c>
    </row>
    <row r="1122" spans="1:24">
      <c r="A1122" t="s">
        <v>11722</v>
      </c>
      <c r="B1122" t="s">
        <v>3367</v>
      </c>
      <c r="C1122" t="s">
        <v>8576</v>
      </c>
      <c r="D1122">
        <v>994</v>
      </c>
      <c r="E1122" t="s">
        <v>11773</v>
      </c>
      <c r="F1122" t="s">
        <v>88</v>
      </c>
      <c r="G1122" t="s">
        <v>8578</v>
      </c>
      <c r="H1122" t="s">
        <v>3369</v>
      </c>
      <c r="I1122" t="s">
        <v>10322</v>
      </c>
      <c r="J1122" t="s">
        <v>10381</v>
      </c>
      <c r="K1122" t="s">
        <v>10382</v>
      </c>
      <c r="L1122" t="s">
        <v>10325</v>
      </c>
      <c r="M1122" t="s">
        <v>10326</v>
      </c>
      <c r="N1122" t="s">
        <v>11722</v>
      </c>
      <c r="O1122" t="s">
        <v>10327</v>
      </c>
      <c r="P1122" t="s">
        <v>10328</v>
      </c>
      <c r="Q1122" t="s">
        <v>10329</v>
      </c>
      <c r="R1122" t="s">
        <v>10327</v>
      </c>
      <c r="S1122" t="s">
        <v>10327</v>
      </c>
      <c r="T1122" t="s">
        <v>10330</v>
      </c>
      <c r="U1122" t="str">
        <f t="shared" si="17"/>
        <v>6228483868590255672994</v>
      </c>
      <c r="V1122" t="e">
        <f>VLOOKUP(U1122,网银退汇!F:G,2,FALSE)</f>
        <v>#N/A</v>
      </c>
      <c r="W1122" t="e">
        <f>VLOOKUP(U1122,网银退汇!F:O,10,FALSE)</f>
        <v>#N/A</v>
      </c>
      <c r="X1122" t="e">
        <f>VLOOKUP(C1122,自助退!L:V,11,FALSE)</f>
        <v>#N/A</v>
      </c>
    </row>
    <row r="1123" spans="1:24">
      <c r="A1123" t="s">
        <v>11722</v>
      </c>
      <c r="B1123" t="s">
        <v>3370</v>
      </c>
      <c r="C1123" t="s">
        <v>8579</v>
      </c>
      <c r="D1123">
        <v>3584</v>
      </c>
      <c r="E1123" t="s">
        <v>11774</v>
      </c>
      <c r="F1123" t="s">
        <v>88</v>
      </c>
      <c r="G1123" t="s">
        <v>6886</v>
      </c>
      <c r="H1123" t="s">
        <v>1932</v>
      </c>
      <c r="I1123" t="s">
        <v>10322</v>
      </c>
      <c r="J1123" t="s">
        <v>10356</v>
      </c>
      <c r="K1123" t="s">
        <v>10357</v>
      </c>
      <c r="L1123" t="s">
        <v>10325</v>
      </c>
      <c r="M1123" t="s">
        <v>10326</v>
      </c>
      <c r="N1123" t="s">
        <v>11722</v>
      </c>
      <c r="O1123" t="s">
        <v>10327</v>
      </c>
      <c r="P1123" t="s">
        <v>10328</v>
      </c>
      <c r="Q1123" t="s">
        <v>10329</v>
      </c>
      <c r="R1123" t="s">
        <v>10327</v>
      </c>
      <c r="S1123" t="s">
        <v>10327</v>
      </c>
      <c r="T1123" t="s">
        <v>10330</v>
      </c>
      <c r="U1123" t="str">
        <f t="shared" si="17"/>
        <v>62218873000346042963584</v>
      </c>
      <c r="V1123" t="e">
        <f>VLOOKUP(U1123,网银退汇!F:G,2,FALSE)</f>
        <v>#N/A</v>
      </c>
      <c r="W1123" t="e">
        <f>VLOOKUP(U1123,网银退汇!F:O,10,FALSE)</f>
        <v>#N/A</v>
      </c>
      <c r="X1123" t="e">
        <f>VLOOKUP(C1123,自助退!L:V,11,FALSE)</f>
        <v>#N/A</v>
      </c>
    </row>
    <row r="1124" spans="1:24">
      <c r="A1124" t="s">
        <v>11722</v>
      </c>
      <c r="B1124" t="s">
        <v>3372</v>
      </c>
      <c r="C1124" t="s">
        <v>8581</v>
      </c>
      <c r="D1124">
        <v>1996</v>
      </c>
      <c r="E1124" t="s">
        <v>11775</v>
      </c>
      <c r="F1124" t="s">
        <v>88</v>
      </c>
      <c r="G1124" t="s">
        <v>8583</v>
      </c>
      <c r="H1124" t="s">
        <v>350</v>
      </c>
      <c r="I1124" t="s">
        <v>10322</v>
      </c>
      <c r="J1124" t="s">
        <v>10351</v>
      </c>
      <c r="K1124" t="s">
        <v>10352</v>
      </c>
      <c r="L1124" t="s">
        <v>10325</v>
      </c>
      <c r="M1124" t="s">
        <v>10326</v>
      </c>
      <c r="N1124" t="s">
        <v>11722</v>
      </c>
      <c r="O1124" t="s">
        <v>10327</v>
      </c>
      <c r="P1124" t="s">
        <v>10328</v>
      </c>
      <c r="Q1124" t="s">
        <v>10329</v>
      </c>
      <c r="R1124" t="s">
        <v>10327</v>
      </c>
      <c r="S1124" t="s">
        <v>10327</v>
      </c>
      <c r="T1124" t="s">
        <v>10330</v>
      </c>
      <c r="U1124" t="str">
        <f t="shared" si="17"/>
        <v>62122625050072411651996</v>
      </c>
      <c r="V1124" t="e">
        <f>VLOOKUP(U1124,网银退汇!F:G,2,FALSE)</f>
        <v>#N/A</v>
      </c>
      <c r="W1124" t="e">
        <f>VLOOKUP(U1124,网银退汇!F:O,10,FALSE)</f>
        <v>#N/A</v>
      </c>
      <c r="X1124" t="e">
        <f>VLOOKUP(C1124,自助退!L:V,11,FALSE)</f>
        <v>#N/A</v>
      </c>
    </row>
    <row r="1125" spans="1:24">
      <c r="A1125" t="s">
        <v>11722</v>
      </c>
      <c r="B1125" t="s">
        <v>3375</v>
      </c>
      <c r="C1125" t="s">
        <v>8584</v>
      </c>
      <c r="D1125">
        <v>364</v>
      </c>
      <c r="E1125" t="s">
        <v>11776</v>
      </c>
      <c r="F1125" t="s">
        <v>88</v>
      </c>
      <c r="G1125" t="s">
        <v>8586</v>
      </c>
      <c r="H1125" t="s">
        <v>3377</v>
      </c>
      <c r="I1125" t="s">
        <v>10369</v>
      </c>
      <c r="J1125" t="s">
        <v>10370</v>
      </c>
      <c r="K1125" t="s">
        <v>10371</v>
      </c>
      <c r="L1125" t="s">
        <v>10325</v>
      </c>
      <c r="M1125" t="s">
        <v>10326</v>
      </c>
      <c r="N1125" t="s">
        <v>11722</v>
      </c>
      <c r="O1125" t="s">
        <v>10327</v>
      </c>
      <c r="P1125" t="s">
        <v>10328</v>
      </c>
      <c r="Q1125" t="s">
        <v>10329</v>
      </c>
      <c r="R1125" t="s">
        <v>10327</v>
      </c>
      <c r="S1125" t="s">
        <v>10327</v>
      </c>
      <c r="T1125" t="s">
        <v>10330</v>
      </c>
      <c r="U1125" t="str">
        <f t="shared" si="17"/>
        <v>6226808011492817364</v>
      </c>
      <c r="V1125" t="e">
        <f>VLOOKUP(U1125,网银退汇!F:G,2,FALSE)</f>
        <v>#N/A</v>
      </c>
      <c r="W1125" t="e">
        <f>VLOOKUP(U1125,网银退汇!F:O,10,FALSE)</f>
        <v>#N/A</v>
      </c>
      <c r="X1125" t="e">
        <f>VLOOKUP(C1125,自助退!L:V,11,FALSE)</f>
        <v>#N/A</v>
      </c>
    </row>
    <row r="1126" spans="1:24">
      <c r="A1126" t="s">
        <v>11722</v>
      </c>
      <c r="B1126" t="s">
        <v>3378</v>
      </c>
      <c r="C1126" t="s">
        <v>8587</v>
      </c>
      <c r="D1126">
        <v>500</v>
      </c>
      <c r="E1126" t="s">
        <v>11777</v>
      </c>
      <c r="F1126" t="s">
        <v>88</v>
      </c>
      <c r="G1126" t="s">
        <v>8589</v>
      </c>
      <c r="H1126" t="s">
        <v>3380</v>
      </c>
      <c r="I1126" t="s">
        <v>10322</v>
      </c>
      <c r="J1126" t="s">
        <v>10348</v>
      </c>
      <c r="K1126" t="s">
        <v>10349</v>
      </c>
      <c r="L1126" t="s">
        <v>10325</v>
      </c>
      <c r="M1126" t="s">
        <v>10326</v>
      </c>
      <c r="N1126" t="s">
        <v>11722</v>
      </c>
      <c r="O1126" t="s">
        <v>10327</v>
      </c>
      <c r="P1126" t="s">
        <v>10328</v>
      </c>
      <c r="Q1126" t="s">
        <v>10329</v>
      </c>
      <c r="R1126" t="s">
        <v>10327</v>
      </c>
      <c r="S1126" t="s">
        <v>10327</v>
      </c>
      <c r="T1126" t="s">
        <v>10330</v>
      </c>
      <c r="U1126" t="str">
        <f t="shared" si="17"/>
        <v>6217003860007053828500</v>
      </c>
      <c r="V1126" t="e">
        <f>VLOOKUP(U1126,网银退汇!F:G,2,FALSE)</f>
        <v>#N/A</v>
      </c>
      <c r="W1126" t="e">
        <f>VLOOKUP(U1126,网银退汇!F:O,10,FALSE)</f>
        <v>#N/A</v>
      </c>
      <c r="X1126" t="e">
        <f>VLOOKUP(C1126,自助退!L:V,11,FALSE)</f>
        <v>#N/A</v>
      </c>
    </row>
    <row r="1127" spans="1:24">
      <c r="A1127" t="s">
        <v>11722</v>
      </c>
      <c r="B1127" t="s">
        <v>3381</v>
      </c>
      <c r="C1127" t="s">
        <v>8590</v>
      </c>
      <c r="D1127">
        <v>9597</v>
      </c>
      <c r="E1127" t="s">
        <v>11615</v>
      </c>
      <c r="F1127" t="s">
        <v>88</v>
      </c>
      <c r="G1127" t="s">
        <v>8592</v>
      </c>
      <c r="H1127" t="s">
        <v>3062</v>
      </c>
      <c r="I1127" t="s">
        <v>10656</v>
      </c>
      <c r="J1127" t="s">
        <v>10657</v>
      </c>
      <c r="K1127" t="s">
        <v>10402</v>
      </c>
      <c r="L1127" t="s">
        <v>10325</v>
      </c>
      <c r="M1127" t="s">
        <v>10326</v>
      </c>
      <c r="N1127" t="s">
        <v>11722</v>
      </c>
      <c r="O1127" t="s">
        <v>10403</v>
      </c>
      <c r="P1127" t="s">
        <v>10328</v>
      </c>
      <c r="Q1127" t="s">
        <v>10329</v>
      </c>
      <c r="R1127" t="s">
        <v>10327</v>
      </c>
      <c r="S1127" t="s">
        <v>10327</v>
      </c>
      <c r="T1127" t="s">
        <v>10330</v>
      </c>
      <c r="U1127" t="str">
        <f t="shared" si="17"/>
        <v>62236909694076489597</v>
      </c>
      <c r="V1127" t="e">
        <f>VLOOKUP(U1127,网银退汇!F:G,2,FALSE)</f>
        <v>#N/A</v>
      </c>
      <c r="W1127" t="e">
        <f>VLOOKUP(U1127,网银退汇!F:O,10,FALSE)</f>
        <v>#N/A</v>
      </c>
      <c r="X1127" t="e">
        <f>VLOOKUP(C1127,自助退!L:V,11,FALSE)</f>
        <v>#N/A</v>
      </c>
    </row>
    <row r="1128" spans="1:24">
      <c r="A1128" t="s">
        <v>11722</v>
      </c>
      <c r="B1128" t="s">
        <v>8593</v>
      </c>
      <c r="C1128" t="s">
        <v>8594</v>
      </c>
      <c r="D1128">
        <v>1200</v>
      </c>
      <c r="E1128" t="s">
        <v>11778</v>
      </c>
      <c r="F1128" t="s">
        <v>400</v>
      </c>
      <c r="G1128" t="s">
        <v>5011</v>
      </c>
      <c r="H1128" t="s">
        <v>1023</v>
      </c>
      <c r="I1128" t="s">
        <v>10335</v>
      </c>
      <c r="J1128" t="s">
        <v>10</v>
      </c>
      <c r="K1128" t="s">
        <v>10336</v>
      </c>
      <c r="L1128" t="s">
        <v>10325</v>
      </c>
      <c r="M1128" t="s">
        <v>10364</v>
      </c>
      <c r="N1128" t="s">
        <v>11722</v>
      </c>
      <c r="O1128" t="s">
        <v>10327</v>
      </c>
      <c r="P1128" t="s">
        <v>10328</v>
      </c>
      <c r="Q1128" t="s">
        <v>10365</v>
      </c>
      <c r="R1128" t="s">
        <v>10327</v>
      </c>
      <c r="S1128" t="s">
        <v>10327</v>
      </c>
      <c r="T1128" t="s">
        <v>10366</v>
      </c>
      <c r="U1128" t="str">
        <f t="shared" si="17"/>
        <v>62257583818991281200</v>
      </c>
      <c r="V1128">
        <f>VLOOKUP(U1128,网银退汇!F:G,2,FALSE)</f>
        <v>1200</v>
      </c>
      <c r="W1128" t="str">
        <f>VLOOKUP(U1128,网银退汇!F:O,10,FALSE)</f>
        <v>20170623</v>
      </c>
      <c r="X1128">
        <f>VLOOKUP(C1128,自助退!L:V,11,FALSE)</f>
        <v>1200</v>
      </c>
    </row>
    <row r="1129" spans="1:24">
      <c r="A1129" t="s">
        <v>11722</v>
      </c>
      <c r="B1129" t="s">
        <v>8596</v>
      </c>
      <c r="C1129" t="s">
        <v>8597</v>
      </c>
      <c r="D1129">
        <v>96</v>
      </c>
      <c r="E1129" t="s">
        <v>11779</v>
      </c>
      <c r="F1129" t="s">
        <v>10363</v>
      </c>
      <c r="G1129" t="s">
        <v>5064</v>
      </c>
      <c r="H1129" t="s">
        <v>3383</v>
      </c>
      <c r="I1129" t="s">
        <v>10322</v>
      </c>
      <c r="J1129" t="s">
        <v>10381</v>
      </c>
      <c r="K1129" t="s">
        <v>10382</v>
      </c>
      <c r="L1129" t="s">
        <v>10325</v>
      </c>
      <c r="M1129" t="s">
        <v>10364</v>
      </c>
      <c r="N1129" t="s">
        <v>11722</v>
      </c>
      <c r="O1129" t="s">
        <v>10327</v>
      </c>
      <c r="P1129" t="s">
        <v>10328</v>
      </c>
      <c r="Q1129" t="s">
        <v>10365</v>
      </c>
      <c r="R1129" t="s">
        <v>10327</v>
      </c>
      <c r="S1129" t="s">
        <v>10327</v>
      </c>
      <c r="T1129" t="s">
        <v>10366</v>
      </c>
      <c r="U1129" t="str">
        <f t="shared" si="17"/>
        <v>625996024954056896</v>
      </c>
      <c r="V1129">
        <f>VLOOKUP(U1129,网银退汇!F:G,2,FALSE)</f>
        <v>96</v>
      </c>
      <c r="W1129" t="str">
        <f>VLOOKUP(U1129,网银退汇!F:O,10,FALSE)</f>
        <v>20170623</v>
      </c>
      <c r="X1129">
        <f>VLOOKUP(C1129,自助退!L:V,11,FALSE)</f>
        <v>96</v>
      </c>
    </row>
    <row r="1130" spans="1:24">
      <c r="A1130" t="s">
        <v>11722</v>
      </c>
      <c r="B1130" t="s">
        <v>8599</v>
      </c>
      <c r="C1130" t="s">
        <v>8600</v>
      </c>
      <c r="D1130">
        <v>1832</v>
      </c>
      <c r="E1130" t="s">
        <v>11603</v>
      </c>
      <c r="F1130" t="s">
        <v>90</v>
      </c>
      <c r="G1130" t="s">
        <v>5049</v>
      </c>
      <c r="H1130" t="s">
        <v>3037</v>
      </c>
      <c r="I1130" t="s">
        <v>10322</v>
      </c>
      <c r="J1130" t="s">
        <v>10356</v>
      </c>
      <c r="K1130" t="s">
        <v>10357</v>
      </c>
      <c r="L1130" t="s">
        <v>10325</v>
      </c>
      <c r="M1130" t="s">
        <v>10364</v>
      </c>
      <c r="N1130" t="s">
        <v>11722</v>
      </c>
      <c r="O1130" t="s">
        <v>10327</v>
      </c>
      <c r="P1130" t="s">
        <v>10328</v>
      </c>
      <c r="Q1130" t="s">
        <v>10365</v>
      </c>
      <c r="R1130" t="s">
        <v>10327</v>
      </c>
      <c r="S1130" t="s">
        <v>10327</v>
      </c>
      <c r="T1130" t="s">
        <v>10366</v>
      </c>
      <c r="U1130" t="str">
        <f t="shared" si="17"/>
        <v>62218873000420166241832</v>
      </c>
      <c r="V1130">
        <f>VLOOKUP(U1130,网银退汇!F:G,2,FALSE)</f>
        <v>1832</v>
      </c>
      <c r="W1130">
        <v>20170623</v>
      </c>
      <c r="X1130">
        <f>VLOOKUP(C1130,自助退!L:V,11,FALSE)</f>
        <v>1832</v>
      </c>
    </row>
    <row r="1131" spans="1:24">
      <c r="A1131" t="s">
        <v>11722</v>
      </c>
      <c r="B1131" t="s">
        <v>3384</v>
      </c>
      <c r="C1131" t="s">
        <v>8602</v>
      </c>
      <c r="D1131">
        <v>9938</v>
      </c>
      <c r="E1131" t="s">
        <v>11780</v>
      </c>
      <c r="F1131" t="s">
        <v>88</v>
      </c>
      <c r="G1131" t="s">
        <v>8604</v>
      </c>
      <c r="H1131" t="s">
        <v>3386</v>
      </c>
      <c r="I1131" t="s">
        <v>10335</v>
      </c>
      <c r="J1131" t="s">
        <v>10</v>
      </c>
      <c r="K1131" t="s">
        <v>10336</v>
      </c>
      <c r="L1131" t="s">
        <v>10325</v>
      </c>
      <c r="M1131" t="s">
        <v>10326</v>
      </c>
      <c r="N1131" t="s">
        <v>11722</v>
      </c>
      <c r="O1131" t="s">
        <v>10327</v>
      </c>
      <c r="P1131" t="s">
        <v>10328</v>
      </c>
      <c r="Q1131" t="s">
        <v>10329</v>
      </c>
      <c r="R1131" t="s">
        <v>10327</v>
      </c>
      <c r="S1131" t="s">
        <v>10327</v>
      </c>
      <c r="T1131" t="s">
        <v>10330</v>
      </c>
      <c r="U1131" t="str">
        <f t="shared" si="17"/>
        <v>62257600296749059938</v>
      </c>
      <c r="V1131" t="e">
        <f>VLOOKUP(U1131,网银退汇!F:G,2,FALSE)</f>
        <v>#N/A</v>
      </c>
      <c r="W1131" t="e">
        <f>VLOOKUP(U1131,网银退汇!F:O,10,FALSE)</f>
        <v>#N/A</v>
      </c>
      <c r="X1131" t="e">
        <f>VLOOKUP(C1131,自助退!L:V,11,FALSE)</f>
        <v>#N/A</v>
      </c>
    </row>
    <row r="1132" spans="1:24">
      <c r="A1132" t="s">
        <v>11722</v>
      </c>
      <c r="B1132" t="s">
        <v>3387</v>
      </c>
      <c r="C1132" t="s">
        <v>8605</v>
      </c>
      <c r="D1132">
        <v>25</v>
      </c>
      <c r="E1132" t="s">
        <v>11781</v>
      </c>
      <c r="F1132" t="s">
        <v>88</v>
      </c>
      <c r="G1132" t="s">
        <v>8607</v>
      </c>
      <c r="H1132" t="s">
        <v>11782</v>
      </c>
      <c r="I1132" t="s">
        <v>10656</v>
      </c>
      <c r="J1132" t="s">
        <v>10657</v>
      </c>
      <c r="K1132" t="s">
        <v>10402</v>
      </c>
      <c r="L1132" t="s">
        <v>10325</v>
      </c>
      <c r="M1132" t="s">
        <v>10326</v>
      </c>
      <c r="N1132" t="s">
        <v>11722</v>
      </c>
      <c r="O1132" t="s">
        <v>10403</v>
      </c>
      <c r="P1132" t="s">
        <v>10328</v>
      </c>
      <c r="Q1132" t="s">
        <v>10329</v>
      </c>
      <c r="R1132" t="s">
        <v>10327</v>
      </c>
      <c r="S1132" t="s">
        <v>10327</v>
      </c>
      <c r="T1132" t="s">
        <v>10330</v>
      </c>
      <c r="U1132" t="str">
        <f t="shared" si="17"/>
        <v>622369253604337725</v>
      </c>
      <c r="V1132" t="e">
        <f>VLOOKUP(U1132,网银退汇!F:G,2,FALSE)</f>
        <v>#N/A</v>
      </c>
      <c r="W1132" t="e">
        <f>VLOOKUP(U1132,网银退汇!F:O,10,FALSE)</f>
        <v>#N/A</v>
      </c>
      <c r="X1132" t="e">
        <f>VLOOKUP(C1132,自助退!L:V,11,FALSE)</f>
        <v>#N/A</v>
      </c>
    </row>
    <row r="1133" spans="1:24">
      <c r="A1133" t="s">
        <v>11722</v>
      </c>
      <c r="B1133" t="s">
        <v>3390</v>
      </c>
      <c r="C1133" t="s">
        <v>8608</v>
      </c>
      <c r="D1133">
        <v>176</v>
      </c>
      <c r="E1133" t="s">
        <v>11783</v>
      </c>
      <c r="F1133" t="s">
        <v>88</v>
      </c>
      <c r="G1133" t="s">
        <v>8610</v>
      </c>
      <c r="H1133" t="s">
        <v>3392</v>
      </c>
      <c r="I1133" t="s">
        <v>10322</v>
      </c>
      <c r="J1133" t="s">
        <v>10397</v>
      </c>
      <c r="K1133" t="s">
        <v>10398</v>
      </c>
      <c r="L1133" t="s">
        <v>10325</v>
      </c>
      <c r="M1133" t="s">
        <v>10326</v>
      </c>
      <c r="N1133" t="s">
        <v>11722</v>
      </c>
      <c r="O1133" t="s">
        <v>10327</v>
      </c>
      <c r="P1133" t="s">
        <v>10328</v>
      </c>
      <c r="Q1133" t="s">
        <v>10329</v>
      </c>
      <c r="R1133" t="s">
        <v>10327</v>
      </c>
      <c r="S1133" t="s">
        <v>10327</v>
      </c>
      <c r="T1133" t="s">
        <v>10330</v>
      </c>
      <c r="U1133" t="str">
        <f t="shared" si="17"/>
        <v>6230200072347573176</v>
      </c>
      <c r="V1133" t="e">
        <f>VLOOKUP(U1133,网银退汇!F:G,2,FALSE)</f>
        <v>#N/A</v>
      </c>
      <c r="W1133" t="e">
        <f>VLOOKUP(U1133,网银退汇!F:O,10,FALSE)</f>
        <v>#N/A</v>
      </c>
      <c r="X1133" t="e">
        <f>VLOOKUP(C1133,自助退!L:V,11,FALSE)</f>
        <v>#N/A</v>
      </c>
    </row>
    <row r="1134" spans="1:24">
      <c r="A1134" t="s">
        <v>11722</v>
      </c>
      <c r="B1134" t="s">
        <v>3393</v>
      </c>
      <c r="C1134" t="s">
        <v>8611</v>
      </c>
      <c r="D1134">
        <v>277</v>
      </c>
      <c r="E1134" t="s">
        <v>11784</v>
      </c>
      <c r="F1134" t="s">
        <v>88</v>
      </c>
      <c r="G1134" t="s">
        <v>8613</v>
      </c>
      <c r="H1134" t="s">
        <v>3395</v>
      </c>
      <c r="I1134" t="s">
        <v>10322</v>
      </c>
      <c r="J1134" t="s">
        <v>10381</v>
      </c>
      <c r="K1134" t="s">
        <v>10382</v>
      </c>
      <c r="L1134" t="s">
        <v>10325</v>
      </c>
      <c r="M1134" t="s">
        <v>10326</v>
      </c>
      <c r="N1134" t="s">
        <v>11722</v>
      </c>
      <c r="O1134" t="s">
        <v>10327</v>
      </c>
      <c r="P1134" t="s">
        <v>10328</v>
      </c>
      <c r="Q1134" t="s">
        <v>10329</v>
      </c>
      <c r="R1134" t="s">
        <v>10327</v>
      </c>
      <c r="S1134" t="s">
        <v>10327</v>
      </c>
      <c r="T1134" t="s">
        <v>10330</v>
      </c>
      <c r="U1134" t="str">
        <f t="shared" si="17"/>
        <v>6228481931088913012277</v>
      </c>
      <c r="V1134" t="e">
        <f>VLOOKUP(U1134,网银退汇!F:G,2,FALSE)</f>
        <v>#N/A</v>
      </c>
      <c r="W1134" t="e">
        <f>VLOOKUP(U1134,网银退汇!F:O,10,FALSE)</f>
        <v>#N/A</v>
      </c>
      <c r="X1134" t="e">
        <f>VLOOKUP(C1134,自助退!L:V,11,FALSE)</f>
        <v>#N/A</v>
      </c>
    </row>
    <row r="1135" spans="1:24">
      <c r="A1135" t="s">
        <v>11722</v>
      </c>
      <c r="B1135" t="s">
        <v>3396</v>
      </c>
      <c r="C1135" t="s">
        <v>8614</v>
      </c>
      <c r="D1135">
        <v>1000</v>
      </c>
      <c r="E1135" t="s">
        <v>11785</v>
      </c>
      <c r="F1135" t="s">
        <v>88</v>
      </c>
      <c r="G1135" t="s">
        <v>8616</v>
      </c>
      <c r="H1135" t="s">
        <v>3398</v>
      </c>
      <c r="I1135" t="s">
        <v>10656</v>
      </c>
      <c r="J1135" t="s">
        <v>10657</v>
      </c>
      <c r="K1135" t="s">
        <v>10402</v>
      </c>
      <c r="L1135" t="s">
        <v>10325</v>
      </c>
      <c r="M1135" t="s">
        <v>10326</v>
      </c>
      <c r="N1135" t="s">
        <v>11722</v>
      </c>
      <c r="O1135" t="s">
        <v>10403</v>
      </c>
      <c r="P1135" t="s">
        <v>10328</v>
      </c>
      <c r="Q1135" t="s">
        <v>10329</v>
      </c>
      <c r="R1135" t="s">
        <v>10327</v>
      </c>
      <c r="S1135" t="s">
        <v>10327</v>
      </c>
      <c r="T1135" t="s">
        <v>10330</v>
      </c>
      <c r="U1135" t="str">
        <f t="shared" si="17"/>
        <v>62319000000538715431000</v>
      </c>
      <c r="V1135" t="e">
        <f>VLOOKUP(U1135,网银退汇!F:G,2,FALSE)</f>
        <v>#N/A</v>
      </c>
      <c r="W1135" t="e">
        <f>VLOOKUP(U1135,网银退汇!F:O,10,FALSE)</f>
        <v>#N/A</v>
      </c>
      <c r="X1135" t="e">
        <f>VLOOKUP(C1135,自助退!L:V,11,FALSE)</f>
        <v>#N/A</v>
      </c>
    </row>
    <row r="1136" spans="1:24">
      <c r="A1136" t="s">
        <v>11722</v>
      </c>
      <c r="B1136" t="s">
        <v>3399</v>
      </c>
      <c r="C1136" t="s">
        <v>8617</v>
      </c>
      <c r="D1136">
        <v>7</v>
      </c>
      <c r="E1136" t="s">
        <v>11786</v>
      </c>
      <c r="F1136" t="s">
        <v>88</v>
      </c>
      <c r="G1136" t="s">
        <v>8619</v>
      </c>
      <c r="H1136" t="s">
        <v>3401</v>
      </c>
      <c r="I1136" t="s">
        <v>10322</v>
      </c>
      <c r="J1136" t="s">
        <v>10351</v>
      </c>
      <c r="K1136" t="s">
        <v>10352</v>
      </c>
      <c r="L1136" t="s">
        <v>10325</v>
      </c>
      <c r="M1136" t="s">
        <v>10326</v>
      </c>
      <c r="N1136" t="s">
        <v>11722</v>
      </c>
      <c r="O1136" t="s">
        <v>10327</v>
      </c>
      <c r="P1136" t="s">
        <v>10328</v>
      </c>
      <c r="Q1136" t="s">
        <v>10329</v>
      </c>
      <c r="R1136" t="s">
        <v>10327</v>
      </c>
      <c r="S1136" t="s">
        <v>10327</v>
      </c>
      <c r="T1136" t="s">
        <v>10330</v>
      </c>
      <c r="U1136" t="str">
        <f t="shared" si="17"/>
        <v>62122625020226334357</v>
      </c>
      <c r="V1136" t="e">
        <f>VLOOKUP(U1136,网银退汇!F:G,2,FALSE)</f>
        <v>#N/A</v>
      </c>
      <c r="W1136" t="e">
        <f>VLOOKUP(U1136,网银退汇!F:O,10,FALSE)</f>
        <v>#N/A</v>
      </c>
      <c r="X1136" t="e">
        <f>VLOOKUP(C1136,自助退!L:V,11,FALSE)</f>
        <v>#N/A</v>
      </c>
    </row>
    <row r="1137" spans="1:24">
      <c r="A1137" t="s">
        <v>11722</v>
      </c>
      <c r="B1137" t="s">
        <v>3402</v>
      </c>
      <c r="C1137" t="s">
        <v>8620</v>
      </c>
      <c r="D1137">
        <v>50</v>
      </c>
      <c r="E1137" t="s">
        <v>11787</v>
      </c>
      <c r="F1137" t="s">
        <v>88</v>
      </c>
      <c r="G1137" t="s">
        <v>8622</v>
      </c>
      <c r="H1137" t="s">
        <v>3404</v>
      </c>
      <c r="I1137" t="s">
        <v>10335</v>
      </c>
      <c r="J1137" t="s">
        <v>10</v>
      </c>
      <c r="K1137" t="s">
        <v>10336</v>
      </c>
      <c r="L1137" t="s">
        <v>10325</v>
      </c>
      <c r="M1137" t="s">
        <v>10326</v>
      </c>
      <c r="N1137" t="s">
        <v>11722</v>
      </c>
      <c r="O1137" t="s">
        <v>10327</v>
      </c>
      <c r="P1137" t="s">
        <v>10328</v>
      </c>
      <c r="Q1137" t="s">
        <v>10329</v>
      </c>
      <c r="R1137" t="s">
        <v>10327</v>
      </c>
      <c r="S1137" t="s">
        <v>10327</v>
      </c>
      <c r="T1137" t="s">
        <v>10330</v>
      </c>
      <c r="U1137" t="str">
        <f t="shared" si="17"/>
        <v>621485871554886350</v>
      </c>
      <c r="V1137" t="e">
        <f>VLOOKUP(U1137,网银退汇!F:G,2,FALSE)</f>
        <v>#N/A</v>
      </c>
      <c r="W1137" t="e">
        <f>VLOOKUP(U1137,网银退汇!F:O,10,FALSE)</f>
        <v>#N/A</v>
      </c>
      <c r="X1137" t="e">
        <f>VLOOKUP(C1137,自助退!L:V,11,FALSE)</f>
        <v>#N/A</v>
      </c>
    </row>
    <row r="1138" spans="1:24">
      <c r="A1138" t="s">
        <v>11722</v>
      </c>
      <c r="B1138" t="s">
        <v>3405</v>
      </c>
      <c r="C1138" t="s">
        <v>8623</v>
      </c>
      <c r="D1138">
        <v>312</v>
      </c>
      <c r="E1138" t="s">
        <v>11788</v>
      </c>
      <c r="F1138" t="s">
        <v>88</v>
      </c>
      <c r="G1138" t="s">
        <v>8625</v>
      </c>
      <c r="H1138" t="s">
        <v>3407</v>
      </c>
      <c r="I1138" t="s">
        <v>10322</v>
      </c>
      <c r="J1138" t="s">
        <v>10381</v>
      </c>
      <c r="K1138" t="s">
        <v>10382</v>
      </c>
      <c r="L1138" t="s">
        <v>10325</v>
      </c>
      <c r="M1138" t="s">
        <v>10326</v>
      </c>
      <c r="N1138" t="s">
        <v>11722</v>
      </c>
      <c r="O1138" t="s">
        <v>10327</v>
      </c>
      <c r="P1138" t="s">
        <v>10328</v>
      </c>
      <c r="Q1138" t="s">
        <v>10329</v>
      </c>
      <c r="R1138" t="s">
        <v>10327</v>
      </c>
      <c r="S1138" t="s">
        <v>10327</v>
      </c>
      <c r="T1138" t="s">
        <v>10330</v>
      </c>
      <c r="U1138" t="str">
        <f t="shared" si="17"/>
        <v>6228480868682837273312</v>
      </c>
      <c r="V1138" t="e">
        <f>VLOOKUP(U1138,网银退汇!F:G,2,FALSE)</f>
        <v>#N/A</v>
      </c>
      <c r="W1138" t="e">
        <f>VLOOKUP(U1138,网银退汇!F:O,10,FALSE)</f>
        <v>#N/A</v>
      </c>
      <c r="X1138" t="e">
        <f>VLOOKUP(C1138,自助退!L:V,11,FALSE)</f>
        <v>#N/A</v>
      </c>
    </row>
    <row r="1139" spans="1:24">
      <c r="A1139" t="s">
        <v>11722</v>
      </c>
      <c r="B1139" t="s">
        <v>3408</v>
      </c>
      <c r="C1139" t="s">
        <v>8626</v>
      </c>
      <c r="D1139">
        <v>500</v>
      </c>
      <c r="E1139" t="s">
        <v>11789</v>
      </c>
      <c r="F1139" t="s">
        <v>88</v>
      </c>
      <c r="G1139" t="s">
        <v>8628</v>
      </c>
      <c r="H1139" t="s">
        <v>3410</v>
      </c>
      <c r="I1139" t="s">
        <v>10322</v>
      </c>
      <c r="J1139" t="s">
        <v>10356</v>
      </c>
      <c r="K1139" t="s">
        <v>10357</v>
      </c>
      <c r="L1139" t="s">
        <v>10325</v>
      </c>
      <c r="M1139" t="s">
        <v>10326</v>
      </c>
      <c r="N1139" t="s">
        <v>11722</v>
      </c>
      <c r="O1139" t="s">
        <v>10327</v>
      </c>
      <c r="P1139" t="s">
        <v>10328</v>
      </c>
      <c r="Q1139" t="s">
        <v>10329</v>
      </c>
      <c r="R1139" t="s">
        <v>10327</v>
      </c>
      <c r="S1139" t="s">
        <v>10327</v>
      </c>
      <c r="T1139" t="s">
        <v>10330</v>
      </c>
      <c r="U1139" t="str">
        <f t="shared" si="17"/>
        <v>6210987300006414536500</v>
      </c>
      <c r="V1139" t="e">
        <f>VLOOKUP(U1139,网银退汇!F:G,2,FALSE)</f>
        <v>#N/A</v>
      </c>
      <c r="W1139" t="e">
        <f>VLOOKUP(U1139,网银退汇!F:O,10,FALSE)</f>
        <v>#N/A</v>
      </c>
      <c r="X1139" t="e">
        <f>VLOOKUP(C1139,自助退!L:V,11,FALSE)</f>
        <v>#N/A</v>
      </c>
    </row>
    <row r="1140" spans="1:24">
      <c r="A1140" t="s">
        <v>11722</v>
      </c>
      <c r="B1140" t="s">
        <v>3411</v>
      </c>
      <c r="C1140" t="s">
        <v>8629</v>
      </c>
      <c r="D1140">
        <v>2500</v>
      </c>
      <c r="E1140" t="s">
        <v>11790</v>
      </c>
      <c r="F1140" t="s">
        <v>88</v>
      </c>
      <c r="G1140" t="s">
        <v>8628</v>
      </c>
      <c r="H1140" t="s">
        <v>3410</v>
      </c>
      <c r="I1140" t="s">
        <v>10322</v>
      </c>
      <c r="J1140" t="s">
        <v>10356</v>
      </c>
      <c r="K1140" t="s">
        <v>10357</v>
      </c>
      <c r="L1140" t="s">
        <v>10325</v>
      </c>
      <c r="M1140" t="s">
        <v>10326</v>
      </c>
      <c r="N1140" t="s">
        <v>11722</v>
      </c>
      <c r="O1140" t="s">
        <v>10327</v>
      </c>
      <c r="P1140" t="s">
        <v>10328</v>
      </c>
      <c r="Q1140" t="s">
        <v>10329</v>
      </c>
      <c r="R1140" t="s">
        <v>10327</v>
      </c>
      <c r="S1140" t="s">
        <v>10327</v>
      </c>
      <c r="T1140" t="s">
        <v>10330</v>
      </c>
      <c r="U1140" t="str">
        <f t="shared" si="17"/>
        <v>62109873000064145362500</v>
      </c>
      <c r="V1140" t="e">
        <f>VLOOKUP(U1140,网银退汇!F:G,2,FALSE)</f>
        <v>#N/A</v>
      </c>
      <c r="W1140" t="e">
        <f>VLOOKUP(U1140,网银退汇!F:O,10,FALSE)</f>
        <v>#N/A</v>
      </c>
      <c r="X1140" t="e">
        <f>VLOOKUP(C1140,自助退!L:V,11,FALSE)</f>
        <v>#N/A</v>
      </c>
    </row>
    <row r="1141" spans="1:24">
      <c r="A1141" t="s">
        <v>11722</v>
      </c>
      <c r="B1141" t="s">
        <v>3414</v>
      </c>
      <c r="C1141" t="s">
        <v>8631</v>
      </c>
      <c r="D1141">
        <v>1178</v>
      </c>
      <c r="E1141" t="s">
        <v>11791</v>
      </c>
      <c r="F1141" t="s">
        <v>88</v>
      </c>
      <c r="G1141" t="s">
        <v>8633</v>
      </c>
      <c r="H1141" t="s">
        <v>3416</v>
      </c>
      <c r="I1141" t="s">
        <v>10656</v>
      </c>
      <c r="J1141" t="s">
        <v>10657</v>
      </c>
      <c r="K1141" t="s">
        <v>10402</v>
      </c>
      <c r="L1141" t="s">
        <v>10325</v>
      </c>
      <c r="M1141" t="s">
        <v>10326</v>
      </c>
      <c r="N1141" t="s">
        <v>11722</v>
      </c>
      <c r="O1141" t="s">
        <v>10403</v>
      </c>
      <c r="P1141" t="s">
        <v>10328</v>
      </c>
      <c r="Q1141" t="s">
        <v>10329</v>
      </c>
      <c r="R1141" t="s">
        <v>10327</v>
      </c>
      <c r="S1141" t="s">
        <v>10327</v>
      </c>
      <c r="T1141" t="s">
        <v>10330</v>
      </c>
      <c r="U1141" t="str">
        <f t="shared" si="17"/>
        <v>62319000000951364421178</v>
      </c>
      <c r="V1141" t="e">
        <f>VLOOKUP(U1141,网银退汇!F:G,2,FALSE)</f>
        <v>#N/A</v>
      </c>
      <c r="W1141" t="e">
        <f>VLOOKUP(U1141,网银退汇!F:O,10,FALSE)</f>
        <v>#N/A</v>
      </c>
      <c r="X1141" t="e">
        <f>VLOOKUP(C1141,自助退!L:V,11,FALSE)</f>
        <v>#N/A</v>
      </c>
    </row>
    <row r="1142" spans="1:24">
      <c r="A1142" t="s">
        <v>11722</v>
      </c>
      <c r="B1142" t="s">
        <v>3417</v>
      </c>
      <c r="C1142" t="s">
        <v>8634</v>
      </c>
      <c r="D1142">
        <v>936</v>
      </c>
      <c r="E1142" t="s">
        <v>11792</v>
      </c>
      <c r="F1142" t="s">
        <v>88</v>
      </c>
      <c r="G1142" t="s">
        <v>8636</v>
      </c>
      <c r="H1142" t="s">
        <v>3419</v>
      </c>
      <c r="I1142" t="s">
        <v>10322</v>
      </c>
      <c r="J1142" t="s">
        <v>10381</v>
      </c>
      <c r="K1142" t="s">
        <v>10382</v>
      </c>
      <c r="L1142" t="s">
        <v>10325</v>
      </c>
      <c r="M1142" t="s">
        <v>10326</v>
      </c>
      <c r="N1142" t="s">
        <v>11722</v>
      </c>
      <c r="O1142" t="s">
        <v>10327</v>
      </c>
      <c r="P1142" t="s">
        <v>10328</v>
      </c>
      <c r="Q1142" t="s">
        <v>10329</v>
      </c>
      <c r="R1142" t="s">
        <v>10327</v>
      </c>
      <c r="S1142" t="s">
        <v>10327</v>
      </c>
      <c r="T1142" t="s">
        <v>10330</v>
      </c>
      <c r="U1142" t="str">
        <f t="shared" si="17"/>
        <v>6228481198571928275936</v>
      </c>
      <c r="V1142" t="e">
        <f>VLOOKUP(U1142,网银退汇!F:G,2,FALSE)</f>
        <v>#N/A</v>
      </c>
      <c r="W1142" t="e">
        <f>VLOOKUP(U1142,网银退汇!F:O,10,FALSE)</f>
        <v>#N/A</v>
      </c>
      <c r="X1142" t="e">
        <f>VLOOKUP(C1142,自助退!L:V,11,FALSE)</f>
        <v>#N/A</v>
      </c>
    </row>
    <row r="1143" spans="1:24">
      <c r="A1143" t="s">
        <v>11722</v>
      </c>
      <c r="B1143" t="s">
        <v>3420</v>
      </c>
      <c r="C1143" t="s">
        <v>8637</v>
      </c>
      <c r="D1143">
        <v>14</v>
      </c>
      <c r="E1143" t="s">
        <v>11793</v>
      </c>
      <c r="F1143" t="s">
        <v>88</v>
      </c>
      <c r="G1143" t="s">
        <v>8639</v>
      </c>
      <c r="H1143" t="s">
        <v>3425</v>
      </c>
      <c r="I1143" t="s">
        <v>10322</v>
      </c>
      <c r="J1143" t="s">
        <v>10359</v>
      </c>
      <c r="K1143" t="s">
        <v>10360</v>
      </c>
      <c r="L1143" t="s">
        <v>10325</v>
      </c>
      <c r="M1143" t="s">
        <v>10326</v>
      </c>
      <c r="N1143" t="s">
        <v>11722</v>
      </c>
      <c r="O1143" t="s">
        <v>10327</v>
      </c>
      <c r="P1143" t="s">
        <v>10328</v>
      </c>
      <c r="Q1143" t="s">
        <v>10329</v>
      </c>
      <c r="R1143" t="s">
        <v>10327</v>
      </c>
      <c r="S1143" t="s">
        <v>10327</v>
      </c>
      <c r="T1143" t="s">
        <v>10330</v>
      </c>
      <c r="U1143" t="str">
        <f t="shared" si="17"/>
        <v>621785270001698962414</v>
      </c>
      <c r="V1143" t="e">
        <f>VLOOKUP(U1143,网银退汇!F:G,2,FALSE)</f>
        <v>#N/A</v>
      </c>
      <c r="W1143" t="e">
        <f>VLOOKUP(U1143,网银退汇!F:O,10,FALSE)</f>
        <v>#N/A</v>
      </c>
      <c r="X1143" t="e">
        <f>VLOOKUP(C1143,自助退!L:V,11,FALSE)</f>
        <v>#N/A</v>
      </c>
    </row>
    <row r="1144" spans="1:24">
      <c r="A1144" t="s">
        <v>11722</v>
      </c>
      <c r="B1144" t="s">
        <v>3423</v>
      </c>
      <c r="C1144" t="s">
        <v>8640</v>
      </c>
      <c r="D1144">
        <v>14</v>
      </c>
      <c r="E1144" t="s">
        <v>11793</v>
      </c>
      <c r="F1144" t="s">
        <v>88</v>
      </c>
      <c r="G1144" t="s">
        <v>8639</v>
      </c>
      <c r="H1144" t="s">
        <v>3425</v>
      </c>
      <c r="I1144" t="s">
        <v>10322</v>
      </c>
      <c r="J1144" t="s">
        <v>10359</v>
      </c>
      <c r="K1144" t="s">
        <v>10360</v>
      </c>
      <c r="L1144" t="s">
        <v>10325</v>
      </c>
      <c r="M1144" t="s">
        <v>10326</v>
      </c>
      <c r="N1144" t="s">
        <v>11722</v>
      </c>
      <c r="O1144" t="s">
        <v>10327</v>
      </c>
      <c r="P1144" t="s">
        <v>10328</v>
      </c>
      <c r="Q1144" t="s">
        <v>10329</v>
      </c>
      <c r="R1144" t="s">
        <v>10327</v>
      </c>
      <c r="S1144" t="s">
        <v>10327</v>
      </c>
      <c r="T1144" t="s">
        <v>10330</v>
      </c>
      <c r="U1144" t="str">
        <f t="shared" si="17"/>
        <v>621785270001698962414</v>
      </c>
      <c r="V1144" t="e">
        <f>VLOOKUP(U1144,网银退汇!F:G,2,FALSE)</f>
        <v>#N/A</v>
      </c>
      <c r="W1144" t="e">
        <f>VLOOKUP(U1144,网银退汇!F:O,10,FALSE)</f>
        <v>#N/A</v>
      </c>
      <c r="X1144" t="e">
        <f>VLOOKUP(C1144,自助退!L:V,11,FALSE)</f>
        <v>#N/A</v>
      </c>
    </row>
    <row r="1145" spans="1:24">
      <c r="A1145" t="s">
        <v>11722</v>
      </c>
      <c r="B1145" t="s">
        <v>3426</v>
      </c>
      <c r="C1145" t="s">
        <v>8642</v>
      </c>
      <c r="D1145">
        <v>1913</v>
      </c>
      <c r="E1145" t="s">
        <v>11794</v>
      </c>
      <c r="F1145" t="s">
        <v>88</v>
      </c>
      <c r="G1145" t="s">
        <v>8644</v>
      </c>
      <c r="H1145" t="s">
        <v>3428</v>
      </c>
      <c r="I1145" t="s">
        <v>10656</v>
      </c>
      <c r="J1145" t="s">
        <v>10657</v>
      </c>
      <c r="K1145" t="s">
        <v>10402</v>
      </c>
      <c r="L1145" t="s">
        <v>10325</v>
      </c>
      <c r="M1145" t="s">
        <v>10326</v>
      </c>
      <c r="N1145" t="s">
        <v>11722</v>
      </c>
      <c r="O1145" t="s">
        <v>10403</v>
      </c>
      <c r="P1145" t="s">
        <v>10328</v>
      </c>
      <c r="Q1145" t="s">
        <v>10329</v>
      </c>
      <c r="R1145" t="s">
        <v>10327</v>
      </c>
      <c r="S1145" t="s">
        <v>10327</v>
      </c>
      <c r="T1145" t="s">
        <v>10330</v>
      </c>
      <c r="U1145" t="str">
        <f t="shared" si="17"/>
        <v>62236917039510731913</v>
      </c>
      <c r="V1145" t="e">
        <f>VLOOKUP(U1145,网银退汇!F:G,2,FALSE)</f>
        <v>#N/A</v>
      </c>
      <c r="W1145" t="e">
        <f>VLOOKUP(U1145,网银退汇!F:O,10,FALSE)</f>
        <v>#N/A</v>
      </c>
      <c r="X1145" t="e">
        <f>VLOOKUP(C1145,自助退!L:V,11,FALSE)</f>
        <v>#N/A</v>
      </c>
    </row>
    <row r="1146" spans="1:24">
      <c r="A1146" t="s">
        <v>11722</v>
      </c>
      <c r="B1146" t="s">
        <v>3429</v>
      </c>
      <c r="C1146" t="s">
        <v>8645</v>
      </c>
      <c r="D1146">
        <v>1000</v>
      </c>
      <c r="E1146" t="s">
        <v>11795</v>
      </c>
      <c r="F1146" t="s">
        <v>88</v>
      </c>
      <c r="G1146" t="s">
        <v>7374</v>
      </c>
      <c r="H1146" t="s">
        <v>2348</v>
      </c>
      <c r="I1146" t="s">
        <v>10322</v>
      </c>
      <c r="J1146" t="s">
        <v>10359</v>
      </c>
      <c r="K1146" t="s">
        <v>10360</v>
      </c>
      <c r="L1146" t="s">
        <v>10325</v>
      </c>
      <c r="M1146" t="s">
        <v>10326</v>
      </c>
      <c r="N1146" t="s">
        <v>11722</v>
      </c>
      <c r="O1146" t="s">
        <v>10327</v>
      </c>
      <c r="P1146" t="s">
        <v>10328</v>
      </c>
      <c r="Q1146" t="s">
        <v>10329</v>
      </c>
      <c r="R1146" t="s">
        <v>10327</v>
      </c>
      <c r="S1146" t="s">
        <v>10327</v>
      </c>
      <c r="T1146" t="s">
        <v>10330</v>
      </c>
      <c r="U1146" t="str">
        <f t="shared" si="17"/>
        <v>62166162070042583671000</v>
      </c>
      <c r="V1146" t="e">
        <f>VLOOKUP(U1146,网银退汇!F:G,2,FALSE)</f>
        <v>#N/A</v>
      </c>
      <c r="W1146" t="e">
        <f>VLOOKUP(U1146,网银退汇!F:O,10,FALSE)</f>
        <v>#N/A</v>
      </c>
      <c r="X1146" t="e">
        <f>VLOOKUP(C1146,自助退!L:V,11,FALSE)</f>
        <v>#N/A</v>
      </c>
    </row>
    <row r="1147" spans="1:24">
      <c r="A1147" t="s">
        <v>11722</v>
      </c>
      <c r="B1147" t="s">
        <v>3430</v>
      </c>
      <c r="C1147" t="s">
        <v>8647</v>
      </c>
      <c r="D1147">
        <v>1450</v>
      </c>
      <c r="E1147" t="s">
        <v>11796</v>
      </c>
      <c r="F1147" t="s">
        <v>88</v>
      </c>
      <c r="G1147" t="s">
        <v>8649</v>
      </c>
      <c r="H1147" t="s">
        <v>11797</v>
      </c>
      <c r="I1147" t="s">
        <v>10335</v>
      </c>
      <c r="J1147" t="s">
        <v>10</v>
      </c>
      <c r="K1147" t="s">
        <v>10336</v>
      </c>
      <c r="L1147" t="s">
        <v>10325</v>
      </c>
      <c r="M1147" t="s">
        <v>10326</v>
      </c>
      <c r="N1147" t="s">
        <v>11722</v>
      </c>
      <c r="O1147" t="s">
        <v>10327</v>
      </c>
      <c r="P1147" t="s">
        <v>10328</v>
      </c>
      <c r="Q1147" t="s">
        <v>10329</v>
      </c>
      <c r="R1147" t="s">
        <v>10327</v>
      </c>
      <c r="S1147" t="s">
        <v>10327</v>
      </c>
      <c r="T1147" t="s">
        <v>10330</v>
      </c>
      <c r="U1147" t="str">
        <f t="shared" si="17"/>
        <v>62580204446917071450</v>
      </c>
      <c r="V1147" t="e">
        <f>VLOOKUP(U1147,网银退汇!F:G,2,FALSE)</f>
        <v>#N/A</v>
      </c>
      <c r="W1147" t="e">
        <f>VLOOKUP(U1147,网银退汇!F:O,10,FALSE)</f>
        <v>#N/A</v>
      </c>
      <c r="X1147" t="e">
        <f>VLOOKUP(C1147,自助退!L:V,11,FALSE)</f>
        <v>#N/A</v>
      </c>
    </row>
    <row r="1148" spans="1:24">
      <c r="A1148" t="s">
        <v>11722</v>
      </c>
      <c r="B1148" t="s">
        <v>8650</v>
      </c>
      <c r="C1148" t="s">
        <v>8651</v>
      </c>
      <c r="D1148">
        <v>8922</v>
      </c>
      <c r="E1148" t="s">
        <v>11798</v>
      </c>
      <c r="F1148" t="s">
        <v>10363</v>
      </c>
      <c r="G1148" t="s">
        <v>5065</v>
      </c>
      <c r="H1148" t="s">
        <v>3434</v>
      </c>
      <c r="I1148" t="s">
        <v>10322</v>
      </c>
      <c r="J1148" t="s">
        <v>10381</v>
      </c>
      <c r="K1148" t="s">
        <v>10382</v>
      </c>
      <c r="L1148" t="s">
        <v>10325</v>
      </c>
      <c r="M1148" t="s">
        <v>10364</v>
      </c>
      <c r="N1148" t="s">
        <v>11722</v>
      </c>
      <c r="O1148" t="s">
        <v>10327</v>
      </c>
      <c r="P1148" t="s">
        <v>10328</v>
      </c>
      <c r="Q1148" t="s">
        <v>10365</v>
      </c>
      <c r="R1148" t="s">
        <v>10327</v>
      </c>
      <c r="S1148" t="s">
        <v>10327</v>
      </c>
      <c r="T1148" t="s">
        <v>10366</v>
      </c>
      <c r="U1148" t="str">
        <f t="shared" si="17"/>
        <v>62284839680187431748922</v>
      </c>
      <c r="V1148">
        <f>VLOOKUP(U1148,网银退汇!F:G,2,FALSE)</f>
        <v>8922</v>
      </c>
      <c r="W1148" t="str">
        <f>VLOOKUP(U1148,网银退汇!F:O,10,FALSE)</f>
        <v>20170623</v>
      </c>
      <c r="X1148">
        <f>VLOOKUP(C1148,自助退!L:V,11,FALSE)</f>
        <v>8922</v>
      </c>
    </row>
    <row r="1149" spans="1:24">
      <c r="A1149" t="s">
        <v>11722</v>
      </c>
      <c r="B1149" t="s">
        <v>8653</v>
      </c>
      <c r="C1149" t="s">
        <v>8654</v>
      </c>
      <c r="D1149">
        <v>500</v>
      </c>
      <c r="E1149" t="s">
        <v>11799</v>
      </c>
      <c r="F1149" t="s">
        <v>10760</v>
      </c>
      <c r="G1149" t="s">
        <v>5066</v>
      </c>
      <c r="H1149" t="s">
        <v>3434</v>
      </c>
      <c r="I1149" t="s">
        <v>10322</v>
      </c>
      <c r="J1149" t="s">
        <v>10351</v>
      </c>
      <c r="K1149" t="s">
        <v>10352</v>
      </c>
      <c r="L1149" t="s">
        <v>10325</v>
      </c>
      <c r="M1149" t="s">
        <v>10364</v>
      </c>
      <c r="N1149" t="s">
        <v>11722</v>
      </c>
      <c r="O1149" t="s">
        <v>10327</v>
      </c>
      <c r="P1149" t="s">
        <v>10328</v>
      </c>
      <c r="Q1149" t="s">
        <v>10365</v>
      </c>
      <c r="R1149" t="s">
        <v>10327</v>
      </c>
      <c r="S1149" t="s">
        <v>10327</v>
      </c>
      <c r="T1149" t="s">
        <v>10366</v>
      </c>
      <c r="U1149" t="str">
        <f t="shared" si="17"/>
        <v>62230829006631463500</v>
      </c>
      <c r="V1149">
        <f>VLOOKUP(U1149,网银退汇!F:G,2,FALSE)</f>
        <v>500</v>
      </c>
      <c r="W1149" t="str">
        <f>VLOOKUP(U1149,网银退汇!F:O,10,FALSE)</f>
        <v>20170623</v>
      </c>
      <c r="X1149">
        <f>VLOOKUP(C1149,自助退!L:V,11,FALSE)</f>
        <v>500</v>
      </c>
    </row>
    <row r="1150" spans="1:24">
      <c r="A1150" t="s">
        <v>11722</v>
      </c>
      <c r="B1150" t="s">
        <v>3437</v>
      </c>
      <c r="C1150" t="s">
        <v>8656</v>
      </c>
      <c r="D1150">
        <v>500</v>
      </c>
      <c r="E1150" t="s">
        <v>11800</v>
      </c>
      <c r="F1150" t="s">
        <v>88</v>
      </c>
      <c r="G1150" t="s">
        <v>8658</v>
      </c>
      <c r="H1150" t="s">
        <v>3439</v>
      </c>
      <c r="I1150" t="s">
        <v>10322</v>
      </c>
      <c r="J1150" t="s">
        <v>10331</v>
      </c>
      <c r="K1150" t="s">
        <v>10332</v>
      </c>
      <c r="L1150" t="s">
        <v>10325</v>
      </c>
      <c r="M1150" t="s">
        <v>10326</v>
      </c>
      <c r="N1150" t="s">
        <v>11722</v>
      </c>
      <c r="O1150" t="s">
        <v>10327</v>
      </c>
      <c r="P1150" t="s">
        <v>10328</v>
      </c>
      <c r="Q1150" t="s">
        <v>10329</v>
      </c>
      <c r="R1150" t="s">
        <v>10327</v>
      </c>
      <c r="S1150" t="s">
        <v>10327</v>
      </c>
      <c r="T1150" t="s">
        <v>10330</v>
      </c>
      <c r="U1150" t="str">
        <f t="shared" si="17"/>
        <v>6226202200609870500</v>
      </c>
      <c r="V1150" t="e">
        <f>VLOOKUP(U1150,网银退汇!F:G,2,FALSE)</f>
        <v>#N/A</v>
      </c>
      <c r="W1150" t="e">
        <f>VLOOKUP(U1150,网银退汇!F:O,10,FALSE)</f>
        <v>#N/A</v>
      </c>
      <c r="X1150" t="e">
        <f>VLOOKUP(C1150,自助退!L:V,11,FALSE)</f>
        <v>#N/A</v>
      </c>
    </row>
    <row r="1151" spans="1:24">
      <c r="A1151" t="s">
        <v>11722</v>
      </c>
      <c r="B1151" t="s">
        <v>3441</v>
      </c>
      <c r="C1151" t="s">
        <v>8663</v>
      </c>
      <c r="D1151">
        <v>777</v>
      </c>
      <c r="E1151" t="s">
        <v>11801</v>
      </c>
      <c r="F1151" t="s">
        <v>88</v>
      </c>
      <c r="G1151" t="s">
        <v>8665</v>
      </c>
      <c r="H1151" t="s">
        <v>3443</v>
      </c>
      <c r="I1151" t="s">
        <v>10335</v>
      </c>
      <c r="J1151" t="s">
        <v>10</v>
      </c>
      <c r="K1151" t="s">
        <v>10336</v>
      </c>
      <c r="L1151" t="s">
        <v>10325</v>
      </c>
      <c r="M1151" t="s">
        <v>10326</v>
      </c>
      <c r="N1151" t="s">
        <v>11722</v>
      </c>
      <c r="O1151" t="s">
        <v>10327</v>
      </c>
      <c r="P1151" t="s">
        <v>10328</v>
      </c>
      <c r="Q1151" t="s">
        <v>10329</v>
      </c>
      <c r="R1151" t="s">
        <v>10327</v>
      </c>
      <c r="S1151" t="s">
        <v>10327</v>
      </c>
      <c r="T1151" t="s">
        <v>10330</v>
      </c>
      <c r="U1151" t="str">
        <f t="shared" si="17"/>
        <v>6214838716856622777</v>
      </c>
      <c r="V1151" t="e">
        <f>VLOOKUP(U1151,网银退汇!F:G,2,FALSE)</f>
        <v>#N/A</v>
      </c>
      <c r="W1151" t="e">
        <f>VLOOKUP(U1151,网银退汇!F:O,10,FALSE)</f>
        <v>#N/A</v>
      </c>
      <c r="X1151" t="e">
        <f>VLOOKUP(C1151,自助退!L:V,11,FALSE)</f>
        <v>#N/A</v>
      </c>
    </row>
    <row r="1152" spans="1:24">
      <c r="A1152" t="s">
        <v>11722</v>
      </c>
      <c r="B1152" t="s">
        <v>8666</v>
      </c>
      <c r="C1152" t="s">
        <v>8667</v>
      </c>
      <c r="D1152">
        <v>494</v>
      </c>
      <c r="E1152" t="s">
        <v>11802</v>
      </c>
      <c r="F1152" t="s">
        <v>10363</v>
      </c>
      <c r="G1152" t="s">
        <v>5067</v>
      </c>
      <c r="H1152" t="s">
        <v>3445</v>
      </c>
      <c r="I1152" t="s">
        <v>10322</v>
      </c>
      <c r="J1152" t="s">
        <v>10381</v>
      </c>
      <c r="K1152" t="s">
        <v>10382</v>
      </c>
      <c r="L1152" t="s">
        <v>10325</v>
      </c>
      <c r="M1152" t="s">
        <v>10364</v>
      </c>
      <c r="N1152" t="s">
        <v>11722</v>
      </c>
      <c r="O1152" t="s">
        <v>10327</v>
      </c>
      <c r="P1152" t="s">
        <v>10328</v>
      </c>
      <c r="Q1152" t="s">
        <v>10365</v>
      </c>
      <c r="R1152" t="s">
        <v>10327</v>
      </c>
      <c r="S1152" t="s">
        <v>10327</v>
      </c>
      <c r="T1152" t="s">
        <v>10366</v>
      </c>
      <c r="U1152" t="str">
        <f t="shared" si="17"/>
        <v>6228483318593220976494</v>
      </c>
      <c r="V1152">
        <f>VLOOKUP(U1152,网银退汇!F:G,2,FALSE)</f>
        <v>494</v>
      </c>
      <c r="W1152" t="str">
        <f>VLOOKUP(U1152,网银退汇!F:O,10,FALSE)</f>
        <v>20170623</v>
      </c>
      <c r="X1152">
        <f>VLOOKUP(C1152,自助退!L:V,11,FALSE)</f>
        <v>494</v>
      </c>
    </row>
    <row r="1153" spans="1:24">
      <c r="A1153" t="s">
        <v>11722</v>
      </c>
      <c r="B1153" t="s">
        <v>8669</v>
      </c>
      <c r="C1153" t="s">
        <v>8670</v>
      </c>
      <c r="D1153">
        <v>92</v>
      </c>
      <c r="E1153" t="s">
        <v>11803</v>
      </c>
      <c r="F1153" t="s">
        <v>400</v>
      </c>
      <c r="G1153" t="s">
        <v>5068</v>
      </c>
      <c r="H1153" t="s">
        <v>3447</v>
      </c>
      <c r="I1153" t="s">
        <v>10335</v>
      </c>
      <c r="J1153" t="s">
        <v>10</v>
      </c>
      <c r="K1153" t="s">
        <v>10336</v>
      </c>
      <c r="L1153" t="s">
        <v>10325</v>
      </c>
      <c r="M1153" t="s">
        <v>10364</v>
      </c>
      <c r="N1153" t="s">
        <v>11722</v>
      </c>
      <c r="O1153" t="s">
        <v>10327</v>
      </c>
      <c r="P1153" t="s">
        <v>10328</v>
      </c>
      <c r="Q1153" t="s">
        <v>10365</v>
      </c>
      <c r="R1153" t="s">
        <v>10327</v>
      </c>
      <c r="S1153" t="s">
        <v>10327</v>
      </c>
      <c r="T1153" t="s">
        <v>10366</v>
      </c>
      <c r="U1153" t="str">
        <f t="shared" si="17"/>
        <v>625802180708518092</v>
      </c>
      <c r="V1153">
        <f>VLOOKUP(U1153,网银退汇!F:G,2,FALSE)</f>
        <v>92</v>
      </c>
      <c r="W1153" t="str">
        <f>VLOOKUP(U1153,网银退汇!F:O,10,FALSE)</f>
        <v>20170623</v>
      </c>
      <c r="X1153">
        <f>VLOOKUP(C1153,自助退!L:V,11,FALSE)</f>
        <v>92</v>
      </c>
    </row>
    <row r="1154" spans="1:24">
      <c r="A1154" t="s">
        <v>11722</v>
      </c>
      <c r="B1154" t="s">
        <v>3448</v>
      </c>
      <c r="C1154" t="s">
        <v>8672</v>
      </c>
      <c r="D1154">
        <v>996</v>
      </c>
      <c r="E1154" t="s">
        <v>11804</v>
      </c>
      <c r="F1154" t="s">
        <v>88</v>
      </c>
      <c r="G1154" t="s">
        <v>8674</v>
      </c>
      <c r="H1154" t="s">
        <v>3450</v>
      </c>
      <c r="I1154" t="s">
        <v>10322</v>
      </c>
      <c r="J1154" t="s">
        <v>10351</v>
      </c>
      <c r="K1154" t="s">
        <v>10352</v>
      </c>
      <c r="L1154" t="s">
        <v>10325</v>
      </c>
      <c r="M1154" t="s">
        <v>10326</v>
      </c>
      <c r="N1154" t="s">
        <v>11722</v>
      </c>
      <c r="O1154" t="s">
        <v>10327</v>
      </c>
      <c r="P1154" t="s">
        <v>10328</v>
      </c>
      <c r="Q1154" t="s">
        <v>10329</v>
      </c>
      <c r="R1154" t="s">
        <v>10327</v>
      </c>
      <c r="S1154" t="s">
        <v>10327</v>
      </c>
      <c r="T1154" t="s">
        <v>10330</v>
      </c>
      <c r="U1154" t="str">
        <f t="shared" ref="U1154:U1217" si="18">G1154&amp;D1154</f>
        <v>6212262506000908990996</v>
      </c>
      <c r="V1154" t="e">
        <f>VLOOKUP(U1154,网银退汇!F:G,2,FALSE)</f>
        <v>#N/A</v>
      </c>
      <c r="W1154" t="e">
        <f>VLOOKUP(U1154,网银退汇!F:O,10,FALSE)</f>
        <v>#N/A</v>
      </c>
      <c r="X1154" t="e">
        <f>VLOOKUP(C1154,自助退!L:V,11,FALSE)</f>
        <v>#N/A</v>
      </c>
    </row>
    <row r="1155" spans="1:24">
      <c r="A1155" t="s">
        <v>11722</v>
      </c>
      <c r="B1155" t="s">
        <v>3451</v>
      </c>
      <c r="C1155" t="s">
        <v>8675</v>
      </c>
      <c r="D1155">
        <v>150</v>
      </c>
      <c r="E1155" t="s">
        <v>11805</v>
      </c>
      <c r="F1155" t="s">
        <v>88</v>
      </c>
      <c r="G1155" t="s">
        <v>8677</v>
      </c>
      <c r="H1155" t="s">
        <v>3453</v>
      </c>
      <c r="I1155" t="s">
        <v>10322</v>
      </c>
      <c r="J1155" t="s">
        <v>10331</v>
      </c>
      <c r="K1155" t="s">
        <v>10332</v>
      </c>
      <c r="L1155" t="s">
        <v>10325</v>
      </c>
      <c r="M1155" t="s">
        <v>10326</v>
      </c>
      <c r="N1155" t="s">
        <v>11722</v>
      </c>
      <c r="O1155" t="s">
        <v>10327</v>
      </c>
      <c r="P1155" t="s">
        <v>10328</v>
      </c>
      <c r="Q1155" t="s">
        <v>10329</v>
      </c>
      <c r="R1155" t="s">
        <v>10327</v>
      </c>
      <c r="S1155" t="s">
        <v>10327</v>
      </c>
      <c r="T1155" t="s">
        <v>10330</v>
      </c>
      <c r="U1155" t="str">
        <f t="shared" si="18"/>
        <v>6226202200739289150</v>
      </c>
      <c r="V1155" t="e">
        <f>VLOOKUP(U1155,网银退汇!F:G,2,FALSE)</f>
        <v>#N/A</v>
      </c>
      <c r="W1155" t="e">
        <f>VLOOKUP(U1155,网银退汇!F:O,10,FALSE)</f>
        <v>#N/A</v>
      </c>
      <c r="X1155" t="e">
        <f>VLOOKUP(C1155,自助退!L:V,11,FALSE)</f>
        <v>#N/A</v>
      </c>
    </row>
    <row r="1156" spans="1:24">
      <c r="A1156" t="s">
        <v>11722</v>
      </c>
      <c r="B1156" t="s">
        <v>8678</v>
      </c>
      <c r="C1156" t="s">
        <v>8679</v>
      </c>
      <c r="D1156">
        <v>44</v>
      </c>
      <c r="E1156" t="s">
        <v>11806</v>
      </c>
      <c r="F1156" t="s">
        <v>10363</v>
      </c>
      <c r="G1156" t="s">
        <v>5069</v>
      </c>
      <c r="H1156" t="s">
        <v>3455</v>
      </c>
      <c r="I1156" t="s">
        <v>10322</v>
      </c>
      <c r="J1156" t="s">
        <v>10381</v>
      </c>
      <c r="K1156" t="s">
        <v>10382</v>
      </c>
      <c r="L1156" t="s">
        <v>10325</v>
      </c>
      <c r="M1156" t="s">
        <v>10364</v>
      </c>
      <c r="N1156" t="s">
        <v>11722</v>
      </c>
      <c r="O1156" t="s">
        <v>10327</v>
      </c>
      <c r="P1156" t="s">
        <v>10328</v>
      </c>
      <c r="Q1156" t="s">
        <v>10365</v>
      </c>
      <c r="R1156" t="s">
        <v>10327</v>
      </c>
      <c r="S1156" t="s">
        <v>10327</v>
      </c>
      <c r="T1156" t="s">
        <v>10366</v>
      </c>
      <c r="U1156" t="str">
        <f t="shared" si="18"/>
        <v>628268000455040144</v>
      </c>
      <c r="V1156">
        <f>VLOOKUP(U1156,网银退汇!F:G,2,FALSE)</f>
        <v>44</v>
      </c>
      <c r="W1156" t="str">
        <f>VLOOKUP(U1156,网银退汇!F:O,10,FALSE)</f>
        <v>20170623</v>
      </c>
      <c r="X1156">
        <f>VLOOKUP(C1156,自助退!L:V,11,FALSE)</f>
        <v>44</v>
      </c>
    </row>
    <row r="1157" spans="1:24">
      <c r="A1157" t="s">
        <v>11722</v>
      </c>
      <c r="B1157" t="s">
        <v>3456</v>
      </c>
      <c r="C1157" t="s">
        <v>8681</v>
      </c>
      <c r="D1157">
        <v>46</v>
      </c>
      <c r="E1157" t="s">
        <v>11807</v>
      </c>
      <c r="F1157" t="s">
        <v>88</v>
      </c>
      <c r="G1157" t="s">
        <v>8683</v>
      </c>
      <c r="H1157" t="s">
        <v>3458</v>
      </c>
      <c r="I1157" t="s">
        <v>10322</v>
      </c>
      <c r="J1157" t="s">
        <v>10348</v>
      </c>
      <c r="K1157" t="s">
        <v>10349</v>
      </c>
      <c r="L1157" t="s">
        <v>10325</v>
      </c>
      <c r="M1157" t="s">
        <v>10326</v>
      </c>
      <c r="N1157" t="s">
        <v>11722</v>
      </c>
      <c r="O1157" t="s">
        <v>10327</v>
      </c>
      <c r="P1157" t="s">
        <v>10328</v>
      </c>
      <c r="Q1157" t="s">
        <v>10329</v>
      </c>
      <c r="R1157" t="s">
        <v>10327</v>
      </c>
      <c r="S1157" t="s">
        <v>10327</v>
      </c>
      <c r="T1157" t="s">
        <v>10330</v>
      </c>
      <c r="U1157" t="str">
        <f t="shared" si="18"/>
        <v>621700395000231277246</v>
      </c>
      <c r="V1157" t="e">
        <f>VLOOKUP(U1157,网银退汇!F:G,2,FALSE)</f>
        <v>#N/A</v>
      </c>
      <c r="W1157" t="e">
        <f>VLOOKUP(U1157,网银退汇!F:O,10,FALSE)</f>
        <v>#N/A</v>
      </c>
      <c r="X1157" t="e">
        <f>VLOOKUP(C1157,自助退!L:V,11,FALSE)</f>
        <v>#N/A</v>
      </c>
    </row>
    <row r="1158" spans="1:24">
      <c r="A1158" t="s">
        <v>11722</v>
      </c>
      <c r="B1158" t="s">
        <v>3459</v>
      </c>
      <c r="C1158" t="s">
        <v>8684</v>
      </c>
      <c r="D1158">
        <v>31</v>
      </c>
      <c r="E1158" t="s">
        <v>11808</v>
      </c>
      <c r="F1158" t="s">
        <v>88</v>
      </c>
      <c r="G1158" t="s">
        <v>8686</v>
      </c>
      <c r="H1158" t="s">
        <v>3461</v>
      </c>
      <c r="I1158" t="s">
        <v>10322</v>
      </c>
      <c r="J1158" t="s">
        <v>10351</v>
      </c>
      <c r="K1158" t="s">
        <v>10352</v>
      </c>
      <c r="L1158" t="s">
        <v>10325</v>
      </c>
      <c r="M1158" t="s">
        <v>10326</v>
      </c>
      <c r="N1158" t="s">
        <v>11722</v>
      </c>
      <c r="O1158" t="s">
        <v>10327</v>
      </c>
      <c r="P1158" t="s">
        <v>10328</v>
      </c>
      <c r="Q1158" t="s">
        <v>10329</v>
      </c>
      <c r="R1158" t="s">
        <v>10327</v>
      </c>
      <c r="S1158" t="s">
        <v>10327</v>
      </c>
      <c r="T1158" t="s">
        <v>10330</v>
      </c>
      <c r="U1158" t="str">
        <f t="shared" si="18"/>
        <v>621226250600055908231</v>
      </c>
      <c r="V1158" t="e">
        <f>VLOOKUP(U1158,网银退汇!F:G,2,FALSE)</f>
        <v>#N/A</v>
      </c>
      <c r="W1158" t="e">
        <f>VLOOKUP(U1158,网银退汇!F:O,10,FALSE)</f>
        <v>#N/A</v>
      </c>
      <c r="X1158" t="e">
        <f>VLOOKUP(C1158,自助退!L:V,11,FALSE)</f>
        <v>#N/A</v>
      </c>
    </row>
    <row r="1159" spans="1:24">
      <c r="A1159" t="s">
        <v>11722</v>
      </c>
      <c r="B1159" t="s">
        <v>3462</v>
      </c>
      <c r="C1159" t="s">
        <v>8687</v>
      </c>
      <c r="D1159">
        <v>254</v>
      </c>
      <c r="E1159" t="s">
        <v>11809</v>
      </c>
      <c r="F1159" t="s">
        <v>88</v>
      </c>
      <c r="G1159" t="s">
        <v>8689</v>
      </c>
      <c r="H1159" t="s">
        <v>3464</v>
      </c>
      <c r="I1159" t="s">
        <v>10322</v>
      </c>
      <c r="J1159" t="s">
        <v>10381</v>
      </c>
      <c r="K1159" t="s">
        <v>10382</v>
      </c>
      <c r="L1159" t="s">
        <v>10325</v>
      </c>
      <c r="M1159" t="s">
        <v>10326</v>
      </c>
      <c r="N1159" t="s">
        <v>11722</v>
      </c>
      <c r="O1159" t="s">
        <v>10327</v>
      </c>
      <c r="P1159" t="s">
        <v>10328</v>
      </c>
      <c r="Q1159" t="s">
        <v>10329</v>
      </c>
      <c r="R1159" t="s">
        <v>10327</v>
      </c>
      <c r="S1159" t="s">
        <v>10327</v>
      </c>
      <c r="T1159" t="s">
        <v>10330</v>
      </c>
      <c r="U1159" t="str">
        <f t="shared" si="18"/>
        <v>6228482898596407879254</v>
      </c>
      <c r="V1159" t="e">
        <f>VLOOKUP(U1159,网银退汇!F:G,2,FALSE)</f>
        <v>#N/A</v>
      </c>
      <c r="W1159" t="e">
        <f>VLOOKUP(U1159,网银退汇!F:O,10,FALSE)</f>
        <v>#N/A</v>
      </c>
      <c r="X1159" t="e">
        <f>VLOOKUP(C1159,自助退!L:V,11,FALSE)</f>
        <v>#N/A</v>
      </c>
    </row>
    <row r="1160" spans="1:24">
      <c r="A1160" t="s">
        <v>11722</v>
      </c>
      <c r="B1160" t="s">
        <v>3465</v>
      </c>
      <c r="C1160" t="s">
        <v>8690</v>
      </c>
      <c r="D1160">
        <v>880</v>
      </c>
      <c r="E1160" t="s">
        <v>11810</v>
      </c>
      <c r="F1160" t="s">
        <v>88</v>
      </c>
      <c r="G1160" t="s">
        <v>8692</v>
      </c>
      <c r="H1160" t="s">
        <v>225</v>
      </c>
      <c r="I1160" t="s">
        <v>10656</v>
      </c>
      <c r="J1160" t="s">
        <v>10657</v>
      </c>
      <c r="K1160" t="s">
        <v>10402</v>
      </c>
      <c r="L1160" t="s">
        <v>10325</v>
      </c>
      <c r="M1160" t="s">
        <v>10326</v>
      </c>
      <c r="N1160" t="s">
        <v>11722</v>
      </c>
      <c r="O1160" t="s">
        <v>10403</v>
      </c>
      <c r="P1160" t="s">
        <v>10328</v>
      </c>
      <c r="Q1160" t="s">
        <v>10329</v>
      </c>
      <c r="R1160" t="s">
        <v>10327</v>
      </c>
      <c r="S1160" t="s">
        <v>10327</v>
      </c>
      <c r="T1160" t="s">
        <v>10330</v>
      </c>
      <c r="U1160" t="str">
        <f t="shared" si="18"/>
        <v>6231900000083038741880</v>
      </c>
      <c r="V1160" t="e">
        <f>VLOOKUP(U1160,网银退汇!F:G,2,FALSE)</f>
        <v>#N/A</v>
      </c>
      <c r="W1160" t="e">
        <f>VLOOKUP(U1160,网银退汇!F:O,10,FALSE)</f>
        <v>#N/A</v>
      </c>
      <c r="X1160" t="e">
        <f>VLOOKUP(C1160,自助退!L:V,11,FALSE)</f>
        <v>#N/A</v>
      </c>
    </row>
    <row r="1161" spans="1:24">
      <c r="A1161" t="s">
        <v>11722</v>
      </c>
      <c r="B1161" t="s">
        <v>3466</v>
      </c>
      <c r="C1161" t="s">
        <v>8693</v>
      </c>
      <c r="D1161">
        <v>9000</v>
      </c>
      <c r="E1161" t="s">
        <v>11811</v>
      </c>
      <c r="F1161" t="s">
        <v>88</v>
      </c>
      <c r="G1161" t="s">
        <v>8695</v>
      </c>
      <c r="H1161" t="s">
        <v>11812</v>
      </c>
      <c r="I1161" t="s">
        <v>10322</v>
      </c>
      <c r="J1161" t="s">
        <v>10381</v>
      </c>
      <c r="K1161" t="s">
        <v>10382</v>
      </c>
      <c r="L1161" t="s">
        <v>10325</v>
      </c>
      <c r="M1161" t="s">
        <v>10326</v>
      </c>
      <c r="N1161" t="s">
        <v>11722</v>
      </c>
      <c r="O1161" t="s">
        <v>10327</v>
      </c>
      <c r="P1161" t="s">
        <v>10328</v>
      </c>
      <c r="Q1161" t="s">
        <v>10329</v>
      </c>
      <c r="R1161" t="s">
        <v>10327</v>
      </c>
      <c r="S1161" t="s">
        <v>10327</v>
      </c>
      <c r="T1161" t="s">
        <v>10330</v>
      </c>
      <c r="U1161" t="str">
        <f t="shared" si="18"/>
        <v>62284811907869433149000</v>
      </c>
      <c r="V1161" t="e">
        <f>VLOOKUP(U1161,网银退汇!F:G,2,FALSE)</f>
        <v>#N/A</v>
      </c>
      <c r="W1161" t="e">
        <f>VLOOKUP(U1161,网银退汇!F:O,10,FALSE)</f>
        <v>#N/A</v>
      </c>
      <c r="X1161" t="e">
        <f>VLOOKUP(C1161,自助退!L:V,11,FALSE)</f>
        <v>#N/A</v>
      </c>
    </row>
    <row r="1162" spans="1:24">
      <c r="A1162" t="s">
        <v>11722</v>
      </c>
      <c r="B1162" t="s">
        <v>3468</v>
      </c>
      <c r="C1162" t="s">
        <v>8696</v>
      </c>
      <c r="D1162">
        <v>200</v>
      </c>
      <c r="E1162" t="s">
        <v>11813</v>
      </c>
      <c r="F1162" t="s">
        <v>88</v>
      </c>
      <c r="G1162" t="s">
        <v>8698</v>
      </c>
      <c r="H1162" t="s">
        <v>522</v>
      </c>
      <c r="I1162" t="s">
        <v>10322</v>
      </c>
      <c r="J1162" t="s">
        <v>10339</v>
      </c>
      <c r="K1162" t="s">
        <v>10340</v>
      </c>
      <c r="L1162" t="s">
        <v>10325</v>
      </c>
      <c r="M1162" t="s">
        <v>10326</v>
      </c>
      <c r="N1162" t="s">
        <v>11722</v>
      </c>
      <c r="O1162" t="s">
        <v>10327</v>
      </c>
      <c r="P1162" t="s">
        <v>10328</v>
      </c>
      <c r="Q1162" t="s">
        <v>10329</v>
      </c>
      <c r="R1162" t="s">
        <v>10327</v>
      </c>
      <c r="S1162" t="s">
        <v>10327</v>
      </c>
      <c r="T1162" t="s">
        <v>10330</v>
      </c>
      <c r="U1162" t="str">
        <f t="shared" si="18"/>
        <v>6226580900925971200</v>
      </c>
      <c r="V1162" t="e">
        <f>VLOOKUP(U1162,网银退汇!F:G,2,FALSE)</f>
        <v>#N/A</v>
      </c>
      <c r="W1162" t="e">
        <f>VLOOKUP(U1162,网银退汇!F:O,10,FALSE)</f>
        <v>#N/A</v>
      </c>
      <c r="X1162" t="e">
        <f>VLOOKUP(C1162,自助退!L:V,11,FALSE)</f>
        <v>#N/A</v>
      </c>
    </row>
    <row r="1163" spans="1:24">
      <c r="A1163" t="s">
        <v>11722</v>
      </c>
      <c r="B1163" t="s">
        <v>8699</v>
      </c>
      <c r="C1163" t="s">
        <v>8700</v>
      </c>
      <c r="D1163">
        <v>376</v>
      </c>
      <c r="E1163" t="s">
        <v>11814</v>
      </c>
      <c r="F1163" t="s">
        <v>10740</v>
      </c>
      <c r="G1163" t="s">
        <v>5072</v>
      </c>
      <c r="H1163" t="s">
        <v>3470</v>
      </c>
      <c r="I1163" t="s">
        <v>10656</v>
      </c>
      <c r="J1163" t="s">
        <v>10657</v>
      </c>
      <c r="K1163" t="s">
        <v>10402</v>
      </c>
      <c r="L1163" t="s">
        <v>10325</v>
      </c>
      <c r="M1163" t="s">
        <v>10364</v>
      </c>
      <c r="N1163" t="s">
        <v>11722</v>
      </c>
      <c r="O1163" t="s">
        <v>10403</v>
      </c>
      <c r="P1163" t="s">
        <v>10328</v>
      </c>
      <c r="Q1163" t="s">
        <v>10365</v>
      </c>
      <c r="R1163" t="s">
        <v>10327</v>
      </c>
      <c r="S1163" t="s">
        <v>10327</v>
      </c>
      <c r="T1163" t="s">
        <v>10366</v>
      </c>
      <c r="U1163" t="str">
        <f t="shared" si="18"/>
        <v>6231900000078254014376</v>
      </c>
      <c r="V1163">
        <f>VLOOKUP(U1163,网银退汇!F:G,2,FALSE)</f>
        <v>376</v>
      </c>
      <c r="W1163" t="str">
        <f>VLOOKUP(U1163,网银退汇!F:O,10,FALSE)</f>
        <v>20170623</v>
      </c>
      <c r="X1163">
        <f>VLOOKUP(C1163,自助退!L:V,11,FALSE)</f>
        <v>376</v>
      </c>
    </row>
    <row r="1164" spans="1:24">
      <c r="A1164" t="s">
        <v>11722</v>
      </c>
      <c r="B1164" t="s">
        <v>3471</v>
      </c>
      <c r="C1164" t="s">
        <v>8702</v>
      </c>
      <c r="D1164">
        <v>200</v>
      </c>
      <c r="E1164" t="s">
        <v>11813</v>
      </c>
      <c r="F1164" t="s">
        <v>88</v>
      </c>
      <c r="G1164" t="s">
        <v>8698</v>
      </c>
      <c r="H1164" t="s">
        <v>522</v>
      </c>
      <c r="I1164" t="s">
        <v>10322</v>
      </c>
      <c r="J1164" t="s">
        <v>10339</v>
      </c>
      <c r="K1164" t="s">
        <v>10340</v>
      </c>
      <c r="L1164" t="s">
        <v>10325</v>
      </c>
      <c r="M1164" t="s">
        <v>10326</v>
      </c>
      <c r="N1164" t="s">
        <v>11722</v>
      </c>
      <c r="O1164" t="s">
        <v>10327</v>
      </c>
      <c r="P1164" t="s">
        <v>10328</v>
      </c>
      <c r="Q1164" t="s">
        <v>10329</v>
      </c>
      <c r="R1164" t="s">
        <v>10327</v>
      </c>
      <c r="S1164" t="s">
        <v>10327</v>
      </c>
      <c r="T1164" t="s">
        <v>10330</v>
      </c>
      <c r="U1164" t="str">
        <f t="shared" si="18"/>
        <v>6226580900925971200</v>
      </c>
      <c r="V1164" t="e">
        <f>VLOOKUP(U1164,网银退汇!F:G,2,FALSE)</f>
        <v>#N/A</v>
      </c>
      <c r="W1164" t="e">
        <f>VLOOKUP(U1164,网银退汇!F:O,10,FALSE)</f>
        <v>#N/A</v>
      </c>
      <c r="X1164" t="e">
        <f>VLOOKUP(C1164,自助退!L:V,11,FALSE)</f>
        <v>#N/A</v>
      </c>
    </row>
    <row r="1165" spans="1:24">
      <c r="A1165" t="s">
        <v>11722</v>
      </c>
      <c r="B1165" t="s">
        <v>3472</v>
      </c>
      <c r="C1165" t="s">
        <v>8704</v>
      </c>
      <c r="D1165">
        <v>415</v>
      </c>
      <c r="E1165" t="s">
        <v>11815</v>
      </c>
      <c r="F1165" t="s">
        <v>88</v>
      </c>
      <c r="G1165" t="s">
        <v>8698</v>
      </c>
      <c r="H1165" t="s">
        <v>522</v>
      </c>
      <c r="I1165" t="s">
        <v>10322</v>
      </c>
      <c r="J1165" t="s">
        <v>10339</v>
      </c>
      <c r="K1165" t="s">
        <v>10340</v>
      </c>
      <c r="L1165" t="s">
        <v>10325</v>
      </c>
      <c r="M1165" t="s">
        <v>10326</v>
      </c>
      <c r="N1165" t="s">
        <v>11722</v>
      </c>
      <c r="O1165" t="s">
        <v>10327</v>
      </c>
      <c r="P1165" t="s">
        <v>10328</v>
      </c>
      <c r="Q1165" t="s">
        <v>10329</v>
      </c>
      <c r="R1165" t="s">
        <v>10327</v>
      </c>
      <c r="S1165" t="s">
        <v>10327</v>
      </c>
      <c r="T1165" t="s">
        <v>10330</v>
      </c>
      <c r="U1165" t="str">
        <f t="shared" si="18"/>
        <v>6226580900925971415</v>
      </c>
      <c r="V1165" t="e">
        <f>VLOOKUP(U1165,网银退汇!F:G,2,FALSE)</f>
        <v>#N/A</v>
      </c>
      <c r="W1165" t="e">
        <f>VLOOKUP(U1165,网银退汇!F:O,10,FALSE)</f>
        <v>#N/A</v>
      </c>
      <c r="X1165" t="e">
        <f>VLOOKUP(C1165,自助退!L:V,11,FALSE)</f>
        <v>#N/A</v>
      </c>
    </row>
    <row r="1166" spans="1:24">
      <c r="A1166" t="s">
        <v>11722</v>
      </c>
      <c r="B1166" t="s">
        <v>8706</v>
      </c>
      <c r="C1166" t="s">
        <v>8707</v>
      </c>
      <c r="D1166">
        <v>6</v>
      </c>
      <c r="E1166" t="s">
        <v>11816</v>
      </c>
      <c r="F1166" t="s">
        <v>90</v>
      </c>
      <c r="G1166" t="s">
        <v>5073</v>
      </c>
      <c r="H1166" t="s">
        <v>3474</v>
      </c>
      <c r="I1166" t="s">
        <v>10322</v>
      </c>
      <c r="J1166" t="s">
        <v>10348</v>
      </c>
      <c r="K1166" t="s">
        <v>10349</v>
      </c>
      <c r="L1166" t="s">
        <v>10325</v>
      </c>
      <c r="M1166" t="s">
        <v>10364</v>
      </c>
      <c r="N1166" t="s">
        <v>11722</v>
      </c>
      <c r="O1166" t="s">
        <v>10327</v>
      </c>
      <c r="P1166" t="s">
        <v>10328</v>
      </c>
      <c r="Q1166" t="s">
        <v>10365</v>
      </c>
      <c r="R1166" t="s">
        <v>10327</v>
      </c>
      <c r="S1166" t="s">
        <v>10327</v>
      </c>
      <c r="T1166" t="s">
        <v>10366</v>
      </c>
      <c r="U1166" t="str">
        <f t="shared" si="18"/>
        <v>62170039200041090886</v>
      </c>
      <c r="V1166">
        <f>VLOOKUP(U1166,网银退汇!F:G,2,FALSE)</f>
        <v>6</v>
      </c>
      <c r="W1166" t="str">
        <f>VLOOKUP(U1166,网银退汇!F:O,10,FALSE)</f>
        <v>20170623</v>
      </c>
      <c r="X1166">
        <f>VLOOKUP(C1166,自助退!L:V,11,FALSE)</f>
        <v>6</v>
      </c>
    </row>
    <row r="1167" spans="1:24">
      <c r="A1167" t="s">
        <v>11722</v>
      </c>
      <c r="B1167" t="s">
        <v>3475</v>
      </c>
      <c r="C1167" t="s">
        <v>8709</v>
      </c>
      <c r="D1167">
        <v>721</v>
      </c>
      <c r="E1167" t="s">
        <v>11817</v>
      </c>
      <c r="F1167" t="s">
        <v>88</v>
      </c>
      <c r="G1167" t="s">
        <v>8711</v>
      </c>
      <c r="H1167" t="s">
        <v>3477</v>
      </c>
      <c r="I1167" t="s">
        <v>10322</v>
      </c>
      <c r="J1167" t="s">
        <v>10348</v>
      </c>
      <c r="K1167" t="s">
        <v>10349</v>
      </c>
      <c r="L1167" t="s">
        <v>10325</v>
      </c>
      <c r="M1167" t="s">
        <v>10326</v>
      </c>
      <c r="N1167" t="s">
        <v>11722</v>
      </c>
      <c r="O1167" t="s">
        <v>10327</v>
      </c>
      <c r="P1167" t="s">
        <v>10328</v>
      </c>
      <c r="Q1167" t="s">
        <v>10329</v>
      </c>
      <c r="R1167" t="s">
        <v>10327</v>
      </c>
      <c r="S1167" t="s">
        <v>10327</v>
      </c>
      <c r="T1167" t="s">
        <v>10330</v>
      </c>
      <c r="U1167" t="str">
        <f t="shared" si="18"/>
        <v>6236683930000198107721</v>
      </c>
      <c r="V1167" t="e">
        <f>VLOOKUP(U1167,网银退汇!F:G,2,FALSE)</f>
        <v>#N/A</v>
      </c>
      <c r="W1167" t="e">
        <f>VLOOKUP(U1167,网银退汇!F:O,10,FALSE)</f>
        <v>#N/A</v>
      </c>
      <c r="X1167" t="e">
        <f>VLOOKUP(C1167,自助退!L:V,11,FALSE)</f>
        <v>#N/A</v>
      </c>
    </row>
    <row r="1168" spans="1:24">
      <c r="A1168" t="s">
        <v>11722</v>
      </c>
      <c r="B1168" t="s">
        <v>3478</v>
      </c>
      <c r="C1168" t="s">
        <v>8712</v>
      </c>
      <c r="D1168">
        <v>45</v>
      </c>
      <c r="E1168" t="s">
        <v>11818</v>
      </c>
      <c r="F1168" t="s">
        <v>88</v>
      </c>
      <c r="G1168" t="s">
        <v>8711</v>
      </c>
      <c r="H1168" t="s">
        <v>3477</v>
      </c>
      <c r="I1168" t="s">
        <v>10322</v>
      </c>
      <c r="J1168" t="s">
        <v>10348</v>
      </c>
      <c r="K1168" t="s">
        <v>10349</v>
      </c>
      <c r="L1168" t="s">
        <v>10325</v>
      </c>
      <c r="M1168" t="s">
        <v>10326</v>
      </c>
      <c r="N1168" t="s">
        <v>11722</v>
      </c>
      <c r="O1168" t="s">
        <v>10327</v>
      </c>
      <c r="P1168" t="s">
        <v>10328</v>
      </c>
      <c r="Q1168" t="s">
        <v>10329</v>
      </c>
      <c r="R1168" t="s">
        <v>10327</v>
      </c>
      <c r="S1168" t="s">
        <v>10327</v>
      </c>
      <c r="T1168" t="s">
        <v>10330</v>
      </c>
      <c r="U1168" t="str">
        <f t="shared" si="18"/>
        <v>623668393000019810745</v>
      </c>
      <c r="V1168" t="e">
        <f>VLOOKUP(U1168,网银退汇!F:G,2,FALSE)</f>
        <v>#N/A</v>
      </c>
      <c r="W1168" t="e">
        <f>VLOOKUP(U1168,网银退汇!F:O,10,FALSE)</f>
        <v>#N/A</v>
      </c>
      <c r="X1168" t="e">
        <f>VLOOKUP(C1168,自助退!L:V,11,FALSE)</f>
        <v>#N/A</v>
      </c>
    </row>
    <row r="1169" spans="1:24">
      <c r="A1169" t="s">
        <v>11722</v>
      </c>
      <c r="B1169" t="s">
        <v>3480</v>
      </c>
      <c r="C1169" t="s">
        <v>8714</v>
      </c>
      <c r="D1169">
        <v>192</v>
      </c>
      <c r="E1169" t="s">
        <v>11819</v>
      </c>
      <c r="F1169" t="s">
        <v>88</v>
      </c>
      <c r="G1169" t="s">
        <v>8716</v>
      </c>
      <c r="H1169" t="s">
        <v>11820</v>
      </c>
      <c r="I1169" t="s">
        <v>10322</v>
      </c>
      <c r="J1169" t="s">
        <v>10359</v>
      </c>
      <c r="K1169" t="s">
        <v>10360</v>
      </c>
      <c r="L1169" t="s">
        <v>10325</v>
      </c>
      <c r="M1169" t="s">
        <v>10326</v>
      </c>
      <c r="N1169" t="s">
        <v>11722</v>
      </c>
      <c r="O1169" t="s">
        <v>10327</v>
      </c>
      <c r="P1169" t="s">
        <v>10328</v>
      </c>
      <c r="Q1169" t="s">
        <v>10329</v>
      </c>
      <c r="R1169" t="s">
        <v>10327</v>
      </c>
      <c r="S1169" t="s">
        <v>10327</v>
      </c>
      <c r="T1169" t="s">
        <v>10330</v>
      </c>
      <c r="U1169" t="str">
        <f t="shared" si="18"/>
        <v>6217852700007165929192</v>
      </c>
      <c r="V1169" t="e">
        <f>VLOOKUP(U1169,网银退汇!F:G,2,FALSE)</f>
        <v>#N/A</v>
      </c>
      <c r="W1169" t="e">
        <f>VLOOKUP(U1169,网银退汇!F:O,10,FALSE)</f>
        <v>#N/A</v>
      </c>
      <c r="X1169" t="e">
        <f>VLOOKUP(C1169,自助退!L:V,11,FALSE)</f>
        <v>#N/A</v>
      </c>
    </row>
    <row r="1170" spans="1:24">
      <c r="A1170" t="s">
        <v>11722</v>
      </c>
      <c r="B1170" t="s">
        <v>3483</v>
      </c>
      <c r="C1170" t="s">
        <v>8717</v>
      </c>
      <c r="D1170">
        <v>128</v>
      </c>
      <c r="E1170" t="s">
        <v>11821</v>
      </c>
      <c r="F1170" t="s">
        <v>88</v>
      </c>
      <c r="G1170" t="s">
        <v>8719</v>
      </c>
      <c r="H1170" t="s">
        <v>11822</v>
      </c>
      <c r="I1170" t="s">
        <v>10322</v>
      </c>
      <c r="J1170" t="s">
        <v>10348</v>
      </c>
      <c r="K1170" t="s">
        <v>10349</v>
      </c>
      <c r="L1170" t="s">
        <v>10325</v>
      </c>
      <c r="M1170" t="s">
        <v>10326</v>
      </c>
      <c r="N1170" t="s">
        <v>11722</v>
      </c>
      <c r="O1170" t="s">
        <v>10327</v>
      </c>
      <c r="P1170" t="s">
        <v>10328</v>
      </c>
      <c r="Q1170" t="s">
        <v>10329</v>
      </c>
      <c r="R1170" t="s">
        <v>10327</v>
      </c>
      <c r="S1170" t="s">
        <v>10327</v>
      </c>
      <c r="T1170" t="s">
        <v>10330</v>
      </c>
      <c r="U1170" t="str">
        <f t="shared" si="18"/>
        <v>6217003860000455285128</v>
      </c>
      <c r="V1170" t="e">
        <f>VLOOKUP(U1170,网银退汇!F:G,2,FALSE)</f>
        <v>#N/A</v>
      </c>
      <c r="W1170" t="e">
        <f>VLOOKUP(U1170,网银退汇!F:O,10,FALSE)</f>
        <v>#N/A</v>
      </c>
      <c r="X1170" t="e">
        <f>VLOOKUP(C1170,自助退!L:V,11,FALSE)</f>
        <v>#N/A</v>
      </c>
    </row>
    <row r="1171" spans="1:24">
      <c r="A1171" t="s">
        <v>11722</v>
      </c>
      <c r="B1171" t="s">
        <v>8720</v>
      </c>
      <c r="C1171" t="s">
        <v>8721</v>
      </c>
      <c r="D1171">
        <v>96</v>
      </c>
      <c r="E1171" t="s">
        <v>11823</v>
      </c>
      <c r="F1171" t="s">
        <v>395</v>
      </c>
      <c r="G1171" t="s">
        <v>5074</v>
      </c>
      <c r="H1171" t="s">
        <v>3487</v>
      </c>
      <c r="I1171" t="s">
        <v>10537</v>
      </c>
      <c r="J1171" t="s">
        <v>10538</v>
      </c>
      <c r="K1171" t="s">
        <v>10539</v>
      </c>
      <c r="L1171" t="s">
        <v>10325</v>
      </c>
      <c r="M1171" t="s">
        <v>10364</v>
      </c>
      <c r="N1171" t="s">
        <v>11722</v>
      </c>
      <c r="O1171" t="s">
        <v>10327</v>
      </c>
      <c r="P1171" t="s">
        <v>10328</v>
      </c>
      <c r="Q1171" t="s">
        <v>10365</v>
      </c>
      <c r="R1171" t="s">
        <v>10327</v>
      </c>
      <c r="S1171" t="s">
        <v>10327</v>
      </c>
      <c r="T1171" t="s">
        <v>10366</v>
      </c>
      <c r="U1171" t="str">
        <f t="shared" si="18"/>
        <v>528057161639110896</v>
      </c>
      <c r="V1171">
        <f>VLOOKUP(U1171,网银退汇!F:G,2,FALSE)</f>
        <v>96</v>
      </c>
      <c r="W1171" t="str">
        <f>VLOOKUP(U1171,网银退汇!F:O,10,FALSE)</f>
        <v>20170623</v>
      </c>
      <c r="X1171">
        <f>VLOOKUP(C1171,自助退!L:V,11,FALSE)</f>
        <v>96</v>
      </c>
    </row>
    <row r="1172" spans="1:24">
      <c r="A1172" t="s">
        <v>11722</v>
      </c>
      <c r="B1172" t="s">
        <v>8723</v>
      </c>
      <c r="C1172" t="s">
        <v>8724</v>
      </c>
      <c r="D1172">
        <v>246</v>
      </c>
      <c r="E1172" t="s">
        <v>11824</v>
      </c>
      <c r="F1172" t="s">
        <v>10363</v>
      </c>
      <c r="G1172" t="s">
        <v>5075</v>
      </c>
      <c r="H1172" t="s">
        <v>3489</v>
      </c>
      <c r="I1172" t="s">
        <v>10335</v>
      </c>
      <c r="J1172" t="s">
        <v>10</v>
      </c>
      <c r="K1172" t="s">
        <v>10336</v>
      </c>
      <c r="L1172" t="s">
        <v>10325</v>
      </c>
      <c r="M1172" t="s">
        <v>10364</v>
      </c>
      <c r="N1172" t="s">
        <v>11722</v>
      </c>
      <c r="O1172" t="s">
        <v>10327</v>
      </c>
      <c r="P1172" t="s">
        <v>10328</v>
      </c>
      <c r="Q1172" t="s">
        <v>10365</v>
      </c>
      <c r="R1172" t="s">
        <v>10327</v>
      </c>
      <c r="S1172" t="s">
        <v>10327</v>
      </c>
      <c r="T1172" t="s">
        <v>10366</v>
      </c>
      <c r="U1172" t="str">
        <f t="shared" si="18"/>
        <v>6214858713066553246</v>
      </c>
      <c r="V1172">
        <f>VLOOKUP(U1172,网银退汇!F:G,2,FALSE)</f>
        <v>246</v>
      </c>
      <c r="W1172" t="str">
        <f>VLOOKUP(U1172,网银退汇!F:O,10,FALSE)</f>
        <v>20170623</v>
      </c>
      <c r="X1172">
        <f>VLOOKUP(C1172,自助退!L:V,11,FALSE)</f>
        <v>246</v>
      </c>
    </row>
    <row r="1173" spans="1:24">
      <c r="A1173" t="s">
        <v>11722</v>
      </c>
      <c r="B1173" t="s">
        <v>3490</v>
      </c>
      <c r="C1173" t="s">
        <v>8726</v>
      </c>
      <c r="D1173">
        <v>496</v>
      </c>
      <c r="E1173" t="s">
        <v>11825</v>
      </c>
      <c r="F1173" t="s">
        <v>88</v>
      </c>
      <c r="G1173" t="s">
        <v>8728</v>
      </c>
      <c r="H1173" t="s">
        <v>3492</v>
      </c>
      <c r="I1173" t="s">
        <v>10369</v>
      </c>
      <c r="J1173" t="s">
        <v>10370</v>
      </c>
      <c r="K1173" t="s">
        <v>10371</v>
      </c>
      <c r="L1173" t="s">
        <v>10325</v>
      </c>
      <c r="M1173" t="s">
        <v>10326</v>
      </c>
      <c r="N1173" t="s">
        <v>11722</v>
      </c>
      <c r="O1173" t="s">
        <v>10327</v>
      </c>
      <c r="P1173" t="s">
        <v>10328</v>
      </c>
      <c r="Q1173" t="s">
        <v>10329</v>
      </c>
      <c r="R1173" t="s">
        <v>10327</v>
      </c>
      <c r="S1173" t="s">
        <v>10327</v>
      </c>
      <c r="T1173" t="s">
        <v>10330</v>
      </c>
      <c r="U1173" t="str">
        <f t="shared" si="18"/>
        <v>4033928010160948496</v>
      </c>
      <c r="V1173" t="e">
        <f>VLOOKUP(U1173,网银退汇!F:G,2,FALSE)</f>
        <v>#N/A</v>
      </c>
      <c r="W1173" t="e">
        <f>VLOOKUP(U1173,网银退汇!F:O,10,FALSE)</f>
        <v>#N/A</v>
      </c>
      <c r="X1173" t="e">
        <f>VLOOKUP(C1173,自助退!L:V,11,FALSE)</f>
        <v>#N/A</v>
      </c>
    </row>
    <row r="1174" spans="1:24">
      <c r="A1174" t="s">
        <v>11722</v>
      </c>
      <c r="B1174" t="s">
        <v>3493</v>
      </c>
      <c r="C1174" t="s">
        <v>8729</v>
      </c>
      <c r="D1174">
        <v>4000</v>
      </c>
      <c r="E1174" t="s">
        <v>11826</v>
      </c>
      <c r="F1174" t="s">
        <v>88</v>
      </c>
      <c r="G1174" t="s">
        <v>4949</v>
      </c>
      <c r="H1174" t="s">
        <v>11827</v>
      </c>
      <c r="I1174" t="s">
        <v>10322</v>
      </c>
      <c r="J1174" t="s">
        <v>10351</v>
      </c>
      <c r="K1174" t="s">
        <v>10352</v>
      </c>
      <c r="L1174" t="s">
        <v>10325</v>
      </c>
      <c r="M1174" t="s">
        <v>10326</v>
      </c>
      <c r="N1174" t="s">
        <v>11722</v>
      </c>
      <c r="O1174" t="s">
        <v>10327</v>
      </c>
      <c r="P1174" t="s">
        <v>10328</v>
      </c>
      <c r="Q1174" t="s">
        <v>10329</v>
      </c>
      <c r="R1174" t="s">
        <v>10327</v>
      </c>
      <c r="S1174" t="s">
        <v>10327</v>
      </c>
      <c r="T1174" t="s">
        <v>10330</v>
      </c>
      <c r="U1174" t="str">
        <f t="shared" si="18"/>
        <v>62122625020272098194000</v>
      </c>
      <c r="X1174" t="e">
        <f>VLOOKUP(C1174,自助退!L:V,11,FALSE)</f>
        <v>#N/A</v>
      </c>
    </row>
    <row r="1175" spans="1:24">
      <c r="A1175" t="s">
        <v>11722</v>
      </c>
      <c r="B1175" t="s">
        <v>3494</v>
      </c>
      <c r="C1175" t="s">
        <v>8731</v>
      </c>
      <c r="D1175">
        <v>317</v>
      </c>
      <c r="E1175" t="s">
        <v>11828</v>
      </c>
      <c r="F1175" t="s">
        <v>88</v>
      </c>
      <c r="G1175" t="s">
        <v>8733</v>
      </c>
      <c r="H1175" t="s">
        <v>3496</v>
      </c>
      <c r="I1175" t="s">
        <v>10322</v>
      </c>
      <c r="J1175" t="s">
        <v>10356</v>
      </c>
      <c r="K1175" t="s">
        <v>10357</v>
      </c>
      <c r="L1175" t="s">
        <v>10325</v>
      </c>
      <c r="M1175" t="s">
        <v>10326</v>
      </c>
      <c r="N1175" t="s">
        <v>11722</v>
      </c>
      <c r="O1175" t="s">
        <v>10327</v>
      </c>
      <c r="P1175" t="s">
        <v>10328</v>
      </c>
      <c r="Q1175" t="s">
        <v>10329</v>
      </c>
      <c r="R1175" t="s">
        <v>10327</v>
      </c>
      <c r="S1175" t="s">
        <v>10327</v>
      </c>
      <c r="T1175" t="s">
        <v>10330</v>
      </c>
      <c r="U1175" t="str">
        <f t="shared" si="18"/>
        <v>6259190221148483317</v>
      </c>
      <c r="V1175" t="e">
        <f>VLOOKUP(U1175,网银退汇!F:G,2,FALSE)</f>
        <v>#N/A</v>
      </c>
      <c r="W1175" t="e">
        <f>VLOOKUP(U1175,网银退汇!F:O,10,FALSE)</f>
        <v>#N/A</v>
      </c>
      <c r="X1175" t="e">
        <f>VLOOKUP(C1175,自助退!L:V,11,FALSE)</f>
        <v>#N/A</v>
      </c>
    </row>
    <row r="1176" spans="1:24">
      <c r="A1176" t="s">
        <v>11722</v>
      </c>
      <c r="B1176" t="s">
        <v>3497</v>
      </c>
      <c r="C1176" t="s">
        <v>8734</v>
      </c>
      <c r="D1176">
        <v>593</v>
      </c>
      <c r="E1176" t="s">
        <v>11829</v>
      </c>
      <c r="F1176" t="s">
        <v>88</v>
      </c>
      <c r="G1176" t="s">
        <v>8736</v>
      </c>
      <c r="H1176" t="s">
        <v>3499</v>
      </c>
      <c r="I1176" t="s">
        <v>11830</v>
      </c>
      <c r="J1176" t="s">
        <v>11831</v>
      </c>
      <c r="K1176" t="s">
        <v>11832</v>
      </c>
      <c r="L1176" t="s">
        <v>10325</v>
      </c>
      <c r="M1176" t="s">
        <v>10326</v>
      </c>
      <c r="N1176" t="s">
        <v>11722</v>
      </c>
      <c r="O1176" t="s">
        <v>10327</v>
      </c>
      <c r="P1176" t="s">
        <v>10328</v>
      </c>
      <c r="Q1176" t="s">
        <v>10329</v>
      </c>
      <c r="R1176" t="s">
        <v>10327</v>
      </c>
      <c r="S1176" t="s">
        <v>10327</v>
      </c>
      <c r="T1176" t="s">
        <v>10330</v>
      </c>
      <c r="U1176" t="str">
        <f t="shared" si="18"/>
        <v>6223190938067201593</v>
      </c>
      <c r="V1176" t="e">
        <f>VLOOKUP(U1176,网银退汇!F:G,2,FALSE)</f>
        <v>#N/A</v>
      </c>
      <c r="W1176" t="e">
        <f>VLOOKUP(U1176,网银退汇!F:O,10,FALSE)</f>
        <v>#N/A</v>
      </c>
      <c r="X1176" t="e">
        <f>VLOOKUP(C1176,自助退!L:V,11,FALSE)</f>
        <v>#N/A</v>
      </c>
    </row>
    <row r="1177" spans="1:24">
      <c r="A1177" t="s">
        <v>11722</v>
      </c>
      <c r="B1177" t="s">
        <v>3500</v>
      </c>
      <c r="C1177" t="s">
        <v>8737</v>
      </c>
      <c r="D1177">
        <v>334</v>
      </c>
      <c r="E1177" t="s">
        <v>11833</v>
      </c>
      <c r="F1177" t="s">
        <v>88</v>
      </c>
      <c r="G1177" t="s">
        <v>158</v>
      </c>
      <c r="H1177" t="s">
        <v>3502</v>
      </c>
      <c r="I1177" t="s">
        <v>10656</v>
      </c>
      <c r="J1177" t="s">
        <v>10657</v>
      </c>
      <c r="K1177" t="s">
        <v>10402</v>
      </c>
      <c r="L1177" t="s">
        <v>10325</v>
      </c>
      <c r="M1177" t="s">
        <v>10326</v>
      </c>
      <c r="N1177" t="s">
        <v>11722</v>
      </c>
      <c r="O1177" t="s">
        <v>10403</v>
      </c>
      <c r="P1177" t="s">
        <v>10328</v>
      </c>
      <c r="Q1177" t="s">
        <v>10329</v>
      </c>
      <c r="R1177" t="s">
        <v>10327</v>
      </c>
      <c r="S1177" t="s">
        <v>10327</v>
      </c>
      <c r="T1177" t="s">
        <v>10330</v>
      </c>
      <c r="U1177" t="str">
        <f t="shared" si="18"/>
        <v>6223691682409853334</v>
      </c>
      <c r="V1177" t="e">
        <f>VLOOKUP(U1177,网银退汇!F:G,2,FALSE)</f>
        <v>#N/A</v>
      </c>
      <c r="W1177" t="e">
        <f>VLOOKUP(U1177,网银退汇!F:O,10,FALSE)</f>
        <v>#N/A</v>
      </c>
      <c r="X1177" t="e">
        <f>VLOOKUP(C1177,自助退!L:V,11,FALSE)</f>
        <v>#N/A</v>
      </c>
    </row>
    <row r="1178" spans="1:24">
      <c r="A1178" t="s">
        <v>11722</v>
      </c>
      <c r="B1178" t="s">
        <v>3503</v>
      </c>
      <c r="C1178" t="s">
        <v>8739</v>
      </c>
      <c r="D1178">
        <v>686</v>
      </c>
      <c r="E1178" t="s">
        <v>11834</v>
      </c>
      <c r="F1178" t="s">
        <v>88</v>
      </c>
      <c r="G1178" t="s">
        <v>158</v>
      </c>
      <c r="H1178" t="s">
        <v>3502</v>
      </c>
      <c r="I1178" t="s">
        <v>10656</v>
      </c>
      <c r="J1178" t="s">
        <v>10657</v>
      </c>
      <c r="K1178" t="s">
        <v>10402</v>
      </c>
      <c r="L1178" t="s">
        <v>10325</v>
      </c>
      <c r="M1178" t="s">
        <v>10326</v>
      </c>
      <c r="N1178" t="s">
        <v>11722</v>
      </c>
      <c r="O1178" t="s">
        <v>10403</v>
      </c>
      <c r="P1178" t="s">
        <v>10328</v>
      </c>
      <c r="Q1178" t="s">
        <v>10329</v>
      </c>
      <c r="R1178" t="s">
        <v>10327</v>
      </c>
      <c r="S1178" t="s">
        <v>10327</v>
      </c>
      <c r="T1178" t="s">
        <v>10330</v>
      </c>
      <c r="U1178" t="str">
        <f t="shared" si="18"/>
        <v>6223691682409853686</v>
      </c>
      <c r="V1178" t="e">
        <f>VLOOKUP(U1178,网银退汇!F:G,2,FALSE)</f>
        <v>#N/A</v>
      </c>
      <c r="W1178" t="e">
        <f>VLOOKUP(U1178,网银退汇!F:O,10,FALSE)</f>
        <v>#N/A</v>
      </c>
      <c r="X1178" t="e">
        <f>VLOOKUP(C1178,自助退!L:V,11,FALSE)</f>
        <v>#N/A</v>
      </c>
    </row>
    <row r="1179" spans="1:24">
      <c r="A1179" t="s">
        <v>11722</v>
      </c>
      <c r="B1179" t="s">
        <v>3506</v>
      </c>
      <c r="C1179" t="s">
        <v>8741</v>
      </c>
      <c r="D1179">
        <v>992</v>
      </c>
      <c r="E1179" t="s">
        <v>11835</v>
      </c>
      <c r="F1179" t="s">
        <v>88</v>
      </c>
      <c r="G1179" t="s">
        <v>8743</v>
      </c>
      <c r="H1179" t="s">
        <v>11836</v>
      </c>
      <c r="I1179" t="s">
        <v>10656</v>
      </c>
      <c r="J1179" t="s">
        <v>10657</v>
      </c>
      <c r="K1179" t="s">
        <v>10402</v>
      </c>
      <c r="L1179" t="s">
        <v>10325</v>
      </c>
      <c r="M1179" t="s">
        <v>10326</v>
      </c>
      <c r="N1179" t="s">
        <v>11722</v>
      </c>
      <c r="O1179" t="s">
        <v>10403</v>
      </c>
      <c r="P1179" t="s">
        <v>10328</v>
      </c>
      <c r="Q1179" t="s">
        <v>10329</v>
      </c>
      <c r="R1179" t="s">
        <v>10327</v>
      </c>
      <c r="S1179" t="s">
        <v>10327</v>
      </c>
      <c r="T1179" t="s">
        <v>10330</v>
      </c>
      <c r="U1179" t="str">
        <f t="shared" si="18"/>
        <v>6231900000009310109992</v>
      </c>
      <c r="V1179" t="e">
        <f>VLOOKUP(U1179,网银退汇!F:G,2,FALSE)</f>
        <v>#N/A</v>
      </c>
      <c r="W1179" t="e">
        <f>VLOOKUP(U1179,网银退汇!F:O,10,FALSE)</f>
        <v>#N/A</v>
      </c>
      <c r="X1179" t="e">
        <f>VLOOKUP(C1179,自助退!L:V,11,FALSE)</f>
        <v>#N/A</v>
      </c>
    </row>
    <row r="1180" spans="1:24">
      <c r="A1180" t="s">
        <v>11722</v>
      </c>
      <c r="B1180" t="s">
        <v>3509</v>
      </c>
      <c r="C1180" t="s">
        <v>8744</v>
      </c>
      <c r="D1180">
        <v>658</v>
      </c>
      <c r="E1180" t="s">
        <v>11837</v>
      </c>
      <c r="F1180" t="s">
        <v>88</v>
      </c>
      <c r="G1180" t="s">
        <v>8746</v>
      </c>
      <c r="H1180" t="s">
        <v>3511</v>
      </c>
      <c r="I1180" t="s">
        <v>10322</v>
      </c>
      <c r="J1180" t="s">
        <v>10348</v>
      </c>
      <c r="K1180" t="s">
        <v>10349</v>
      </c>
      <c r="L1180" t="s">
        <v>10325</v>
      </c>
      <c r="M1180" t="s">
        <v>10326</v>
      </c>
      <c r="N1180" t="s">
        <v>11722</v>
      </c>
      <c r="O1180" t="s">
        <v>10327</v>
      </c>
      <c r="P1180" t="s">
        <v>10328</v>
      </c>
      <c r="Q1180" t="s">
        <v>10329</v>
      </c>
      <c r="R1180" t="s">
        <v>10327</v>
      </c>
      <c r="S1180" t="s">
        <v>10327</v>
      </c>
      <c r="T1180" t="s">
        <v>10330</v>
      </c>
      <c r="U1180" t="str">
        <f t="shared" si="18"/>
        <v>6217003920003940244658</v>
      </c>
      <c r="V1180" t="e">
        <f>VLOOKUP(U1180,网银退汇!F:G,2,FALSE)</f>
        <v>#N/A</v>
      </c>
      <c r="W1180" t="e">
        <f>VLOOKUP(U1180,网银退汇!F:O,10,FALSE)</f>
        <v>#N/A</v>
      </c>
      <c r="X1180" t="e">
        <f>VLOOKUP(C1180,自助退!L:V,11,FALSE)</f>
        <v>#N/A</v>
      </c>
    </row>
    <row r="1181" spans="1:24">
      <c r="A1181" t="s">
        <v>11722</v>
      </c>
      <c r="B1181" t="s">
        <v>3512</v>
      </c>
      <c r="C1181" t="s">
        <v>8747</v>
      </c>
      <c r="D1181">
        <v>448</v>
      </c>
      <c r="E1181" t="s">
        <v>11838</v>
      </c>
      <c r="F1181" t="s">
        <v>88</v>
      </c>
      <c r="G1181" t="s">
        <v>8749</v>
      </c>
      <c r="H1181" t="s">
        <v>3514</v>
      </c>
      <c r="I1181" t="s">
        <v>10992</v>
      </c>
      <c r="J1181" t="s">
        <v>10993</v>
      </c>
      <c r="K1181" t="s">
        <v>10994</v>
      </c>
      <c r="L1181" t="s">
        <v>10325</v>
      </c>
      <c r="M1181" t="s">
        <v>10326</v>
      </c>
      <c r="N1181" t="s">
        <v>11722</v>
      </c>
      <c r="O1181" t="s">
        <v>10327</v>
      </c>
      <c r="P1181" t="s">
        <v>10328</v>
      </c>
      <c r="Q1181" t="s">
        <v>10329</v>
      </c>
      <c r="R1181" t="s">
        <v>10327</v>
      </c>
      <c r="S1181" t="s">
        <v>10327</v>
      </c>
      <c r="T1181" t="s">
        <v>10330</v>
      </c>
      <c r="U1181" t="str">
        <f t="shared" si="18"/>
        <v>5203821641897106448</v>
      </c>
      <c r="V1181" t="e">
        <f>VLOOKUP(U1181,网银退汇!F:G,2,FALSE)</f>
        <v>#N/A</v>
      </c>
      <c r="W1181" t="e">
        <f>VLOOKUP(U1181,网银退汇!F:O,10,FALSE)</f>
        <v>#N/A</v>
      </c>
      <c r="X1181" t="e">
        <f>VLOOKUP(C1181,自助退!L:V,11,FALSE)</f>
        <v>#N/A</v>
      </c>
    </row>
    <row r="1182" spans="1:24">
      <c r="A1182" t="s">
        <v>11722</v>
      </c>
      <c r="B1182" t="s">
        <v>3515</v>
      </c>
      <c r="C1182" t="s">
        <v>8750</v>
      </c>
      <c r="D1182">
        <v>500</v>
      </c>
      <c r="E1182" t="s">
        <v>11839</v>
      </c>
      <c r="F1182" t="s">
        <v>88</v>
      </c>
      <c r="G1182" t="s">
        <v>8752</v>
      </c>
      <c r="H1182" t="s">
        <v>3520</v>
      </c>
      <c r="I1182" t="s">
        <v>10656</v>
      </c>
      <c r="J1182" t="s">
        <v>10657</v>
      </c>
      <c r="K1182" t="s">
        <v>10402</v>
      </c>
      <c r="L1182" t="s">
        <v>10325</v>
      </c>
      <c r="M1182" t="s">
        <v>10326</v>
      </c>
      <c r="N1182" t="s">
        <v>11722</v>
      </c>
      <c r="O1182" t="s">
        <v>10403</v>
      </c>
      <c r="P1182" t="s">
        <v>10328</v>
      </c>
      <c r="Q1182" t="s">
        <v>10329</v>
      </c>
      <c r="R1182" t="s">
        <v>10327</v>
      </c>
      <c r="S1182" t="s">
        <v>10327</v>
      </c>
      <c r="T1182" t="s">
        <v>10330</v>
      </c>
      <c r="U1182" t="str">
        <f t="shared" si="18"/>
        <v>6223692202886505500</v>
      </c>
      <c r="V1182" t="e">
        <f>VLOOKUP(U1182,网银退汇!F:G,2,FALSE)</f>
        <v>#N/A</v>
      </c>
      <c r="W1182" t="e">
        <f>VLOOKUP(U1182,网银退汇!F:O,10,FALSE)</f>
        <v>#N/A</v>
      </c>
      <c r="X1182" t="e">
        <f>VLOOKUP(C1182,自助退!L:V,11,FALSE)</f>
        <v>#N/A</v>
      </c>
    </row>
    <row r="1183" spans="1:24">
      <c r="A1183" t="s">
        <v>11722</v>
      </c>
      <c r="B1183" t="s">
        <v>3518</v>
      </c>
      <c r="C1183" t="s">
        <v>8753</v>
      </c>
      <c r="D1183">
        <v>2000</v>
      </c>
      <c r="E1183" t="s">
        <v>11840</v>
      </c>
      <c r="F1183" t="s">
        <v>88</v>
      </c>
      <c r="G1183" t="s">
        <v>8752</v>
      </c>
      <c r="H1183" t="s">
        <v>3520</v>
      </c>
      <c r="I1183" t="s">
        <v>10656</v>
      </c>
      <c r="J1183" t="s">
        <v>10657</v>
      </c>
      <c r="K1183" t="s">
        <v>10402</v>
      </c>
      <c r="L1183" t="s">
        <v>10325</v>
      </c>
      <c r="M1183" t="s">
        <v>10326</v>
      </c>
      <c r="N1183" t="s">
        <v>11722</v>
      </c>
      <c r="O1183" t="s">
        <v>10403</v>
      </c>
      <c r="P1183" t="s">
        <v>10328</v>
      </c>
      <c r="Q1183" t="s">
        <v>10329</v>
      </c>
      <c r="R1183" t="s">
        <v>10327</v>
      </c>
      <c r="S1183" t="s">
        <v>10327</v>
      </c>
      <c r="T1183" t="s">
        <v>10330</v>
      </c>
      <c r="U1183" t="str">
        <f t="shared" si="18"/>
        <v>62236922028865052000</v>
      </c>
      <c r="V1183" t="e">
        <f>VLOOKUP(U1183,网银退汇!F:G,2,FALSE)</f>
        <v>#N/A</v>
      </c>
      <c r="W1183" t="e">
        <f>VLOOKUP(U1183,网银退汇!F:O,10,FALSE)</f>
        <v>#N/A</v>
      </c>
      <c r="X1183" t="e">
        <f>VLOOKUP(C1183,自助退!L:V,11,FALSE)</f>
        <v>#N/A</v>
      </c>
    </row>
    <row r="1184" spans="1:24">
      <c r="A1184" t="s">
        <v>11722</v>
      </c>
      <c r="B1184" t="s">
        <v>3521</v>
      </c>
      <c r="C1184" t="s">
        <v>8755</v>
      </c>
      <c r="D1184">
        <v>93</v>
      </c>
      <c r="E1184" t="s">
        <v>11841</v>
      </c>
      <c r="F1184" t="s">
        <v>88</v>
      </c>
      <c r="G1184" t="s">
        <v>8757</v>
      </c>
      <c r="H1184" t="s">
        <v>3523</v>
      </c>
      <c r="I1184" t="s">
        <v>10322</v>
      </c>
      <c r="J1184" t="s">
        <v>10348</v>
      </c>
      <c r="K1184" t="s">
        <v>10349</v>
      </c>
      <c r="L1184" t="s">
        <v>10325</v>
      </c>
      <c r="M1184" t="s">
        <v>10326</v>
      </c>
      <c r="N1184" t="s">
        <v>11722</v>
      </c>
      <c r="O1184" t="s">
        <v>10327</v>
      </c>
      <c r="P1184" t="s">
        <v>10328</v>
      </c>
      <c r="Q1184" t="s">
        <v>10329</v>
      </c>
      <c r="R1184" t="s">
        <v>10327</v>
      </c>
      <c r="S1184" t="s">
        <v>10327</v>
      </c>
      <c r="T1184" t="s">
        <v>10330</v>
      </c>
      <c r="U1184" t="str">
        <f t="shared" si="18"/>
        <v>436748006797883693</v>
      </c>
      <c r="V1184" t="e">
        <f>VLOOKUP(U1184,网银退汇!F:G,2,FALSE)</f>
        <v>#N/A</v>
      </c>
      <c r="W1184" t="e">
        <f>VLOOKUP(U1184,网银退汇!F:O,10,FALSE)</f>
        <v>#N/A</v>
      </c>
      <c r="X1184" t="e">
        <f>VLOOKUP(C1184,自助退!L:V,11,FALSE)</f>
        <v>#N/A</v>
      </c>
    </row>
    <row r="1185" spans="1:24">
      <c r="A1185" t="s">
        <v>11722</v>
      </c>
      <c r="B1185" t="s">
        <v>3524</v>
      </c>
      <c r="C1185" t="s">
        <v>8758</v>
      </c>
      <c r="D1185">
        <v>100</v>
      </c>
      <c r="E1185" t="s">
        <v>11842</v>
      </c>
      <c r="F1185" t="s">
        <v>88</v>
      </c>
      <c r="G1185" t="s">
        <v>8760</v>
      </c>
      <c r="H1185" t="s">
        <v>3526</v>
      </c>
      <c r="I1185" t="s">
        <v>10656</v>
      </c>
      <c r="J1185" t="s">
        <v>10657</v>
      </c>
      <c r="K1185" t="s">
        <v>10402</v>
      </c>
      <c r="L1185" t="s">
        <v>10325</v>
      </c>
      <c r="M1185" t="s">
        <v>10326</v>
      </c>
      <c r="N1185" t="s">
        <v>11722</v>
      </c>
      <c r="O1185" t="s">
        <v>10403</v>
      </c>
      <c r="P1185" t="s">
        <v>10328</v>
      </c>
      <c r="Q1185" t="s">
        <v>10329</v>
      </c>
      <c r="R1185" t="s">
        <v>10327</v>
      </c>
      <c r="S1185" t="s">
        <v>10327</v>
      </c>
      <c r="T1185" t="s">
        <v>10330</v>
      </c>
      <c r="U1185" t="str">
        <f t="shared" si="18"/>
        <v>6231900000128222409100</v>
      </c>
      <c r="V1185" t="e">
        <f>VLOOKUP(U1185,网银退汇!F:G,2,FALSE)</f>
        <v>#N/A</v>
      </c>
      <c r="W1185" t="e">
        <f>VLOOKUP(U1185,网银退汇!F:O,10,FALSE)</f>
        <v>#N/A</v>
      </c>
      <c r="X1185" t="e">
        <f>VLOOKUP(C1185,自助退!L:V,11,FALSE)</f>
        <v>#N/A</v>
      </c>
    </row>
    <row r="1186" spans="1:24">
      <c r="A1186" t="s">
        <v>11722</v>
      </c>
      <c r="B1186" t="s">
        <v>3527</v>
      </c>
      <c r="C1186" t="s">
        <v>8761</v>
      </c>
      <c r="D1186">
        <v>60</v>
      </c>
      <c r="E1186" t="s">
        <v>11843</v>
      </c>
      <c r="F1186" t="s">
        <v>88</v>
      </c>
      <c r="G1186" t="s">
        <v>8763</v>
      </c>
      <c r="H1186" t="s">
        <v>807</v>
      </c>
      <c r="I1186" t="s">
        <v>10322</v>
      </c>
      <c r="J1186" t="s">
        <v>10348</v>
      </c>
      <c r="K1186" t="s">
        <v>10349</v>
      </c>
      <c r="L1186" t="s">
        <v>10325</v>
      </c>
      <c r="M1186" t="s">
        <v>10326</v>
      </c>
      <c r="N1186" t="s">
        <v>11722</v>
      </c>
      <c r="O1186" t="s">
        <v>10327</v>
      </c>
      <c r="P1186" t="s">
        <v>10328</v>
      </c>
      <c r="Q1186" t="s">
        <v>10329</v>
      </c>
      <c r="R1186" t="s">
        <v>10327</v>
      </c>
      <c r="S1186" t="s">
        <v>10327</v>
      </c>
      <c r="T1186" t="s">
        <v>10330</v>
      </c>
      <c r="U1186" t="str">
        <f t="shared" si="18"/>
        <v>625362404747424060</v>
      </c>
      <c r="V1186" t="e">
        <f>VLOOKUP(U1186,网银退汇!F:G,2,FALSE)</f>
        <v>#N/A</v>
      </c>
      <c r="W1186" t="e">
        <f>VLOOKUP(U1186,网银退汇!F:O,10,FALSE)</f>
        <v>#N/A</v>
      </c>
      <c r="X1186" t="e">
        <f>VLOOKUP(C1186,自助退!L:V,11,FALSE)</f>
        <v>#N/A</v>
      </c>
    </row>
    <row r="1187" spans="1:24">
      <c r="A1187" t="s">
        <v>11722</v>
      </c>
      <c r="B1187" t="s">
        <v>3530</v>
      </c>
      <c r="C1187" t="s">
        <v>8764</v>
      </c>
      <c r="D1187">
        <v>999</v>
      </c>
      <c r="E1187" t="s">
        <v>11844</v>
      </c>
      <c r="F1187" t="s">
        <v>88</v>
      </c>
      <c r="G1187" t="s">
        <v>8766</v>
      </c>
      <c r="H1187" t="s">
        <v>3532</v>
      </c>
      <c r="I1187" t="s">
        <v>10322</v>
      </c>
      <c r="J1187" t="s">
        <v>10381</v>
      </c>
      <c r="K1187" t="s">
        <v>10382</v>
      </c>
      <c r="L1187" t="s">
        <v>10325</v>
      </c>
      <c r="M1187" t="s">
        <v>10326</v>
      </c>
      <c r="N1187" t="s">
        <v>11722</v>
      </c>
      <c r="O1187" t="s">
        <v>10327</v>
      </c>
      <c r="P1187" t="s">
        <v>10328</v>
      </c>
      <c r="Q1187" t="s">
        <v>10329</v>
      </c>
      <c r="R1187" t="s">
        <v>10327</v>
      </c>
      <c r="S1187" t="s">
        <v>10327</v>
      </c>
      <c r="T1187" t="s">
        <v>10330</v>
      </c>
      <c r="U1187" t="str">
        <f t="shared" si="18"/>
        <v>6228480868605772672999</v>
      </c>
      <c r="V1187" t="e">
        <f>VLOOKUP(U1187,网银退汇!F:G,2,FALSE)</f>
        <v>#N/A</v>
      </c>
      <c r="W1187" t="e">
        <f>VLOOKUP(U1187,网银退汇!F:O,10,FALSE)</f>
        <v>#N/A</v>
      </c>
      <c r="X1187" t="e">
        <f>VLOOKUP(C1187,自助退!L:V,11,FALSE)</f>
        <v>#N/A</v>
      </c>
    </row>
    <row r="1188" spans="1:24">
      <c r="A1188" t="s">
        <v>11722</v>
      </c>
      <c r="B1188" t="s">
        <v>3533</v>
      </c>
      <c r="C1188" t="s">
        <v>8767</v>
      </c>
      <c r="D1188">
        <v>384</v>
      </c>
      <c r="E1188" t="s">
        <v>11845</v>
      </c>
      <c r="F1188" t="s">
        <v>88</v>
      </c>
      <c r="G1188" t="s">
        <v>8769</v>
      </c>
      <c r="H1188" t="s">
        <v>3535</v>
      </c>
      <c r="I1188" t="s">
        <v>10322</v>
      </c>
      <c r="J1188" t="s">
        <v>10381</v>
      </c>
      <c r="K1188" t="s">
        <v>10382</v>
      </c>
      <c r="L1188" t="s">
        <v>10325</v>
      </c>
      <c r="M1188" t="s">
        <v>10326</v>
      </c>
      <c r="N1188" t="s">
        <v>11722</v>
      </c>
      <c r="O1188" t="s">
        <v>10327</v>
      </c>
      <c r="P1188" t="s">
        <v>10328</v>
      </c>
      <c r="Q1188" t="s">
        <v>10329</v>
      </c>
      <c r="R1188" t="s">
        <v>10327</v>
      </c>
      <c r="S1188" t="s">
        <v>10327</v>
      </c>
      <c r="T1188" t="s">
        <v>10330</v>
      </c>
      <c r="U1188" t="str">
        <f t="shared" si="18"/>
        <v>6228480868632559373384</v>
      </c>
      <c r="V1188" t="e">
        <f>VLOOKUP(U1188,网银退汇!F:G,2,FALSE)</f>
        <v>#N/A</v>
      </c>
      <c r="W1188" t="e">
        <f>VLOOKUP(U1188,网银退汇!F:O,10,FALSE)</f>
        <v>#N/A</v>
      </c>
      <c r="X1188" t="e">
        <f>VLOOKUP(C1188,自助退!L:V,11,FALSE)</f>
        <v>#N/A</v>
      </c>
    </row>
    <row r="1189" spans="1:24">
      <c r="A1189" t="s">
        <v>11846</v>
      </c>
      <c r="B1189" t="s">
        <v>3536</v>
      </c>
      <c r="C1189" t="s">
        <v>8770</v>
      </c>
      <c r="D1189">
        <v>200</v>
      </c>
      <c r="E1189" t="s">
        <v>11847</v>
      </c>
      <c r="F1189" t="s">
        <v>88</v>
      </c>
      <c r="G1189" t="s">
        <v>8772</v>
      </c>
      <c r="H1189" t="s">
        <v>11848</v>
      </c>
      <c r="I1189" t="s">
        <v>10335</v>
      </c>
      <c r="J1189" t="s">
        <v>10</v>
      </c>
      <c r="K1189" t="s">
        <v>10336</v>
      </c>
      <c r="L1189" t="s">
        <v>10325</v>
      </c>
      <c r="M1189" t="s">
        <v>10326</v>
      </c>
      <c r="N1189" t="s">
        <v>11846</v>
      </c>
      <c r="O1189" t="s">
        <v>10327</v>
      </c>
      <c r="P1189" t="s">
        <v>10328</v>
      </c>
      <c r="Q1189" t="s">
        <v>10329</v>
      </c>
      <c r="R1189" t="s">
        <v>10327</v>
      </c>
      <c r="S1189" t="s">
        <v>10327</v>
      </c>
      <c r="T1189" t="s">
        <v>10330</v>
      </c>
      <c r="U1189" t="str">
        <f t="shared" si="18"/>
        <v>6225757542297487200</v>
      </c>
      <c r="V1189" t="e">
        <f>VLOOKUP(U1189,网银退汇!F:G,2,FALSE)</f>
        <v>#N/A</v>
      </c>
      <c r="W1189" t="e">
        <f>VLOOKUP(U1189,网银退汇!F:O,10,FALSE)</f>
        <v>#N/A</v>
      </c>
      <c r="X1189" t="e">
        <f>VLOOKUP(C1189,自助退!L:V,11,FALSE)</f>
        <v>#N/A</v>
      </c>
    </row>
    <row r="1190" spans="1:24">
      <c r="A1190" t="s">
        <v>11846</v>
      </c>
      <c r="B1190" t="s">
        <v>3539</v>
      </c>
      <c r="C1190" t="s">
        <v>8773</v>
      </c>
      <c r="D1190">
        <v>500</v>
      </c>
      <c r="E1190" t="s">
        <v>11849</v>
      </c>
      <c r="F1190" t="s">
        <v>88</v>
      </c>
      <c r="G1190" t="s">
        <v>8775</v>
      </c>
      <c r="H1190" t="s">
        <v>126</v>
      </c>
      <c r="I1190" t="s">
        <v>10322</v>
      </c>
      <c r="J1190" t="s">
        <v>10348</v>
      </c>
      <c r="K1190" t="s">
        <v>10349</v>
      </c>
      <c r="L1190" t="s">
        <v>10325</v>
      </c>
      <c r="M1190" t="s">
        <v>10326</v>
      </c>
      <c r="N1190" t="s">
        <v>11846</v>
      </c>
      <c r="O1190" t="s">
        <v>10327</v>
      </c>
      <c r="P1190" t="s">
        <v>10328</v>
      </c>
      <c r="Q1190" t="s">
        <v>10329</v>
      </c>
      <c r="R1190" t="s">
        <v>10327</v>
      </c>
      <c r="S1190" t="s">
        <v>10327</v>
      </c>
      <c r="T1190" t="s">
        <v>10330</v>
      </c>
      <c r="U1190" t="str">
        <f t="shared" si="18"/>
        <v>5264103862320704500</v>
      </c>
      <c r="V1190" t="e">
        <f>VLOOKUP(U1190,网银退汇!F:G,2,FALSE)</f>
        <v>#N/A</v>
      </c>
      <c r="W1190" t="e">
        <f>VLOOKUP(U1190,网银退汇!F:O,10,FALSE)</f>
        <v>#N/A</v>
      </c>
      <c r="X1190" t="e">
        <f>VLOOKUP(C1190,自助退!L:V,11,FALSE)</f>
        <v>#N/A</v>
      </c>
    </row>
    <row r="1191" spans="1:24">
      <c r="A1191" t="s">
        <v>11846</v>
      </c>
      <c r="B1191" t="s">
        <v>8776</v>
      </c>
      <c r="C1191" t="s">
        <v>8777</v>
      </c>
      <c r="D1191">
        <v>11</v>
      </c>
      <c r="E1191" t="s">
        <v>11850</v>
      </c>
      <c r="F1191" t="s">
        <v>10363</v>
      </c>
      <c r="G1191" t="s">
        <v>8779</v>
      </c>
      <c r="H1191" t="s">
        <v>3543</v>
      </c>
      <c r="I1191" t="s">
        <v>11851</v>
      </c>
      <c r="J1191" t="s">
        <v>11852</v>
      </c>
      <c r="K1191" t="s">
        <v>11853</v>
      </c>
      <c r="L1191" t="s">
        <v>10325</v>
      </c>
      <c r="M1191" t="s">
        <v>10364</v>
      </c>
      <c r="N1191" t="s">
        <v>11846</v>
      </c>
      <c r="O1191" t="s">
        <v>10327</v>
      </c>
      <c r="P1191" t="s">
        <v>10328</v>
      </c>
      <c r="Q1191" t="s">
        <v>10365</v>
      </c>
      <c r="R1191" t="s">
        <v>10327</v>
      </c>
      <c r="S1191" t="s">
        <v>10327</v>
      </c>
      <c r="T1191" t="s">
        <v>10366</v>
      </c>
      <c r="U1191" t="str">
        <f t="shared" si="18"/>
        <v>621033211000811387511</v>
      </c>
      <c r="V1191">
        <f>VLOOKUP(U1191,网银退汇!F:G,2,FALSE)</f>
        <v>11</v>
      </c>
      <c r="W1191" t="str">
        <f>VLOOKUP(U1191,网银退汇!F:O,10,FALSE)</f>
        <v>20170626</v>
      </c>
      <c r="X1191" t="e">
        <f>VLOOKUP(C1191,自助退!L:V,11,FALSE)</f>
        <v>#N/A</v>
      </c>
    </row>
    <row r="1192" spans="1:24">
      <c r="A1192" t="s">
        <v>11846</v>
      </c>
      <c r="B1192" t="s">
        <v>3544</v>
      </c>
      <c r="C1192" t="s">
        <v>8780</v>
      </c>
      <c r="D1192">
        <v>500</v>
      </c>
      <c r="E1192" t="s">
        <v>11854</v>
      </c>
      <c r="F1192" t="s">
        <v>88</v>
      </c>
      <c r="G1192" t="s">
        <v>8782</v>
      </c>
      <c r="H1192" t="s">
        <v>3546</v>
      </c>
      <c r="I1192" t="s">
        <v>10656</v>
      </c>
      <c r="J1192" t="s">
        <v>10657</v>
      </c>
      <c r="K1192" t="s">
        <v>10402</v>
      </c>
      <c r="L1192" t="s">
        <v>10325</v>
      </c>
      <c r="M1192" t="s">
        <v>10326</v>
      </c>
      <c r="N1192" t="s">
        <v>11846</v>
      </c>
      <c r="O1192" t="s">
        <v>10403</v>
      </c>
      <c r="P1192" t="s">
        <v>10328</v>
      </c>
      <c r="Q1192" t="s">
        <v>10329</v>
      </c>
      <c r="R1192" t="s">
        <v>10327</v>
      </c>
      <c r="S1192" t="s">
        <v>10327</v>
      </c>
      <c r="T1192" t="s">
        <v>10330</v>
      </c>
      <c r="U1192" t="str">
        <f t="shared" si="18"/>
        <v>6210178002039170734500</v>
      </c>
      <c r="V1192" t="e">
        <f>VLOOKUP(U1192,网银退汇!F:G,2,FALSE)</f>
        <v>#N/A</v>
      </c>
      <c r="W1192" t="e">
        <f>VLOOKUP(U1192,网银退汇!F:O,10,FALSE)</f>
        <v>#N/A</v>
      </c>
      <c r="X1192" t="e">
        <f>VLOOKUP(C1192,自助退!L:V,11,FALSE)</f>
        <v>#N/A</v>
      </c>
    </row>
    <row r="1193" spans="1:24">
      <c r="A1193" t="s">
        <v>11846</v>
      </c>
      <c r="B1193" t="s">
        <v>3547</v>
      </c>
      <c r="C1193" t="s">
        <v>8783</v>
      </c>
      <c r="D1193">
        <v>80</v>
      </c>
      <c r="E1193" t="s">
        <v>11855</v>
      </c>
      <c r="F1193" t="s">
        <v>88</v>
      </c>
      <c r="G1193" t="s">
        <v>8785</v>
      </c>
      <c r="H1193" t="s">
        <v>11856</v>
      </c>
      <c r="I1193" t="s">
        <v>10322</v>
      </c>
      <c r="J1193" t="s">
        <v>10381</v>
      </c>
      <c r="K1193" t="s">
        <v>10382</v>
      </c>
      <c r="L1193" t="s">
        <v>10325</v>
      </c>
      <c r="M1193" t="s">
        <v>10326</v>
      </c>
      <c r="N1193" t="s">
        <v>11846</v>
      </c>
      <c r="O1193" t="s">
        <v>10327</v>
      </c>
      <c r="P1193" t="s">
        <v>10328</v>
      </c>
      <c r="Q1193" t="s">
        <v>10329</v>
      </c>
      <c r="R1193" t="s">
        <v>10327</v>
      </c>
      <c r="S1193" t="s">
        <v>10327</v>
      </c>
      <c r="T1193" t="s">
        <v>10330</v>
      </c>
      <c r="U1193" t="str">
        <f t="shared" si="18"/>
        <v>622848086033370241080</v>
      </c>
      <c r="V1193" t="e">
        <f>VLOOKUP(U1193,网银退汇!F:G,2,FALSE)</f>
        <v>#N/A</v>
      </c>
      <c r="W1193" t="e">
        <f>VLOOKUP(U1193,网银退汇!F:O,10,FALSE)</f>
        <v>#N/A</v>
      </c>
      <c r="X1193" t="e">
        <f>VLOOKUP(C1193,自助退!L:V,11,FALSE)</f>
        <v>#N/A</v>
      </c>
    </row>
    <row r="1194" spans="1:24">
      <c r="A1194" t="s">
        <v>11846</v>
      </c>
      <c r="B1194" t="s">
        <v>3550</v>
      </c>
      <c r="C1194" t="s">
        <v>8786</v>
      </c>
      <c r="D1194">
        <v>1544</v>
      </c>
      <c r="E1194" t="s">
        <v>11857</v>
      </c>
      <c r="F1194" t="s">
        <v>88</v>
      </c>
      <c r="G1194" t="s">
        <v>8788</v>
      </c>
      <c r="H1194" t="s">
        <v>3552</v>
      </c>
      <c r="I1194" t="s">
        <v>10656</v>
      </c>
      <c r="J1194" t="s">
        <v>10657</v>
      </c>
      <c r="K1194" t="s">
        <v>10402</v>
      </c>
      <c r="L1194" t="s">
        <v>10325</v>
      </c>
      <c r="M1194" t="s">
        <v>10326</v>
      </c>
      <c r="N1194" t="s">
        <v>11846</v>
      </c>
      <c r="O1194" t="s">
        <v>10403</v>
      </c>
      <c r="P1194" t="s">
        <v>10328</v>
      </c>
      <c r="Q1194" t="s">
        <v>10329</v>
      </c>
      <c r="R1194" t="s">
        <v>10327</v>
      </c>
      <c r="S1194" t="s">
        <v>10327</v>
      </c>
      <c r="T1194" t="s">
        <v>10330</v>
      </c>
      <c r="U1194" t="str">
        <f t="shared" si="18"/>
        <v>62319000001135752901544</v>
      </c>
      <c r="V1194" t="e">
        <f>VLOOKUP(U1194,网银退汇!F:G,2,FALSE)</f>
        <v>#N/A</v>
      </c>
      <c r="W1194" t="e">
        <f>VLOOKUP(U1194,网银退汇!F:O,10,FALSE)</f>
        <v>#N/A</v>
      </c>
      <c r="X1194" t="e">
        <f>VLOOKUP(C1194,自助退!L:V,11,FALSE)</f>
        <v>#N/A</v>
      </c>
    </row>
    <row r="1195" spans="1:24">
      <c r="A1195" t="s">
        <v>11846</v>
      </c>
      <c r="B1195" t="s">
        <v>3553</v>
      </c>
      <c r="C1195" t="s">
        <v>8789</v>
      </c>
      <c r="D1195">
        <v>91</v>
      </c>
      <c r="E1195" t="s">
        <v>11858</v>
      </c>
      <c r="F1195" t="s">
        <v>88</v>
      </c>
      <c r="G1195" t="s">
        <v>8791</v>
      </c>
      <c r="H1195" t="s">
        <v>11859</v>
      </c>
      <c r="I1195" t="s">
        <v>10322</v>
      </c>
      <c r="J1195" t="s">
        <v>10351</v>
      </c>
      <c r="K1195" t="s">
        <v>10352</v>
      </c>
      <c r="L1195" t="s">
        <v>10325</v>
      </c>
      <c r="M1195" t="s">
        <v>10326</v>
      </c>
      <c r="N1195" t="s">
        <v>11846</v>
      </c>
      <c r="O1195" t="s">
        <v>10327</v>
      </c>
      <c r="P1195" t="s">
        <v>10328</v>
      </c>
      <c r="Q1195" t="s">
        <v>10329</v>
      </c>
      <c r="R1195" t="s">
        <v>10327</v>
      </c>
      <c r="S1195" t="s">
        <v>10327</v>
      </c>
      <c r="T1195" t="s">
        <v>10330</v>
      </c>
      <c r="U1195" t="str">
        <f t="shared" si="18"/>
        <v>622208250200723053591</v>
      </c>
      <c r="V1195" t="e">
        <f>VLOOKUP(U1195,网银退汇!F:G,2,FALSE)</f>
        <v>#N/A</v>
      </c>
      <c r="W1195" t="e">
        <f>VLOOKUP(U1195,网银退汇!F:O,10,FALSE)</f>
        <v>#N/A</v>
      </c>
      <c r="X1195" t="e">
        <f>VLOOKUP(C1195,自助退!L:V,11,FALSE)</f>
        <v>#N/A</v>
      </c>
    </row>
    <row r="1196" spans="1:24">
      <c r="A1196" t="s">
        <v>11846</v>
      </c>
      <c r="B1196" t="s">
        <v>3556</v>
      </c>
      <c r="C1196" t="s">
        <v>8792</v>
      </c>
      <c r="D1196">
        <v>996</v>
      </c>
      <c r="E1196" t="s">
        <v>11860</v>
      </c>
      <c r="F1196" t="s">
        <v>88</v>
      </c>
      <c r="G1196" t="s">
        <v>8794</v>
      </c>
      <c r="H1196" t="s">
        <v>3558</v>
      </c>
      <c r="I1196" t="s">
        <v>10322</v>
      </c>
      <c r="J1196" t="s">
        <v>10381</v>
      </c>
      <c r="K1196" t="s">
        <v>10382</v>
      </c>
      <c r="L1196" t="s">
        <v>10325</v>
      </c>
      <c r="M1196" t="s">
        <v>10326</v>
      </c>
      <c r="N1196" t="s">
        <v>11846</v>
      </c>
      <c r="O1196" t="s">
        <v>10327</v>
      </c>
      <c r="P1196" t="s">
        <v>10328</v>
      </c>
      <c r="Q1196" t="s">
        <v>10329</v>
      </c>
      <c r="R1196" t="s">
        <v>10327</v>
      </c>
      <c r="S1196" t="s">
        <v>10327</v>
      </c>
      <c r="T1196" t="s">
        <v>10330</v>
      </c>
      <c r="U1196" t="str">
        <f t="shared" si="18"/>
        <v>6228483616294072269996</v>
      </c>
      <c r="V1196" t="e">
        <f>VLOOKUP(U1196,网银退汇!F:G,2,FALSE)</f>
        <v>#N/A</v>
      </c>
      <c r="W1196" t="e">
        <f>VLOOKUP(U1196,网银退汇!F:O,10,FALSE)</f>
        <v>#N/A</v>
      </c>
      <c r="X1196" t="e">
        <f>VLOOKUP(C1196,自助退!L:V,11,FALSE)</f>
        <v>#N/A</v>
      </c>
    </row>
    <row r="1197" spans="1:24">
      <c r="A1197" t="s">
        <v>11846</v>
      </c>
      <c r="B1197" t="s">
        <v>3562</v>
      </c>
      <c r="C1197" t="s">
        <v>8798</v>
      </c>
      <c r="D1197">
        <v>970</v>
      </c>
      <c r="E1197" t="s">
        <v>11861</v>
      </c>
      <c r="F1197" t="s">
        <v>88</v>
      </c>
      <c r="G1197" t="s">
        <v>386</v>
      </c>
      <c r="H1197" t="s">
        <v>11862</v>
      </c>
      <c r="I1197" t="s">
        <v>10656</v>
      </c>
      <c r="J1197" t="s">
        <v>10657</v>
      </c>
      <c r="K1197" t="s">
        <v>10402</v>
      </c>
      <c r="L1197" t="s">
        <v>10325</v>
      </c>
      <c r="M1197" t="s">
        <v>10326</v>
      </c>
      <c r="N1197" t="s">
        <v>11846</v>
      </c>
      <c r="O1197" t="s">
        <v>10403</v>
      </c>
      <c r="P1197" t="s">
        <v>10328</v>
      </c>
      <c r="Q1197" t="s">
        <v>10329</v>
      </c>
      <c r="R1197" t="s">
        <v>10327</v>
      </c>
      <c r="S1197" t="s">
        <v>10327</v>
      </c>
      <c r="T1197" t="s">
        <v>10330</v>
      </c>
      <c r="U1197" t="str">
        <f t="shared" si="18"/>
        <v>6231900000075414231970</v>
      </c>
      <c r="V1197" t="e">
        <f>VLOOKUP(U1197,网银退汇!F:G,2,FALSE)</f>
        <v>#N/A</v>
      </c>
      <c r="W1197" t="e">
        <f>VLOOKUP(U1197,网银退汇!F:O,10,FALSE)</f>
        <v>#N/A</v>
      </c>
      <c r="X1197" t="e">
        <f>VLOOKUP(C1197,自助退!L:V,11,FALSE)</f>
        <v>#N/A</v>
      </c>
    </row>
    <row r="1198" spans="1:24">
      <c r="A1198" t="s">
        <v>11846</v>
      </c>
      <c r="B1198" t="s">
        <v>3559</v>
      </c>
      <c r="C1198" t="s">
        <v>8795</v>
      </c>
      <c r="D1198">
        <v>30</v>
      </c>
      <c r="E1198" t="s">
        <v>11863</v>
      </c>
      <c r="F1198" t="s">
        <v>88</v>
      </c>
      <c r="G1198" t="s">
        <v>8797</v>
      </c>
      <c r="H1198" t="s">
        <v>3561</v>
      </c>
      <c r="I1198" t="s">
        <v>10322</v>
      </c>
      <c r="J1198" t="s">
        <v>10348</v>
      </c>
      <c r="K1198" t="s">
        <v>10349</v>
      </c>
      <c r="L1198" t="s">
        <v>10325</v>
      </c>
      <c r="M1198" t="s">
        <v>10326</v>
      </c>
      <c r="N1198" t="s">
        <v>11846</v>
      </c>
      <c r="O1198" t="s">
        <v>10327</v>
      </c>
      <c r="P1198" t="s">
        <v>10328</v>
      </c>
      <c r="Q1198" t="s">
        <v>10329</v>
      </c>
      <c r="R1198" t="s">
        <v>10327</v>
      </c>
      <c r="S1198" t="s">
        <v>10327</v>
      </c>
      <c r="T1198" t="s">
        <v>10330</v>
      </c>
      <c r="U1198" t="str">
        <f t="shared" si="18"/>
        <v>622700389011010970330</v>
      </c>
      <c r="V1198" t="e">
        <f>VLOOKUP(U1198,网银退汇!F:G,2,FALSE)</f>
        <v>#N/A</v>
      </c>
      <c r="W1198" t="e">
        <f>VLOOKUP(U1198,网银退汇!F:O,10,FALSE)</f>
        <v>#N/A</v>
      </c>
      <c r="X1198" t="e">
        <f>VLOOKUP(C1198,自助退!L:V,11,FALSE)</f>
        <v>#N/A</v>
      </c>
    </row>
    <row r="1199" spans="1:24">
      <c r="A1199" t="s">
        <v>11846</v>
      </c>
      <c r="B1199" t="s">
        <v>3563</v>
      </c>
      <c r="C1199" t="s">
        <v>8800</v>
      </c>
      <c r="D1199">
        <v>1800</v>
      </c>
      <c r="E1199" t="s">
        <v>11864</v>
      </c>
      <c r="F1199" t="s">
        <v>88</v>
      </c>
      <c r="G1199" t="s">
        <v>5024</v>
      </c>
      <c r="H1199" t="s">
        <v>11865</v>
      </c>
      <c r="I1199" t="s">
        <v>10322</v>
      </c>
      <c r="J1199" t="s">
        <v>10351</v>
      </c>
      <c r="K1199" t="s">
        <v>10352</v>
      </c>
      <c r="L1199" t="s">
        <v>10325</v>
      </c>
      <c r="M1199" t="s">
        <v>10326</v>
      </c>
      <c r="N1199" t="s">
        <v>11846</v>
      </c>
      <c r="O1199" t="s">
        <v>10327</v>
      </c>
      <c r="P1199" t="s">
        <v>10328</v>
      </c>
      <c r="Q1199" t="s">
        <v>10329</v>
      </c>
      <c r="R1199" t="s">
        <v>10327</v>
      </c>
      <c r="S1199" t="s">
        <v>10327</v>
      </c>
      <c r="T1199" t="s">
        <v>10330</v>
      </c>
      <c r="U1199" t="str">
        <f t="shared" si="18"/>
        <v>62828800316733621800</v>
      </c>
      <c r="V1199" t="e">
        <f>VLOOKUP(U1199,网银退汇!F:G,2,FALSE)</f>
        <v>#N/A</v>
      </c>
      <c r="W1199" t="e">
        <f>VLOOKUP(U1199,网银退汇!F:O,10,FALSE)</f>
        <v>#N/A</v>
      </c>
      <c r="X1199" t="e">
        <f>VLOOKUP(C1199,自助退!L:V,11,FALSE)</f>
        <v>#N/A</v>
      </c>
    </row>
    <row r="1200" spans="1:24">
      <c r="A1200" t="s">
        <v>11846</v>
      </c>
      <c r="B1200" t="s">
        <v>3564</v>
      </c>
      <c r="C1200" t="s">
        <v>8802</v>
      </c>
      <c r="D1200">
        <v>1234</v>
      </c>
      <c r="E1200" t="s">
        <v>11866</v>
      </c>
      <c r="F1200" t="s">
        <v>88</v>
      </c>
      <c r="G1200" t="s">
        <v>5024</v>
      </c>
      <c r="H1200" t="s">
        <v>11865</v>
      </c>
      <c r="I1200" t="s">
        <v>10322</v>
      </c>
      <c r="J1200" t="s">
        <v>10351</v>
      </c>
      <c r="K1200" t="s">
        <v>10352</v>
      </c>
      <c r="L1200" t="s">
        <v>10325</v>
      </c>
      <c r="M1200" t="s">
        <v>10326</v>
      </c>
      <c r="N1200" t="s">
        <v>11846</v>
      </c>
      <c r="O1200" t="s">
        <v>10327</v>
      </c>
      <c r="P1200" t="s">
        <v>10328</v>
      </c>
      <c r="Q1200" t="s">
        <v>10329</v>
      </c>
      <c r="R1200" t="s">
        <v>10327</v>
      </c>
      <c r="S1200" t="s">
        <v>10327</v>
      </c>
      <c r="T1200" t="s">
        <v>10330</v>
      </c>
      <c r="U1200" t="str">
        <f t="shared" si="18"/>
        <v>62828800316733621234</v>
      </c>
      <c r="V1200" t="e">
        <f>VLOOKUP(U1200,网银退汇!F:G,2,FALSE)</f>
        <v>#N/A</v>
      </c>
      <c r="W1200" t="e">
        <f>VLOOKUP(U1200,网银退汇!F:O,10,FALSE)</f>
        <v>#N/A</v>
      </c>
      <c r="X1200" t="e">
        <f>VLOOKUP(C1200,自助退!L:V,11,FALSE)</f>
        <v>#N/A</v>
      </c>
    </row>
    <row r="1201" spans="1:24">
      <c r="A1201" t="s">
        <v>11846</v>
      </c>
      <c r="B1201" t="s">
        <v>3565</v>
      </c>
      <c r="C1201" t="s">
        <v>8804</v>
      </c>
      <c r="D1201">
        <v>439</v>
      </c>
      <c r="E1201" t="s">
        <v>11867</v>
      </c>
      <c r="F1201" t="s">
        <v>88</v>
      </c>
      <c r="G1201" t="s">
        <v>8806</v>
      </c>
      <c r="H1201" t="s">
        <v>11868</v>
      </c>
      <c r="I1201" t="s">
        <v>10656</v>
      </c>
      <c r="J1201" t="s">
        <v>10657</v>
      </c>
      <c r="K1201" t="s">
        <v>10402</v>
      </c>
      <c r="L1201" t="s">
        <v>10325</v>
      </c>
      <c r="M1201" t="s">
        <v>10326</v>
      </c>
      <c r="N1201" t="s">
        <v>11846</v>
      </c>
      <c r="O1201" t="s">
        <v>10403</v>
      </c>
      <c r="P1201" t="s">
        <v>10328</v>
      </c>
      <c r="Q1201" t="s">
        <v>10329</v>
      </c>
      <c r="R1201" t="s">
        <v>10327</v>
      </c>
      <c r="S1201" t="s">
        <v>10327</v>
      </c>
      <c r="T1201" t="s">
        <v>10330</v>
      </c>
      <c r="U1201" t="str">
        <f t="shared" si="18"/>
        <v>6231900000054134651439</v>
      </c>
      <c r="V1201" t="e">
        <f>VLOOKUP(U1201,网银退汇!F:G,2,FALSE)</f>
        <v>#N/A</v>
      </c>
      <c r="W1201" t="e">
        <f>VLOOKUP(U1201,网银退汇!F:O,10,FALSE)</f>
        <v>#N/A</v>
      </c>
      <c r="X1201" t="e">
        <f>VLOOKUP(C1201,自助退!L:V,11,FALSE)</f>
        <v>#N/A</v>
      </c>
    </row>
    <row r="1202" spans="1:24">
      <c r="A1202" t="s">
        <v>11846</v>
      </c>
      <c r="B1202" t="s">
        <v>3568</v>
      </c>
      <c r="C1202" t="s">
        <v>8807</v>
      </c>
      <c r="D1202">
        <v>500</v>
      </c>
      <c r="E1202" t="s">
        <v>11869</v>
      </c>
      <c r="F1202" t="s">
        <v>88</v>
      </c>
      <c r="G1202" t="s">
        <v>5070</v>
      </c>
      <c r="H1202" t="s">
        <v>11870</v>
      </c>
      <c r="I1202" t="s">
        <v>10322</v>
      </c>
      <c r="J1202" t="s">
        <v>10356</v>
      </c>
      <c r="K1202" t="s">
        <v>10357</v>
      </c>
      <c r="L1202" t="s">
        <v>10325</v>
      </c>
      <c r="M1202" t="s">
        <v>10326</v>
      </c>
      <c r="N1202" t="s">
        <v>11846</v>
      </c>
      <c r="O1202" t="s">
        <v>10327</v>
      </c>
      <c r="P1202" t="s">
        <v>10328</v>
      </c>
      <c r="Q1202" t="s">
        <v>10329</v>
      </c>
      <c r="R1202" t="s">
        <v>10327</v>
      </c>
      <c r="S1202" t="s">
        <v>10327</v>
      </c>
      <c r="T1202" t="s">
        <v>10330</v>
      </c>
      <c r="U1202" t="str">
        <f t="shared" si="18"/>
        <v>6221507300003206784500</v>
      </c>
      <c r="V1202" t="e">
        <f>VLOOKUP(U1202,网银退汇!F:G,2,FALSE)</f>
        <v>#N/A</v>
      </c>
      <c r="W1202" t="e">
        <f>VLOOKUP(U1202,网银退汇!F:O,10,FALSE)</f>
        <v>#N/A</v>
      </c>
      <c r="X1202" t="e">
        <f>VLOOKUP(C1202,自助退!L:V,11,FALSE)</f>
        <v>#N/A</v>
      </c>
    </row>
    <row r="1203" spans="1:24">
      <c r="A1203" t="s">
        <v>11846</v>
      </c>
      <c r="B1203" t="s">
        <v>3569</v>
      </c>
      <c r="C1203" t="s">
        <v>8809</v>
      </c>
      <c r="D1203">
        <v>5</v>
      </c>
      <c r="E1203" t="s">
        <v>11871</v>
      </c>
      <c r="F1203" t="s">
        <v>88</v>
      </c>
      <c r="G1203" t="s">
        <v>8811</v>
      </c>
      <c r="H1203" t="s">
        <v>11872</v>
      </c>
      <c r="I1203" t="s">
        <v>10322</v>
      </c>
      <c r="J1203" t="s">
        <v>10348</v>
      </c>
      <c r="K1203" t="s">
        <v>10349</v>
      </c>
      <c r="L1203" t="s">
        <v>10325</v>
      </c>
      <c r="M1203" t="s">
        <v>10326</v>
      </c>
      <c r="N1203" t="s">
        <v>11846</v>
      </c>
      <c r="O1203" t="s">
        <v>10327</v>
      </c>
      <c r="P1203" t="s">
        <v>10328</v>
      </c>
      <c r="Q1203" t="s">
        <v>10329</v>
      </c>
      <c r="R1203" t="s">
        <v>10327</v>
      </c>
      <c r="S1203" t="s">
        <v>10327</v>
      </c>
      <c r="T1203" t="s">
        <v>10330</v>
      </c>
      <c r="U1203" t="str">
        <f t="shared" si="18"/>
        <v>62170038600212511275</v>
      </c>
      <c r="V1203" t="e">
        <f>VLOOKUP(U1203,网银退汇!F:G,2,FALSE)</f>
        <v>#N/A</v>
      </c>
      <c r="W1203" t="e">
        <f>VLOOKUP(U1203,网银退汇!F:O,10,FALSE)</f>
        <v>#N/A</v>
      </c>
      <c r="X1203" t="e">
        <f>VLOOKUP(C1203,自助退!L:V,11,FALSE)</f>
        <v>#N/A</v>
      </c>
    </row>
    <row r="1204" spans="1:24">
      <c r="A1204" t="s">
        <v>11846</v>
      </c>
      <c r="B1204" t="s">
        <v>3572</v>
      </c>
      <c r="C1204" t="s">
        <v>8812</v>
      </c>
      <c r="D1204">
        <v>271</v>
      </c>
      <c r="E1204" t="s">
        <v>11873</v>
      </c>
      <c r="F1204" t="s">
        <v>88</v>
      </c>
      <c r="G1204" t="s">
        <v>8814</v>
      </c>
      <c r="H1204" t="s">
        <v>11874</v>
      </c>
      <c r="I1204" t="s">
        <v>10322</v>
      </c>
      <c r="J1204" t="s">
        <v>10339</v>
      </c>
      <c r="K1204" t="s">
        <v>10340</v>
      </c>
      <c r="L1204" t="s">
        <v>10325</v>
      </c>
      <c r="M1204" t="s">
        <v>10326</v>
      </c>
      <c r="N1204" t="s">
        <v>11846</v>
      </c>
      <c r="O1204" t="s">
        <v>10327</v>
      </c>
      <c r="P1204" t="s">
        <v>10328</v>
      </c>
      <c r="Q1204" t="s">
        <v>10329</v>
      </c>
      <c r="R1204" t="s">
        <v>10327</v>
      </c>
      <c r="S1204" t="s">
        <v>10327</v>
      </c>
      <c r="T1204" t="s">
        <v>10330</v>
      </c>
      <c r="U1204" t="str">
        <f t="shared" si="18"/>
        <v>6226621302440357271</v>
      </c>
      <c r="V1204" t="e">
        <f>VLOOKUP(U1204,网银退汇!F:G,2,FALSE)</f>
        <v>#N/A</v>
      </c>
      <c r="W1204" t="e">
        <f>VLOOKUP(U1204,网银退汇!F:O,10,FALSE)</f>
        <v>#N/A</v>
      </c>
      <c r="X1204" t="e">
        <f>VLOOKUP(C1204,自助退!L:V,11,FALSE)</f>
        <v>#N/A</v>
      </c>
    </row>
    <row r="1205" spans="1:24">
      <c r="A1205" t="s">
        <v>11846</v>
      </c>
      <c r="B1205" t="s">
        <v>3575</v>
      </c>
      <c r="C1205" t="s">
        <v>8815</v>
      </c>
      <c r="D1205">
        <v>367</v>
      </c>
      <c r="E1205" t="s">
        <v>11875</v>
      </c>
      <c r="F1205" t="s">
        <v>88</v>
      </c>
      <c r="G1205" t="s">
        <v>8817</v>
      </c>
      <c r="H1205" t="s">
        <v>11876</v>
      </c>
      <c r="I1205" t="s">
        <v>10322</v>
      </c>
      <c r="J1205" t="s">
        <v>10359</v>
      </c>
      <c r="K1205" t="s">
        <v>10360</v>
      </c>
      <c r="L1205" t="s">
        <v>10325</v>
      </c>
      <c r="M1205" t="s">
        <v>10326</v>
      </c>
      <c r="N1205" t="s">
        <v>11846</v>
      </c>
      <c r="O1205" t="s">
        <v>10327</v>
      </c>
      <c r="P1205" t="s">
        <v>10328</v>
      </c>
      <c r="Q1205" t="s">
        <v>10329</v>
      </c>
      <c r="R1205" t="s">
        <v>10327</v>
      </c>
      <c r="S1205" t="s">
        <v>10327</v>
      </c>
      <c r="T1205" t="s">
        <v>10330</v>
      </c>
      <c r="U1205" t="str">
        <f t="shared" si="18"/>
        <v>6253335333705409367</v>
      </c>
      <c r="V1205" t="e">
        <f>VLOOKUP(U1205,网银退汇!F:G,2,FALSE)</f>
        <v>#N/A</v>
      </c>
      <c r="W1205" t="e">
        <f>VLOOKUP(U1205,网银退汇!F:O,10,FALSE)</f>
        <v>#N/A</v>
      </c>
      <c r="X1205" t="e">
        <f>VLOOKUP(C1205,自助退!L:V,11,FALSE)</f>
        <v>#N/A</v>
      </c>
    </row>
    <row r="1206" spans="1:24">
      <c r="A1206" t="s">
        <v>11846</v>
      </c>
      <c r="B1206" t="s">
        <v>3578</v>
      </c>
      <c r="C1206" t="s">
        <v>8818</v>
      </c>
      <c r="D1206">
        <v>150</v>
      </c>
      <c r="E1206" t="s">
        <v>11877</v>
      </c>
      <c r="F1206" t="s">
        <v>88</v>
      </c>
      <c r="G1206" t="s">
        <v>8820</v>
      </c>
      <c r="H1206" t="s">
        <v>3580</v>
      </c>
      <c r="I1206" t="s">
        <v>10542</v>
      </c>
      <c r="J1206" t="s">
        <v>10543</v>
      </c>
      <c r="K1206" t="s">
        <v>10544</v>
      </c>
      <c r="L1206" t="s">
        <v>10325</v>
      </c>
      <c r="M1206" t="s">
        <v>10326</v>
      </c>
      <c r="N1206" t="s">
        <v>11846</v>
      </c>
      <c r="O1206" t="s">
        <v>10327</v>
      </c>
      <c r="P1206" t="s">
        <v>10328</v>
      </c>
      <c r="Q1206" t="s">
        <v>10329</v>
      </c>
      <c r="R1206" t="s">
        <v>10327</v>
      </c>
      <c r="S1206" t="s">
        <v>10327</v>
      </c>
      <c r="T1206" t="s">
        <v>10330</v>
      </c>
      <c r="U1206" t="str">
        <f t="shared" si="18"/>
        <v>6228930001078007188150</v>
      </c>
      <c r="V1206" t="e">
        <f>VLOOKUP(U1206,网银退汇!F:G,2,FALSE)</f>
        <v>#N/A</v>
      </c>
      <c r="W1206" t="e">
        <f>VLOOKUP(U1206,网银退汇!F:O,10,FALSE)</f>
        <v>#N/A</v>
      </c>
      <c r="X1206" t="e">
        <f>VLOOKUP(C1206,自助退!L:V,11,FALSE)</f>
        <v>#N/A</v>
      </c>
    </row>
    <row r="1207" spans="1:24">
      <c r="A1207" t="s">
        <v>11846</v>
      </c>
      <c r="B1207" t="s">
        <v>3581</v>
      </c>
      <c r="C1207" t="s">
        <v>8821</v>
      </c>
      <c r="D1207">
        <v>700</v>
      </c>
      <c r="E1207" t="s">
        <v>11878</v>
      </c>
      <c r="F1207" t="s">
        <v>88</v>
      </c>
      <c r="G1207" t="s">
        <v>8823</v>
      </c>
      <c r="H1207" t="s">
        <v>11879</v>
      </c>
      <c r="I1207" t="s">
        <v>10656</v>
      </c>
      <c r="J1207" t="s">
        <v>10657</v>
      </c>
      <c r="K1207" t="s">
        <v>10402</v>
      </c>
      <c r="L1207" t="s">
        <v>10325</v>
      </c>
      <c r="M1207" t="s">
        <v>10326</v>
      </c>
      <c r="N1207" t="s">
        <v>11846</v>
      </c>
      <c r="O1207" t="s">
        <v>10403</v>
      </c>
      <c r="P1207" t="s">
        <v>10328</v>
      </c>
      <c r="Q1207" t="s">
        <v>10329</v>
      </c>
      <c r="R1207" t="s">
        <v>10327</v>
      </c>
      <c r="S1207" t="s">
        <v>10327</v>
      </c>
      <c r="T1207" t="s">
        <v>10330</v>
      </c>
      <c r="U1207" t="str">
        <f t="shared" si="18"/>
        <v>6210178002011253151700</v>
      </c>
      <c r="V1207" t="e">
        <f>VLOOKUP(U1207,网银退汇!F:G,2,FALSE)</f>
        <v>#N/A</v>
      </c>
      <c r="W1207" t="e">
        <f>VLOOKUP(U1207,网银退汇!F:O,10,FALSE)</f>
        <v>#N/A</v>
      </c>
      <c r="X1207" t="e">
        <f>VLOOKUP(C1207,自助退!L:V,11,FALSE)</f>
        <v>#N/A</v>
      </c>
    </row>
    <row r="1208" spans="1:24">
      <c r="A1208" t="s">
        <v>11846</v>
      </c>
      <c r="B1208" t="s">
        <v>8824</v>
      </c>
      <c r="C1208" t="s">
        <v>8825</v>
      </c>
      <c r="D1208">
        <v>500</v>
      </c>
      <c r="E1208" t="s">
        <v>11880</v>
      </c>
      <c r="F1208" t="s">
        <v>10363</v>
      </c>
      <c r="G1208" t="s">
        <v>8827</v>
      </c>
      <c r="H1208" t="s">
        <v>3585</v>
      </c>
      <c r="I1208" t="s">
        <v>10322</v>
      </c>
      <c r="J1208" t="s">
        <v>10381</v>
      </c>
      <c r="K1208" t="s">
        <v>10382</v>
      </c>
      <c r="L1208" t="s">
        <v>10325</v>
      </c>
      <c r="M1208" t="s">
        <v>10364</v>
      </c>
      <c r="N1208" t="s">
        <v>11846</v>
      </c>
      <c r="O1208" t="s">
        <v>10327</v>
      </c>
      <c r="P1208" t="s">
        <v>10328</v>
      </c>
      <c r="Q1208" t="s">
        <v>10365</v>
      </c>
      <c r="R1208" t="s">
        <v>10327</v>
      </c>
      <c r="S1208" t="s">
        <v>10327</v>
      </c>
      <c r="T1208" t="s">
        <v>10366</v>
      </c>
      <c r="U1208" t="str">
        <f t="shared" si="18"/>
        <v>6228483868591246472500</v>
      </c>
      <c r="V1208">
        <f>VLOOKUP(U1208,网银退汇!F:G,2,FALSE)</f>
        <v>500</v>
      </c>
      <c r="W1208" t="str">
        <f>VLOOKUP(U1208,网银退汇!F:O,10,FALSE)</f>
        <v>20170626</v>
      </c>
      <c r="X1208" t="e">
        <f>VLOOKUP(C1208,自助退!L:V,11,FALSE)</f>
        <v>#N/A</v>
      </c>
    </row>
    <row r="1209" spans="1:24">
      <c r="A1209" t="s">
        <v>11846</v>
      </c>
      <c r="B1209" t="s">
        <v>3586</v>
      </c>
      <c r="C1209" t="s">
        <v>8828</v>
      </c>
      <c r="D1209">
        <v>913</v>
      </c>
      <c r="E1209" t="s">
        <v>11881</v>
      </c>
      <c r="F1209" t="s">
        <v>88</v>
      </c>
      <c r="G1209" t="s">
        <v>8830</v>
      </c>
      <c r="H1209" t="s">
        <v>3588</v>
      </c>
      <c r="I1209" t="s">
        <v>10656</v>
      </c>
      <c r="J1209" t="s">
        <v>10657</v>
      </c>
      <c r="K1209" t="s">
        <v>10402</v>
      </c>
      <c r="L1209" t="s">
        <v>10325</v>
      </c>
      <c r="M1209" t="s">
        <v>10326</v>
      </c>
      <c r="N1209" t="s">
        <v>11846</v>
      </c>
      <c r="O1209" t="s">
        <v>10403</v>
      </c>
      <c r="P1209" t="s">
        <v>10328</v>
      </c>
      <c r="Q1209" t="s">
        <v>10329</v>
      </c>
      <c r="R1209" t="s">
        <v>10327</v>
      </c>
      <c r="S1209" t="s">
        <v>10327</v>
      </c>
      <c r="T1209" t="s">
        <v>10330</v>
      </c>
      <c r="U1209" t="str">
        <f t="shared" si="18"/>
        <v>6231900000130128511913</v>
      </c>
      <c r="V1209" t="e">
        <f>VLOOKUP(U1209,网银退汇!F:G,2,FALSE)</f>
        <v>#N/A</v>
      </c>
      <c r="W1209" t="e">
        <f>VLOOKUP(U1209,网银退汇!F:O,10,FALSE)</f>
        <v>#N/A</v>
      </c>
      <c r="X1209" t="e">
        <f>VLOOKUP(C1209,自助退!L:V,11,FALSE)</f>
        <v>#N/A</v>
      </c>
    </row>
    <row r="1210" spans="1:24">
      <c r="A1210" t="s">
        <v>11846</v>
      </c>
      <c r="B1210" t="s">
        <v>3589</v>
      </c>
      <c r="C1210" t="s">
        <v>8831</v>
      </c>
      <c r="D1210">
        <v>80</v>
      </c>
      <c r="E1210" t="s">
        <v>11882</v>
      </c>
      <c r="F1210" t="s">
        <v>88</v>
      </c>
      <c r="G1210" t="s">
        <v>8833</v>
      </c>
      <c r="H1210" t="s">
        <v>3591</v>
      </c>
      <c r="I1210" t="s">
        <v>10656</v>
      </c>
      <c r="J1210" t="s">
        <v>10657</v>
      </c>
      <c r="K1210" t="s">
        <v>10402</v>
      </c>
      <c r="L1210" t="s">
        <v>10325</v>
      </c>
      <c r="M1210" t="s">
        <v>10326</v>
      </c>
      <c r="N1210" t="s">
        <v>11846</v>
      </c>
      <c r="O1210" t="s">
        <v>10403</v>
      </c>
      <c r="P1210" t="s">
        <v>10328</v>
      </c>
      <c r="Q1210" t="s">
        <v>10329</v>
      </c>
      <c r="R1210" t="s">
        <v>10327</v>
      </c>
      <c r="S1210" t="s">
        <v>10327</v>
      </c>
      <c r="T1210" t="s">
        <v>10330</v>
      </c>
      <c r="U1210" t="str">
        <f t="shared" si="18"/>
        <v>622369216581006280</v>
      </c>
      <c r="V1210" t="e">
        <f>VLOOKUP(U1210,网银退汇!F:G,2,FALSE)</f>
        <v>#N/A</v>
      </c>
      <c r="W1210" t="e">
        <f>VLOOKUP(U1210,网银退汇!F:O,10,FALSE)</f>
        <v>#N/A</v>
      </c>
      <c r="X1210" t="e">
        <f>VLOOKUP(C1210,自助退!L:V,11,FALSE)</f>
        <v>#N/A</v>
      </c>
    </row>
    <row r="1211" spans="1:24">
      <c r="A1211" t="s">
        <v>11846</v>
      </c>
      <c r="B1211" t="s">
        <v>3592</v>
      </c>
      <c r="C1211" t="s">
        <v>8834</v>
      </c>
      <c r="D1211">
        <v>96</v>
      </c>
      <c r="E1211" t="s">
        <v>11883</v>
      </c>
      <c r="F1211" t="s">
        <v>88</v>
      </c>
      <c r="G1211" t="s">
        <v>8836</v>
      </c>
      <c r="H1211" t="s">
        <v>11884</v>
      </c>
      <c r="I1211" t="s">
        <v>10322</v>
      </c>
      <c r="J1211" t="s">
        <v>10359</v>
      </c>
      <c r="K1211" t="s">
        <v>10360</v>
      </c>
      <c r="L1211" t="s">
        <v>10325</v>
      </c>
      <c r="M1211" t="s">
        <v>10326</v>
      </c>
      <c r="N1211" t="s">
        <v>11846</v>
      </c>
      <c r="O1211" t="s">
        <v>10327</v>
      </c>
      <c r="P1211" t="s">
        <v>10328</v>
      </c>
      <c r="Q1211" t="s">
        <v>10329</v>
      </c>
      <c r="R1211" t="s">
        <v>10327</v>
      </c>
      <c r="S1211" t="s">
        <v>10327</v>
      </c>
      <c r="T1211" t="s">
        <v>10330</v>
      </c>
      <c r="U1211" t="str">
        <f t="shared" si="18"/>
        <v>621756270000238969996</v>
      </c>
      <c r="V1211" t="e">
        <f>VLOOKUP(U1211,网银退汇!F:G,2,FALSE)</f>
        <v>#N/A</v>
      </c>
      <c r="W1211" t="e">
        <f>VLOOKUP(U1211,网银退汇!F:O,10,FALSE)</f>
        <v>#N/A</v>
      </c>
      <c r="X1211" t="e">
        <f>VLOOKUP(C1211,自助退!L:V,11,FALSE)</f>
        <v>#N/A</v>
      </c>
    </row>
    <row r="1212" spans="1:24">
      <c r="A1212" t="s">
        <v>11846</v>
      </c>
      <c r="B1212" t="s">
        <v>3595</v>
      </c>
      <c r="C1212" t="s">
        <v>8837</v>
      </c>
      <c r="D1212">
        <v>10</v>
      </c>
      <c r="E1212" t="s">
        <v>11885</v>
      </c>
      <c r="F1212" t="s">
        <v>88</v>
      </c>
      <c r="G1212" t="s">
        <v>8474</v>
      </c>
      <c r="H1212" t="s">
        <v>3284</v>
      </c>
      <c r="I1212" t="s">
        <v>10322</v>
      </c>
      <c r="J1212" t="s">
        <v>10348</v>
      </c>
      <c r="K1212" t="s">
        <v>10349</v>
      </c>
      <c r="L1212" t="s">
        <v>10325</v>
      </c>
      <c r="M1212" t="s">
        <v>10326</v>
      </c>
      <c r="N1212" t="s">
        <v>11846</v>
      </c>
      <c r="O1212" t="s">
        <v>10327</v>
      </c>
      <c r="P1212" t="s">
        <v>10328</v>
      </c>
      <c r="Q1212" t="s">
        <v>10329</v>
      </c>
      <c r="R1212" t="s">
        <v>10327</v>
      </c>
      <c r="S1212" t="s">
        <v>10327</v>
      </c>
      <c r="T1212" t="s">
        <v>10330</v>
      </c>
      <c r="U1212" t="str">
        <f t="shared" si="18"/>
        <v>621700386000092227610</v>
      </c>
      <c r="V1212" t="e">
        <f>VLOOKUP(U1212,网银退汇!F:G,2,FALSE)</f>
        <v>#N/A</v>
      </c>
      <c r="W1212" t="e">
        <f>VLOOKUP(U1212,网银退汇!F:O,10,FALSE)</f>
        <v>#N/A</v>
      </c>
      <c r="X1212" t="e">
        <f>VLOOKUP(C1212,自助退!L:V,11,FALSE)</f>
        <v>#N/A</v>
      </c>
    </row>
    <row r="1213" spans="1:24">
      <c r="A1213" t="s">
        <v>11846</v>
      </c>
      <c r="B1213" t="s">
        <v>3596</v>
      </c>
      <c r="C1213" t="s">
        <v>8839</v>
      </c>
      <c r="D1213">
        <v>2300</v>
      </c>
      <c r="E1213" t="s">
        <v>11886</v>
      </c>
      <c r="F1213" t="s">
        <v>88</v>
      </c>
      <c r="G1213" t="s">
        <v>8841</v>
      </c>
      <c r="H1213" t="s">
        <v>11887</v>
      </c>
      <c r="I1213" t="s">
        <v>10537</v>
      </c>
      <c r="J1213" t="s">
        <v>10538</v>
      </c>
      <c r="K1213" t="s">
        <v>10539</v>
      </c>
      <c r="L1213" t="s">
        <v>10325</v>
      </c>
      <c r="M1213" t="s">
        <v>10326</v>
      </c>
      <c r="N1213" t="s">
        <v>11846</v>
      </c>
      <c r="O1213" t="s">
        <v>10327</v>
      </c>
      <c r="P1213" t="s">
        <v>10328</v>
      </c>
      <c r="Q1213" t="s">
        <v>10329</v>
      </c>
      <c r="R1213" t="s">
        <v>10327</v>
      </c>
      <c r="S1213" t="s">
        <v>10327</v>
      </c>
      <c r="T1213" t="s">
        <v>10330</v>
      </c>
      <c r="U1213" t="str">
        <f t="shared" si="18"/>
        <v>6229084731761414172300</v>
      </c>
      <c r="V1213" t="e">
        <f>VLOOKUP(U1213,网银退汇!F:G,2,FALSE)</f>
        <v>#N/A</v>
      </c>
      <c r="W1213" t="e">
        <f>VLOOKUP(U1213,网银退汇!F:O,10,FALSE)</f>
        <v>#N/A</v>
      </c>
      <c r="X1213" t="e">
        <f>VLOOKUP(C1213,自助退!L:V,11,FALSE)</f>
        <v>#N/A</v>
      </c>
    </row>
    <row r="1214" spans="1:24">
      <c r="A1214" t="s">
        <v>11846</v>
      </c>
      <c r="B1214" t="s">
        <v>3599</v>
      </c>
      <c r="C1214" t="s">
        <v>8842</v>
      </c>
      <c r="D1214">
        <v>100</v>
      </c>
      <c r="E1214" t="s">
        <v>11888</v>
      </c>
      <c r="F1214" t="s">
        <v>88</v>
      </c>
      <c r="G1214" t="s">
        <v>8844</v>
      </c>
      <c r="H1214" t="s">
        <v>11889</v>
      </c>
      <c r="I1214" t="s">
        <v>10656</v>
      </c>
      <c r="J1214" t="s">
        <v>10657</v>
      </c>
      <c r="K1214" t="s">
        <v>10402</v>
      </c>
      <c r="L1214" t="s">
        <v>10325</v>
      </c>
      <c r="M1214" t="s">
        <v>10326</v>
      </c>
      <c r="N1214" t="s">
        <v>11846</v>
      </c>
      <c r="O1214" t="s">
        <v>10403</v>
      </c>
      <c r="P1214" t="s">
        <v>10328</v>
      </c>
      <c r="Q1214" t="s">
        <v>10329</v>
      </c>
      <c r="R1214" t="s">
        <v>10327</v>
      </c>
      <c r="S1214" t="s">
        <v>10327</v>
      </c>
      <c r="T1214" t="s">
        <v>10330</v>
      </c>
      <c r="U1214" t="str">
        <f t="shared" si="18"/>
        <v>6231900000015680834100</v>
      </c>
      <c r="V1214" t="e">
        <f>VLOOKUP(U1214,网银退汇!F:G,2,FALSE)</f>
        <v>#N/A</v>
      </c>
      <c r="W1214" t="e">
        <f>VLOOKUP(U1214,网银退汇!F:O,10,FALSE)</f>
        <v>#N/A</v>
      </c>
      <c r="X1214" t="e">
        <f>VLOOKUP(C1214,自助退!L:V,11,FALSE)</f>
        <v>#N/A</v>
      </c>
    </row>
    <row r="1215" spans="1:24">
      <c r="A1215" t="s">
        <v>11846</v>
      </c>
      <c r="B1215" t="s">
        <v>3602</v>
      </c>
      <c r="C1215" t="s">
        <v>8845</v>
      </c>
      <c r="D1215">
        <v>1870</v>
      </c>
      <c r="E1215" t="s">
        <v>11890</v>
      </c>
      <c r="F1215" t="s">
        <v>88</v>
      </c>
      <c r="G1215" t="s">
        <v>8847</v>
      </c>
      <c r="H1215" t="s">
        <v>11891</v>
      </c>
      <c r="I1215" t="s">
        <v>10416</v>
      </c>
      <c r="J1215" t="s">
        <v>10424</v>
      </c>
      <c r="K1215" t="s">
        <v>10425</v>
      </c>
      <c r="L1215" t="s">
        <v>10325</v>
      </c>
      <c r="M1215" t="s">
        <v>10326</v>
      </c>
      <c r="N1215" t="s">
        <v>11846</v>
      </c>
      <c r="O1215" t="s">
        <v>10327</v>
      </c>
      <c r="P1215" t="s">
        <v>10328</v>
      </c>
      <c r="Q1215" t="s">
        <v>10329</v>
      </c>
      <c r="R1215" t="s">
        <v>10327</v>
      </c>
      <c r="S1215" t="s">
        <v>10327</v>
      </c>
      <c r="T1215" t="s">
        <v>10330</v>
      </c>
      <c r="U1215" t="str">
        <f t="shared" si="18"/>
        <v>62226224200000464841870</v>
      </c>
      <c r="V1215" t="e">
        <f>VLOOKUP(U1215,网银退汇!F:G,2,FALSE)</f>
        <v>#N/A</v>
      </c>
      <c r="W1215" t="e">
        <f>VLOOKUP(U1215,网银退汇!F:O,10,FALSE)</f>
        <v>#N/A</v>
      </c>
      <c r="X1215" t="e">
        <f>VLOOKUP(C1215,自助退!L:V,11,FALSE)</f>
        <v>#N/A</v>
      </c>
    </row>
    <row r="1216" spans="1:24">
      <c r="A1216" t="s">
        <v>11846</v>
      </c>
      <c r="B1216" t="s">
        <v>3605</v>
      </c>
      <c r="C1216" t="s">
        <v>8848</v>
      </c>
      <c r="D1216">
        <v>6000</v>
      </c>
      <c r="E1216" t="s">
        <v>11892</v>
      </c>
      <c r="F1216" t="s">
        <v>88</v>
      </c>
      <c r="G1216" t="s">
        <v>8850</v>
      </c>
      <c r="H1216" t="s">
        <v>11893</v>
      </c>
      <c r="I1216" t="s">
        <v>10322</v>
      </c>
      <c r="J1216" t="s">
        <v>10359</v>
      </c>
      <c r="K1216" t="s">
        <v>10360</v>
      </c>
      <c r="L1216" t="s">
        <v>10325</v>
      </c>
      <c r="M1216" t="s">
        <v>10326</v>
      </c>
      <c r="N1216" t="s">
        <v>11846</v>
      </c>
      <c r="O1216" t="s">
        <v>10327</v>
      </c>
      <c r="P1216" t="s">
        <v>10328</v>
      </c>
      <c r="Q1216" t="s">
        <v>10329</v>
      </c>
      <c r="R1216" t="s">
        <v>10327</v>
      </c>
      <c r="S1216" t="s">
        <v>10327</v>
      </c>
      <c r="T1216" t="s">
        <v>10330</v>
      </c>
      <c r="U1216" t="str">
        <f t="shared" si="18"/>
        <v>62276094110399616000</v>
      </c>
      <c r="V1216" t="e">
        <f>VLOOKUP(U1216,网银退汇!F:G,2,FALSE)</f>
        <v>#N/A</v>
      </c>
      <c r="W1216" t="e">
        <f>VLOOKUP(U1216,网银退汇!F:O,10,FALSE)</f>
        <v>#N/A</v>
      </c>
      <c r="X1216" t="e">
        <f>VLOOKUP(C1216,自助退!L:V,11,FALSE)</f>
        <v>#N/A</v>
      </c>
    </row>
    <row r="1217" spans="1:24">
      <c r="A1217" t="s">
        <v>11846</v>
      </c>
      <c r="B1217" t="s">
        <v>3608</v>
      </c>
      <c r="C1217" t="s">
        <v>8851</v>
      </c>
      <c r="D1217">
        <v>70</v>
      </c>
      <c r="E1217" t="s">
        <v>11894</v>
      </c>
      <c r="F1217" t="s">
        <v>88</v>
      </c>
      <c r="G1217" s="23" t="s">
        <v>8853</v>
      </c>
      <c r="H1217" t="s">
        <v>3610</v>
      </c>
      <c r="I1217" t="s">
        <v>10322</v>
      </c>
      <c r="J1217" t="s">
        <v>10331</v>
      </c>
      <c r="K1217" t="s">
        <v>10332</v>
      </c>
      <c r="L1217" t="s">
        <v>10325</v>
      </c>
      <c r="M1217" t="s">
        <v>10326</v>
      </c>
      <c r="N1217" t="s">
        <v>11846</v>
      </c>
      <c r="O1217" t="s">
        <v>10327</v>
      </c>
      <c r="P1217" t="s">
        <v>10328</v>
      </c>
      <c r="Q1217" t="s">
        <v>10329</v>
      </c>
      <c r="R1217" t="s">
        <v>10327</v>
      </c>
      <c r="S1217" t="s">
        <v>10327</v>
      </c>
      <c r="T1217" t="s">
        <v>10330</v>
      </c>
      <c r="U1217" t="str">
        <f t="shared" si="18"/>
        <v>622601000638642370</v>
      </c>
      <c r="V1217">
        <f>VLOOKUP(U1217,网银退汇!F:G,2,FALSE)</f>
        <v>70</v>
      </c>
      <c r="W1217" t="str">
        <f>VLOOKUP(U1217,网银退汇!F:O,10,FALSE)</f>
        <v>20170626</v>
      </c>
      <c r="X1217" t="e">
        <f>VLOOKUP(C1217,自助退!L:V,11,FALSE)</f>
        <v>#N/A</v>
      </c>
    </row>
    <row r="1218" spans="1:24">
      <c r="A1218" t="s">
        <v>11846</v>
      </c>
      <c r="B1218" t="s">
        <v>3611</v>
      </c>
      <c r="C1218" t="s">
        <v>8854</v>
      </c>
      <c r="D1218">
        <v>400</v>
      </c>
      <c r="E1218" t="s">
        <v>11895</v>
      </c>
      <c r="F1218" t="s">
        <v>88</v>
      </c>
      <c r="G1218" t="s">
        <v>8853</v>
      </c>
      <c r="H1218" t="s">
        <v>3610</v>
      </c>
      <c r="I1218" t="s">
        <v>10322</v>
      </c>
      <c r="J1218" t="s">
        <v>10331</v>
      </c>
      <c r="K1218" t="s">
        <v>10332</v>
      </c>
      <c r="L1218" t="s">
        <v>10325</v>
      </c>
      <c r="M1218" t="s">
        <v>10326</v>
      </c>
      <c r="N1218" t="s">
        <v>11846</v>
      </c>
      <c r="O1218" t="s">
        <v>10327</v>
      </c>
      <c r="P1218" t="s">
        <v>10328</v>
      </c>
      <c r="Q1218" t="s">
        <v>10329</v>
      </c>
      <c r="R1218" t="s">
        <v>10327</v>
      </c>
      <c r="S1218" t="s">
        <v>10327</v>
      </c>
      <c r="T1218" t="s">
        <v>10330</v>
      </c>
      <c r="U1218" t="str">
        <f t="shared" ref="U1218:U1281" si="19">G1218&amp;D1218</f>
        <v>6226010006386423400</v>
      </c>
      <c r="V1218">
        <f>VLOOKUP(U1218,网银退汇!F:G,2,FALSE)</f>
        <v>400</v>
      </c>
      <c r="W1218" t="str">
        <f>VLOOKUP(U1218,网银退汇!F:O,10,FALSE)</f>
        <v>20170626</v>
      </c>
      <c r="X1218" t="e">
        <f>VLOOKUP(C1218,自助退!L:V,11,FALSE)</f>
        <v>#N/A</v>
      </c>
    </row>
    <row r="1219" spans="1:24">
      <c r="A1219" t="s">
        <v>11846</v>
      </c>
      <c r="B1219" t="s">
        <v>3612</v>
      </c>
      <c r="C1219" t="s">
        <v>8856</v>
      </c>
      <c r="D1219">
        <v>1000</v>
      </c>
      <c r="E1219" t="s">
        <v>11896</v>
      </c>
      <c r="F1219" t="s">
        <v>88</v>
      </c>
      <c r="G1219" t="s">
        <v>6261</v>
      </c>
      <c r="H1219" t="s">
        <v>1361</v>
      </c>
      <c r="I1219" t="s">
        <v>10335</v>
      </c>
      <c r="J1219" t="s">
        <v>10</v>
      </c>
      <c r="K1219" t="s">
        <v>10336</v>
      </c>
      <c r="L1219" t="s">
        <v>10325</v>
      </c>
      <c r="M1219" t="s">
        <v>10326</v>
      </c>
      <c r="N1219" t="s">
        <v>11846</v>
      </c>
      <c r="O1219" t="s">
        <v>10327</v>
      </c>
      <c r="P1219" t="s">
        <v>10328</v>
      </c>
      <c r="Q1219" t="s">
        <v>10329</v>
      </c>
      <c r="R1219" t="s">
        <v>10327</v>
      </c>
      <c r="S1219" t="s">
        <v>10327</v>
      </c>
      <c r="T1219" t="s">
        <v>10330</v>
      </c>
      <c r="U1219" t="str">
        <f t="shared" si="19"/>
        <v>62257687165205471000</v>
      </c>
      <c r="V1219" t="e">
        <f>VLOOKUP(U1219,网银退汇!F:G,2,FALSE)</f>
        <v>#N/A</v>
      </c>
      <c r="W1219" t="e">
        <f>VLOOKUP(U1219,网银退汇!F:O,10,FALSE)</f>
        <v>#N/A</v>
      </c>
      <c r="X1219" t="e">
        <f>VLOOKUP(C1219,自助退!L:V,11,FALSE)</f>
        <v>#N/A</v>
      </c>
    </row>
    <row r="1220" spans="1:24">
      <c r="A1220" t="s">
        <v>11846</v>
      </c>
      <c r="B1220" t="s">
        <v>3613</v>
      </c>
      <c r="C1220" t="s">
        <v>8858</v>
      </c>
      <c r="D1220">
        <v>500</v>
      </c>
      <c r="E1220" t="s">
        <v>11897</v>
      </c>
      <c r="F1220" t="s">
        <v>88</v>
      </c>
      <c r="G1220" t="s">
        <v>6261</v>
      </c>
      <c r="H1220" t="s">
        <v>1361</v>
      </c>
      <c r="I1220" t="s">
        <v>10335</v>
      </c>
      <c r="J1220" t="s">
        <v>10</v>
      </c>
      <c r="K1220" t="s">
        <v>10336</v>
      </c>
      <c r="L1220" t="s">
        <v>10325</v>
      </c>
      <c r="M1220" t="s">
        <v>10326</v>
      </c>
      <c r="N1220" t="s">
        <v>11846</v>
      </c>
      <c r="O1220" t="s">
        <v>10327</v>
      </c>
      <c r="P1220" t="s">
        <v>10328</v>
      </c>
      <c r="Q1220" t="s">
        <v>10329</v>
      </c>
      <c r="R1220" t="s">
        <v>10327</v>
      </c>
      <c r="S1220" t="s">
        <v>10327</v>
      </c>
      <c r="T1220" t="s">
        <v>10330</v>
      </c>
      <c r="U1220" t="str">
        <f t="shared" si="19"/>
        <v>6225768716520547500</v>
      </c>
      <c r="V1220" t="e">
        <f>VLOOKUP(U1220,网银退汇!F:G,2,FALSE)</f>
        <v>#N/A</v>
      </c>
      <c r="W1220" t="e">
        <f>VLOOKUP(U1220,网银退汇!F:O,10,FALSE)</f>
        <v>#N/A</v>
      </c>
      <c r="X1220" t="e">
        <f>VLOOKUP(C1220,自助退!L:V,11,FALSE)</f>
        <v>#N/A</v>
      </c>
    </row>
    <row r="1221" spans="1:24">
      <c r="A1221" t="s">
        <v>11846</v>
      </c>
      <c r="B1221" t="s">
        <v>3614</v>
      </c>
      <c r="C1221" t="s">
        <v>8860</v>
      </c>
      <c r="D1221">
        <v>394</v>
      </c>
      <c r="E1221" t="s">
        <v>11898</v>
      </c>
      <c r="F1221" t="s">
        <v>88</v>
      </c>
      <c r="G1221" t="s">
        <v>8862</v>
      </c>
      <c r="H1221" t="s">
        <v>3616</v>
      </c>
      <c r="I1221" t="s">
        <v>10335</v>
      </c>
      <c r="J1221" t="s">
        <v>10</v>
      </c>
      <c r="K1221" t="s">
        <v>10336</v>
      </c>
      <c r="L1221" t="s">
        <v>10325</v>
      </c>
      <c r="M1221" t="s">
        <v>10326</v>
      </c>
      <c r="N1221" t="s">
        <v>11846</v>
      </c>
      <c r="O1221" t="s">
        <v>10327</v>
      </c>
      <c r="P1221" t="s">
        <v>10328</v>
      </c>
      <c r="Q1221" t="s">
        <v>10329</v>
      </c>
      <c r="R1221" t="s">
        <v>10327</v>
      </c>
      <c r="S1221" t="s">
        <v>10327</v>
      </c>
      <c r="T1221" t="s">
        <v>10330</v>
      </c>
      <c r="U1221" t="str">
        <f t="shared" si="19"/>
        <v>4392258329113585394</v>
      </c>
      <c r="V1221" t="e">
        <f>VLOOKUP(U1221,网银退汇!F:G,2,FALSE)</f>
        <v>#N/A</v>
      </c>
      <c r="W1221" t="e">
        <f>VLOOKUP(U1221,网银退汇!F:O,10,FALSE)</f>
        <v>#N/A</v>
      </c>
      <c r="X1221" t="e">
        <f>VLOOKUP(C1221,自助退!L:V,11,FALSE)</f>
        <v>#N/A</v>
      </c>
    </row>
    <row r="1222" spans="1:24">
      <c r="A1222" t="s">
        <v>11846</v>
      </c>
      <c r="B1222" t="s">
        <v>3617</v>
      </c>
      <c r="C1222" t="s">
        <v>8863</v>
      </c>
      <c r="D1222">
        <v>1763</v>
      </c>
      <c r="E1222" t="s">
        <v>11899</v>
      </c>
      <c r="F1222" t="s">
        <v>88</v>
      </c>
      <c r="G1222" t="s">
        <v>8865</v>
      </c>
      <c r="H1222" t="s">
        <v>3619</v>
      </c>
      <c r="I1222" t="s">
        <v>10322</v>
      </c>
      <c r="J1222" t="s">
        <v>10359</v>
      </c>
      <c r="K1222" t="s">
        <v>10360</v>
      </c>
      <c r="L1222" t="s">
        <v>10325</v>
      </c>
      <c r="M1222" t="s">
        <v>10326</v>
      </c>
      <c r="N1222" t="s">
        <v>11846</v>
      </c>
      <c r="O1222" t="s">
        <v>10327</v>
      </c>
      <c r="P1222" t="s">
        <v>10328</v>
      </c>
      <c r="Q1222" t="s">
        <v>10329</v>
      </c>
      <c r="R1222" t="s">
        <v>10327</v>
      </c>
      <c r="S1222" t="s">
        <v>10327</v>
      </c>
      <c r="T1222" t="s">
        <v>10330</v>
      </c>
      <c r="U1222" t="str">
        <f t="shared" si="19"/>
        <v>62175627000025499381763</v>
      </c>
      <c r="V1222" t="e">
        <f>VLOOKUP(U1222,网银退汇!F:G,2,FALSE)</f>
        <v>#N/A</v>
      </c>
      <c r="W1222" t="e">
        <f>VLOOKUP(U1222,网银退汇!F:O,10,FALSE)</f>
        <v>#N/A</v>
      </c>
      <c r="X1222" t="e">
        <f>VLOOKUP(C1222,自助退!L:V,11,FALSE)</f>
        <v>#N/A</v>
      </c>
    </row>
    <row r="1223" spans="1:24">
      <c r="A1223" t="s">
        <v>11846</v>
      </c>
      <c r="B1223" t="s">
        <v>8866</v>
      </c>
      <c r="C1223" t="s">
        <v>8867</v>
      </c>
      <c r="D1223">
        <v>1250</v>
      </c>
      <c r="E1223" t="s">
        <v>11900</v>
      </c>
      <c r="F1223" t="s">
        <v>10363</v>
      </c>
      <c r="G1223" t="s">
        <v>8869</v>
      </c>
      <c r="H1223" t="s">
        <v>3621</v>
      </c>
      <c r="I1223" t="s">
        <v>10322</v>
      </c>
      <c r="J1223" t="s">
        <v>10381</v>
      </c>
      <c r="K1223" t="s">
        <v>10382</v>
      </c>
      <c r="L1223" t="s">
        <v>10325</v>
      </c>
      <c r="M1223" t="s">
        <v>10364</v>
      </c>
      <c r="N1223" t="s">
        <v>11846</v>
      </c>
      <c r="O1223" t="s">
        <v>10327</v>
      </c>
      <c r="P1223" t="s">
        <v>10328</v>
      </c>
      <c r="Q1223" t="s">
        <v>10365</v>
      </c>
      <c r="R1223" t="s">
        <v>10327</v>
      </c>
      <c r="S1223" t="s">
        <v>10327</v>
      </c>
      <c r="T1223" t="s">
        <v>10366</v>
      </c>
      <c r="U1223" t="str">
        <f t="shared" si="19"/>
        <v>62284839703780812111250</v>
      </c>
      <c r="V1223">
        <f>VLOOKUP(U1223,网银退汇!F:G,2,FALSE)</f>
        <v>1250</v>
      </c>
      <c r="W1223" t="str">
        <f>VLOOKUP(U1223,网银退汇!F:O,10,FALSE)</f>
        <v>20170626</v>
      </c>
      <c r="X1223" t="e">
        <f>VLOOKUP(C1223,自助退!L:V,11,FALSE)</f>
        <v>#N/A</v>
      </c>
    </row>
    <row r="1224" spans="1:24">
      <c r="A1224" t="s">
        <v>11846</v>
      </c>
      <c r="B1224" t="s">
        <v>3622</v>
      </c>
      <c r="C1224" t="s">
        <v>8870</v>
      </c>
      <c r="D1224">
        <v>500</v>
      </c>
      <c r="E1224" t="s">
        <v>11901</v>
      </c>
      <c r="F1224" t="s">
        <v>88</v>
      </c>
      <c r="G1224" t="s">
        <v>8872</v>
      </c>
      <c r="H1224" t="s">
        <v>116</v>
      </c>
      <c r="I1224" t="s">
        <v>10322</v>
      </c>
      <c r="J1224" t="s">
        <v>10397</v>
      </c>
      <c r="K1224" t="s">
        <v>10398</v>
      </c>
      <c r="L1224" t="s">
        <v>10325</v>
      </c>
      <c r="M1224" t="s">
        <v>10326</v>
      </c>
      <c r="N1224" t="s">
        <v>11846</v>
      </c>
      <c r="O1224" t="s">
        <v>10327</v>
      </c>
      <c r="P1224" t="s">
        <v>10328</v>
      </c>
      <c r="Q1224" t="s">
        <v>10329</v>
      </c>
      <c r="R1224" t="s">
        <v>10327</v>
      </c>
      <c r="S1224" t="s">
        <v>10327</v>
      </c>
      <c r="T1224" t="s">
        <v>10330</v>
      </c>
      <c r="U1224" t="str">
        <f t="shared" si="19"/>
        <v>6230200072487247500</v>
      </c>
      <c r="V1224" t="e">
        <f>VLOOKUP(U1224,网银退汇!F:G,2,FALSE)</f>
        <v>#N/A</v>
      </c>
      <c r="W1224" t="e">
        <f>VLOOKUP(U1224,网银退汇!F:O,10,FALSE)</f>
        <v>#N/A</v>
      </c>
      <c r="X1224" t="e">
        <f>VLOOKUP(C1224,自助退!L:V,11,FALSE)</f>
        <v>#N/A</v>
      </c>
    </row>
    <row r="1225" spans="1:24">
      <c r="A1225" t="s">
        <v>11846</v>
      </c>
      <c r="B1225" t="s">
        <v>3625</v>
      </c>
      <c r="C1225" t="s">
        <v>8873</v>
      </c>
      <c r="D1225">
        <v>500</v>
      </c>
      <c r="E1225" t="s">
        <v>11902</v>
      </c>
      <c r="F1225" t="s">
        <v>88</v>
      </c>
      <c r="G1225" t="s">
        <v>5104</v>
      </c>
      <c r="H1225" t="s">
        <v>3627</v>
      </c>
      <c r="I1225" t="s">
        <v>10322</v>
      </c>
      <c r="J1225" t="s">
        <v>10359</v>
      </c>
      <c r="K1225" t="s">
        <v>10360</v>
      </c>
      <c r="L1225" t="s">
        <v>10325</v>
      </c>
      <c r="M1225" t="s">
        <v>10326</v>
      </c>
      <c r="N1225" t="s">
        <v>11846</v>
      </c>
      <c r="O1225" t="s">
        <v>10327</v>
      </c>
      <c r="P1225" t="s">
        <v>10328</v>
      </c>
      <c r="Q1225" t="s">
        <v>10329</v>
      </c>
      <c r="R1225" t="s">
        <v>10327</v>
      </c>
      <c r="S1225" t="s">
        <v>10327</v>
      </c>
      <c r="T1225" t="s">
        <v>10330</v>
      </c>
      <c r="U1225" t="str">
        <f t="shared" si="19"/>
        <v>4380888283860518500</v>
      </c>
      <c r="V1225" t="e">
        <f>VLOOKUP(U1225,网银退汇!F:G,2,FALSE)</f>
        <v>#N/A</v>
      </c>
      <c r="W1225" t="e">
        <f>VLOOKUP(U1225,网银退汇!F:O,10,FALSE)</f>
        <v>#N/A</v>
      </c>
      <c r="X1225" t="e">
        <f>VLOOKUP(C1225,自助退!L:V,11,FALSE)</f>
        <v>#N/A</v>
      </c>
    </row>
    <row r="1226" spans="1:24">
      <c r="A1226" t="s">
        <v>11846</v>
      </c>
      <c r="B1226" t="s">
        <v>3628</v>
      </c>
      <c r="C1226" t="s">
        <v>8875</v>
      </c>
      <c r="D1226">
        <v>105</v>
      </c>
      <c r="E1226" t="s">
        <v>11903</v>
      </c>
      <c r="F1226" t="s">
        <v>88</v>
      </c>
      <c r="G1226" t="s">
        <v>8877</v>
      </c>
      <c r="H1226" t="s">
        <v>3630</v>
      </c>
      <c r="I1226" t="s">
        <v>10322</v>
      </c>
      <c r="J1226" t="s">
        <v>10348</v>
      </c>
      <c r="K1226" t="s">
        <v>10349</v>
      </c>
      <c r="L1226" t="s">
        <v>10325</v>
      </c>
      <c r="M1226" t="s">
        <v>10326</v>
      </c>
      <c r="N1226" t="s">
        <v>11846</v>
      </c>
      <c r="O1226" t="s">
        <v>10327</v>
      </c>
      <c r="P1226" t="s">
        <v>10328</v>
      </c>
      <c r="Q1226" t="s">
        <v>10329</v>
      </c>
      <c r="R1226" t="s">
        <v>10327</v>
      </c>
      <c r="S1226" t="s">
        <v>10327</v>
      </c>
      <c r="T1226" t="s">
        <v>10330</v>
      </c>
      <c r="U1226" t="str">
        <f t="shared" si="19"/>
        <v>6217003860025722933105</v>
      </c>
      <c r="V1226" t="e">
        <f>VLOOKUP(U1226,网银退汇!F:G,2,FALSE)</f>
        <v>#N/A</v>
      </c>
      <c r="W1226" t="e">
        <f>VLOOKUP(U1226,网银退汇!F:O,10,FALSE)</f>
        <v>#N/A</v>
      </c>
      <c r="X1226" t="e">
        <f>VLOOKUP(C1226,自助退!L:V,11,FALSE)</f>
        <v>#N/A</v>
      </c>
    </row>
    <row r="1227" spans="1:24">
      <c r="A1227" t="s">
        <v>11846</v>
      </c>
      <c r="B1227" t="s">
        <v>3631</v>
      </c>
      <c r="C1227" t="s">
        <v>8878</v>
      </c>
      <c r="D1227">
        <v>412</v>
      </c>
      <c r="E1227" t="s">
        <v>11904</v>
      </c>
      <c r="F1227" t="s">
        <v>88</v>
      </c>
      <c r="G1227" t="s">
        <v>8880</v>
      </c>
      <c r="H1227" t="s">
        <v>11905</v>
      </c>
      <c r="I1227" t="s">
        <v>10322</v>
      </c>
      <c r="J1227" t="s">
        <v>10381</v>
      </c>
      <c r="K1227" t="s">
        <v>10382</v>
      </c>
      <c r="L1227" t="s">
        <v>10325</v>
      </c>
      <c r="M1227" t="s">
        <v>10326</v>
      </c>
      <c r="N1227" t="s">
        <v>11846</v>
      </c>
      <c r="O1227" t="s">
        <v>10327</v>
      </c>
      <c r="P1227" t="s">
        <v>10328</v>
      </c>
      <c r="Q1227" t="s">
        <v>10329</v>
      </c>
      <c r="R1227" t="s">
        <v>10327</v>
      </c>
      <c r="S1227" t="s">
        <v>10327</v>
      </c>
      <c r="T1227" t="s">
        <v>10330</v>
      </c>
      <c r="U1227" t="str">
        <f t="shared" si="19"/>
        <v>6228450866016373060412</v>
      </c>
      <c r="V1227" t="e">
        <f>VLOOKUP(U1227,网银退汇!F:G,2,FALSE)</f>
        <v>#N/A</v>
      </c>
      <c r="W1227" t="e">
        <f>VLOOKUP(U1227,网银退汇!F:O,10,FALSE)</f>
        <v>#N/A</v>
      </c>
      <c r="X1227" t="e">
        <f>VLOOKUP(C1227,自助退!L:V,11,FALSE)</f>
        <v>#N/A</v>
      </c>
    </row>
    <row r="1228" spans="1:24">
      <c r="A1228" t="s">
        <v>11846</v>
      </c>
      <c r="B1228" t="s">
        <v>3634</v>
      </c>
      <c r="C1228" t="s">
        <v>8881</v>
      </c>
      <c r="D1228">
        <v>319</v>
      </c>
      <c r="E1228" t="s">
        <v>11906</v>
      </c>
      <c r="F1228" t="s">
        <v>88</v>
      </c>
      <c r="G1228" t="s">
        <v>8757</v>
      </c>
      <c r="H1228" t="s">
        <v>3523</v>
      </c>
      <c r="I1228" t="s">
        <v>10322</v>
      </c>
      <c r="J1228" t="s">
        <v>10348</v>
      </c>
      <c r="K1228" t="s">
        <v>10349</v>
      </c>
      <c r="L1228" t="s">
        <v>10325</v>
      </c>
      <c r="M1228" t="s">
        <v>10326</v>
      </c>
      <c r="N1228" t="s">
        <v>11846</v>
      </c>
      <c r="O1228" t="s">
        <v>10327</v>
      </c>
      <c r="P1228" t="s">
        <v>10328</v>
      </c>
      <c r="Q1228" t="s">
        <v>10329</v>
      </c>
      <c r="R1228" t="s">
        <v>10327</v>
      </c>
      <c r="S1228" t="s">
        <v>10327</v>
      </c>
      <c r="T1228" t="s">
        <v>10330</v>
      </c>
      <c r="U1228" t="str">
        <f t="shared" si="19"/>
        <v>4367480067978836319</v>
      </c>
      <c r="V1228" t="e">
        <f>VLOOKUP(U1228,网银退汇!F:G,2,FALSE)</f>
        <v>#N/A</v>
      </c>
      <c r="W1228" t="e">
        <f>VLOOKUP(U1228,网银退汇!F:O,10,FALSE)</f>
        <v>#N/A</v>
      </c>
      <c r="X1228" t="e">
        <f>VLOOKUP(C1228,自助退!L:V,11,FALSE)</f>
        <v>#N/A</v>
      </c>
    </row>
    <row r="1229" spans="1:24">
      <c r="A1229" t="s">
        <v>11846</v>
      </c>
      <c r="B1229" t="s">
        <v>3636</v>
      </c>
      <c r="C1229" t="s">
        <v>8883</v>
      </c>
      <c r="D1229">
        <v>290</v>
      </c>
      <c r="E1229" t="s">
        <v>11907</v>
      </c>
      <c r="F1229" t="s">
        <v>88</v>
      </c>
      <c r="G1229" t="s">
        <v>8885</v>
      </c>
      <c r="H1229" t="s">
        <v>11908</v>
      </c>
      <c r="I1229" t="s">
        <v>10656</v>
      </c>
      <c r="J1229" t="s">
        <v>10657</v>
      </c>
      <c r="K1229" t="s">
        <v>10402</v>
      </c>
      <c r="L1229" t="s">
        <v>10325</v>
      </c>
      <c r="M1229" t="s">
        <v>10326</v>
      </c>
      <c r="N1229" t="s">
        <v>11846</v>
      </c>
      <c r="O1229" t="s">
        <v>10403</v>
      </c>
      <c r="P1229" t="s">
        <v>10328</v>
      </c>
      <c r="Q1229" t="s">
        <v>10329</v>
      </c>
      <c r="R1229" t="s">
        <v>10327</v>
      </c>
      <c r="S1229" t="s">
        <v>10327</v>
      </c>
      <c r="T1229" t="s">
        <v>10330</v>
      </c>
      <c r="U1229" t="str">
        <f t="shared" si="19"/>
        <v>6223691906867332290</v>
      </c>
      <c r="V1229" t="e">
        <f>VLOOKUP(U1229,网银退汇!F:G,2,FALSE)</f>
        <v>#N/A</v>
      </c>
      <c r="W1229" t="e">
        <f>VLOOKUP(U1229,网银退汇!F:O,10,FALSE)</f>
        <v>#N/A</v>
      </c>
      <c r="X1229" t="e">
        <f>VLOOKUP(C1229,自助退!L:V,11,FALSE)</f>
        <v>#N/A</v>
      </c>
    </row>
    <row r="1230" spans="1:24">
      <c r="A1230" t="s">
        <v>11846</v>
      </c>
      <c r="B1230" t="s">
        <v>3639</v>
      </c>
      <c r="C1230" t="s">
        <v>8886</v>
      </c>
      <c r="D1230">
        <v>900</v>
      </c>
      <c r="E1230" t="s">
        <v>11909</v>
      </c>
      <c r="F1230" t="s">
        <v>88</v>
      </c>
      <c r="G1230" t="s">
        <v>8888</v>
      </c>
      <c r="H1230" t="s">
        <v>11910</v>
      </c>
      <c r="I1230" t="s">
        <v>10335</v>
      </c>
      <c r="J1230" t="s">
        <v>10</v>
      </c>
      <c r="K1230" t="s">
        <v>10336</v>
      </c>
      <c r="L1230" t="s">
        <v>10325</v>
      </c>
      <c r="M1230" t="s">
        <v>10326</v>
      </c>
      <c r="N1230" t="s">
        <v>11846</v>
      </c>
      <c r="O1230" t="s">
        <v>10327</v>
      </c>
      <c r="P1230" t="s">
        <v>10328</v>
      </c>
      <c r="Q1230" t="s">
        <v>10329</v>
      </c>
      <c r="R1230" t="s">
        <v>10327</v>
      </c>
      <c r="S1230" t="s">
        <v>10327</v>
      </c>
      <c r="T1230" t="s">
        <v>10330</v>
      </c>
      <c r="U1230" t="str">
        <f t="shared" si="19"/>
        <v>6225751108623285900</v>
      </c>
      <c r="V1230" t="e">
        <f>VLOOKUP(U1230,网银退汇!F:G,2,FALSE)</f>
        <v>#N/A</v>
      </c>
      <c r="W1230" t="e">
        <f>VLOOKUP(U1230,网银退汇!F:O,10,FALSE)</f>
        <v>#N/A</v>
      </c>
      <c r="X1230" t="e">
        <f>VLOOKUP(C1230,自助退!L:V,11,FALSE)</f>
        <v>#N/A</v>
      </c>
    </row>
    <row r="1231" spans="1:24">
      <c r="A1231" t="s">
        <v>11846</v>
      </c>
      <c r="B1231" t="s">
        <v>3642</v>
      </c>
      <c r="C1231" t="s">
        <v>8889</v>
      </c>
      <c r="D1231">
        <v>344</v>
      </c>
      <c r="E1231" t="s">
        <v>11911</v>
      </c>
      <c r="F1231" t="s">
        <v>88</v>
      </c>
      <c r="G1231" t="s">
        <v>8891</v>
      </c>
      <c r="H1231" t="s">
        <v>3644</v>
      </c>
      <c r="I1231" t="s">
        <v>10322</v>
      </c>
      <c r="J1231" t="s">
        <v>10351</v>
      </c>
      <c r="K1231" t="s">
        <v>10352</v>
      </c>
      <c r="L1231" t="s">
        <v>10325</v>
      </c>
      <c r="M1231" t="s">
        <v>10326</v>
      </c>
      <c r="N1231" t="s">
        <v>11846</v>
      </c>
      <c r="O1231" t="s">
        <v>10327</v>
      </c>
      <c r="P1231" t="s">
        <v>10328</v>
      </c>
      <c r="Q1231" t="s">
        <v>10329</v>
      </c>
      <c r="R1231" t="s">
        <v>10327</v>
      </c>
      <c r="S1231" t="s">
        <v>10327</v>
      </c>
      <c r="T1231" t="s">
        <v>10330</v>
      </c>
      <c r="U1231" t="str">
        <f t="shared" si="19"/>
        <v>6222022409001826313344</v>
      </c>
      <c r="V1231" t="e">
        <f>VLOOKUP(U1231,网银退汇!F:G,2,FALSE)</f>
        <v>#N/A</v>
      </c>
      <c r="W1231" t="e">
        <f>VLOOKUP(U1231,网银退汇!F:O,10,FALSE)</f>
        <v>#N/A</v>
      </c>
      <c r="X1231" t="e">
        <f>VLOOKUP(C1231,自助退!L:V,11,FALSE)</f>
        <v>#N/A</v>
      </c>
    </row>
    <row r="1232" spans="1:24">
      <c r="A1232" t="s">
        <v>11846</v>
      </c>
      <c r="B1232" t="s">
        <v>3645</v>
      </c>
      <c r="C1232" t="s">
        <v>8892</v>
      </c>
      <c r="D1232">
        <v>200</v>
      </c>
      <c r="E1232" t="s">
        <v>11912</v>
      </c>
      <c r="F1232" t="s">
        <v>88</v>
      </c>
      <c r="G1232" t="s">
        <v>8894</v>
      </c>
      <c r="H1232" t="s">
        <v>11913</v>
      </c>
      <c r="I1232" t="s">
        <v>10322</v>
      </c>
      <c r="J1232" t="s">
        <v>10348</v>
      </c>
      <c r="K1232" t="s">
        <v>10349</v>
      </c>
      <c r="L1232" t="s">
        <v>10325</v>
      </c>
      <c r="M1232" t="s">
        <v>10326</v>
      </c>
      <c r="N1232" t="s">
        <v>11846</v>
      </c>
      <c r="O1232" t="s">
        <v>10327</v>
      </c>
      <c r="P1232" t="s">
        <v>10328</v>
      </c>
      <c r="Q1232" t="s">
        <v>10329</v>
      </c>
      <c r="R1232" t="s">
        <v>10327</v>
      </c>
      <c r="S1232" t="s">
        <v>10327</v>
      </c>
      <c r="T1232" t="s">
        <v>10330</v>
      </c>
      <c r="U1232" t="str">
        <f t="shared" si="19"/>
        <v>6217003860035384203200</v>
      </c>
      <c r="V1232" t="e">
        <f>VLOOKUP(U1232,网银退汇!F:G,2,FALSE)</f>
        <v>#N/A</v>
      </c>
      <c r="W1232" t="e">
        <f>VLOOKUP(U1232,网银退汇!F:O,10,FALSE)</f>
        <v>#N/A</v>
      </c>
      <c r="X1232" t="e">
        <f>VLOOKUP(C1232,自助退!L:V,11,FALSE)</f>
        <v>#N/A</v>
      </c>
    </row>
    <row r="1233" spans="1:24">
      <c r="A1233" t="s">
        <v>11846</v>
      </c>
      <c r="B1233" t="s">
        <v>3648</v>
      </c>
      <c r="C1233" t="s">
        <v>8895</v>
      </c>
      <c r="D1233">
        <v>63</v>
      </c>
      <c r="E1233" t="s">
        <v>11914</v>
      </c>
      <c r="F1233" t="s">
        <v>88</v>
      </c>
      <c r="G1233" t="s">
        <v>8897</v>
      </c>
      <c r="H1233" t="s">
        <v>3650</v>
      </c>
      <c r="I1233" t="s">
        <v>10322</v>
      </c>
      <c r="J1233" t="s">
        <v>10356</v>
      </c>
      <c r="K1233" t="s">
        <v>10357</v>
      </c>
      <c r="L1233" t="s">
        <v>10325</v>
      </c>
      <c r="M1233" t="s">
        <v>10326</v>
      </c>
      <c r="N1233" t="s">
        <v>11846</v>
      </c>
      <c r="O1233" t="s">
        <v>10327</v>
      </c>
      <c r="P1233" t="s">
        <v>10328</v>
      </c>
      <c r="Q1233" t="s">
        <v>10329</v>
      </c>
      <c r="R1233" t="s">
        <v>10327</v>
      </c>
      <c r="S1233" t="s">
        <v>10327</v>
      </c>
      <c r="T1233" t="s">
        <v>10330</v>
      </c>
      <c r="U1233" t="str">
        <f t="shared" si="19"/>
        <v>621799557000588930163</v>
      </c>
      <c r="V1233" t="e">
        <f>VLOOKUP(U1233,网银退汇!F:G,2,FALSE)</f>
        <v>#N/A</v>
      </c>
      <c r="W1233" t="e">
        <f>VLOOKUP(U1233,网银退汇!F:O,10,FALSE)</f>
        <v>#N/A</v>
      </c>
      <c r="X1233" t="e">
        <f>VLOOKUP(C1233,自助退!L:V,11,FALSE)</f>
        <v>#N/A</v>
      </c>
    </row>
    <row r="1234" spans="1:24">
      <c r="A1234" t="s">
        <v>11846</v>
      </c>
      <c r="B1234" t="s">
        <v>3653</v>
      </c>
      <c r="C1234" t="s">
        <v>8902</v>
      </c>
      <c r="D1234">
        <v>32</v>
      </c>
      <c r="E1234" t="s">
        <v>11915</v>
      </c>
      <c r="F1234" t="s">
        <v>88</v>
      </c>
      <c r="G1234" t="s">
        <v>8904</v>
      </c>
      <c r="H1234" t="s">
        <v>3655</v>
      </c>
      <c r="I1234" t="s">
        <v>10322</v>
      </c>
      <c r="J1234" t="s">
        <v>10359</v>
      </c>
      <c r="K1234" t="s">
        <v>10360</v>
      </c>
      <c r="L1234" t="s">
        <v>10325</v>
      </c>
      <c r="M1234" t="s">
        <v>10326</v>
      </c>
      <c r="N1234" t="s">
        <v>11846</v>
      </c>
      <c r="O1234" t="s">
        <v>10327</v>
      </c>
      <c r="P1234" t="s">
        <v>10328</v>
      </c>
      <c r="Q1234" t="s">
        <v>10329</v>
      </c>
      <c r="R1234" t="s">
        <v>10327</v>
      </c>
      <c r="S1234" t="s">
        <v>10327</v>
      </c>
      <c r="T1234" t="s">
        <v>10330</v>
      </c>
      <c r="U1234" t="str">
        <f t="shared" si="19"/>
        <v>601382270010724787432</v>
      </c>
      <c r="V1234" t="e">
        <f>VLOOKUP(U1234,网银退汇!F:G,2,FALSE)</f>
        <v>#N/A</v>
      </c>
      <c r="W1234" t="e">
        <f>VLOOKUP(U1234,网银退汇!F:O,10,FALSE)</f>
        <v>#N/A</v>
      </c>
      <c r="X1234" t="e">
        <f>VLOOKUP(C1234,自助退!L:V,11,FALSE)</f>
        <v>#N/A</v>
      </c>
    </row>
    <row r="1235" spans="1:24">
      <c r="A1235" t="s">
        <v>11846</v>
      </c>
      <c r="B1235" t="s">
        <v>3656</v>
      </c>
      <c r="C1235" t="s">
        <v>8905</v>
      </c>
      <c r="D1235">
        <v>54</v>
      </c>
      <c r="E1235" t="s">
        <v>11916</v>
      </c>
      <c r="F1235" t="s">
        <v>88</v>
      </c>
      <c r="G1235" t="s">
        <v>8907</v>
      </c>
      <c r="H1235" t="s">
        <v>3658</v>
      </c>
      <c r="I1235" t="s">
        <v>10322</v>
      </c>
      <c r="J1235" t="s">
        <v>10351</v>
      </c>
      <c r="K1235" t="s">
        <v>10352</v>
      </c>
      <c r="L1235" t="s">
        <v>10325</v>
      </c>
      <c r="M1235" t="s">
        <v>10326</v>
      </c>
      <c r="N1235" t="s">
        <v>11846</v>
      </c>
      <c r="O1235" t="s">
        <v>10327</v>
      </c>
      <c r="P1235" t="s">
        <v>10328</v>
      </c>
      <c r="Q1235" t="s">
        <v>10329</v>
      </c>
      <c r="R1235" t="s">
        <v>10327</v>
      </c>
      <c r="S1235" t="s">
        <v>10327</v>
      </c>
      <c r="T1235" t="s">
        <v>10330</v>
      </c>
      <c r="U1235" t="str">
        <f t="shared" si="19"/>
        <v>621226320201486689054</v>
      </c>
      <c r="V1235" t="e">
        <f>VLOOKUP(U1235,网银退汇!F:G,2,FALSE)</f>
        <v>#N/A</v>
      </c>
      <c r="W1235" t="e">
        <f>VLOOKUP(U1235,网银退汇!F:O,10,FALSE)</f>
        <v>#N/A</v>
      </c>
      <c r="X1235" t="e">
        <f>VLOOKUP(C1235,自助退!L:V,11,FALSE)</f>
        <v>#N/A</v>
      </c>
    </row>
    <row r="1236" spans="1:24">
      <c r="A1236" t="s">
        <v>11846</v>
      </c>
      <c r="B1236" t="s">
        <v>3659</v>
      </c>
      <c r="C1236" t="s">
        <v>8908</v>
      </c>
      <c r="D1236">
        <v>236</v>
      </c>
      <c r="E1236" t="s">
        <v>11917</v>
      </c>
      <c r="F1236" t="s">
        <v>88</v>
      </c>
      <c r="G1236" t="s">
        <v>8910</v>
      </c>
      <c r="H1236" t="s">
        <v>3661</v>
      </c>
      <c r="I1236" t="s">
        <v>10322</v>
      </c>
      <c r="J1236" t="s">
        <v>10348</v>
      </c>
      <c r="K1236" t="s">
        <v>10349</v>
      </c>
      <c r="L1236" t="s">
        <v>10325</v>
      </c>
      <c r="M1236" t="s">
        <v>10326</v>
      </c>
      <c r="N1236" t="s">
        <v>11846</v>
      </c>
      <c r="O1236" t="s">
        <v>10327</v>
      </c>
      <c r="P1236" t="s">
        <v>10328</v>
      </c>
      <c r="Q1236" t="s">
        <v>10329</v>
      </c>
      <c r="R1236" t="s">
        <v>10327</v>
      </c>
      <c r="S1236" t="s">
        <v>10327</v>
      </c>
      <c r="T1236" t="s">
        <v>10330</v>
      </c>
      <c r="U1236" t="str">
        <f t="shared" si="19"/>
        <v>6217003860025963776236</v>
      </c>
      <c r="V1236" t="e">
        <f>VLOOKUP(U1236,网银退汇!F:G,2,FALSE)</f>
        <v>#N/A</v>
      </c>
      <c r="W1236" t="e">
        <f>VLOOKUP(U1236,网银退汇!F:O,10,FALSE)</f>
        <v>#N/A</v>
      </c>
      <c r="X1236" t="e">
        <f>VLOOKUP(C1236,自助退!L:V,11,FALSE)</f>
        <v>#N/A</v>
      </c>
    </row>
    <row r="1237" spans="1:24">
      <c r="A1237" t="s">
        <v>11846</v>
      </c>
      <c r="B1237" t="s">
        <v>3662</v>
      </c>
      <c r="C1237" t="s">
        <v>8911</v>
      </c>
      <c r="D1237">
        <v>124</v>
      </c>
      <c r="E1237" t="s">
        <v>11918</v>
      </c>
      <c r="F1237" t="s">
        <v>88</v>
      </c>
      <c r="G1237" t="s">
        <v>8913</v>
      </c>
      <c r="H1237" t="s">
        <v>11919</v>
      </c>
      <c r="I1237" t="s">
        <v>10322</v>
      </c>
      <c r="J1237" t="s">
        <v>10351</v>
      </c>
      <c r="K1237" t="s">
        <v>10352</v>
      </c>
      <c r="L1237" t="s">
        <v>10325</v>
      </c>
      <c r="M1237" t="s">
        <v>10326</v>
      </c>
      <c r="N1237" t="s">
        <v>11846</v>
      </c>
      <c r="O1237" t="s">
        <v>10327</v>
      </c>
      <c r="P1237" t="s">
        <v>10328</v>
      </c>
      <c r="Q1237" t="s">
        <v>10329</v>
      </c>
      <c r="R1237" t="s">
        <v>10327</v>
      </c>
      <c r="S1237" t="s">
        <v>10327</v>
      </c>
      <c r="T1237" t="s">
        <v>10330</v>
      </c>
      <c r="U1237" t="str">
        <f t="shared" si="19"/>
        <v>6212262410004258736124</v>
      </c>
      <c r="V1237" t="e">
        <f>VLOOKUP(U1237,网银退汇!F:G,2,FALSE)</f>
        <v>#N/A</v>
      </c>
      <c r="W1237" t="e">
        <f>VLOOKUP(U1237,网银退汇!F:O,10,FALSE)</f>
        <v>#N/A</v>
      </c>
      <c r="X1237" t="e">
        <f>VLOOKUP(C1237,自助退!L:V,11,FALSE)</f>
        <v>#N/A</v>
      </c>
    </row>
    <row r="1238" spans="1:24">
      <c r="A1238" t="s">
        <v>11920</v>
      </c>
      <c r="B1238" t="s">
        <v>8914</v>
      </c>
      <c r="C1238" t="s">
        <v>8915</v>
      </c>
      <c r="D1238">
        <v>54</v>
      </c>
      <c r="E1238" t="s">
        <v>11921</v>
      </c>
      <c r="F1238" t="s">
        <v>393</v>
      </c>
      <c r="G1238" t="s">
        <v>8917</v>
      </c>
      <c r="H1238" t="s">
        <v>3666</v>
      </c>
      <c r="I1238" t="s">
        <v>10400</v>
      </c>
      <c r="J1238" t="s">
        <v>10874</v>
      </c>
      <c r="K1238" t="s">
        <v>10875</v>
      </c>
      <c r="L1238" t="s">
        <v>10325</v>
      </c>
      <c r="M1238" t="s">
        <v>10364</v>
      </c>
      <c r="N1238" t="s">
        <v>11920</v>
      </c>
      <c r="O1238" t="s">
        <v>10403</v>
      </c>
      <c r="P1238" t="s">
        <v>10328</v>
      </c>
      <c r="Q1238" t="s">
        <v>10365</v>
      </c>
      <c r="R1238" t="s">
        <v>10327</v>
      </c>
      <c r="S1238" t="s">
        <v>10327</v>
      </c>
      <c r="T1238" t="s">
        <v>10366</v>
      </c>
      <c r="U1238" t="str">
        <f t="shared" si="19"/>
        <v>621415731290255680354</v>
      </c>
      <c r="V1238">
        <f>VLOOKUP(U1238,网银退汇!F:G,2,FALSE)</f>
        <v>54</v>
      </c>
      <c r="W1238" t="str">
        <f>VLOOKUP(U1238,网银退汇!F:O,10,FALSE)</f>
        <v>20170626</v>
      </c>
      <c r="X1238" t="e">
        <f>VLOOKUP(C1238,自助退!L:V,11,FALSE)</f>
        <v>#N/A</v>
      </c>
    </row>
    <row r="1239" spans="1:24">
      <c r="A1239" t="s">
        <v>11920</v>
      </c>
      <c r="B1239" t="s">
        <v>3667</v>
      </c>
      <c r="C1239" t="s">
        <v>8918</v>
      </c>
      <c r="D1239">
        <v>234</v>
      </c>
      <c r="E1239" t="s">
        <v>11922</v>
      </c>
      <c r="F1239" t="s">
        <v>88</v>
      </c>
      <c r="G1239" t="s">
        <v>260</v>
      </c>
      <c r="H1239" t="s">
        <v>210</v>
      </c>
      <c r="I1239" t="s">
        <v>10322</v>
      </c>
      <c r="J1239" t="s">
        <v>10359</v>
      </c>
      <c r="K1239" t="s">
        <v>10360</v>
      </c>
      <c r="L1239" t="s">
        <v>10325</v>
      </c>
      <c r="M1239" t="s">
        <v>10326</v>
      </c>
      <c r="N1239" t="s">
        <v>11920</v>
      </c>
      <c r="O1239" t="s">
        <v>10327</v>
      </c>
      <c r="P1239" t="s">
        <v>10328</v>
      </c>
      <c r="Q1239" t="s">
        <v>10329</v>
      </c>
      <c r="R1239" t="s">
        <v>10327</v>
      </c>
      <c r="S1239" t="s">
        <v>10327</v>
      </c>
      <c r="T1239" t="s">
        <v>10330</v>
      </c>
      <c r="U1239" t="str">
        <f t="shared" si="19"/>
        <v>6217900800002360400234</v>
      </c>
      <c r="V1239" t="e">
        <f>VLOOKUP(U1239,网银退汇!F:G,2,FALSE)</f>
        <v>#N/A</v>
      </c>
      <c r="W1239" t="e">
        <f>VLOOKUP(U1239,网银退汇!F:O,10,FALSE)</f>
        <v>#N/A</v>
      </c>
      <c r="X1239" t="e">
        <f>VLOOKUP(C1239,自助退!L:V,11,FALSE)</f>
        <v>#N/A</v>
      </c>
    </row>
    <row r="1240" spans="1:24">
      <c r="A1240" t="s">
        <v>11920</v>
      </c>
      <c r="B1240" t="s">
        <v>3668</v>
      </c>
      <c r="C1240" t="s">
        <v>8920</v>
      </c>
      <c r="D1240">
        <v>2500</v>
      </c>
      <c r="E1240" t="s">
        <v>11923</v>
      </c>
      <c r="F1240" t="s">
        <v>88</v>
      </c>
      <c r="G1240" t="s">
        <v>8922</v>
      </c>
      <c r="H1240" t="s">
        <v>11924</v>
      </c>
      <c r="I1240" t="s">
        <v>10335</v>
      </c>
      <c r="J1240" t="s">
        <v>10</v>
      </c>
      <c r="K1240" t="s">
        <v>10336</v>
      </c>
      <c r="L1240" t="s">
        <v>10325</v>
      </c>
      <c r="M1240" t="s">
        <v>10326</v>
      </c>
      <c r="N1240" t="s">
        <v>11920</v>
      </c>
      <c r="O1240" t="s">
        <v>10327</v>
      </c>
      <c r="P1240" t="s">
        <v>10328</v>
      </c>
      <c r="Q1240" t="s">
        <v>10329</v>
      </c>
      <c r="R1240" t="s">
        <v>10327</v>
      </c>
      <c r="S1240" t="s">
        <v>10327</v>
      </c>
      <c r="T1240" t="s">
        <v>10330</v>
      </c>
      <c r="U1240" t="str">
        <f t="shared" si="19"/>
        <v>62257687658601822500</v>
      </c>
      <c r="V1240" t="e">
        <f>VLOOKUP(U1240,网银退汇!F:G,2,FALSE)</f>
        <v>#N/A</v>
      </c>
      <c r="W1240" t="e">
        <f>VLOOKUP(U1240,网银退汇!F:O,10,FALSE)</f>
        <v>#N/A</v>
      </c>
      <c r="X1240" t="e">
        <f>VLOOKUP(C1240,自助退!L:V,11,FALSE)</f>
        <v>#N/A</v>
      </c>
    </row>
    <row r="1241" spans="1:24">
      <c r="A1241" t="s">
        <v>11920</v>
      </c>
      <c r="B1241" t="s">
        <v>3673</v>
      </c>
      <c r="C1241" t="s">
        <v>8926</v>
      </c>
      <c r="D1241">
        <v>210</v>
      </c>
      <c r="E1241" t="s">
        <v>11925</v>
      </c>
      <c r="F1241" t="s">
        <v>88</v>
      </c>
      <c r="G1241" t="s">
        <v>8913</v>
      </c>
      <c r="H1241" t="s">
        <v>11919</v>
      </c>
      <c r="I1241" t="s">
        <v>10322</v>
      </c>
      <c r="J1241" t="s">
        <v>10351</v>
      </c>
      <c r="K1241" t="s">
        <v>10352</v>
      </c>
      <c r="L1241" t="s">
        <v>10325</v>
      </c>
      <c r="M1241" t="s">
        <v>10326</v>
      </c>
      <c r="N1241" t="s">
        <v>11920</v>
      </c>
      <c r="O1241" t="s">
        <v>10327</v>
      </c>
      <c r="P1241" t="s">
        <v>10328</v>
      </c>
      <c r="Q1241" t="s">
        <v>10329</v>
      </c>
      <c r="R1241" t="s">
        <v>10327</v>
      </c>
      <c r="S1241" t="s">
        <v>10327</v>
      </c>
      <c r="T1241" t="s">
        <v>10330</v>
      </c>
      <c r="U1241" t="str">
        <f t="shared" si="19"/>
        <v>6212262410004258736210</v>
      </c>
      <c r="V1241" t="e">
        <f>VLOOKUP(U1241,网银退汇!F:G,2,FALSE)</f>
        <v>#N/A</v>
      </c>
      <c r="W1241" t="e">
        <f>VLOOKUP(U1241,网银退汇!F:O,10,FALSE)</f>
        <v>#N/A</v>
      </c>
      <c r="X1241" t="e">
        <f>VLOOKUP(C1241,自助退!L:V,11,FALSE)</f>
        <v>#N/A</v>
      </c>
    </row>
    <row r="1242" spans="1:24">
      <c r="A1242" t="s">
        <v>11920</v>
      </c>
      <c r="B1242" t="s">
        <v>3671</v>
      </c>
      <c r="C1242" t="s">
        <v>8923</v>
      </c>
      <c r="D1242">
        <v>8485</v>
      </c>
      <c r="E1242" t="s">
        <v>11926</v>
      </c>
      <c r="F1242" t="s">
        <v>88</v>
      </c>
      <c r="G1242" t="s">
        <v>8925</v>
      </c>
      <c r="H1242" t="s">
        <v>11927</v>
      </c>
      <c r="I1242" t="s">
        <v>10656</v>
      </c>
      <c r="J1242" t="s">
        <v>10657</v>
      </c>
      <c r="K1242" t="s">
        <v>10402</v>
      </c>
      <c r="L1242" t="s">
        <v>10325</v>
      </c>
      <c r="M1242" t="s">
        <v>10326</v>
      </c>
      <c r="N1242" t="s">
        <v>11920</v>
      </c>
      <c r="O1242" t="s">
        <v>10403</v>
      </c>
      <c r="P1242" t="s">
        <v>10328</v>
      </c>
      <c r="Q1242" t="s">
        <v>10329</v>
      </c>
      <c r="R1242" t="s">
        <v>10327</v>
      </c>
      <c r="S1242" t="s">
        <v>10327</v>
      </c>
      <c r="T1242" t="s">
        <v>10330</v>
      </c>
      <c r="U1242" t="str">
        <f t="shared" si="19"/>
        <v>62319000000416432288485</v>
      </c>
      <c r="V1242" t="e">
        <f>VLOOKUP(U1242,网银退汇!F:G,2,FALSE)</f>
        <v>#N/A</v>
      </c>
      <c r="W1242" t="e">
        <f>VLOOKUP(U1242,网银退汇!F:O,10,FALSE)</f>
        <v>#N/A</v>
      </c>
      <c r="X1242" t="e">
        <f>VLOOKUP(C1242,自助退!L:V,11,FALSE)</f>
        <v>#N/A</v>
      </c>
    </row>
    <row r="1243" spans="1:24">
      <c r="A1243" t="s">
        <v>11920</v>
      </c>
      <c r="B1243" t="s">
        <v>3676</v>
      </c>
      <c r="C1243" t="s">
        <v>8928</v>
      </c>
      <c r="D1243">
        <v>6500</v>
      </c>
      <c r="E1243" t="s">
        <v>11928</v>
      </c>
      <c r="F1243" t="s">
        <v>88</v>
      </c>
      <c r="G1243" t="s">
        <v>8797</v>
      </c>
      <c r="H1243" t="s">
        <v>3561</v>
      </c>
      <c r="I1243" t="s">
        <v>10322</v>
      </c>
      <c r="J1243" t="s">
        <v>10348</v>
      </c>
      <c r="K1243" t="s">
        <v>10349</v>
      </c>
      <c r="L1243" t="s">
        <v>10325</v>
      </c>
      <c r="M1243" t="s">
        <v>10326</v>
      </c>
      <c r="N1243" t="s">
        <v>11920</v>
      </c>
      <c r="O1243" t="s">
        <v>10327</v>
      </c>
      <c r="P1243" t="s">
        <v>10328</v>
      </c>
      <c r="Q1243" t="s">
        <v>10329</v>
      </c>
      <c r="R1243" t="s">
        <v>10327</v>
      </c>
      <c r="S1243" t="s">
        <v>10327</v>
      </c>
      <c r="T1243" t="s">
        <v>10330</v>
      </c>
      <c r="U1243" t="str">
        <f t="shared" si="19"/>
        <v>62270038901101097036500</v>
      </c>
      <c r="V1243" t="e">
        <f>VLOOKUP(U1243,网银退汇!F:G,2,FALSE)</f>
        <v>#N/A</v>
      </c>
      <c r="W1243" t="e">
        <f>VLOOKUP(U1243,网银退汇!F:O,10,FALSE)</f>
        <v>#N/A</v>
      </c>
      <c r="X1243" t="e">
        <f>VLOOKUP(C1243,自助退!L:V,11,FALSE)</f>
        <v>#N/A</v>
      </c>
    </row>
    <row r="1244" spans="1:24">
      <c r="A1244" t="s">
        <v>11920</v>
      </c>
      <c r="B1244" t="s">
        <v>3679</v>
      </c>
      <c r="C1244" t="s">
        <v>8930</v>
      </c>
      <c r="D1244">
        <v>1713</v>
      </c>
      <c r="E1244" t="s">
        <v>11929</v>
      </c>
      <c r="F1244" t="s">
        <v>88</v>
      </c>
      <c r="G1244" t="s">
        <v>8932</v>
      </c>
      <c r="H1244" t="s">
        <v>3681</v>
      </c>
      <c r="I1244" t="s">
        <v>10322</v>
      </c>
      <c r="J1244" t="s">
        <v>10331</v>
      </c>
      <c r="K1244" t="s">
        <v>10332</v>
      </c>
      <c r="L1244" t="s">
        <v>10325</v>
      </c>
      <c r="M1244" t="s">
        <v>10326</v>
      </c>
      <c r="N1244" t="s">
        <v>11920</v>
      </c>
      <c r="O1244" t="s">
        <v>10327</v>
      </c>
      <c r="P1244" t="s">
        <v>10328</v>
      </c>
      <c r="Q1244" t="s">
        <v>10329</v>
      </c>
      <c r="R1244" t="s">
        <v>10327</v>
      </c>
      <c r="S1244" t="s">
        <v>10327</v>
      </c>
      <c r="T1244" t="s">
        <v>10330</v>
      </c>
      <c r="U1244" t="str">
        <f t="shared" si="19"/>
        <v>62260099518249901713</v>
      </c>
      <c r="V1244" t="e">
        <f>VLOOKUP(U1244,网银退汇!F:G,2,FALSE)</f>
        <v>#N/A</v>
      </c>
      <c r="W1244" t="e">
        <f>VLOOKUP(U1244,网银退汇!F:O,10,FALSE)</f>
        <v>#N/A</v>
      </c>
      <c r="X1244" t="e">
        <f>VLOOKUP(C1244,自助退!L:V,11,FALSE)</f>
        <v>#N/A</v>
      </c>
    </row>
    <row r="1245" spans="1:24">
      <c r="A1245" t="s">
        <v>11920</v>
      </c>
      <c r="B1245" t="s">
        <v>3682</v>
      </c>
      <c r="C1245" t="s">
        <v>8933</v>
      </c>
      <c r="D1245">
        <v>222</v>
      </c>
      <c r="E1245" t="s">
        <v>11930</v>
      </c>
      <c r="F1245" t="s">
        <v>88</v>
      </c>
      <c r="G1245" t="s">
        <v>8935</v>
      </c>
      <c r="H1245" t="s">
        <v>11931</v>
      </c>
      <c r="I1245" t="s">
        <v>10322</v>
      </c>
      <c r="J1245" t="s">
        <v>10348</v>
      </c>
      <c r="K1245" t="s">
        <v>10349</v>
      </c>
      <c r="L1245" t="s">
        <v>10325</v>
      </c>
      <c r="M1245" t="s">
        <v>10326</v>
      </c>
      <c r="N1245" t="s">
        <v>11920</v>
      </c>
      <c r="O1245" t="s">
        <v>10327</v>
      </c>
      <c r="P1245" t="s">
        <v>10328</v>
      </c>
      <c r="Q1245" t="s">
        <v>10329</v>
      </c>
      <c r="R1245" t="s">
        <v>10327</v>
      </c>
      <c r="S1245" t="s">
        <v>10327</v>
      </c>
      <c r="T1245" t="s">
        <v>10330</v>
      </c>
      <c r="U1245" t="str">
        <f t="shared" si="19"/>
        <v>6217003860027513413222</v>
      </c>
      <c r="V1245" t="e">
        <f>VLOOKUP(U1245,网银退汇!F:G,2,FALSE)</f>
        <v>#N/A</v>
      </c>
      <c r="W1245" t="e">
        <f>VLOOKUP(U1245,网银退汇!F:O,10,FALSE)</f>
        <v>#N/A</v>
      </c>
      <c r="X1245" t="e">
        <f>VLOOKUP(C1245,自助退!L:V,11,FALSE)</f>
        <v>#N/A</v>
      </c>
    </row>
    <row r="1246" spans="1:24">
      <c r="A1246" t="s">
        <v>11920</v>
      </c>
      <c r="B1246" t="s">
        <v>3685</v>
      </c>
      <c r="C1246" t="s">
        <v>8936</v>
      </c>
      <c r="D1246">
        <v>502</v>
      </c>
      <c r="E1246" t="s">
        <v>11932</v>
      </c>
      <c r="F1246" t="s">
        <v>88</v>
      </c>
      <c r="G1246" t="s">
        <v>8938</v>
      </c>
      <c r="H1246" t="s">
        <v>3687</v>
      </c>
      <c r="I1246" t="s">
        <v>10322</v>
      </c>
      <c r="J1246" t="s">
        <v>10359</v>
      </c>
      <c r="K1246" t="s">
        <v>10360</v>
      </c>
      <c r="L1246" t="s">
        <v>10325</v>
      </c>
      <c r="M1246" t="s">
        <v>10326</v>
      </c>
      <c r="N1246" t="s">
        <v>11920</v>
      </c>
      <c r="O1246" t="s">
        <v>10327</v>
      </c>
      <c r="P1246" t="s">
        <v>10328</v>
      </c>
      <c r="Q1246" t="s">
        <v>10329</v>
      </c>
      <c r="R1246" t="s">
        <v>10327</v>
      </c>
      <c r="S1246" t="s">
        <v>10327</v>
      </c>
      <c r="T1246" t="s">
        <v>10330</v>
      </c>
      <c r="U1246" t="str">
        <f t="shared" si="19"/>
        <v>6253335392034089502</v>
      </c>
      <c r="V1246" t="e">
        <f>VLOOKUP(U1246,网银退汇!F:G,2,FALSE)</f>
        <v>#N/A</v>
      </c>
      <c r="W1246" t="e">
        <f>VLOOKUP(U1246,网银退汇!F:O,10,FALSE)</f>
        <v>#N/A</v>
      </c>
      <c r="X1246" t="e">
        <f>VLOOKUP(C1246,自助退!L:V,11,FALSE)</f>
        <v>#N/A</v>
      </c>
    </row>
    <row r="1247" spans="1:24">
      <c r="A1247" t="s">
        <v>11920</v>
      </c>
      <c r="B1247" t="s">
        <v>3688</v>
      </c>
      <c r="C1247" t="s">
        <v>8939</v>
      </c>
      <c r="D1247">
        <v>367</v>
      </c>
      <c r="E1247" t="s">
        <v>11933</v>
      </c>
      <c r="F1247" t="s">
        <v>88</v>
      </c>
      <c r="G1247" t="s">
        <v>8938</v>
      </c>
      <c r="H1247" t="s">
        <v>3687</v>
      </c>
      <c r="I1247" t="s">
        <v>10322</v>
      </c>
      <c r="J1247" t="s">
        <v>10359</v>
      </c>
      <c r="K1247" t="s">
        <v>10360</v>
      </c>
      <c r="L1247" t="s">
        <v>10325</v>
      </c>
      <c r="M1247" t="s">
        <v>10326</v>
      </c>
      <c r="N1247" t="s">
        <v>11920</v>
      </c>
      <c r="O1247" t="s">
        <v>10327</v>
      </c>
      <c r="P1247" t="s">
        <v>10328</v>
      </c>
      <c r="Q1247" t="s">
        <v>10329</v>
      </c>
      <c r="R1247" t="s">
        <v>10327</v>
      </c>
      <c r="S1247" t="s">
        <v>10327</v>
      </c>
      <c r="T1247" t="s">
        <v>10330</v>
      </c>
      <c r="U1247" t="str">
        <f t="shared" si="19"/>
        <v>6253335392034089367</v>
      </c>
      <c r="V1247" t="e">
        <f>VLOOKUP(U1247,网银退汇!F:G,2,FALSE)</f>
        <v>#N/A</v>
      </c>
      <c r="W1247" t="e">
        <f>VLOOKUP(U1247,网银退汇!F:O,10,FALSE)</f>
        <v>#N/A</v>
      </c>
      <c r="X1247" t="e">
        <f>VLOOKUP(C1247,自助退!L:V,11,FALSE)</f>
        <v>#N/A</v>
      </c>
    </row>
    <row r="1248" spans="1:24">
      <c r="A1248" t="s">
        <v>11920</v>
      </c>
      <c r="B1248" t="s">
        <v>8941</v>
      </c>
      <c r="C1248" t="s">
        <v>8942</v>
      </c>
      <c r="D1248">
        <v>167</v>
      </c>
      <c r="E1248" t="s">
        <v>11934</v>
      </c>
      <c r="F1248" t="s">
        <v>10363</v>
      </c>
      <c r="G1248" t="s">
        <v>8944</v>
      </c>
      <c r="H1248" t="s">
        <v>3692</v>
      </c>
      <c r="I1248" t="s">
        <v>10322</v>
      </c>
      <c r="J1248" t="s">
        <v>10351</v>
      </c>
      <c r="K1248" t="s">
        <v>10352</v>
      </c>
      <c r="L1248" t="s">
        <v>10325</v>
      </c>
      <c r="M1248" t="s">
        <v>10364</v>
      </c>
      <c r="N1248" t="s">
        <v>11920</v>
      </c>
      <c r="O1248" t="s">
        <v>10327</v>
      </c>
      <c r="P1248" t="s">
        <v>10328</v>
      </c>
      <c r="Q1248" t="s">
        <v>10365</v>
      </c>
      <c r="R1248" t="s">
        <v>10327</v>
      </c>
      <c r="S1248" t="s">
        <v>10327</v>
      </c>
      <c r="T1248" t="s">
        <v>10366</v>
      </c>
      <c r="U1248" t="str">
        <f t="shared" si="19"/>
        <v>6212262502016028006167</v>
      </c>
      <c r="V1248">
        <f>VLOOKUP(U1248,网银退汇!F:G,2,FALSE)</f>
        <v>167</v>
      </c>
      <c r="W1248" t="str">
        <f>VLOOKUP(U1248,网银退汇!F:O,10,FALSE)</f>
        <v>20170626</v>
      </c>
      <c r="X1248" t="e">
        <f>VLOOKUP(C1248,自助退!L:V,11,FALSE)</f>
        <v>#N/A</v>
      </c>
    </row>
    <row r="1249" spans="1:24">
      <c r="A1249" t="s">
        <v>11920</v>
      </c>
      <c r="B1249" t="s">
        <v>3693</v>
      </c>
      <c r="C1249" t="s">
        <v>8945</v>
      </c>
      <c r="D1249">
        <v>100</v>
      </c>
      <c r="E1249" t="s">
        <v>11935</v>
      </c>
      <c r="F1249" t="s">
        <v>88</v>
      </c>
      <c r="G1249" t="s">
        <v>261</v>
      </c>
      <c r="H1249" t="s">
        <v>212</v>
      </c>
      <c r="I1249" t="s">
        <v>10322</v>
      </c>
      <c r="J1249" t="s">
        <v>10348</v>
      </c>
      <c r="K1249" t="s">
        <v>10349</v>
      </c>
      <c r="L1249" t="s">
        <v>10325</v>
      </c>
      <c r="M1249" t="s">
        <v>10326</v>
      </c>
      <c r="N1249" t="s">
        <v>11920</v>
      </c>
      <c r="O1249" t="s">
        <v>10327</v>
      </c>
      <c r="P1249" t="s">
        <v>10328</v>
      </c>
      <c r="Q1249" t="s">
        <v>10329</v>
      </c>
      <c r="R1249" t="s">
        <v>10327</v>
      </c>
      <c r="S1249" t="s">
        <v>10327</v>
      </c>
      <c r="T1249" t="s">
        <v>10330</v>
      </c>
      <c r="U1249" t="str">
        <f t="shared" si="19"/>
        <v>6227007171510137776100</v>
      </c>
      <c r="V1249" t="e">
        <f>VLOOKUP(U1249,网银退汇!F:G,2,FALSE)</f>
        <v>#N/A</v>
      </c>
      <c r="W1249" t="e">
        <f>VLOOKUP(U1249,网银退汇!F:O,10,FALSE)</f>
        <v>#N/A</v>
      </c>
      <c r="X1249" t="e">
        <f>VLOOKUP(C1249,自助退!L:V,11,FALSE)</f>
        <v>#N/A</v>
      </c>
    </row>
    <row r="1250" spans="1:24">
      <c r="A1250" t="s">
        <v>11920</v>
      </c>
      <c r="B1250" t="s">
        <v>3694</v>
      </c>
      <c r="C1250" t="s">
        <v>8947</v>
      </c>
      <c r="D1250">
        <v>1499</v>
      </c>
      <c r="E1250" t="s">
        <v>11936</v>
      </c>
      <c r="F1250" t="s">
        <v>88</v>
      </c>
      <c r="G1250" t="s">
        <v>8949</v>
      </c>
      <c r="H1250" t="s">
        <v>11937</v>
      </c>
      <c r="I1250" t="s">
        <v>10322</v>
      </c>
      <c r="J1250" t="s">
        <v>10381</v>
      </c>
      <c r="K1250" t="s">
        <v>10382</v>
      </c>
      <c r="L1250" t="s">
        <v>10325</v>
      </c>
      <c r="M1250" t="s">
        <v>10326</v>
      </c>
      <c r="N1250" t="s">
        <v>11920</v>
      </c>
      <c r="O1250" t="s">
        <v>10327</v>
      </c>
      <c r="P1250" t="s">
        <v>10328</v>
      </c>
      <c r="Q1250" t="s">
        <v>10329</v>
      </c>
      <c r="R1250" t="s">
        <v>10327</v>
      </c>
      <c r="S1250" t="s">
        <v>10327</v>
      </c>
      <c r="T1250" t="s">
        <v>10330</v>
      </c>
      <c r="U1250" t="str">
        <f t="shared" si="19"/>
        <v>62284828985920555731499</v>
      </c>
      <c r="V1250" t="e">
        <f>VLOOKUP(U1250,网银退汇!F:G,2,FALSE)</f>
        <v>#N/A</v>
      </c>
      <c r="W1250" t="e">
        <f>VLOOKUP(U1250,网银退汇!F:O,10,FALSE)</f>
        <v>#N/A</v>
      </c>
      <c r="X1250" t="e">
        <f>VLOOKUP(C1250,自助退!L:V,11,FALSE)</f>
        <v>#N/A</v>
      </c>
    </row>
    <row r="1251" spans="1:24">
      <c r="A1251" t="s">
        <v>11920</v>
      </c>
      <c r="B1251" t="s">
        <v>3697</v>
      </c>
      <c r="C1251" t="s">
        <v>8953</v>
      </c>
      <c r="D1251">
        <v>500</v>
      </c>
      <c r="E1251" t="s">
        <v>11938</v>
      </c>
      <c r="F1251" t="s">
        <v>88</v>
      </c>
      <c r="G1251" t="s">
        <v>8952</v>
      </c>
      <c r="H1251" t="s">
        <v>3699</v>
      </c>
      <c r="I1251" t="s">
        <v>10322</v>
      </c>
      <c r="J1251" t="s">
        <v>10381</v>
      </c>
      <c r="K1251" t="s">
        <v>10382</v>
      </c>
      <c r="L1251" t="s">
        <v>10325</v>
      </c>
      <c r="M1251" t="s">
        <v>10326</v>
      </c>
      <c r="N1251" t="s">
        <v>11920</v>
      </c>
      <c r="O1251" t="s">
        <v>10327</v>
      </c>
      <c r="P1251" t="s">
        <v>10328</v>
      </c>
      <c r="Q1251" t="s">
        <v>10329</v>
      </c>
      <c r="R1251" t="s">
        <v>10327</v>
      </c>
      <c r="S1251" t="s">
        <v>10327</v>
      </c>
      <c r="T1251" t="s">
        <v>10330</v>
      </c>
      <c r="U1251" t="str">
        <f t="shared" si="19"/>
        <v>6228483358195597470500</v>
      </c>
      <c r="V1251" t="e">
        <f>VLOOKUP(U1251,网银退汇!F:G,2,FALSE)</f>
        <v>#N/A</v>
      </c>
      <c r="W1251" t="e">
        <f>VLOOKUP(U1251,网银退汇!F:O,10,FALSE)</f>
        <v>#N/A</v>
      </c>
      <c r="X1251" t="e">
        <f>VLOOKUP(C1251,自助退!L:V,11,FALSE)</f>
        <v>#N/A</v>
      </c>
    </row>
    <row r="1252" spans="1:24">
      <c r="A1252" t="s">
        <v>11920</v>
      </c>
      <c r="B1252" t="s">
        <v>3700</v>
      </c>
      <c r="C1252" t="s">
        <v>8955</v>
      </c>
      <c r="D1252">
        <v>100</v>
      </c>
      <c r="E1252" t="s">
        <v>11939</v>
      </c>
      <c r="F1252" t="s">
        <v>88</v>
      </c>
      <c r="G1252" t="s">
        <v>8957</v>
      </c>
      <c r="H1252" t="s">
        <v>3702</v>
      </c>
      <c r="I1252" t="s">
        <v>10322</v>
      </c>
      <c r="J1252" t="s">
        <v>10351</v>
      </c>
      <c r="K1252" t="s">
        <v>10352</v>
      </c>
      <c r="L1252" t="s">
        <v>10325</v>
      </c>
      <c r="M1252" t="s">
        <v>10326</v>
      </c>
      <c r="N1252" t="s">
        <v>11920</v>
      </c>
      <c r="O1252" t="s">
        <v>10327</v>
      </c>
      <c r="P1252" t="s">
        <v>10328</v>
      </c>
      <c r="Q1252" t="s">
        <v>10329</v>
      </c>
      <c r="R1252" t="s">
        <v>10327</v>
      </c>
      <c r="S1252" t="s">
        <v>10327</v>
      </c>
      <c r="T1252" t="s">
        <v>10330</v>
      </c>
      <c r="U1252" t="str">
        <f t="shared" si="19"/>
        <v>6222082502008049934100</v>
      </c>
      <c r="V1252" t="e">
        <f>VLOOKUP(U1252,网银退汇!F:G,2,FALSE)</f>
        <v>#N/A</v>
      </c>
      <c r="W1252" t="e">
        <f>VLOOKUP(U1252,网银退汇!F:O,10,FALSE)</f>
        <v>#N/A</v>
      </c>
      <c r="X1252" t="e">
        <f>VLOOKUP(C1252,自助退!L:V,11,FALSE)</f>
        <v>#N/A</v>
      </c>
    </row>
    <row r="1253" spans="1:24">
      <c r="A1253" t="s">
        <v>11920</v>
      </c>
      <c r="B1253" t="s">
        <v>3703</v>
      </c>
      <c r="C1253" t="s">
        <v>8958</v>
      </c>
      <c r="D1253">
        <v>100</v>
      </c>
      <c r="E1253" t="s">
        <v>11940</v>
      </c>
      <c r="F1253" t="s">
        <v>88</v>
      </c>
      <c r="G1253" t="s">
        <v>8960</v>
      </c>
      <c r="H1253" t="s">
        <v>11941</v>
      </c>
      <c r="I1253" t="s">
        <v>10322</v>
      </c>
      <c r="J1253" t="s">
        <v>10348</v>
      </c>
      <c r="K1253" t="s">
        <v>10349</v>
      </c>
      <c r="L1253" t="s">
        <v>10325</v>
      </c>
      <c r="M1253" t="s">
        <v>10326</v>
      </c>
      <c r="N1253" t="s">
        <v>11920</v>
      </c>
      <c r="O1253" t="s">
        <v>10327</v>
      </c>
      <c r="P1253" t="s">
        <v>10328</v>
      </c>
      <c r="Q1253" t="s">
        <v>10329</v>
      </c>
      <c r="R1253" t="s">
        <v>10327</v>
      </c>
      <c r="S1253" t="s">
        <v>10327</v>
      </c>
      <c r="T1253" t="s">
        <v>10330</v>
      </c>
      <c r="U1253" t="str">
        <f t="shared" si="19"/>
        <v>4340613860404343100</v>
      </c>
      <c r="V1253" t="e">
        <f>VLOOKUP(U1253,网银退汇!F:G,2,FALSE)</f>
        <v>#N/A</v>
      </c>
      <c r="W1253" t="e">
        <f>VLOOKUP(U1253,网银退汇!F:O,10,FALSE)</f>
        <v>#N/A</v>
      </c>
      <c r="X1253" t="e">
        <f>VLOOKUP(C1253,自助退!L:V,11,FALSE)</f>
        <v>#N/A</v>
      </c>
    </row>
    <row r="1254" spans="1:24">
      <c r="A1254" t="s">
        <v>11920</v>
      </c>
      <c r="B1254" t="s">
        <v>3706</v>
      </c>
      <c r="C1254" t="s">
        <v>8961</v>
      </c>
      <c r="D1254">
        <v>547</v>
      </c>
      <c r="E1254" t="s">
        <v>11942</v>
      </c>
      <c r="F1254" t="s">
        <v>88</v>
      </c>
      <c r="G1254" t="s">
        <v>252</v>
      </c>
      <c r="H1254" t="s">
        <v>190</v>
      </c>
      <c r="I1254" t="s">
        <v>10322</v>
      </c>
      <c r="J1254" t="s">
        <v>10356</v>
      </c>
      <c r="K1254" t="s">
        <v>10357</v>
      </c>
      <c r="L1254" t="s">
        <v>10325</v>
      </c>
      <c r="M1254" t="s">
        <v>10326</v>
      </c>
      <c r="N1254" t="s">
        <v>11920</v>
      </c>
      <c r="O1254" t="s">
        <v>10327</v>
      </c>
      <c r="P1254" t="s">
        <v>10328</v>
      </c>
      <c r="Q1254" t="s">
        <v>10329</v>
      </c>
      <c r="R1254" t="s">
        <v>10327</v>
      </c>
      <c r="S1254" t="s">
        <v>10327</v>
      </c>
      <c r="T1254" t="s">
        <v>10330</v>
      </c>
      <c r="U1254" t="str">
        <f t="shared" si="19"/>
        <v>6217997300005034262547</v>
      </c>
      <c r="V1254" t="e">
        <f>VLOOKUP(U1254,网银退汇!F:G,2,FALSE)</f>
        <v>#N/A</v>
      </c>
      <c r="W1254" t="e">
        <f>VLOOKUP(U1254,网银退汇!F:O,10,FALSE)</f>
        <v>#N/A</v>
      </c>
      <c r="X1254" t="e">
        <f>VLOOKUP(C1254,自助退!L:V,11,FALSE)</f>
        <v>#N/A</v>
      </c>
    </row>
    <row r="1255" spans="1:24">
      <c r="A1255" t="s">
        <v>11920</v>
      </c>
      <c r="B1255" t="s">
        <v>3707</v>
      </c>
      <c r="C1255" t="s">
        <v>8963</v>
      </c>
      <c r="D1255">
        <v>5000</v>
      </c>
      <c r="E1255" t="s">
        <v>11943</v>
      </c>
      <c r="F1255" t="s">
        <v>88</v>
      </c>
      <c r="G1255" t="s">
        <v>8965</v>
      </c>
      <c r="H1255" t="s">
        <v>11944</v>
      </c>
      <c r="I1255" t="s">
        <v>10335</v>
      </c>
      <c r="J1255" t="s">
        <v>10</v>
      </c>
      <c r="K1255" t="s">
        <v>10336</v>
      </c>
      <c r="L1255" t="s">
        <v>10325</v>
      </c>
      <c r="M1255" t="s">
        <v>10326</v>
      </c>
      <c r="N1255" t="s">
        <v>11920</v>
      </c>
      <c r="O1255" t="s">
        <v>10327</v>
      </c>
      <c r="P1255" t="s">
        <v>10328</v>
      </c>
      <c r="Q1255" t="s">
        <v>10329</v>
      </c>
      <c r="R1255" t="s">
        <v>10327</v>
      </c>
      <c r="S1255" t="s">
        <v>10327</v>
      </c>
      <c r="T1255" t="s">
        <v>10330</v>
      </c>
      <c r="U1255" t="str">
        <f t="shared" si="19"/>
        <v>62148587126607525000</v>
      </c>
      <c r="V1255" t="e">
        <f>VLOOKUP(U1255,网银退汇!F:G,2,FALSE)</f>
        <v>#N/A</v>
      </c>
      <c r="W1255" t="e">
        <f>VLOOKUP(U1255,网银退汇!F:O,10,FALSE)</f>
        <v>#N/A</v>
      </c>
      <c r="X1255" t="e">
        <f>VLOOKUP(C1255,自助退!L:V,11,FALSE)</f>
        <v>#N/A</v>
      </c>
    </row>
    <row r="1256" spans="1:24">
      <c r="A1256" t="s">
        <v>11920</v>
      </c>
      <c r="B1256" t="s">
        <v>3710</v>
      </c>
      <c r="C1256" t="s">
        <v>8966</v>
      </c>
      <c r="D1256">
        <v>589</v>
      </c>
      <c r="E1256" t="s">
        <v>11945</v>
      </c>
      <c r="F1256" t="s">
        <v>88</v>
      </c>
      <c r="G1256" t="s">
        <v>8968</v>
      </c>
      <c r="H1256" t="s">
        <v>338</v>
      </c>
      <c r="I1256" t="s">
        <v>10322</v>
      </c>
      <c r="J1256" t="s">
        <v>10381</v>
      </c>
      <c r="K1256" t="s">
        <v>10382</v>
      </c>
      <c r="L1256" t="s">
        <v>10325</v>
      </c>
      <c r="M1256" t="s">
        <v>10326</v>
      </c>
      <c r="N1256" t="s">
        <v>11920</v>
      </c>
      <c r="O1256" t="s">
        <v>10327</v>
      </c>
      <c r="P1256" t="s">
        <v>10328</v>
      </c>
      <c r="Q1256" t="s">
        <v>10329</v>
      </c>
      <c r="R1256" t="s">
        <v>10327</v>
      </c>
      <c r="S1256" t="s">
        <v>10327</v>
      </c>
      <c r="T1256" t="s">
        <v>10330</v>
      </c>
      <c r="U1256" t="str">
        <f t="shared" si="19"/>
        <v>6228480860549323118589</v>
      </c>
      <c r="V1256" t="e">
        <f>VLOOKUP(U1256,网银退汇!F:G,2,FALSE)</f>
        <v>#N/A</v>
      </c>
      <c r="W1256" t="e">
        <f>VLOOKUP(U1256,网银退汇!F:O,10,FALSE)</f>
        <v>#N/A</v>
      </c>
      <c r="X1256" t="e">
        <f>VLOOKUP(C1256,自助退!L:V,11,FALSE)</f>
        <v>#N/A</v>
      </c>
    </row>
    <row r="1257" spans="1:24">
      <c r="A1257" t="s">
        <v>11920</v>
      </c>
      <c r="B1257" t="s">
        <v>3713</v>
      </c>
      <c r="C1257" t="s">
        <v>8969</v>
      </c>
      <c r="D1257">
        <v>681</v>
      </c>
      <c r="E1257" t="s">
        <v>11946</v>
      </c>
      <c r="F1257" t="s">
        <v>88</v>
      </c>
      <c r="G1257" t="s">
        <v>388</v>
      </c>
      <c r="H1257" t="s">
        <v>3715</v>
      </c>
      <c r="I1257" t="s">
        <v>10656</v>
      </c>
      <c r="J1257" t="s">
        <v>10657</v>
      </c>
      <c r="K1257" t="s">
        <v>10402</v>
      </c>
      <c r="L1257" t="s">
        <v>10325</v>
      </c>
      <c r="M1257" t="s">
        <v>10326</v>
      </c>
      <c r="N1257" t="s">
        <v>11920</v>
      </c>
      <c r="O1257" t="s">
        <v>10403</v>
      </c>
      <c r="P1257" t="s">
        <v>10328</v>
      </c>
      <c r="Q1257" t="s">
        <v>10329</v>
      </c>
      <c r="R1257" t="s">
        <v>10327</v>
      </c>
      <c r="S1257" t="s">
        <v>10327</v>
      </c>
      <c r="T1257" t="s">
        <v>10330</v>
      </c>
      <c r="U1257" t="str">
        <f t="shared" si="19"/>
        <v>6231900000072152073681</v>
      </c>
      <c r="V1257" t="e">
        <f>VLOOKUP(U1257,网银退汇!F:G,2,FALSE)</f>
        <v>#N/A</v>
      </c>
      <c r="W1257" t="e">
        <f>VLOOKUP(U1257,网银退汇!F:O,10,FALSE)</f>
        <v>#N/A</v>
      </c>
      <c r="X1257" t="e">
        <f>VLOOKUP(C1257,自助退!L:V,11,FALSE)</f>
        <v>#N/A</v>
      </c>
    </row>
    <row r="1258" spans="1:24">
      <c r="A1258" t="s">
        <v>11920</v>
      </c>
      <c r="B1258" t="s">
        <v>3716</v>
      </c>
      <c r="C1258" t="s">
        <v>8971</v>
      </c>
      <c r="D1258">
        <v>291</v>
      </c>
      <c r="E1258" t="s">
        <v>11947</v>
      </c>
      <c r="F1258" t="s">
        <v>88</v>
      </c>
      <c r="G1258" t="s">
        <v>8973</v>
      </c>
      <c r="H1258" t="s">
        <v>3718</v>
      </c>
      <c r="I1258" t="s">
        <v>10322</v>
      </c>
      <c r="J1258" t="s">
        <v>10348</v>
      </c>
      <c r="K1258" t="s">
        <v>10349</v>
      </c>
      <c r="L1258" t="s">
        <v>10325</v>
      </c>
      <c r="M1258" t="s">
        <v>10326</v>
      </c>
      <c r="N1258" t="s">
        <v>11920</v>
      </c>
      <c r="O1258" t="s">
        <v>10327</v>
      </c>
      <c r="P1258" t="s">
        <v>10328</v>
      </c>
      <c r="Q1258" t="s">
        <v>10329</v>
      </c>
      <c r="R1258" t="s">
        <v>10327</v>
      </c>
      <c r="S1258" t="s">
        <v>10327</v>
      </c>
      <c r="T1258" t="s">
        <v>10330</v>
      </c>
      <c r="U1258" t="str">
        <f t="shared" si="19"/>
        <v>6217003860025898360291</v>
      </c>
      <c r="V1258" t="e">
        <f>VLOOKUP(U1258,网银退汇!F:G,2,FALSE)</f>
        <v>#N/A</v>
      </c>
      <c r="W1258" t="e">
        <f>VLOOKUP(U1258,网银退汇!F:O,10,FALSE)</f>
        <v>#N/A</v>
      </c>
      <c r="X1258" t="e">
        <f>VLOOKUP(C1258,自助退!L:V,11,FALSE)</f>
        <v>#N/A</v>
      </c>
    </row>
    <row r="1259" spans="1:24">
      <c r="A1259" t="s">
        <v>11920</v>
      </c>
      <c r="B1259" t="s">
        <v>3719</v>
      </c>
      <c r="C1259" t="s">
        <v>8974</v>
      </c>
      <c r="D1259">
        <v>430</v>
      </c>
      <c r="E1259" t="s">
        <v>11948</v>
      </c>
      <c r="F1259" t="s">
        <v>88</v>
      </c>
      <c r="G1259" t="s">
        <v>8976</v>
      </c>
      <c r="H1259" t="s">
        <v>11949</v>
      </c>
      <c r="I1259" t="s">
        <v>10322</v>
      </c>
      <c r="J1259" t="s">
        <v>10381</v>
      </c>
      <c r="K1259" t="s">
        <v>10382</v>
      </c>
      <c r="L1259" t="s">
        <v>10325</v>
      </c>
      <c r="M1259" t="s">
        <v>10326</v>
      </c>
      <c r="N1259" t="s">
        <v>11920</v>
      </c>
      <c r="O1259" t="s">
        <v>10327</v>
      </c>
      <c r="P1259" t="s">
        <v>10328</v>
      </c>
      <c r="Q1259" t="s">
        <v>10329</v>
      </c>
      <c r="R1259" t="s">
        <v>10327</v>
      </c>
      <c r="S1259" t="s">
        <v>10327</v>
      </c>
      <c r="T1259" t="s">
        <v>10330</v>
      </c>
      <c r="U1259" t="str">
        <f t="shared" si="19"/>
        <v>6228482890449630617430</v>
      </c>
      <c r="V1259" t="e">
        <f>VLOOKUP(U1259,网银退汇!F:G,2,FALSE)</f>
        <v>#N/A</v>
      </c>
      <c r="W1259" t="e">
        <f>VLOOKUP(U1259,网银退汇!F:O,10,FALSE)</f>
        <v>#N/A</v>
      </c>
      <c r="X1259" t="e">
        <f>VLOOKUP(C1259,自助退!L:V,11,FALSE)</f>
        <v>#N/A</v>
      </c>
    </row>
    <row r="1260" spans="1:24">
      <c r="A1260" t="s">
        <v>11920</v>
      </c>
      <c r="B1260" t="s">
        <v>3722</v>
      </c>
      <c r="C1260" t="s">
        <v>8977</v>
      </c>
      <c r="D1260">
        <v>500</v>
      </c>
      <c r="E1260" t="s">
        <v>11950</v>
      </c>
      <c r="F1260" t="s">
        <v>88</v>
      </c>
      <c r="G1260" t="s">
        <v>165</v>
      </c>
      <c r="H1260" t="s">
        <v>11951</v>
      </c>
      <c r="I1260" t="s">
        <v>10322</v>
      </c>
      <c r="J1260" t="s">
        <v>10381</v>
      </c>
      <c r="K1260" t="s">
        <v>10382</v>
      </c>
      <c r="L1260" t="s">
        <v>10325</v>
      </c>
      <c r="M1260" t="s">
        <v>10326</v>
      </c>
      <c r="N1260" t="s">
        <v>11920</v>
      </c>
      <c r="O1260" t="s">
        <v>10327</v>
      </c>
      <c r="P1260" t="s">
        <v>10328</v>
      </c>
      <c r="Q1260" t="s">
        <v>10329</v>
      </c>
      <c r="R1260" t="s">
        <v>10327</v>
      </c>
      <c r="S1260" t="s">
        <v>10327</v>
      </c>
      <c r="T1260" t="s">
        <v>10330</v>
      </c>
      <c r="U1260" t="str">
        <f t="shared" si="19"/>
        <v>6228480868237868773500</v>
      </c>
      <c r="V1260" t="e">
        <f>VLOOKUP(U1260,网银退汇!F:G,2,FALSE)</f>
        <v>#N/A</v>
      </c>
      <c r="W1260" t="e">
        <f>VLOOKUP(U1260,网银退汇!F:O,10,FALSE)</f>
        <v>#N/A</v>
      </c>
      <c r="X1260" t="e">
        <f>VLOOKUP(C1260,自助退!L:V,11,FALSE)</f>
        <v>#N/A</v>
      </c>
    </row>
    <row r="1261" spans="1:24">
      <c r="A1261" t="s">
        <v>11920</v>
      </c>
      <c r="B1261" t="s">
        <v>3723</v>
      </c>
      <c r="C1261" t="s">
        <v>8979</v>
      </c>
      <c r="D1261">
        <v>3000</v>
      </c>
      <c r="E1261" t="s">
        <v>11952</v>
      </c>
      <c r="F1261" t="s">
        <v>88</v>
      </c>
      <c r="G1261" t="s">
        <v>8981</v>
      </c>
      <c r="H1261" t="s">
        <v>3725</v>
      </c>
      <c r="I1261" t="s">
        <v>10322</v>
      </c>
      <c r="J1261" t="s">
        <v>10351</v>
      </c>
      <c r="K1261" t="s">
        <v>10352</v>
      </c>
      <c r="L1261" t="s">
        <v>10325</v>
      </c>
      <c r="M1261" t="s">
        <v>10326</v>
      </c>
      <c r="N1261" t="s">
        <v>11920</v>
      </c>
      <c r="O1261" t="s">
        <v>10327</v>
      </c>
      <c r="P1261" t="s">
        <v>10328</v>
      </c>
      <c r="Q1261" t="s">
        <v>10329</v>
      </c>
      <c r="R1261" t="s">
        <v>10327</v>
      </c>
      <c r="S1261" t="s">
        <v>10327</v>
      </c>
      <c r="T1261" t="s">
        <v>10330</v>
      </c>
      <c r="U1261" t="str">
        <f t="shared" si="19"/>
        <v>62172325070001085533000</v>
      </c>
      <c r="V1261" t="e">
        <f>VLOOKUP(U1261,网银退汇!F:G,2,FALSE)</f>
        <v>#N/A</v>
      </c>
      <c r="W1261" t="e">
        <f>VLOOKUP(U1261,网银退汇!F:O,10,FALSE)</f>
        <v>#N/A</v>
      </c>
      <c r="X1261" t="e">
        <f>VLOOKUP(C1261,自助退!L:V,11,FALSE)</f>
        <v>#N/A</v>
      </c>
    </row>
    <row r="1262" spans="1:24">
      <c r="A1262" t="s">
        <v>11920</v>
      </c>
      <c r="B1262" t="s">
        <v>3726</v>
      </c>
      <c r="C1262" t="s">
        <v>8982</v>
      </c>
      <c r="D1262">
        <v>646</v>
      </c>
      <c r="E1262" t="s">
        <v>11953</v>
      </c>
      <c r="F1262" t="s">
        <v>88</v>
      </c>
      <c r="G1262" t="s">
        <v>7107</v>
      </c>
      <c r="H1262" t="s">
        <v>2123</v>
      </c>
      <c r="I1262" t="s">
        <v>10335</v>
      </c>
      <c r="J1262" t="s">
        <v>10374</v>
      </c>
      <c r="K1262" t="s">
        <v>10375</v>
      </c>
      <c r="L1262" t="s">
        <v>10325</v>
      </c>
      <c r="M1262" t="s">
        <v>10326</v>
      </c>
      <c r="N1262" t="s">
        <v>11920</v>
      </c>
      <c r="O1262" t="s">
        <v>10327</v>
      </c>
      <c r="P1262" t="s">
        <v>10328</v>
      </c>
      <c r="Q1262" t="s">
        <v>10329</v>
      </c>
      <c r="R1262" t="s">
        <v>10327</v>
      </c>
      <c r="S1262" t="s">
        <v>10327</v>
      </c>
      <c r="T1262" t="s">
        <v>10330</v>
      </c>
      <c r="U1262" t="str">
        <f t="shared" si="19"/>
        <v>6221550875776365646</v>
      </c>
      <c r="V1262" t="e">
        <f>VLOOKUP(U1262,网银退汇!F:G,2,FALSE)</f>
        <v>#N/A</v>
      </c>
      <c r="W1262" t="e">
        <f>VLOOKUP(U1262,网银退汇!F:O,10,FALSE)</f>
        <v>#N/A</v>
      </c>
      <c r="X1262" t="e">
        <f>VLOOKUP(C1262,自助退!L:V,11,FALSE)</f>
        <v>#N/A</v>
      </c>
    </row>
    <row r="1263" spans="1:24">
      <c r="A1263" t="s">
        <v>11920</v>
      </c>
      <c r="B1263" t="s">
        <v>3728</v>
      </c>
      <c r="C1263" t="s">
        <v>8984</v>
      </c>
      <c r="D1263">
        <v>97</v>
      </c>
      <c r="E1263" t="s">
        <v>11954</v>
      </c>
      <c r="F1263" t="s">
        <v>88</v>
      </c>
      <c r="G1263" t="s">
        <v>8986</v>
      </c>
      <c r="H1263" t="s">
        <v>11955</v>
      </c>
      <c r="I1263" t="s">
        <v>10322</v>
      </c>
      <c r="J1263" t="s">
        <v>10348</v>
      </c>
      <c r="K1263" t="s">
        <v>10349</v>
      </c>
      <c r="L1263" t="s">
        <v>10325</v>
      </c>
      <c r="M1263" t="s">
        <v>10326</v>
      </c>
      <c r="N1263" t="s">
        <v>11920</v>
      </c>
      <c r="O1263" t="s">
        <v>10327</v>
      </c>
      <c r="P1263" t="s">
        <v>10328</v>
      </c>
      <c r="Q1263" t="s">
        <v>10329</v>
      </c>
      <c r="R1263" t="s">
        <v>10327</v>
      </c>
      <c r="S1263" t="s">
        <v>10327</v>
      </c>
      <c r="T1263" t="s">
        <v>10330</v>
      </c>
      <c r="U1263" t="str">
        <f t="shared" si="19"/>
        <v>621700386002240007997</v>
      </c>
      <c r="V1263" t="e">
        <f>VLOOKUP(U1263,网银退汇!F:G,2,FALSE)</f>
        <v>#N/A</v>
      </c>
      <c r="W1263" t="e">
        <f>VLOOKUP(U1263,网银退汇!F:O,10,FALSE)</f>
        <v>#N/A</v>
      </c>
      <c r="X1263" t="e">
        <f>VLOOKUP(C1263,自助退!L:V,11,FALSE)</f>
        <v>#N/A</v>
      </c>
    </row>
    <row r="1264" spans="1:24">
      <c r="A1264" t="s">
        <v>11920</v>
      </c>
      <c r="B1264" t="s">
        <v>8987</v>
      </c>
      <c r="C1264" t="s">
        <v>8988</v>
      </c>
      <c r="D1264">
        <v>1000</v>
      </c>
      <c r="E1264" t="s">
        <v>11956</v>
      </c>
      <c r="F1264" t="s">
        <v>10363</v>
      </c>
      <c r="G1264" t="s">
        <v>8990</v>
      </c>
      <c r="H1264" t="s">
        <v>3732</v>
      </c>
      <c r="I1264" t="s">
        <v>10322</v>
      </c>
      <c r="J1264" t="s">
        <v>10381</v>
      </c>
      <c r="K1264" t="s">
        <v>10382</v>
      </c>
      <c r="L1264" t="s">
        <v>10325</v>
      </c>
      <c r="M1264" t="s">
        <v>10364</v>
      </c>
      <c r="N1264" t="s">
        <v>11920</v>
      </c>
      <c r="O1264" t="s">
        <v>10327</v>
      </c>
      <c r="P1264" t="s">
        <v>10328</v>
      </c>
      <c r="Q1264" t="s">
        <v>10365</v>
      </c>
      <c r="R1264" t="s">
        <v>10327</v>
      </c>
      <c r="S1264" t="s">
        <v>10327</v>
      </c>
      <c r="T1264" t="s">
        <v>10366</v>
      </c>
      <c r="U1264" t="str">
        <f t="shared" si="19"/>
        <v>62284808686093577771000</v>
      </c>
      <c r="V1264">
        <f>VLOOKUP(U1264,网银退汇!F:G,2,FALSE)</f>
        <v>1000</v>
      </c>
      <c r="W1264" t="str">
        <f>VLOOKUP(U1264,网银退汇!F:O,10,FALSE)</f>
        <v>20170626</v>
      </c>
      <c r="X1264" t="e">
        <f>VLOOKUP(C1264,自助退!L:V,11,FALSE)</f>
        <v>#N/A</v>
      </c>
    </row>
    <row r="1265" spans="1:24">
      <c r="A1265" t="s">
        <v>11920</v>
      </c>
      <c r="B1265" t="s">
        <v>3733</v>
      </c>
      <c r="C1265" t="s">
        <v>8991</v>
      </c>
      <c r="D1265">
        <v>1080</v>
      </c>
      <c r="E1265" t="s">
        <v>11957</v>
      </c>
      <c r="F1265" t="s">
        <v>88</v>
      </c>
      <c r="G1265" t="s">
        <v>8993</v>
      </c>
      <c r="H1265" t="s">
        <v>3735</v>
      </c>
      <c r="I1265" t="s">
        <v>11958</v>
      </c>
      <c r="J1265" t="s">
        <v>11959</v>
      </c>
      <c r="K1265" t="s">
        <v>11960</v>
      </c>
      <c r="L1265" t="s">
        <v>10325</v>
      </c>
      <c r="M1265" t="s">
        <v>10326</v>
      </c>
      <c r="N1265" t="s">
        <v>11920</v>
      </c>
      <c r="O1265" t="s">
        <v>10327</v>
      </c>
      <c r="P1265" t="s">
        <v>10328</v>
      </c>
      <c r="Q1265" t="s">
        <v>10329</v>
      </c>
      <c r="R1265" t="s">
        <v>10327</v>
      </c>
      <c r="S1265" t="s">
        <v>10327</v>
      </c>
      <c r="T1265" t="s">
        <v>10330</v>
      </c>
      <c r="U1265" t="str">
        <f t="shared" si="19"/>
        <v>62152810282609521080</v>
      </c>
      <c r="V1265" t="e">
        <f>VLOOKUP(U1265,网银退汇!F:G,2,FALSE)</f>
        <v>#N/A</v>
      </c>
      <c r="W1265" t="e">
        <f>VLOOKUP(U1265,网银退汇!F:O,10,FALSE)</f>
        <v>#N/A</v>
      </c>
      <c r="X1265" t="e">
        <f>VLOOKUP(C1265,自助退!L:V,11,FALSE)</f>
        <v>#N/A</v>
      </c>
    </row>
    <row r="1266" spans="1:24">
      <c r="A1266" t="s">
        <v>11920</v>
      </c>
      <c r="B1266" t="s">
        <v>3736</v>
      </c>
      <c r="C1266" t="s">
        <v>8994</v>
      </c>
      <c r="D1266">
        <v>1469</v>
      </c>
      <c r="E1266" t="s">
        <v>11961</v>
      </c>
      <c r="F1266" t="s">
        <v>88</v>
      </c>
      <c r="G1266" t="s">
        <v>8996</v>
      </c>
      <c r="H1266" t="s">
        <v>3738</v>
      </c>
      <c r="I1266" t="s">
        <v>10656</v>
      </c>
      <c r="J1266" t="s">
        <v>10657</v>
      </c>
      <c r="K1266" t="s">
        <v>10402</v>
      </c>
      <c r="L1266" t="s">
        <v>10325</v>
      </c>
      <c r="M1266" t="s">
        <v>10326</v>
      </c>
      <c r="N1266" t="s">
        <v>11920</v>
      </c>
      <c r="O1266" t="s">
        <v>10403</v>
      </c>
      <c r="P1266" t="s">
        <v>10328</v>
      </c>
      <c r="Q1266" t="s">
        <v>10329</v>
      </c>
      <c r="R1266" t="s">
        <v>10327</v>
      </c>
      <c r="S1266" t="s">
        <v>10327</v>
      </c>
      <c r="T1266" t="s">
        <v>10330</v>
      </c>
      <c r="U1266" t="str">
        <f t="shared" si="19"/>
        <v>62319000000657745521469</v>
      </c>
      <c r="V1266" t="e">
        <f>VLOOKUP(U1266,网银退汇!F:G,2,FALSE)</f>
        <v>#N/A</v>
      </c>
      <c r="W1266" t="e">
        <f>VLOOKUP(U1266,网银退汇!F:O,10,FALSE)</f>
        <v>#N/A</v>
      </c>
      <c r="X1266" t="e">
        <f>VLOOKUP(C1266,自助退!L:V,11,FALSE)</f>
        <v>#N/A</v>
      </c>
    </row>
    <row r="1267" spans="1:24">
      <c r="A1267" t="s">
        <v>11920</v>
      </c>
      <c r="B1267" t="s">
        <v>3739</v>
      </c>
      <c r="C1267" t="s">
        <v>8997</v>
      </c>
      <c r="D1267">
        <v>98</v>
      </c>
      <c r="E1267" t="s">
        <v>11962</v>
      </c>
      <c r="F1267" t="s">
        <v>88</v>
      </c>
      <c r="G1267" t="s">
        <v>8999</v>
      </c>
      <c r="H1267" t="s">
        <v>11963</v>
      </c>
      <c r="I1267" t="s">
        <v>10322</v>
      </c>
      <c r="J1267" t="s">
        <v>10359</v>
      </c>
      <c r="K1267" t="s">
        <v>10360</v>
      </c>
      <c r="L1267" t="s">
        <v>10325</v>
      </c>
      <c r="M1267" t="s">
        <v>10326</v>
      </c>
      <c r="N1267" t="s">
        <v>11920</v>
      </c>
      <c r="O1267" t="s">
        <v>10327</v>
      </c>
      <c r="P1267" t="s">
        <v>10328</v>
      </c>
      <c r="Q1267" t="s">
        <v>10329</v>
      </c>
      <c r="R1267" t="s">
        <v>10327</v>
      </c>
      <c r="S1267" t="s">
        <v>10327</v>
      </c>
      <c r="T1267" t="s">
        <v>10330</v>
      </c>
      <c r="U1267" t="str">
        <f t="shared" si="19"/>
        <v>621666270000031329698</v>
      </c>
      <c r="V1267" t="e">
        <f>VLOOKUP(U1267,网银退汇!F:G,2,FALSE)</f>
        <v>#N/A</v>
      </c>
      <c r="W1267" t="e">
        <f>VLOOKUP(U1267,网银退汇!F:O,10,FALSE)</f>
        <v>#N/A</v>
      </c>
      <c r="X1267" t="e">
        <f>VLOOKUP(C1267,自助退!L:V,11,FALSE)</f>
        <v>#N/A</v>
      </c>
    </row>
    <row r="1268" spans="1:24">
      <c r="A1268" t="s">
        <v>11964</v>
      </c>
      <c r="B1268" t="s">
        <v>11965</v>
      </c>
      <c r="C1268" t="s">
        <v>11966</v>
      </c>
      <c r="D1268">
        <v>5000</v>
      </c>
      <c r="E1268" t="s">
        <v>11967</v>
      </c>
      <c r="F1268" t="s">
        <v>88</v>
      </c>
      <c r="G1268" t="s">
        <v>11968</v>
      </c>
      <c r="H1268" t="s">
        <v>11969</v>
      </c>
      <c r="I1268" t="s">
        <v>10400</v>
      </c>
      <c r="J1268" t="s">
        <v>11970</v>
      </c>
      <c r="K1268" t="s">
        <v>11971</v>
      </c>
      <c r="L1268" t="s">
        <v>10325</v>
      </c>
      <c r="M1268" t="s">
        <v>10326</v>
      </c>
      <c r="N1268" t="s">
        <v>11964</v>
      </c>
      <c r="O1268" t="s">
        <v>10403</v>
      </c>
      <c r="P1268" t="s">
        <v>10328</v>
      </c>
      <c r="Q1268" t="s">
        <v>10329</v>
      </c>
      <c r="R1268" t="s">
        <v>10327</v>
      </c>
      <c r="S1268" t="s">
        <v>10327</v>
      </c>
      <c r="T1268" t="s">
        <v>10330</v>
      </c>
      <c r="U1268" t="str">
        <f t="shared" si="19"/>
        <v>91597300185340085000</v>
      </c>
      <c r="V1268" t="e">
        <f>VLOOKUP(U1268,网银退汇!F:G,2,FALSE)</f>
        <v>#N/A</v>
      </c>
      <c r="W1268" t="e">
        <f>VLOOKUP(U1268,网银退汇!F:O,10,FALSE)</f>
        <v>#N/A</v>
      </c>
      <c r="X1268" t="e">
        <f>VLOOKUP(C1268,自助退!L:V,11,FALSE)</f>
        <v>#N/A</v>
      </c>
    </row>
    <row r="1269" spans="1:24">
      <c r="A1269" t="s">
        <v>11964</v>
      </c>
      <c r="B1269" t="s">
        <v>11972</v>
      </c>
      <c r="C1269" t="s">
        <v>11973</v>
      </c>
      <c r="D1269">
        <v>29134</v>
      </c>
      <c r="E1269" t="s">
        <v>11974</v>
      </c>
      <c r="F1269" t="s">
        <v>88</v>
      </c>
      <c r="G1269" t="s">
        <v>11968</v>
      </c>
      <c r="H1269" t="s">
        <v>11969</v>
      </c>
      <c r="I1269" t="s">
        <v>10400</v>
      </c>
      <c r="J1269" t="s">
        <v>11970</v>
      </c>
      <c r="K1269" t="s">
        <v>11971</v>
      </c>
      <c r="L1269" t="s">
        <v>10325</v>
      </c>
      <c r="M1269" t="s">
        <v>10326</v>
      </c>
      <c r="N1269" t="s">
        <v>11964</v>
      </c>
      <c r="O1269" t="s">
        <v>10403</v>
      </c>
      <c r="P1269" t="s">
        <v>10328</v>
      </c>
      <c r="Q1269" t="s">
        <v>10329</v>
      </c>
      <c r="R1269" t="s">
        <v>10327</v>
      </c>
      <c r="S1269" t="s">
        <v>10327</v>
      </c>
      <c r="T1269" t="s">
        <v>10330</v>
      </c>
      <c r="U1269" t="str">
        <f t="shared" si="19"/>
        <v>915973001853400829134</v>
      </c>
      <c r="V1269" t="e">
        <f>VLOOKUP(U1269,网银退汇!F:G,2,FALSE)</f>
        <v>#N/A</v>
      </c>
      <c r="W1269" t="e">
        <f>VLOOKUP(U1269,网银退汇!F:O,10,FALSE)</f>
        <v>#N/A</v>
      </c>
      <c r="X1269" t="e">
        <f>VLOOKUP(C1269,自助退!L:V,11,FALSE)</f>
        <v>#N/A</v>
      </c>
    </row>
    <row r="1270" spans="1:24">
      <c r="A1270" t="s">
        <v>11964</v>
      </c>
      <c r="B1270" t="s">
        <v>11975</v>
      </c>
      <c r="C1270" t="s">
        <v>11976</v>
      </c>
      <c r="D1270">
        <v>26528.799999999999</v>
      </c>
      <c r="E1270" t="s">
        <v>11977</v>
      </c>
      <c r="F1270" t="s">
        <v>88</v>
      </c>
      <c r="G1270" t="s">
        <v>11978</v>
      </c>
      <c r="H1270" t="s">
        <v>11979</v>
      </c>
      <c r="I1270" t="s">
        <v>10400</v>
      </c>
      <c r="J1270" t="s">
        <v>11980</v>
      </c>
      <c r="K1270" t="s">
        <v>11981</v>
      </c>
      <c r="L1270" t="s">
        <v>10325</v>
      </c>
      <c r="M1270" t="s">
        <v>10326</v>
      </c>
      <c r="N1270" t="s">
        <v>11964</v>
      </c>
      <c r="O1270" t="s">
        <v>10403</v>
      </c>
      <c r="P1270" t="s">
        <v>10328</v>
      </c>
      <c r="Q1270" t="s">
        <v>10329</v>
      </c>
      <c r="R1270" t="s">
        <v>10327</v>
      </c>
      <c r="S1270" t="s">
        <v>10327</v>
      </c>
      <c r="T1270" t="s">
        <v>10330</v>
      </c>
      <c r="U1270" t="str">
        <f t="shared" si="19"/>
        <v>250201140902491176826528.8</v>
      </c>
      <c r="V1270" t="e">
        <f>VLOOKUP(U1270,网银退汇!F:G,2,FALSE)</f>
        <v>#N/A</v>
      </c>
      <c r="W1270" t="e">
        <f>VLOOKUP(U1270,网银退汇!F:O,10,FALSE)</f>
        <v>#N/A</v>
      </c>
      <c r="X1270" t="e">
        <f>VLOOKUP(C1270,自助退!L:V,11,FALSE)</f>
        <v>#N/A</v>
      </c>
    </row>
    <row r="1271" spans="1:24">
      <c r="A1271" t="s">
        <v>11964</v>
      </c>
      <c r="B1271" t="s">
        <v>3742</v>
      </c>
      <c r="C1271" t="s">
        <v>9000</v>
      </c>
      <c r="D1271">
        <v>900</v>
      </c>
      <c r="E1271" t="s">
        <v>11982</v>
      </c>
      <c r="F1271" t="s">
        <v>88</v>
      </c>
      <c r="G1271" t="s">
        <v>9002</v>
      </c>
      <c r="H1271" t="s">
        <v>3744</v>
      </c>
      <c r="I1271" t="s">
        <v>10335</v>
      </c>
      <c r="J1271" t="s">
        <v>10374</v>
      </c>
      <c r="K1271" t="s">
        <v>10375</v>
      </c>
      <c r="L1271" t="s">
        <v>10325</v>
      </c>
      <c r="M1271" t="s">
        <v>10326</v>
      </c>
      <c r="N1271" t="s">
        <v>11964</v>
      </c>
      <c r="O1271" t="s">
        <v>10327</v>
      </c>
      <c r="P1271" t="s">
        <v>10328</v>
      </c>
      <c r="Q1271" t="s">
        <v>10329</v>
      </c>
      <c r="R1271" t="s">
        <v>10327</v>
      </c>
      <c r="S1271" t="s">
        <v>10327</v>
      </c>
      <c r="T1271" t="s">
        <v>10330</v>
      </c>
      <c r="U1271" t="str">
        <f t="shared" si="19"/>
        <v>6230580000033642534900</v>
      </c>
      <c r="V1271" t="e">
        <f>VLOOKUP(U1271,网银退汇!F:G,2,FALSE)</f>
        <v>#N/A</v>
      </c>
      <c r="W1271" t="e">
        <f>VLOOKUP(U1271,网银退汇!F:O,10,FALSE)</f>
        <v>#N/A</v>
      </c>
      <c r="X1271" t="e">
        <f>VLOOKUP(C1271,自助退!L:V,11,FALSE)</f>
        <v>#N/A</v>
      </c>
    </row>
    <row r="1272" spans="1:24">
      <c r="A1272" t="s">
        <v>11964</v>
      </c>
      <c r="B1272" t="s">
        <v>3745</v>
      </c>
      <c r="C1272" t="s">
        <v>9003</v>
      </c>
      <c r="D1272">
        <v>500</v>
      </c>
      <c r="E1272" t="s">
        <v>11983</v>
      </c>
      <c r="F1272" t="s">
        <v>88</v>
      </c>
      <c r="G1272" t="s">
        <v>9005</v>
      </c>
      <c r="H1272" t="s">
        <v>3747</v>
      </c>
      <c r="I1272" t="s">
        <v>10656</v>
      </c>
      <c r="J1272" t="s">
        <v>10657</v>
      </c>
      <c r="K1272" t="s">
        <v>10402</v>
      </c>
      <c r="L1272" t="s">
        <v>10325</v>
      </c>
      <c r="M1272" t="s">
        <v>10326</v>
      </c>
      <c r="N1272" t="s">
        <v>11964</v>
      </c>
      <c r="O1272" t="s">
        <v>10403</v>
      </c>
      <c r="P1272" t="s">
        <v>10328</v>
      </c>
      <c r="Q1272" t="s">
        <v>10329</v>
      </c>
      <c r="R1272" t="s">
        <v>10327</v>
      </c>
      <c r="S1272" t="s">
        <v>10327</v>
      </c>
      <c r="T1272" t="s">
        <v>10330</v>
      </c>
      <c r="U1272" t="str">
        <f t="shared" si="19"/>
        <v>6231900000102652688500</v>
      </c>
      <c r="V1272" t="e">
        <f>VLOOKUP(U1272,网银退汇!F:G,2,FALSE)</f>
        <v>#N/A</v>
      </c>
      <c r="W1272" t="e">
        <f>VLOOKUP(U1272,网银退汇!F:O,10,FALSE)</f>
        <v>#N/A</v>
      </c>
      <c r="X1272" t="e">
        <f>VLOOKUP(C1272,自助退!L:V,11,FALSE)</f>
        <v>#N/A</v>
      </c>
    </row>
    <row r="1273" spans="1:24">
      <c r="A1273" t="s">
        <v>11964</v>
      </c>
      <c r="B1273" t="s">
        <v>3748</v>
      </c>
      <c r="C1273" t="s">
        <v>9006</v>
      </c>
      <c r="D1273">
        <v>500</v>
      </c>
      <c r="E1273" t="s">
        <v>11984</v>
      </c>
      <c r="F1273" t="s">
        <v>88</v>
      </c>
      <c r="G1273" t="s">
        <v>9008</v>
      </c>
      <c r="H1273" t="s">
        <v>3750</v>
      </c>
      <c r="I1273" t="s">
        <v>10322</v>
      </c>
      <c r="J1273" t="s">
        <v>10381</v>
      </c>
      <c r="K1273" t="s">
        <v>10382</v>
      </c>
      <c r="L1273" t="s">
        <v>10325</v>
      </c>
      <c r="M1273" t="s">
        <v>10326</v>
      </c>
      <c r="N1273" t="s">
        <v>11964</v>
      </c>
      <c r="O1273" t="s">
        <v>10327</v>
      </c>
      <c r="P1273" t="s">
        <v>10328</v>
      </c>
      <c r="Q1273" t="s">
        <v>10329</v>
      </c>
      <c r="R1273" t="s">
        <v>10327</v>
      </c>
      <c r="S1273" t="s">
        <v>10327</v>
      </c>
      <c r="T1273" t="s">
        <v>10330</v>
      </c>
      <c r="U1273" t="str">
        <f t="shared" si="19"/>
        <v>6228483318336837672500</v>
      </c>
      <c r="V1273" t="e">
        <f>VLOOKUP(U1273,网银退汇!F:G,2,FALSE)</f>
        <v>#N/A</v>
      </c>
      <c r="W1273" t="e">
        <f>VLOOKUP(U1273,网银退汇!F:O,10,FALSE)</f>
        <v>#N/A</v>
      </c>
      <c r="X1273" t="e">
        <f>VLOOKUP(C1273,自助退!L:V,11,FALSE)</f>
        <v>#N/A</v>
      </c>
    </row>
    <row r="1274" spans="1:24">
      <c r="A1274" t="s">
        <v>11964</v>
      </c>
      <c r="B1274" t="s">
        <v>3751</v>
      </c>
      <c r="C1274" t="s">
        <v>9009</v>
      </c>
      <c r="D1274">
        <v>100</v>
      </c>
      <c r="E1274" t="s">
        <v>11985</v>
      </c>
      <c r="F1274" t="s">
        <v>88</v>
      </c>
      <c r="G1274" t="s">
        <v>9011</v>
      </c>
      <c r="H1274" t="s">
        <v>11986</v>
      </c>
      <c r="I1274" t="s">
        <v>10335</v>
      </c>
      <c r="J1274" t="s">
        <v>10</v>
      </c>
      <c r="K1274" t="s">
        <v>10336</v>
      </c>
      <c r="L1274" t="s">
        <v>10325</v>
      </c>
      <c r="M1274" t="s">
        <v>10326</v>
      </c>
      <c r="N1274" t="s">
        <v>11964</v>
      </c>
      <c r="O1274" t="s">
        <v>10327</v>
      </c>
      <c r="P1274" t="s">
        <v>10328</v>
      </c>
      <c r="Q1274" t="s">
        <v>10329</v>
      </c>
      <c r="R1274" t="s">
        <v>10327</v>
      </c>
      <c r="S1274" t="s">
        <v>10327</v>
      </c>
      <c r="T1274" t="s">
        <v>10330</v>
      </c>
      <c r="U1274" t="str">
        <f t="shared" si="19"/>
        <v>4392268384066735100</v>
      </c>
      <c r="V1274" t="e">
        <f>VLOOKUP(U1274,网银退汇!F:G,2,FALSE)</f>
        <v>#N/A</v>
      </c>
      <c r="W1274" t="e">
        <f>VLOOKUP(U1274,网银退汇!F:O,10,FALSE)</f>
        <v>#N/A</v>
      </c>
      <c r="X1274" t="e">
        <f>VLOOKUP(C1274,自助退!L:V,11,FALSE)</f>
        <v>#N/A</v>
      </c>
    </row>
    <row r="1275" spans="1:24">
      <c r="A1275" t="s">
        <v>11964</v>
      </c>
      <c r="B1275" t="s">
        <v>3754</v>
      </c>
      <c r="C1275" t="s">
        <v>9012</v>
      </c>
      <c r="D1275">
        <v>46</v>
      </c>
      <c r="E1275" t="s">
        <v>11987</v>
      </c>
      <c r="F1275" t="s">
        <v>88</v>
      </c>
      <c r="G1275" t="s">
        <v>9011</v>
      </c>
      <c r="H1275" t="s">
        <v>11986</v>
      </c>
      <c r="I1275" t="s">
        <v>10335</v>
      </c>
      <c r="J1275" t="s">
        <v>10</v>
      </c>
      <c r="K1275" t="s">
        <v>10336</v>
      </c>
      <c r="L1275" t="s">
        <v>10325</v>
      </c>
      <c r="M1275" t="s">
        <v>10326</v>
      </c>
      <c r="N1275" t="s">
        <v>11964</v>
      </c>
      <c r="O1275" t="s">
        <v>10327</v>
      </c>
      <c r="P1275" t="s">
        <v>10328</v>
      </c>
      <c r="Q1275" t="s">
        <v>10329</v>
      </c>
      <c r="R1275" t="s">
        <v>10327</v>
      </c>
      <c r="S1275" t="s">
        <v>10327</v>
      </c>
      <c r="T1275" t="s">
        <v>10330</v>
      </c>
      <c r="U1275" t="str">
        <f t="shared" si="19"/>
        <v>439226838406673546</v>
      </c>
      <c r="V1275" t="e">
        <f>VLOOKUP(U1275,网银退汇!F:G,2,FALSE)</f>
        <v>#N/A</v>
      </c>
      <c r="W1275" t="e">
        <f>VLOOKUP(U1275,网银退汇!F:O,10,FALSE)</f>
        <v>#N/A</v>
      </c>
      <c r="X1275" t="e">
        <f>VLOOKUP(C1275,自助退!L:V,11,FALSE)</f>
        <v>#N/A</v>
      </c>
    </row>
    <row r="1276" spans="1:24">
      <c r="A1276" t="s">
        <v>11964</v>
      </c>
      <c r="B1276" t="s">
        <v>3755</v>
      </c>
      <c r="C1276" t="s">
        <v>9014</v>
      </c>
      <c r="D1276">
        <v>254</v>
      </c>
      <c r="E1276" t="s">
        <v>11988</v>
      </c>
      <c r="F1276" t="s">
        <v>88</v>
      </c>
      <c r="G1276" t="s">
        <v>9016</v>
      </c>
      <c r="H1276" t="s">
        <v>3837</v>
      </c>
      <c r="I1276" t="s">
        <v>10322</v>
      </c>
      <c r="J1276" t="s">
        <v>10351</v>
      </c>
      <c r="K1276" t="s">
        <v>10352</v>
      </c>
      <c r="L1276" t="s">
        <v>10325</v>
      </c>
      <c r="M1276" t="s">
        <v>10326</v>
      </c>
      <c r="N1276" t="s">
        <v>11964</v>
      </c>
      <c r="O1276" t="s">
        <v>10327</v>
      </c>
      <c r="P1276" t="s">
        <v>10328</v>
      </c>
      <c r="Q1276" t="s">
        <v>10329</v>
      </c>
      <c r="R1276" t="s">
        <v>10327</v>
      </c>
      <c r="S1276" t="s">
        <v>10327</v>
      </c>
      <c r="T1276" t="s">
        <v>10330</v>
      </c>
      <c r="U1276" t="str">
        <f t="shared" si="19"/>
        <v>6222022502003763730254</v>
      </c>
      <c r="V1276" t="e">
        <f>VLOOKUP(U1276,网银退汇!F:G,2,FALSE)</f>
        <v>#N/A</v>
      </c>
      <c r="W1276" t="e">
        <f>VLOOKUP(U1276,网银退汇!F:O,10,FALSE)</f>
        <v>#N/A</v>
      </c>
      <c r="X1276" t="e">
        <f>VLOOKUP(C1276,自助退!L:V,11,FALSE)</f>
        <v>#N/A</v>
      </c>
    </row>
    <row r="1277" spans="1:24">
      <c r="A1277" t="s">
        <v>11964</v>
      </c>
      <c r="B1277" t="s">
        <v>3758</v>
      </c>
      <c r="C1277" t="s">
        <v>9017</v>
      </c>
      <c r="D1277">
        <v>400</v>
      </c>
      <c r="E1277" t="s">
        <v>11989</v>
      </c>
      <c r="F1277" t="s">
        <v>88</v>
      </c>
      <c r="G1277" t="s">
        <v>7269</v>
      </c>
      <c r="H1277" t="s">
        <v>2265</v>
      </c>
      <c r="I1277" t="s">
        <v>10322</v>
      </c>
      <c r="J1277" t="s">
        <v>10351</v>
      </c>
      <c r="K1277" t="s">
        <v>10352</v>
      </c>
      <c r="L1277" t="s">
        <v>10325</v>
      </c>
      <c r="M1277" t="s">
        <v>10326</v>
      </c>
      <c r="N1277" t="s">
        <v>11964</v>
      </c>
      <c r="O1277" t="s">
        <v>10327</v>
      </c>
      <c r="P1277" t="s">
        <v>10328</v>
      </c>
      <c r="Q1277" t="s">
        <v>10329</v>
      </c>
      <c r="R1277" t="s">
        <v>10327</v>
      </c>
      <c r="S1277" t="s">
        <v>10327</v>
      </c>
      <c r="T1277" t="s">
        <v>10330</v>
      </c>
      <c r="U1277" t="str">
        <f t="shared" si="19"/>
        <v>6212262502027089286400</v>
      </c>
      <c r="V1277" t="e">
        <f>VLOOKUP(U1277,网银退汇!F:G,2,FALSE)</f>
        <v>#N/A</v>
      </c>
      <c r="W1277" t="e">
        <f>VLOOKUP(U1277,网银退汇!F:O,10,FALSE)</f>
        <v>#N/A</v>
      </c>
      <c r="X1277" t="e">
        <f>VLOOKUP(C1277,自助退!L:V,11,FALSE)</f>
        <v>#N/A</v>
      </c>
    </row>
    <row r="1278" spans="1:24">
      <c r="A1278" t="s">
        <v>11964</v>
      </c>
      <c r="B1278" t="s">
        <v>3761</v>
      </c>
      <c r="C1278" t="s">
        <v>9019</v>
      </c>
      <c r="D1278">
        <v>1876</v>
      </c>
      <c r="E1278" t="s">
        <v>11990</v>
      </c>
      <c r="F1278" t="s">
        <v>88</v>
      </c>
      <c r="G1278" t="s">
        <v>9021</v>
      </c>
      <c r="H1278" t="s">
        <v>3763</v>
      </c>
      <c r="I1278" t="s">
        <v>10656</v>
      </c>
      <c r="J1278" t="s">
        <v>10657</v>
      </c>
      <c r="K1278" t="s">
        <v>10402</v>
      </c>
      <c r="L1278" t="s">
        <v>10325</v>
      </c>
      <c r="M1278" t="s">
        <v>10326</v>
      </c>
      <c r="N1278" t="s">
        <v>11964</v>
      </c>
      <c r="O1278" t="s">
        <v>10403</v>
      </c>
      <c r="P1278" t="s">
        <v>10328</v>
      </c>
      <c r="Q1278" t="s">
        <v>10329</v>
      </c>
      <c r="R1278" t="s">
        <v>10327</v>
      </c>
      <c r="S1278" t="s">
        <v>10327</v>
      </c>
      <c r="T1278" t="s">
        <v>10330</v>
      </c>
      <c r="U1278" t="str">
        <f t="shared" si="19"/>
        <v>62319000000476173901876</v>
      </c>
      <c r="V1278" t="e">
        <f>VLOOKUP(U1278,网银退汇!F:G,2,FALSE)</f>
        <v>#N/A</v>
      </c>
      <c r="W1278" t="e">
        <f>VLOOKUP(U1278,网银退汇!F:O,10,FALSE)</f>
        <v>#N/A</v>
      </c>
      <c r="X1278" t="e">
        <f>VLOOKUP(C1278,自助退!L:V,11,FALSE)</f>
        <v>#N/A</v>
      </c>
    </row>
    <row r="1279" spans="1:24">
      <c r="A1279" t="s">
        <v>11964</v>
      </c>
      <c r="B1279" t="s">
        <v>3764</v>
      </c>
      <c r="C1279" t="s">
        <v>9022</v>
      </c>
      <c r="D1279">
        <v>274</v>
      </c>
      <c r="E1279" t="s">
        <v>11991</v>
      </c>
      <c r="F1279" t="s">
        <v>88</v>
      </c>
      <c r="G1279" t="s">
        <v>9024</v>
      </c>
      <c r="H1279" t="s">
        <v>3766</v>
      </c>
      <c r="I1279" t="s">
        <v>10656</v>
      </c>
      <c r="J1279" t="s">
        <v>10657</v>
      </c>
      <c r="K1279" t="s">
        <v>10402</v>
      </c>
      <c r="L1279" t="s">
        <v>10325</v>
      </c>
      <c r="M1279" t="s">
        <v>10326</v>
      </c>
      <c r="N1279" t="s">
        <v>11964</v>
      </c>
      <c r="O1279" t="s">
        <v>10403</v>
      </c>
      <c r="P1279" t="s">
        <v>10328</v>
      </c>
      <c r="Q1279" t="s">
        <v>10329</v>
      </c>
      <c r="R1279" t="s">
        <v>10327</v>
      </c>
      <c r="S1279" t="s">
        <v>10327</v>
      </c>
      <c r="T1279" t="s">
        <v>10330</v>
      </c>
      <c r="U1279" t="str">
        <f t="shared" si="19"/>
        <v>6231900000054829458274</v>
      </c>
      <c r="V1279" t="e">
        <f>VLOOKUP(U1279,网银退汇!F:G,2,FALSE)</f>
        <v>#N/A</v>
      </c>
      <c r="W1279" t="e">
        <f>VLOOKUP(U1279,网银退汇!F:O,10,FALSE)</f>
        <v>#N/A</v>
      </c>
      <c r="X1279" t="e">
        <f>VLOOKUP(C1279,自助退!L:V,11,FALSE)</f>
        <v>#N/A</v>
      </c>
    </row>
    <row r="1280" spans="1:24">
      <c r="A1280" t="s">
        <v>11964</v>
      </c>
      <c r="B1280" t="s">
        <v>3767</v>
      </c>
      <c r="C1280" t="s">
        <v>9025</v>
      </c>
      <c r="D1280">
        <v>500</v>
      </c>
      <c r="E1280" t="s">
        <v>11992</v>
      </c>
      <c r="F1280" t="s">
        <v>88</v>
      </c>
      <c r="G1280" t="s">
        <v>9027</v>
      </c>
      <c r="H1280" t="s">
        <v>3769</v>
      </c>
      <c r="I1280" t="s">
        <v>10322</v>
      </c>
      <c r="J1280" t="s">
        <v>10348</v>
      </c>
      <c r="K1280" t="s">
        <v>10349</v>
      </c>
      <c r="L1280" t="s">
        <v>10325</v>
      </c>
      <c r="M1280" t="s">
        <v>10326</v>
      </c>
      <c r="N1280" t="s">
        <v>11964</v>
      </c>
      <c r="O1280" t="s">
        <v>10327</v>
      </c>
      <c r="P1280" t="s">
        <v>10328</v>
      </c>
      <c r="Q1280" t="s">
        <v>10329</v>
      </c>
      <c r="R1280" t="s">
        <v>10327</v>
      </c>
      <c r="S1280" t="s">
        <v>10327</v>
      </c>
      <c r="T1280" t="s">
        <v>10330</v>
      </c>
      <c r="U1280" t="str">
        <f t="shared" si="19"/>
        <v>6217003860017418607500</v>
      </c>
      <c r="V1280" t="e">
        <f>VLOOKUP(U1280,网银退汇!F:G,2,FALSE)</f>
        <v>#N/A</v>
      </c>
      <c r="W1280" t="e">
        <f>VLOOKUP(U1280,网银退汇!F:O,10,FALSE)</f>
        <v>#N/A</v>
      </c>
      <c r="X1280" t="e">
        <f>VLOOKUP(C1280,自助退!L:V,11,FALSE)</f>
        <v>#N/A</v>
      </c>
    </row>
    <row r="1281" spans="1:24">
      <c r="A1281" t="s">
        <v>11964</v>
      </c>
      <c r="B1281" t="s">
        <v>3770</v>
      </c>
      <c r="C1281" t="s">
        <v>9028</v>
      </c>
      <c r="D1281">
        <v>43</v>
      </c>
      <c r="E1281" t="s">
        <v>11993</v>
      </c>
      <c r="F1281" t="s">
        <v>88</v>
      </c>
      <c r="G1281" t="s">
        <v>9030</v>
      </c>
      <c r="H1281" t="s">
        <v>3772</v>
      </c>
      <c r="I1281" t="s">
        <v>10322</v>
      </c>
      <c r="J1281" t="s">
        <v>10356</v>
      </c>
      <c r="K1281" t="s">
        <v>10357</v>
      </c>
      <c r="L1281" t="s">
        <v>10325</v>
      </c>
      <c r="M1281" t="s">
        <v>10326</v>
      </c>
      <c r="N1281" t="s">
        <v>11964</v>
      </c>
      <c r="O1281" t="s">
        <v>10327</v>
      </c>
      <c r="P1281" t="s">
        <v>10328</v>
      </c>
      <c r="Q1281" t="s">
        <v>10329</v>
      </c>
      <c r="R1281" t="s">
        <v>10327</v>
      </c>
      <c r="S1281" t="s">
        <v>10327</v>
      </c>
      <c r="T1281" t="s">
        <v>10330</v>
      </c>
      <c r="U1281" t="str">
        <f t="shared" si="19"/>
        <v>621799390004146002743</v>
      </c>
      <c r="V1281" t="e">
        <f>VLOOKUP(U1281,网银退汇!F:G,2,FALSE)</f>
        <v>#N/A</v>
      </c>
      <c r="W1281" t="e">
        <f>VLOOKUP(U1281,网银退汇!F:O,10,FALSE)</f>
        <v>#N/A</v>
      </c>
      <c r="X1281" t="e">
        <f>VLOOKUP(C1281,自助退!L:V,11,FALSE)</f>
        <v>#N/A</v>
      </c>
    </row>
    <row r="1282" spans="1:24">
      <c r="A1282" t="s">
        <v>11964</v>
      </c>
      <c r="B1282" t="s">
        <v>3773</v>
      </c>
      <c r="C1282" t="s">
        <v>9031</v>
      </c>
      <c r="D1282">
        <v>190</v>
      </c>
      <c r="E1282" t="s">
        <v>11994</v>
      </c>
      <c r="F1282" t="s">
        <v>88</v>
      </c>
      <c r="G1282" t="s">
        <v>9033</v>
      </c>
      <c r="H1282" t="s">
        <v>3775</v>
      </c>
      <c r="I1282" t="s">
        <v>10322</v>
      </c>
      <c r="J1282" t="s">
        <v>10348</v>
      </c>
      <c r="K1282" t="s">
        <v>10349</v>
      </c>
      <c r="L1282" t="s">
        <v>10325</v>
      </c>
      <c r="M1282" t="s">
        <v>10326</v>
      </c>
      <c r="N1282" t="s">
        <v>11964</v>
      </c>
      <c r="O1282" t="s">
        <v>10327</v>
      </c>
      <c r="P1282" t="s">
        <v>10328</v>
      </c>
      <c r="Q1282" t="s">
        <v>10329</v>
      </c>
      <c r="R1282" t="s">
        <v>10327</v>
      </c>
      <c r="S1282" t="s">
        <v>10327</v>
      </c>
      <c r="T1282" t="s">
        <v>10330</v>
      </c>
      <c r="U1282" t="str">
        <f t="shared" ref="U1282:U1345" si="20">G1282&amp;D1282</f>
        <v>6217003860019350824190</v>
      </c>
      <c r="V1282" t="e">
        <f>VLOOKUP(U1282,网银退汇!F:G,2,FALSE)</f>
        <v>#N/A</v>
      </c>
      <c r="W1282" t="e">
        <f>VLOOKUP(U1282,网银退汇!F:O,10,FALSE)</f>
        <v>#N/A</v>
      </c>
      <c r="X1282" t="e">
        <f>VLOOKUP(C1282,自助退!L:V,11,FALSE)</f>
        <v>#N/A</v>
      </c>
    </row>
    <row r="1283" spans="1:24">
      <c r="A1283" t="s">
        <v>11964</v>
      </c>
      <c r="B1283" t="s">
        <v>3776</v>
      </c>
      <c r="C1283" t="s">
        <v>9034</v>
      </c>
      <c r="D1283">
        <v>2818</v>
      </c>
      <c r="E1283" t="s">
        <v>11995</v>
      </c>
      <c r="F1283" t="s">
        <v>88</v>
      </c>
      <c r="G1283" t="s">
        <v>9036</v>
      </c>
      <c r="H1283" t="s">
        <v>11996</v>
      </c>
      <c r="I1283" t="s">
        <v>10322</v>
      </c>
      <c r="J1283" t="s">
        <v>10348</v>
      </c>
      <c r="K1283" t="s">
        <v>10349</v>
      </c>
      <c r="L1283" t="s">
        <v>10325</v>
      </c>
      <c r="M1283" t="s">
        <v>10326</v>
      </c>
      <c r="N1283" t="s">
        <v>11964</v>
      </c>
      <c r="O1283" t="s">
        <v>10327</v>
      </c>
      <c r="P1283" t="s">
        <v>10328</v>
      </c>
      <c r="Q1283" t="s">
        <v>10329</v>
      </c>
      <c r="R1283" t="s">
        <v>10327</v>
      </c>
      <c r="S1283" t="s">
        <v>10327</v>
      </c>
      <c r="T1283" t="s">
        <v>10330</v>
      </c>
      <c r="U1283" t="str">
        <f t="shared" si="20"/>
        <v>62170039300007030812818</v>
      </c>
      <c r="V1283" t="e">
        <f>VLOOKUP(U1283,网银退汇!F:G,2,FALSE)</f>
        <v>#N/A</v>
      </c>
      <c r="W1283" t="e">
        <f>VLOOKUP(U1283,网银退汇!F:O,10,FALSE)</f>
        <v>#N/A</v>
      </c>
      <c r="X1283" t="e">
        <f>VLOOKUP(C1283,自助退!L:V,11,FALSE)</f>
        <v>#N/A</v>
      </c>
    </row>
    <row r="1284" spans="1:24">
      <c r="A1284" t="s">
        <v>11964</v>
      </c>
      <c r="B1284" t="s">
        <v>3779</v>
      </c>
      <c r="C1284" t="s">
        <v>9037</v>
      </c>
      <c r="D1284">
        <v>1000</v>
      </c>
      <c r="E1284" t="s">
        <v>11997</v>
      </c>
      <c r="F1284" t="s">
        <v>88</v>
      </c>
      <c r="G1284" t="s">
        <v>9039</v>
      </c>
      <c r="H1284" t="s">
        <v>3781</v>
      </c>
      <c r="I1284" t="s">
        <v>10322</v>
      </c>
      <c r="J1284" t="s">
        <v>10348</v>
      </c>
      <c r="K1284" t="s">
        <v>10349</v>
      </c>
      <c r="L1284" t="s">
        <v>10325</v>
      </c>
      <c r="M1284" t="s">
        <v>10326</v>
      </c>
      <c r="N1284" t="s">
        <v>11964</v>
      </c>
      <c r="O1284" t="s">
        <v>10327</v>
      </c>
      <c r="P1284" t="s">
        <v>10328</v>
      </c>
      <c r="Q1284" t="s">
        <v>10329</v>
      </c>
      <c r="R1284" t="s">
        <v>10327</v>
      </c>
      <c r="S1284" t="s">
        <v>10327</v>
      </c>
      <c r="T1284" t="s">
        <v>10330</v>
      </c>
      <c r="U1284" t="str">
        <f t="shared" si="20"/>
        <v>62170038600166226471000</v>
      </c>
      <c r="V1284" t="e">
        <f>VLOOKUP(U1284,网银退汇!F:G,2,FALSE)</f>
        <v>#N/A</v>
      </c>
      <c r="W1284" t="e">
        <f>VLOOKUP(U1284,网银退汇!F:O,10,FALSE)</f>
        <v>#N/A</v>
      </c>
      <c r="X1284" t="e">
        <f>VLOOKUP(C1284,自助退!L:V,11,FALSE)</f>
        <v>#N/A</v>
      </c>
    </row>
    <row r="1285" spans="1:24">
      <c r="A1285" t="s">
        <v>11964</v>
      </c>
      <c r="B1285" t="s">
        <v>3782</v>
      </c>
      <c r="C1285" t="s">
        <v>9040</v>
      </c>
      <c r="D1285">
        <v>186</v>
      </c>
      <c r="E1285" t="s">
        <v>11998</v>
      </c>
      <c r="F1285" t="s">
        <v>88</v>
      </c>
      <c r="G1285" t="s">
        <v>9042</v>
      </c>
      <c r="H1285" t="s">
        <v>3784</v>
      </c>
      <c r="I1285" t="s">
        <v>10322</v>
      </c>
      <c r="J1285" t="s">
        <v>10381</v>
      </c>
      <c r="K1285" t="s">
        <v>10382</v>
      </c>
      <c r="L1285" t="s">
        <v>10325</v>
      </c>
      <c r="M1285" t="s">
        <v>10326</v>
      </c>
      <c r="N1285" t="s">
        <v>11964</v>
      </c>
      <c r="O1285" t="s">
        <v>10327</v>
      </c>
      <c r="P1285" t="s">
        <v>10328</v>
      </c>
      <c r="Q1285" t="s">
        <v>10329</v>
      </c>
      <c r="R1285" t="s">
        <v>10327</v>
      </c>
      <c r="S1285" t="s">
        <v>10327</v>
      </c>
      <c r="T1285" t="s">
        <v>10330</v>
      </c>
      <c r="U1285" t="str">
        <f t="shared" si="20"/>
        <v>6228480868647208073186</v>
      </c>
      <c r="V1285" t="e">
        <f>VLOOKUP(U1285,网银退汇!F:G,2,FALSE)</f>
        <v>#N/A</v>
      </c>
      <c r="W1285" t="e">
        <f>VLOOKUP(U1285,网银退汇!F:O,10,FALSE)</f>
        <v>#N/A</v>
      </c>
      <c r="X1285" t="e">
        <f>VLOOKUP(C1285,自助退!L:V,11,FALSE)</f>
        <v>#N/A</v>
      </c>
    </row>
    <row r="1286" spans="1:24">
      <c r="A1286" t="s">
        <v>11964</v>
      </c>
      <c r="B1286" t="s">
        <v>9043</v>
      </c>
      <c r="C1286" t="s">
        <v>9044</v>
      </c>
      <c r="D1286">
        <v>352</v>
      </c>
      <c r="E1286" t="s">
        <v>11999</v>
      </c>
      <c r="F1286" t="s">
        <v>96</v>
      </c>
      <c r="G1286" t="s">
        <v>5087</v>
      </c>
      <c r="H1286" t="s">
        <v>3786</v>
      </c>
      <c r="I1286" t="s">
        <v>10656</v>
      </c>
      <c r="J1286" t="s">
        <v>10657</v>
      </c>
      <c r="K1286" t="s">
        <v>10402</v>
      </c>
      <c r="L1286" t="s">
        <v>10325</v>
      </c>
      <c r="M1286" t="s">
        <v>10364</v>
      </c>
      <c r="N1286" t="s">
        <v>11964</v>
      </c>
      <c r="O1286" t="s">
        <v>10403</v>
      </c>
      <c r="P1286" t="s">
        <v>10328</v>
      </c>
      <c r="Q1286" t="s">
        <v>10365</v>
      </c>
      <c r="R1286" t="s">
        <v>10327</v>
      </c>
      <c r="S1286" t="s">
        <v>10327</v>
      </c>
      <c r="T1286" t="s">
        <v>10366</v>
      </c>
      <c r="U1286" t="str">
        <f t="shared" si="20"/>
        <v>6210178002002204007352</v>
      </c>
      <c r="V1286">
        <f>VLOOKUP(U1286,网银退汇!F:G,2,FALSE)</f>
        <v>352</v>
      </c>
      <c r="W1286" t="str">
        <f>VLOOKUP(U1286,网银退汇!F:O,10,FALSE)</f>
        <v>20170626</v>
      </c>
      <c r="X1286">
        <f>VLOOKUP(C1286,自助退!L:V,11,FALSE)</f>
        <v>352</v>
      </c>
    </row>
    <row r="1287" spans="1:24">
      <c r="A1287" t="s">
        <v>11964</v>
      </c>
      <c r="B1287" t="s">
        <v>3787</v>
      </c>
      <c r="C1287" t="s">
        <v>9046</v>
      </c>
      <c r="D1287">
        <v>362</v>
      </c>
      <c r="E1287" t="s">
        <v>12000</v>
      </c>
      <c r="F1287" t="s">
        <v>88</v>
      </c>
      <c r="G1287" t="s">
        <v>9048</v>
      </c>
      <c r="H1287" t="s">
        <v>3789</v>
      </c>
      <c r="I1287" t="s">
        <v>10335</v>
      </c>
      <c r="J1287" t="s">
        <v>10</v>
      </c>
      <c r="K1287" t="s">
        <v>10336</v>
      </c>
      <c r="L1287" t="s">
        <v>10325</v>
      </c>
      <c r="M1287" t="s">
        <v>10326</v>
      </c>
      <c r="N1287" t="s">
        <v>11964</v>
      </c>
      <c r="O1287" t="s">
        <v>10327</v>
      </c>
      <c r="P1287" t="s">
        <v>10328</v>
      </c>
      <c r="Q1287" t="s">
        <v>10329</v>
      </c>
      <c r="R1287" t="s">
        <v>10327</v>
      </c>
      <c r="S1287" t="s">
        <v>10327</v>
      </c>
      <c r="T1287" t="s">
        <v>10330</v>
      </c>
      <c r="U1287" t="str">
        <f t="shared" si="20"/>
        <v>6214838711815284362</v>
      </c>
      <c r="V1287" t="e">
        <f>VLOOKUP(U1287,网银退汇!F:G,2,FALSE)</f>
        <v>#N/A</v>
      </c>
      <c r="W1287" t="e">
        <f>VLOOKUP(U1287,网银退汇!F:O,10,FALSE)</f>
        <v>#N/A</v>
      </c>
      <c r="X1287" t="e">
        <f>VLOOKUP(C1287,自助退!L:V,11,FALSE)</f>
        <v>#N/A</v>
      </c>
    </row>
    <row r="1288" spans="1:24">
      <c r="A1288" t="s">
        <v>11964</v>
      </c>
      <c r="B1288" t="s">
        <v>3790</v>
      </c>
      <c r="C1288" t="s">
        <v>9049</v>
      </c>
      <c r="D1288">
        <v>637</v>
      </c>
      <c r="E1288" t="s">
        <v>12001</v>
      </c>
      <c r="F1288" t="s">
        <v>88</v>
      </c>
      <c r="G1288" t="s">
        <v>9051</v>
      </c>
      <c r="H1288" t="s">
        <v>12002</v>
      </c>
      <c r="I1288" t="s">
        <v>10322</v>
      </c>
      <c r="J1288" t="s">
        <v>10348</v>
      </c>
      <c r="K1288" t="s">
        <v>10349</v>
      </c>
      <c r="L1288" t="s">
        <v>10325</v>
      </c>
      <c r="M1288" t="s">
        <v>10326</v>
      </c>
      <c r="N1288" t="s">
        <v>11964</v>
      </c>
      <c r="O1288" t="s">
        <v>10327</v>
      </c>
      <c r="P1288" t="s">
        <v>10328</v>
      </c>
      <c r="Q1288" t="s">
        <v>10329</v>
      </c>
      <c r="R1288" t="s">
        <v>10327</v>
      </c>
      <c r="S1288" t="s">
        <v>10327</v>
      </c>
      <c r="T1288" t="s">
        <v>10330</v>
      </c>
      <c r="U1288" t="str">
        <f t="shared" si="20"/>
        <v>6222803860411032949637</v>
      </c>
      <c r="V1288" t="e">
        <f>VLOOKUP(U1288,网银退汇!F:G,2,FALSE)</f>
        <v>#N/A</v>
      </c>
      <c r="W1288" t="e">
        <f>VLOOKUP(U1288,网银退汇!F:O,10,FALSE)</f>
        <v>#N/A</v>
      </c>
      <c r="X1288" t="e">
        <f>VLOOKUP(C1288,自助退!L:V,11,FALSE)</f>
        <v>#N/A</v>
      </c>
    </row>
    <row r="1289" spans="1:24">
      <c r="A1289" t="s">
        <v>11964</v>
      </c>
      <c r="B1289" t="s">
        <v>3793</v>
      </c>
      <c r="C1289" t="s">
        <v>9052</v>
      </c>
      <c r="D1289">
        <v>468</v>
      </c>
      <c r="E1289" t="s">
        <v>12003</v>
      </c>
      <c r="F1289" t="s">
        <v>88</v>
      </c>
      <c r="G1289" t="s">
        <v>9054</v>
      </c>
      <c r="H1289" t="s">
        <v>3795</v>
      </c>
      <c r="I1289" t="s">
        <v>10322</v>
      </c>
      <c r="J1289" t="s">
        <v>10351</v>
      </c>
      <c r="K1289" t="s">
        <v>10352</v>
      </c>
      <c r="L1289" t="s">
        <v>10325</v>
      </c>
      <c r="M1289" t="s">
        <v>10326</v>
      </c>
      <c r="N1289" t="s">
        <v>11964</v>
      </c>
      <c r="O1289" t="s">
        <v>10327</v>
      </c>
      <c r="P1289" t="s">
        <v>10328</v>
      </c>
      <c r="Q1289" t="s">
        <v>10329</v>
      </c>
      <c r="R1289" t="s">
        <v>10327</v>
      </c>
      <c r="S1289" t="s">
        <v>10327</v>
      </c>
      <c r="T1289" t="s">
        <v>10330</v>
      </c>
      <c r="U1289" t="str">
        <f t="shared" si="20"/>
        <v>6215582502000946334468</v>
      </c>
      <c r="V1289" t="e">
        <f>VLOOKUP(U1289,网银退汇!F:G,2,FALSE)</f>
        <v>#N/A</v>
      </c>
      <c r="W1289" t="e">
        <f>VLOOKUP(U1289,网银退汇!F:O,10,FALSE)</f>
        <v>#N/A</v>
      </c>
      <c r="X1289" t="e">
        <f>VLOOKUP(C1289,自助退!L:V,11,FALSE)</f>
        <v>#N/A</v>
      </c>
    </row>
    <row r="1290" spans="1:24">
      <c r="A1290" t="s">
        <v>11964</v>
      </c>
      <c r="B1290" t="s">
        <v>3796</v>
      </c>
      <c r="C1290" t="s">
        <v>9055</v>
      </c>
      <c r="D1290">
        <v>792</v>
      </c>
      <c r="E1290" t="s">
        <v>12004</v>
      </c>
      <c r="F1290" t="s">
        <v>88</v>
      </c>
      <c r="G1290" t="s">
        <v>9057</v>
      </c>
      <c r="H1290" t="s">
        <v>3798</v>
      </c>
      <c r="I1290" t="s">
        <v>10322</v>
      </c>
      <c r="J1290" t="s">
        <v>10348</v>
      </c>
      <c r="K1290" t="s">
        <v>10349</v>
      </c>
      <c r="L1290" t="s">
        <v>10325</v>
      </c>
      <c r="M1290" t="s">
        <v>10326</v>
      </c>
      <c r="N1290" t="s">
        <v>11964</v>
      </c>
      <c r="O1290" t="s">
        <v>10327</v>
      </c>
      <c r="P1290" t="s">
        <v>10328</v>
      </c>
      <c r="Q1290" t="s">
        <v>10329</v>
      </c>
      <c r="R1290" t="s">
        <v>10327</v>
      </c>
      <c r="S1290" t="s">
        <v>10327</v>
      </c>
      <c r="T1290" t="s">
        <v>10330</v>
      </c>
      <c r="U1290" t="str">
        <f t="shared" si="20"/>
        <v>6217003860030142440792</v>
      </c>
      <c r="V1290" t="e">
        <f>VLOOKUP(U1290,网银退汇!F:G,2,FALSE)</f>
        <v>#N/A</v>
      </c>
      <c r="W1290" t="e">
        <f>VLOOKUP(U1290,网银退汇!F:O,10,FALSE)</f>
        <v>#N/A</v>
      </c>
      <c r="X1290" t="e">
        <f>VLOOKUP(C1290,自助退!L:V,11,FALSE)</f>
        <v>#N/A</v>
      </c>
    </row>
    <row r="1291" spans="1:24">
      <c r="A1291" t="s">
        <v>11964</v>
      </c>
      <c r="B1291" t="s">
        <v>3799</v>
      </c>
      <c r="C1291" t="s">
        <v>9058</v>
      </c>
      <c r="D1291">
        <v>2300</v>
      </c>
      <c r="E1291" t="s">
        <v>12005</v>
      </c>
      <c r="F1291" t="s">
        <v>88</v>
      </c>
      <c r="G1291" t="s">
        <v>9060</v>
      </c>
      <c r="H1291" t="s">
        <v>3801</v>
      </c>
      <c r="I1291" t="s">
        <v>10656</v>
      </c>
      <c r="J1291" t="s">
        <v>10657</v>
      </c>
      <c r="K1291" t="s">
        <v>10402</v>
      </c>
      <c r="L1291" t="s">
        <v>10325</v>
      </c>
      <c r="M1291" t="s">
        <v>10326</v>
      </c>
      <c r="N1291" t="s">
        <v>11964</v>
      </c>
      <c r="O1291" t="s">
        <v>10403</v>
      </c>
      <c r="P1291" t="s">
        <v>10328</v>
      </c>
      <c r="Q1291" t="s">
        <v>10329</v>
      </c>
      <c r="R1291" t="s">
        <v>10327</v>
      </c>
      <c r="S1291" t="s">
        <v>10327</v>
      </c>
      <c r="T1291" t="s">
        <v>10330</v>
      </c>
      <c r="U1291" t="str">
        <f t="shared" si="20"/>
        <v>62236912790503672300</v>
      </c>
      <c r="V1291" t="e">
        <f>VLOOKUP(U1291,网银退汇!F:G,2,FALSE)</f>
        <v>#N/A</v>
      </c>
      <c r="W1291" t="e">
        <f>VLOOKUP(U1291,网银退汇!F:O,10,FALSE)</f>
        <v>#N/A</v>
      </c>
      <c r="X1291" t="e">
        <f>VLOOKUP(C1291,自助退!L:V,11,FALSE)</f>
        <v>#N/A</v>
      </c>
    </row>
    <row r="1292" spans="1:24">
      <c r="A1292" t="s">
        <v>11964</v>
      </c>
      <c r="B1292" t="s">
        <v>3802</v>
      </c>
      <c r="C1292" t="s">
        <v>9061</v>
      </c>
      <c r="D1292">
        <v>387</v>
      </c>
      <c r="E1292" t="s">
        <v>12006</v>
      </c>
      <c r="F1292" t="s">
        <v>88</v>
      </c>
      <c r="G1292" t="s">
        <v>9063</v>
      </c>
      <c r="H1292" t="s">
        <v>3804</v>
      </c>
      <c r="I1292" t="s">
        <v>10322</v>
      </c>
      <c r="J1292" t="s">
        <v>10381</v>
      </c>
      <c r="K1292" t="s">
        <v>10382</v>
      </c>
      <c r="L1292" t="s">
        <v>10325</v>
      </c>
      <c r="M1292" t="s">
        <v>10326</v>
      </c>
      <c r="N1292" t="s">
        <v>11964</v>
      </c>
      <c r="O1292" t="s">
        <v>10327</v>
      </c>
      <c r="P1292" t="s">
        <v>10328</v>
      </c>
      <c r="Q1292" t="s">
        <v>10329</v>
      </c>
      <c r="R1292" t="s">
        <v>10327</v>
      </c>
      <c r="S1292" t="s">
        <v>10327</v>
      </c>
      <c r="T1292" t="s">
        <v>10330</v>
      </c>
      <c r="U1292" t="str">
        <f t="shared" si="20"/>
        <v>6228480868286716378387</v>
      </c>
      <c r="V1292" t="e">
        <f>VLOOKUP(U1292,网银退汇!F:G,2,FALSE)</f>
        <v>#N/A</v>
      </c>
      <c r="W1292" t="e">
        <f>VLOOKUP(U1292,网银退汇!F:O,10,FALSE)</f>
        <v>#N/A</v>
      </c>
      <c r="X1292" t="e">
        <f>VLOOKUP(C1292,自助退!L:V,11,FALSE)</f>
        <v>#N/A</v>
      </c>
    </row>
    <row r="1293" spans="1:24">
      <c r="A1293" t="s">
        <v>11964</v>
      </c>
      <c r="B1293" t="s">
        <v>3805</v>
      </c>
      <c r="C1293" t="s">
        <v>9064</v>
      </c>
      <c r="D1293">
        <v>500</v>
      </c>
      <c r="E1293" t="s">
        <v>12007</v>
      </c>
      <c r="F1293" t="s">
        <v>88</v>
      </c>
      <c r="G1293" t="s">
        <v>9066</v>
      </c>
      <c r="H1293" t="s">
        <v>3807</v>
      </c>
      <c r="I1293" t="s">
        <v>10416</v>
      </c>
      <c r="J1293" t="s">
        <v>10424</v>
      </c>
      <c r="K1293" t="s">
        <v>10425</v>
      </c>
      <c r="L1293" t="s">
        <v>10325</v>
      </c>
      <c r="M1293" t="s">
        <v>10326</v>
      </c>
      <c r="N1293" t="s">
        <v>11964</v>
      </c>
      <c r="O1293" t="s">
        <v>10327</v>
      </c>
      <c r="P1293" t="s">
        <v>10328</v>
      </c>
      <c r="Q1293" t="s">
        <v>10329</v>
      </c>
      <c r="R1293" t="s">
        <v>10327</v>
      </c>
      <c r="S1293" t="s">
        <v>10327</v>
      </c>
      <c r="T1293" t="s">
        <v>10330</v>
      </c>
      <c r="U1293" t="str">
        <f t="shared" si="20"/>
        <v>6222620590005006519500</v>
      </c>
      <c r="V1293" t="e">
        <f>VLOOKUP(U1293,网银退汇!F:G,2,FALSE)</f>
        <v>#N/A</v>
      </c>
      <c r="W1293" t="e">
        <f>VLOOKUP(U1293,网银退汇!F:O,10,FALSE)</f>
        <v>#N/A</v>
      </c>
      <c r="X1293" t="e">
        <f>VLOOKUP(C1293,自助退!L:V,11,FALSE)</f>
        <v>#N/A</v>
      </c>
    </row>
    <row r="1294" spans="1:24">
      <c r="A1294" t="s">
        <v>11964</v>
      </c>
      <c r="B1294" t="s">
        <v>3808</v>
      </c>
      <c r="C1294" t="s">
        <v>9067</v>
      </c>
      <c r="D1294">
        <v>500</v>
      </c>
      <c r="E1294" t="s">
        <v>12008</v>
      </c>
      <c r="F1294" t="s">
        <v>88</v>
      </c>
      <c r="G1294" t="s">
        <v>9069</v>
      </c>
      <c r="H1294" t="s">
        <v>3810</v>
      </c>
      <c r="I1294" t="s">
        <v>10322</v>
      </c>
      <c r="J1294" t="s">
        <v>10351</v>
      </c>
      <c r="K1294" t="s">
        <v>10352</v>
      </c>
      <c r="L1294" t="s">
        <v>10325</v>
      </c>
      <c r="M1294" t="s">
        <v>10326</v>
      </c>
      <c r="N1294" t="s">
        <v>11964</v>
      </c>
      <c r="O1294" t="s">
        <v>10327</v>
      </c>
      <c r="P1294" t="s">
        <v>10328</v>
      </c>
      <c r="Q1294" t="s">
        <v>10329</v>
      </c>
      <c r="R1294" t="s">
        <v>10327</v>
      </c>
      <c r="S1294" t="s">
        <v>10327</v>
      </c>
      <c r="T1294" t="s">
        <v>10330</v>
      </c>
      <c r="U1294" t="str">
        <f t="shared" si="20"/>
        <v>6217232410001015531500</v>
      </c>
      <c r="V1294" t="e">
        <f>VLOOKUP(U1294,网银退汇!F:G,2,FALSE)</f>
        <v>#N/A</v>
      </c>
      <c r="W1294" t="e">
        <f>VLOOKUP(U1294,网银退汇!F:O,10,FALSE)</f>
        <v>#N/A</v>
      </c>
      <c r="X1294" t="e">
        <f>VLOOKUP(C1294,自助退!L:V,11,FALSE)</f>
        <v>#N/A</v>
      </c>
    </row>
    <row r="1295" spans="1:24">
      <c r="A1295" t="s">
        <v>11964</v>
      </c>
      <c r="B1295" t="s">
        <v>9070</v>
      </c>
      <c r="C1295" t="s">
        <v>9071</v>
      </c>
      <c r="D1295">
        <v>532</v>
      </c>
      <c r="E1295" t="s">
        <v>12009</v>
      </c>
      <c r="F1295" t="s">
        <v>10363</v>
      </c>
      <c r="G1295" t="s">
        <v>5088</v>
      </c>
      <c r="H1295" t="s">
        <v>3812</v>
      </c>
      <c r="I1295" t="s">
        <v>10322</v>
      </c>
      <c r="J1295" t="s">
        <v>10351</v>
      </c>
      <c r="K1295" t="s">
        <v>10352</v>
      </c>
      <c r="L1295" t="s">
        <v>10325</v>
      </c>
      <c r="M1295" t="s">
        <v>10364</v>
      </c>
      <c r="N1295" t="s">
        <v>11964</v>
      </c>
      <c r="O1295" t="s">
        <v>10327</v>
      </c>
      <c r="P1295" t="s">
        <v>10328</v>
      </c>
      <c r="Q1295" t="s">
        <v>10365</v>
      </c>
      <c r="R1295" t="s">
        <v>10327</v>
      </c>
      <c r="S1295" t="s">
        <v>10327</v>
      </c>
      <c r="T1295" t="s">
        <v>10366</v>
      </c>
      <c r="U1295" t="str">
        <f t="shared" si="20"/>
        <v>6212262511000198642532</v>
      </c>
      <c r="V1295">
        <f>VLOOKUP(U1295,网银退汇!F:G,2,FALSE)</f>
        <v>532</v>
      </c>
      <c r="W1295" t="str">
        <f>VLOOKUP(U1295,网银退汇!F:O,10,FALSE)</f>
        <v>20170626</v>
      </c>
      <c r="X1295">
        <f>VLOOKUP(C1295,自助退!L:V,11,FALSE)</f>
        <v>532</v>
      </c>
    </row>
    <row r="1296" spans="1:24">
      <c r="A1296" t="s">
        <v>11964</v>
      </c>
      <c r="B1296" t="s">
        <v>3813</v>
      </c>
      <c r="C1296" t="s">
        <v>9073</v>
      </c>
      <c r="D1296">
        <v>134</v>
      </c>
      <c r="E1296" t="s">
        <v>12010</v>
      </c>
      <c r="F1296" t="s">
        <v>88</v>
      </c>
      <c r="G1296" t="s">
        <v>256</v>
      </c>
      <c r="H1296" t="s">
        <v>201</v>
      </c>
      <c r="I1296" t="s">
        <v>10335</v>
      </c>
      <c r="J1296" t="s">
        <v>10374</v>
      </c>
      <c r="K1296" t="s">
        <v>10375</v>
      </c>
      <c r="L1296" t="s">
        <v>10325</v>
      </c>
      <c r="M1296" t="s">
        <v>10326</v>
      </c>
      <c r="N1296" t="s">
        <v>11964</v>
      </c>
      <c r="O1296" t="s">
        <v>10327</v>
      </c>
      <c r="P1296" t="s">
        <v>10328</v>
      </c>
      <c r="Q1296" t="s">
        <v>10329</v>
      </c>
      <c r="R1296" t="s">
        <v>10327</v>
      </c>
      <c r="S1296" t="s">
        <v>10327</v>
      </c>
      <c r="T1296" t="s">
        <v>10330</v>
      </c>
      <c r="U1296" t="str">
        <f t="shared" si="20"/>
        <v>6221550315852867134</v>
      </c>
      <c r="V1296" t="e">
        <f>VLOOKUP(U1296,网银退汇!F:G,2,FALSE)</f>
        <v>#N/A</v>
      </c>
      <c r="W1296" t="e">
        <f>VLOOKUP(U1296,网银退汇!F:O,10,FALSE)</f>
        <v>#N/A</v>
      </c>
      <c r="X1296" t="e">
        <f>VLOOKUP(C1296,自助退!L:V,11,FALSE)</f>
        <v>#N/A</v>
      </c>
    </row>
    <row r="1297" spans="1:24">
      <c r="A1297" t="s">
        <v>11964</v>
      </c>
      <c r="B1297" t="s">
        <v>9075</v>
      </c>
      <c r="C1297" t="s">
        <v>9076</v>
      </c>
      <c r="D1297">
        <v>47</v>
      </c>
      <c r="E1297" t="s">
        <v>12011</v>
      </c>
      <c r="F1297" t="s">
        <v>10453</v>
      </c>
      <c r="G1297" t="s">
        <v>5089</v>
      </c>
      <c r="H1297" t="s">
        <v>3815</v>
      </c>
      <c r="I1297" t="s">
        <v>10322</v>
      </c>
      <c r="J1297" t="s">
        <v>10381</v>
      </c>
      <c r="K1297" t="s">
        <v>10382</v>
      </c>
      <c r="L1297" t="s">
        <v>10325</v>
      </c>
      <c r="M1297" t="s">
        <v>10364</v>
      </c>
      <c r="N1297" t="s">
        <v>11964</v>
      </c>
      <c r="O1297" t="s">
        <v>10327</v>
      </c>
      <c r="P1297" t="s">
        <v>10328</v>
      </c>
      <c r="Q1297" t="s">
        <v>10365</v>
      </c>
      <c r="R1297" t="s">
        <v>10327</v>
      </c>
      <c r="S1297" t="s">
        <v>10327</v>
      </c>
      <c r="T1297" t="s">
        <v>10366</v>
      </c>
      <c r="U1297" t="str">
        <f t="shared" si="20"/>
        <v>622848386088230811147</v>
      </c>
      <c r="V1297">
        <f>VLOOKUP(U1297,网银退汇!F:G,2,FALSE)</f>
        <v>47</v>
      </c>
      <c r="W1297" t="str">
        <f>VLOOKUP(U1297,网银退汇!F:O,10,FALSE)</f>
        <v>20170626</v>
      </c>
      <c r="X1297">
        <f>VLOOKUP(C1297,自助退!L:V,11,FALSE)</f>
        <v>47</v>
      </c>
    </row>
    <row r="1298" spans="1:24">
      <c r="A1298" t="s">
        <v>11964</v>
      </c>
      <c r="B1298" t="s">
        <v>3816</v>
      </c>
      <c r="C1298" t="s">
        <v>9078</v>
      </c>
      <c r="D1298">
        <v>641</v>
      </c>
      <c r="E1298" t="s">
        <v>12012</v>
      </c>
      <c r="F1298" t="s">
        <v>88</v>
      </c>
      <c r="G1298" t="s">
        <v>9080</v>
      </c>
      <c r="H1298" t="s">
        <v>3818</v>
      </c>
      <c r="I1298" t="s">
        <v>10322</v>
      </c>
      <c r="J1298" t="s">
        <v>10381</v>
      </c>
      <c r="K1298" t="s">
        <v>10382</v>
      </c>
      <c r="L1298" t="s">
        <v>10325</v>
      </c>
      <c r="M1298" t="s">
        <v>10326</v>
      </c>
      <c r="N1298" t="s">
        <v>11964</v>
      </c>
      <c r="O1298" t="s">
        <v>10327</v>
      </c>
      <c r="P1298" t="s">
        <v>10328</v>
      </c>
      <c r="Q1298" t="s">
        <v>10329</v>
      </c>
      <c r="R1298" t="s">
        <v>10327</v>
      </c>
      <c r="S1298" t="s">
        <v>10327</v>
      </c>
      <c r="T1298" t="s">
        <v>10330</v>
      </c>
      <c r="U1298" t="str">
        <f t="shared" si="20"/>
        <v>6228480868523732279641</v>
      </c>
      <c r="V1298" t="e">
        <f>VLOOKUP(U1298,网银退汇!F:G,2,FALSE)</f>
        <v>#N/A</v>
      </c>
      <c r="W1298" t="e">
        <f>VLOOKUP(U1298,网银退汇!F:O,10,FALSE)</f>
        <v>#N/A</v>
      </c>
      <c r="X1298" t="e">
        <f>VLOOKUP(C1298,自助退!L:V,11,FALSE)</f>
        <v>#N/A</v>
      </c>
    </row>
    <row r="1299" spans="1:24">
      <c r="A1299" t="s">
        <v>11964</v>
      </c>
      <c r="B1299" t="s">
        <v>3819</v>
      </c>
      <c r="C1299" t="s">
        <v>9081</v>
      </c>
      <c r="D1299">
        <v>434</v>
      </c>
      <c r="E1299" t="s">
        <v>12013</v>
      </c>
      <c r="F1299" t="s">
        <v>88</v>
      </c>
      <c r="G1299" t="s">
        <v>9083</v>
      </c>
      <c r="H1299" t="s">
        <v>3821</v>
      </c>
      <c r="I1299" t="s">
        <v>10335</v>
      </c>
      <c r="J1299" t="s">
        <v>10374</v>
      </c>
      <c r="K1299" t="s">
        <v>10375</v>
      </c>
      <c r="L1299" t="s">
        <v>10325</v>
      </c>
      <c r="M1299" t="s">
        <v>10326</v>
      </c>
      <c r="N1299" t="s">
        <v>11964</v>
      </c>
      <c r="O1299" t="s">
        <v>10327</v>
      </c>
      <c r="P1299" t="s">
        <v>10328</v>
      </c>
      <c r="Q1299" t="s">
        <v>10329</v>
      </c>
      <c r="R1299" t="s">
        <v>10327</v>
      </c>
      <c r="S1299" t="s">
        <v>10327</v>
      </c>
      <c r="T1299" t="s">
        <v>10330</v>
      </c>
      <c r="U1299" t="str">
        <f t="shared" si="20"/>
        <v>6230582000057151097434</v>
      </c>
      <c r="V1299" t="e">
        <f>VLOOKUP(U1299,网银退汇!F:G,2,FALSE)</f>
        <v>#N/A</v>
      </c>
      <c r="W1299" t="e">
        <f>VLOOKUP(U1299,网银退汇!F:O,10,FALSE)</f>
        <v>#N/A</v>
      </c>
      <c r="X1299" t="e">
        <f>VLOOKUP(C1299,自助退!L:V,11,FALSE)</f>
        <v>#N/A</v>
      </c>
    </row>
    <row r="1300" spans="1:24">
      <c r="A1300" t="s">
        <v>11964</v>
      </c>
      <c r="B1300" t="s">
        <v>9084</v>
      </c>
      <c r="C1300" t="s">
        <v>9085</v>
      </c>
      <c r="D1300">
        <v>240</v>
      </c>
      <c r="E1300" t="s">
        <v>12014</v>
      </c>
      <c r="F1300" t="s">
        <v>90</v>
      </c>
      <c r="G1300" t="s">
        <v>84</v>
      </c>
      <c r="H1300" t="s">
        <v>91</v>
      </c>
      <c r="I1300" t="s">
        <v>10322</v>
      </c>
      <c r="J1300" t="s">
        <v>10348</v>
      </c>
      <c r="K1300" t="s">
        <v>10349</v>
      </c>
      <c r="L1300" t="s">
        <v>10325</v>
      </c>
      <c r="M1300" t="s">
        <v>10364</v>
      </c>
      <c r="N1300" t="s">
        <v>11964</v>
      </c>
      <c r="O1300" t="s">
        <v>10327</v>
      </c>
      <c r="P1300" t="s">
        <v>10328</v>
      </c>
      <c r="Q1300" t="s">
        <v>10365</v>
      </c>
      <c r="R1300" t="s">
        <v>10327</v>
      </c>
      <c r="S1300" t="s">
        <v>10327</v>
      </c>
      <c r="T1300" t="s">
        <v>10366</v>
      </c>
      <c r="U1300" t="str">
        <f t="shared" si="20"/>
        <v>6236683860003701237240</v>
      </c>
      <c r="V1300">
        <f>VLOOKUP(U1300,网银退汇!F:G,2,FALSE)</f>
        <v>240</v>
      </c>
      <c r="W1300" t="str">
        <f>VLOOKUP(U1300,网银退汇!F:O,10,FALSE)</f>
        <v>20170626</v>
      </c>
      <c r="X1300">
        <f>VLOOKUP(C1300,自助退!L:V,11,FALSE)</f>
        <v>240</v>
      </c>
    </row>
    <row r="1301" spans="1:24">
      <c r="A1301" t="s">
        <v>11964</v>
      </c>
      <c r="B1301" t="s">
        <v>3822</v>
      </c>
      <c r="C1301" t="s">
        <v>9087</v>
      </c>
      <c r="D1301">
        <v>7000</v>
      </c>
      <c r="E1301" t="s">
        <v>12015</v>
      </c>
      <c r="F1301" t="s">
        <v>88</v>
      </c>
      <c r="G1301" t="s">
        <v>9089</v>
      </c>
      <c r="H1301" t="s">
        <v>12016</v>
      </c>
      <c r="I1301" t="s">
        <v>10656</v>
      </c>
      <c r="J1301" t="s">
        <v>10657</v>
      </c>
      <c r="K1301" t="s">
        <v>10402</v>
      </c>
      <c r="L1301" t="s">
        <v>10325</v>
      </c>
      <c r="M1301" t="s">
        <v>10326</v>
      </c>
      <c r="N1301" t="s">
        <v>11964</v>
      </c>
      <c r="O1301" t="s">
        <v>10403</v>
      </c>
      <c r="P1301" t="s">
        <v>10328</v>
      </c>
      <c r="Q1301" t="s">
        <v>10329</v>
      </c>
      <c r="R1301" t="s">
        <v>10327</v>
      </c>
      <c r="S1301" t="s">
        <v>10327</v>
      </c>
      <c r="T1301" t="s">
        <v>10330</v>
      </c>
      <c r="U1301" t="str">
        <f t="shared" si="20"/>
        <v>62319000000564179977000</v>
      </c>
      <c r="V1301" t="e">
        <f>VLOOKUP(U1301,网银退汇!F:G,2,FALSE)</f>
        <v>#N/A</v>
      </c>
      <c r="W1301" t="e">
        <f>VLOOKUP(U1301,网银退汇!F:O,10,FALSE)</f>
        <v>#N/A</v>
      </c>
      <c r="X1301" t="e">
        <f>VLOOKUP(C1301,自助退!L:V,11,FALSE)</f>
        <v>#N/A</v>
      </c>
    </row>
    <row r="1302" spans="1:24">
      <c r="A1302" t="s">
        <v>11964</v>
      </c>
      <c r="B1302" t="s">
        <v>3825</v>
      </c>
      <c r="C1302" t="s">
        <v>9090</v>
      </c>
      <c r="D1302">
        <v>96</v>
      </c>
      <c r="E1302" t="s">
        <v>12017</v>
      </c>
      <c r="F1302" t="s">
        <v>88</v>
      </c>
      <c r="G1302" t="s">
        <v>9092</v>
      </c>
      <c r="H1302" t="s">
        <v>12018</v>
      </c>
      <c r="I1302" t="s">
        <v>10322</v>
      </c>
      <c r="J1302" t="s">
        <v>10351</v>
      </c>
      <c r="K1302" t="s">
        <v>10352</v>
      </c>
      <c r="L1302" t="s">
        <v>10325</v>
      </c>
      <c r="M1302" t="s">
        <v>10326</v>
      </c>
      <c r="N1302" t="s">
        <v>11964</v>
      </c>
      <c r="O1302" t="s">
        <v>10327</v>
      </c>
      <c r="P1302" t="s">
        <v>10328</v>
      </c>
      <c r="Q1302" t="s">
        <v>10329</v>
      </c>
      <c r="R1302" t="s">
        <v>10327</v>
      </c>
      <c r="S1302" t="s">
        <v>10327</v>
      </c>
      <c r="T1302" t="s">
        <v>10330</v>
      </c>
      <c r="U1302" t="str">
        <f t="shared" si="20"/>
        <v>621723251500007895796</v>
      </c>
      <c r="V1302" t="e">
        <f>VLOOKUP(U1302,网银退汇!F:G,2,FALSE)</f>
        <v>#N/A</v>
      </c>
      <c r="W1302" t="e">
        <f>VLOOKUP(U1302,网银退汇!F:O,10,FALSE)</f>
        <v>#N/A</v>
      </c>
      <c r="X1302" t="e">
        <f>VLOOKUP(C1302,自助退!L:V,11,FALSE)</f>
        <v>#N/A</v>
      </c>
    </row>
    <row r="1303" spans="1:24">
      <c r="A1303" t="s">
        <v>11964</v>
      </c>
      <c r="B1303" t="s">
        <v>9093</v>
      </c>
      <c r="C1303" t="s">
        <v>9094</v>
      </c>
      <c r="D1303">
        <v>257</v>
      </c>
      <c r="E1303" t="s">
        <v>12019</v>
      </c>
      <c r="F1303" t="s">
        <v>90</v>
      </c>
      <c r="G1303" t="s">
        <v>5090</v>
      </c>
      <c r="H1303" t="s">
        <v>3829</v>
      </c>
      <c r="I1303" t="s">
        <v>10322</v>
      </c>
      <c r="J1303" t="s">
        <v>10356</v>
      </c>
      <c r="K1303" t="s">
        <v>10357</v>
      </c>
      <c r="L1303" t="s">
        <v>10325</v>
      </c>
      <c r="M1303" t="s">
        <v>10364</v>
      </c>
      <c r="N1303" t="s">
        <v>11964</v>
      </c>
      <c r="O1303" t="s">
        <v>10327</v>
      </c>
      <c r="P1303" t="s">
        <v>10328</v>
      </c>
      <c r="Q1303" t="s">
        <v>10365</v>
      </c>
      <c r="R1303" t="s">
        <v>10327</v>
      </c>
      <c r="S1303" t="s">
        <v>10327</v>
      </c>
      <c r="T1303" t="s">
        <v>10366</v>
      </c>
      <c r="U1303" t="str">
        <f t="shared" si="20"/>
        <v>6217997070006942561257</v>
      </c>
      <c r="V1303">
        <f>VLOOKUP(U1303,网银退汇!F:G,2,FALSE)</f>
        <v>257</v>
      </c>
      <c r="W1303" t="str">
        <f>VLOOKUP(U1303,网银退汇!F:O,10,FALSE)</f>
        <v>20170626</v>
      </c>
      <c r="X1303">
        <f>VLOOKUP(C1303,自助退!L:V,11,FALSE)</f>
        <v>257</v>
      </c>
    </row>
    <row r="1304" spans="1:24">
      <c r="A1304" t="s">
        <v>11964</v>
      </c>
      <c r="B1304" t="s">
        <v>9096</v>
      </c>
      <c r="C1304" t="s">
        <v>9097</v>
      </c>
      <c r="D1304">
        <v>256</v>
      </c>
      <c r="E1304" t="s">
        <v>12020</v>
      </c>
      <c r="F1304" t="s">
        <v>12021</v>
      </c>
      <c r="G1304" t="s">
        <v>5091</v>
      </c>
      <c r="H1304" t="s">
        <v>3831</v>
      </c>
      <c r="I1304" t="s">
        <v>10542</v>
      </c>
      <c r="J1304" t="s">
        <v>10543</v>
      </c>
      <c r="K1304" t="s">
        <v>10544</v>
      </c>
      <c r="L1304" t="s">
        <v>10325</v>
      </c>
      <c r="M1304" t="s">
        <v>10364</v>
      </c>
      <c r="N1304" t="s">
        <v>11964</v>
      </c>
      <c r="O1304" t="s">
        <v>10327</v>
      </c>
      <c r="P1304" t="s">
        <v>10328</v>
      </c>
      <c r="Q1304" t="s">
        <v>10365</v>
      </c>
      <c r="R1304" t="s">
        <v>10327</v>
      </c>
      <c r="S1304" t="s">
        <v>10327</v>
      </c>
      <c r="T1304" t="s">
        <v>10366</v>
      </c>
      <c r="U1304" t="str">
        <f t="shared" si="20"/>
        <v>6228930001089464253256</v>
      </c>
      <c r="V1304">
        <f>VLOOKUP(U1304,网银退汇!F:G,2,FALSE)</f>
        <v>256</v>
      </c>
      <c r="W1304" t="str">
        <f>VLOOKUP(U1304,网银退汇!F:O,10,FALSE)</f>
        <v>20170626</v>
      </c>
      <c r="X1304">
        <f>VLOOKUP(C1304,自助退!L:V,11,FALSE)</f>
        <v>256</v>
      </c>
    </row>
    <row r="1305" spans="1:24">
      <c r="A1305" t="s">
        <v>11964</v>
      </c>
      <c r="B1305" t="s">
        <v>3832</v>
      </c>
      <c r="C1305" t="s">
        <v>9099</v>
      </c>
      <c r="D1305">
        <v>117</v>
      </c>
      <c r="E1305" t="s">
        <v>12022</v>
      </c>
      <c r="F1305" t="s">
        <v>88</v>
      </c>
      <c r="G1305" t="s">
        <v>9101</v>
      </c>
      <c r="H1305" t="s">
        <v>3834</v>
      </c>
      <c r="I1305" t="s">
        <v>10335</v>
      </c>
      <c r="J1305" t="s">
        <v>10</v>
      </c>
      <c r="K1305" t="s">
        <v>10336</v>
      </c>
      <c r="L1305" t="s">
        <v>10325</v>
      </c>
      <c r="M1305" t="s">
        <v>10326</v>
      </c>
      <c r="N1305" t="s">
        <v>11964</v>
      </c>
      <c r="O1305" t="s">
        <v>10327</v>
      </c>
      <c r="P1305" t="s">
        <v>10328</v>
      </c>
      <c r="Q1305" t="s">
        <v>10329</v>
      </c>
      <c r="R1305" t="s">
        <v>10327</v>
      </c>
      <c r="S1305" t="s">
        <v>10327</v>
      </c>
      <c r="T1305" t="s">
        <v>10330</v>
      </c>
      <c r="U1305" t="str">
        <f t="shared" si="20"/>
        <v>6225750009309689117</v>
      </c>
      <c r="V1305" t="e">
        <f>VLOOKUP(U1305,网银退汇!F:G,2,FALSE)</f>
        <v>#N/A</v>
      </c>
      <c r="W1305" t="e">
        <f>VLOOKUP(U1305,网银退汇!F:O,10,FALSE)</f>
        <v>#N/A</v>
      </c>
      <c r="X1305" t="e">
        <f>VLOOKUP(C1305,自助退!L:V,11,FALSE)</f>
        <v>#N/A</v>
      </c>
    </row>
    <row r="1306" spans="1:24">
      <c r="A1306" t="s">
        <v>11964</v>
      </c>
      <c r="B1306" t="s">
        <v>3835</v>
      </c>
      <c r="C1306" t="s">
        <v>9102</v>
      </c>
      <c r="D1306">
        <v>271</v>
      </c>
      <c r="E1306" t="s">
        <v>12023</v>
      </c>
      <c r="F1306" t="s">
        <v>88</v>
      </c>
      <c r="G1306" t="s">
        <v>9016</v>
      </c>
      <c r="H1306" t="s">
        <v>3837</v>
      </c>
      <c r="I1306" t="s">
        <v>10322</v>
      </c>
      <c r="J1306" t="s">
        <v>10351</v>
      </c>
      <c r="K1306" t="s">
        <v>10352</v>
      </c>
      <c r="L1306" t="s">
        <v>10325</v>
      </c>
      <c r="M1306" t="s">
        <v>10326</v>
      </c>
      <c r="N1306" t="s">
        <v>11964</v>
      </c>
      <c r="O1306" t="s">
        <v>10327</v>
      </c>
      <c r="P1306" t="s">
        <v>10328</v>
      </c>
      <c r="Q1306" t="s">
        <v>10329</v>
      </c>
      <c r="R1306" t="s">
        <v>10327</v>
      </c>
      <c r="S1306" t="s">
        <v>10327</v>
      </c>
      <c r="T1306" t="s">
        <v>10330</v>
      </c>
      <c r="U1306" t="str">
        <f t="shared" si="20"/>
        <v>6222022502003763730271</v>
      </c>
      <c r="V1306" t="e">
        <f>VLOOKUP(U1306,网银退汇!F:G,2,FALSE)</f>
        <v>#N/A</v>
      </c>
      <c r="W1306" t="e">
        <f>VLOOKUP(U1306,网银退汇!F:O,10,FALSE)</f>
        <v>#N/A</v>
      </c>
      <c r="X1306" t="e">
        <f>VLOOKUP(C1306,自助退!L:V,11,FALSE)</f>
        <v>#N/A</v>
      </c>
    </row>
    <row r="1307" spans="1:24">
      <c r="A1307" t="s">
        <v>11964</v>
      </c>
      <c r="B1307" t="s">
        <v>3838</v>
      </c>
      <c r="C1307" t="s">
        <v>9104</v>
      </c>
      <c r="D1307">
        <v>615</v>
      </c>
      <c r="E1307" t="s">
        <v>12024</v>
      </c>
      <c r="F1307" t="s">
        <v>88</v>
      </c>
      <c r="G1307" t="s">
        <v>9106</v>
      </c>
      <c r="H1307" t="s">
        <v>3840</v>
      </c>
      <c r="I1307" t="s">
        <v>10322</v>
      </c>
      <c r="J1307" t="s">
        <v>10348</v>
      </c>
      <c r="K1307" t="s">
        <v>10349</v>
      </c>
      <c r="L1307" t="s">
        <v>10325</v>
      </c>
      <c r="M1307" t="s">
        <v>10326</v>
      </c>
      <c r="N1307" t="s">
        <v>11964</v>
      </c>
      <c r="O1307" t="s">
        <v>10327</v>
      </c>
      <c r="P1307" t="s">
        <v>10328</v>
      </c>
      <c r="Q1307" t="s">
        <v>10329</v>
      </c>
      <c r="R1307" t="s">
        <v>10327</v>
      </c>
      <c r="S1307" t="s">
        <v>10327</v>
      </c>
      <c r="T1307" t="s">
        <v>10330</v>
      </c>
      <c r="U1307" t="str">
        <f t="shared" si="20"/>
        <v>6217003860007942939615</v>
      </c>
      <c r="V1307" t="e">
        <f>VLOOKUP(U1307,网银退汇!F:G,2,FALSE)</f>
        <v>#N/A</v>
      </c>
      <c r="W1307" t="e">
        <f>VLOOKUP(U1307,网银退汇!F:O,10,FALSE)</f>
        <v>#N/A</v>
      </c>
      <c r="X1307" t="e">
        <f>VLOOKUP(C1307,自助退!L:V,11,FALSE)</f>
        <v>#N/A</v>
      </c>
    </row>
    <row r="1308" spans="1:24">
      <c r="A1308" t="s">
        <v>11964</v>
      </c>
      <c r="B1308" t="s">
        <v>3841</v>
      </c>
      <c r="C1308" t="s">
        <v>9107</v>
      </c>
      <c r="D1308">
        <v>1000</v>
      </c>
      <c r="E1308" t="s">
        <v>12025</v>
      </c>
      <c r="F1308" t="s">
        <v>88</v>
      </c>
      <c r="G1308" t="s">
        <v>9109</v>
      </c>
      <c r="H1308" t="s">
        <v>3843</v>
      </c>
      <c r="I1308" t="s">
        <v>10322</v>
      </c>
      <c r="J1308" t="s">
        <v>10356</v>
      </c>
      <c r="K1308" t="s">
        <v>10357</v>
      </c>
      <c r="L1308" t="s">
        <v>10325</v>
      </c>
      <c r="M1308" t="s">
        <v>10326</v>
      </c>
      <c r="N1308" t="s">
        <v>11964</v>
      </c>
      <c r="O1308" t="s">
        <v>10327</v>
      </c>
      <c r="P1308" t="s">
        <v>10328</v>
      </c>
      <c r="Q1308" t="s">
        <v>10329</v>
      </c>
      <c r="R1308" t="s">
        <v>10327</v>
      </c>
      <c r="S1308" t="s">
        <v>10327</v>
      </c>
      <c r="T1308" t="s">
        <v>10330</v>
      </c>
      <c r="U1308" t="str">
        <f t="shared" si="20"/>
        <v>62179973000105973451000</v>
      </c>
      <c r="V1308" t="e">
        <f>VLOOKUP(U1308,网银退汇!F:G,2,FALSE)</f>
        <v>#N/A</v>
      </c>
      <c r="W1308" t="e">
        <f>VLOOKUP(U1308,网银退汇!F:O,10,FALSE)</f>
        <v>#N/A</v>
      </c>
      <c r="X1308" t="e">
        <f>VLOOKUP(C1308,自助退!L:V,11,FALSE)</f>
        <v>#N/A</v>
      </c>
    </row>
    <row r="1309" spans="1:24">
      <c r="A1309" t="s">
        <v>11964</v>
      </c>
      <c r="B1309" t="s">
        <v>9110</v>
      </c>
      <c r="C1309" t="s">
        <v>9111</v>
      </c>
      <c r="D1309">
        <v>147</v>
      </c>
      <c r="E1309" t="s">
        <v>12026</v>
      </c>
      <c r="F1309" t="s">
        <v>12027</v>
      </c>
      <c r="G1309" t="s">
        <v>5092</v>
      </c>
      <c r="H1309" t="s">
        <v>3845</v>
      </c>
      <c r="I1309" t="s">
        <v>10400</v>
      </c>
      <c r="J1309" t="s">
        <v>10401</v>
      </c>
      <c r="K1309" t="s">
        <v>10402</v>
      </c>
      <c r="L1309" t="s">
        <v>10325</v>
      </c>
      <c r="M1309" t="s">
        <v>10364</v>
      </c>
      <c r="N1309" t="s">
        <v>11964</v>
      </c>
      <c r="O1309" t="s">
        <v>10403</v>
      </c>
      <c r="P1309" t="s">
        <v>10328</v>
      </c>
      <c r="Q1309" t="s">
        <v>10365</v>
      </c>
      <c r="R1309" t="s">
        <v>10327</v>
      </c>
      <c r="S1309" t="s">
        <v>10327</v>
      </c>
      <c r="T1309" t="s">
        <v>10366</v>
      </c>
      <c r="U1309" t="str">
        <f t="shared" si="20"/>
        <v>6283078001512103147</v>
      </c>
      <c r="V1309">
        <f>VLOOKUP(U1309,网银退汇!F:G,2,FALSE)</f>
        <v>147</v>
      </c>
      <c r="W1309" t="str">
        <f>VLOOKUP(U1309,网银退汇!F:O,10,FALSE)</f>
        <v>20170626</v>
      </c>
      <c r="X1309">
        <f>VLOOKUP(C1309,自助退!L:V,11,FALSE)</f>
        <v>147</v>
      </c>
    </row>
    <row r="1310" spans="1:24">
      <c r="A1310" t="s">
        <v>11964</v>
      </c>
      <c r="B1310" t="s">
        <v>3846</v>
      </c>
      <c r="C1310" t="s">
        <v>9113</v>
      </c>
      <c r="D1310">
        <v>45</v>
      </c>
      <c r="E1310" t="s">
        <v>12028</v>
      </c>
      <c r="F1310" t="s">
        <v>88</v>
      </c>
      <c r="G1310" t="s">
        <v>9115</v>
      </c>
      <c r="H1310" t="s">
        <v>3848</v>
      </c>
      <c r="I1310" t="s">
        <v>10656</v>
      </c>
      <c r="J1310" t="s">
        <v>10657</v>
      </c>
      <c r="K1310" t="s">
        <v>10402</v>
      </c>
      <c r="L1310" t="s">
        <v>10325</v>
      </c>
      <c r="M1310" t="s">
        <v>10326</v>
      </c>
      <c r="N1310" t="s">
        <v>11964</v>
      </c>
      <c r="O1310" t="s">
        <v>10403</v>
      </c>
      <c r="P1310" t="s">
        <v>10328</v>
      </c>
      <c r="Q1310" t="s">
        <v>10329</v>
      </c>
      <c r="R1310" t="s">
        <v>10327</v>
      </c>
      <c r="S1310" t="s">
        <v>10327</v>
      </c>
      <c r="T1310" t="s">
        <v>10330</v>
      </c>
      <c r="U1310" t="str">
        <f t="shared" si="20"/>
        <v>623190000009841207145</v>
      </c>
      <c r="V1310" t="e">
        <f>VLOOKUP(U1310,网银退汇!F:G,2,FALSE)</f>
        <v>#N/A</v>
      </c>
      <c r="W1310" t="e">
        <f>VLOOKUP(U1310,网银退汇!F:O,10,FALSE)</f>
        <v>#N/A</v>
      </c>
      <c r="X1310" t="e">
        <f>VLOOKUP(C1310,自助退!L:V,11,FALSE)</f>
        <v>#N/A</v>
      </c>
    </row>
    <row r="1311" spans="1:24">
      <c r="A1311" t="s">
        <v>11964</v>
      </c>
      <c r="B1311" t="s">
        <v>3849</v>
      </c>
      <c r="C1311" t="s">
        <v>9116</v>
      </c>
      <c r="D1311">
        <v>4048</v>
      </c>
      <c r="E1311" t="s">
        <v>12029</v>
      </c>
      <c r="F1311" t="s">
        <v>88</v>
      </c>
      <c r="G1311" t="s">
        <v>5013</v>
      </c>
      <c r="H1311" t="s">
        <v>3852</v>
      </c>
      <c r="I1311" t="s">
        <v>10335</v>
      </c>
      <c r="J1311" t="s">
        <v>10</v>
      </c>
      <c r="K1311" t="s">
        <v>10336</v>
      </c>
      <c r="L1311" t="s">
        <v>10325</v>
      </c>
      <c r="M1311" t="s">
        <v>10326</v>
      </c>
      <c r="N1311" t="s">
        <v>11964</v>
      </c>
      <c r="O1311" t="s">
        <v>10327</v>
      </c>
      <c r="P1311" t="s">
        <v>10328</v>
      </c>
      <c r="Q1311" t="s">
        <v>10329</v>
      </c>
      <c r="R1311" t="s">
        <v>10327</v>
      </c>
      <c r="S1311" t="s">
        <v>10327</v>
      </c>
      <c r="T1311" t="s">
        <v>10330</v>
      </c>
      <c r="U1311" t="str">
        <f t="shared" si="20"/>
        <v>62257687691222254048</v>
      </c>
      <c r="V1311" t="e">
        <f>VLOOKUP(U1311,网银退汇!F:G,2,FALSE)</f>
        <v>#N/A</v>
      </c>
      <c r="W1311" t="e">
        <f>VLOOKUP(U1311,网银退汇!F:O,10,FALSE)</f>
        <v>#N/A</v>
      </c>
      <c r="X1311" t="e">
        <f>VLOOKUP(C1311,自助退!L:V,11,FALSE)</f>
        <v>#N/A</v>
      </c>
    </row>
    <row r="1312" spans="1:24">
      <c r="A1312" t="s">
        <v>11964</v>
      </c>
      <c r="B1312" t="s">
        <v>3850</v>
      </c>
      <c r="C1312" t="s">
        <v>9118</v>
      </c>
      <c r="D1312">
        <v>100</v>
      </c>
      <c r="E1312" t="s">
        <v>12030</v>
      </c>
      <c r="F1312" t="s">
        <v>88</v>
      </c>
      <c r="G1312" t="s">
        <v>9120</v>
      </c>
      <c r="H1312" t="s">
        <v>3852</v>
      </c>
      <c r="I1312" t="s">
        <v>10335</v>
      </c>
      <c r="J1312" t="s">
        <v>10</v>
      </c>
      <c r="K1312" t="s">
        <v>10336</v>
      </c>
      <c r="L1312" t="s">
        <v>10325</v>
      </c>
      <c r="M1312" t="s">
        <v>10326</v>
      </c>
      <c r="N1312" t="s">
        <v>11964</v>
      </c>
      <c r="O1312" t="s">
        <v>10327</v>
      </c>
      <c r="P1312" t="s">
        <v>10328</v>
      </c>
      <c r="Q1312" t="s">
        <v>10329</v>
      </c>
      <c r="R1312" t="s">
        <v>10327</v>
      </c>
      <c r="S1312" t="s">
        <v>10327</v>
      </c>
      <c r="T1312" t="s">
        <v>10330</v>
      </c>
      <c r="U1312" t="str">
        <f t="shared" si="20"/>
        <v>6214858711516237100</v>
      </c>
      <c r="V1312" t="e">
        <f>VLOOKUP(U1312,网银退汇!F:G,2,FALSE)</f>
        <v>#N/A</v>
      </c>
      <c r="W1312" t="e">
        <f>VLOOKUP(U1312,网银退汇!F:O,10,FALSE)</f>
        <v>#N/A</v>
      </c>
      <c r="X1312" t="e">
        <f>VLOOKUP(C1312,自助退!L:V,11,FALSE)</f>
        <v>#N/A</v>
      </c>
    </row>
    <row r="1313" spans="1:24">
      <c r="A1313" t="s">
        <v>11964</v>
      </c>
      <c r="B1313" t="s">
        <v>3853</v>
      </c>
      <c r="C1313" t="s">
        <v>9121</v>
      </c>
      <c r="D1313">
        <v>200</v>
      </c>
      <c r="E1313" t="s">
        <v>12031</v>
      </c>
      <c r="F1313" t="s">
        <v>88</v>
      </c>
      <c r="G1313" t="s">
        <v>9123</v>
      </c>
      <c r="H1313" t="s">
        <v>3855</v>
      </c>
      <c r="I1313" t="s">
        <v>10335</v>
      </c>
      <c r="J1313" t="s">
        <v>10</v>
      </c>
      <c r="K1313" t="s">
        <v>10336</v>
      </c>
      <c r="L1313" t="s">
        <v>10325</v>
      </c>
      <c r="M1313" t="s">
        <v>10326</v>
      </c>
      <c r="N1313" t="s">
        <v>11964</v>
      </c>
      <c r="O1313" t="s">
        <v>10327</v>
      </c>
      <c r="P1313" t="s">
        <v>10328</v>
      </c>
      <c r="Q1313" t="s">
        <v>10329</v>
      </c>
      <c r="R1313" t="s">
        <v>10327</v>
      </c>
      <c r="S1313" t="s">
        <v>10327</v>
      </c>
      <c r="T1313" t="s">
        <v>10330</v>
      </c>
      <c r="U1313" t="str">
        <f t="shared" si="20"/>
        <v>6214858713422301200</v>
      </c>
      <c r="V1313" t="e">
        <f>VLOOKUP(U1313,网银退汇!F:G,2,FALSE)</f>
        <v>#N/A</v>
      </c>
      <c r="W1313" t="e">
        <f>VLOOKUP(U1313,网银退汇!F:O,10,FALSE)</f>
        <v>#N/A</v>
      </c>
      <c r="X1313" t="e">
        <f>VLOOKUP(C1313,自助退!L:V,11,FALSE)</f>
        <v>#N/A</v>
      </c>
    </row>
    <row r="1314" spans="1:24">
      <c r="A1314" t="s">
        <v>11964</v>
      </c>
      <c r="B1314" t="s">
        <v>3856</v>
      </c>
      <c r="C1314" t="s">
        <v>9124</v>
      </c>
      <c r="D1314">
        <v>645</v>
      </c>
      <c r="E1314" t="s">
        <v>12032</v>
      </c>
      <c r="F1314" t="s">
        <v>88</v>
      </c>
      <c r="G1314" t="s">
        <v>9126</v>
      </c>
      <c r="H1314" t="s">
        <v>12033</v>
      </c>
      <c r="I1314" t="s">
        <v>10322</v>
      </c>
      <c r="J1314" t="s">
        <v>10351</v>
      </c>
      <c r="K1314" t="s">
        <v>10352</v>
      </c>
      <c r="L1314" t="s">
        <v>10325</v>
      </c>
      <c r="M1314" t="s">
        <v>10326</v>
      </c>
      <c r="N1314" t="s">
        <v>11964</v>
      </c>
      <c r="O1314" t="s">
        <v>10327</v>
      </c>
      <c r="P1314" t="s">
        <v>10328</v>
      </c>
      <c r="Q1314" t="s">
        <v>10329</v>
      </c>
      <c r="R1314" t="s">
        <v>10327</v>
      </c>
      <c r="S1314" t="s">
        <v>10327</v>
      </c>
      <c r="T1314" t="s">
        <v>10330</v>
      </c>
      <c r="U1314" t="str">
        <f t="shared" si="20"/>
        <v>6212262502007710364645</v>
      </c>
      <c r="V1314" t="e">
        <f>VLOOKUP(U1314,网银退汇!F:G,2,FALSE)</f>
        <v>#N/A</v>
      </c>
      <c r="W1314" t="e">
        <f>VLOOKUP(U1314,网银退汇!F:O,10,FALSE)</f>
        <v>#N/A</v>
      </c>
      <c r="X1314" t="e">
        <f>VLOOKUP(C1314,自助退!L:V,11,FALSE)</f>
        <v>#N/A</v>
      </c>
    </row>
    <row r="1315" spans="1:24">
      <c r="A1315" t="s">
        <v>11964</v>
      </c>
      <c r="B1315" t="s">
        <v>9127</v>
      </c>
      <c r="C1315" t="s">
        <v>9128</v>
      </c>
      <c r="D1315">
        <v>700</v>
      </c>
      <c r="E1315" t="s">
        <v>12034</v>
      </c>
      <c r="F1315" t="s">
        <v>10363</v>
      </c>
      <c r="G1315" t="s">
        <v>5093</v>
      </c>
      <c r="H1315" t="s">
        <v>3860</v>
      </c>
      <c r="I1315" t="s">
        <v>10335</v>
      </c>
      <c r="J1315" t="s">
        <v>10</v>
      </c>
      <c r="K1315" t="s">
        <v>10336</v>
      </c>
      <c r="L1315" t="s">
        <v>10325</v>
      </c>
      <c r="M1315" t="s">
        <v>10364</v>
      </c>
      <c r="N1315" t="s">
        <v>11964</v>
      </c>
      <c r="O1315" t="s">
        <v>10327</v>
      </c>
      <c r="P1315" t="s">
        <v>10328</v>
      </c>
      <c r="Q1315" t="s">
        <v>10365</v>
      </c>
      <c r="R1315" t="s">
        <v>10327</v>
      </c>
      <c r="S1315" t="s">
        <v>10327</v>
      </c>
      <c r="T1315" t="s">
        <v>10366</v>
      </c>
      <c r="U1315" t="str">
        <f t="shared" si="20"/>
        <v>6225768380011708700</v>
      </c>
      <c r="V1315">
        <f>VLOOKUP(U1315,网银退汇!F:G,2,FALSE)</f>
        <v>700</v>
      </c>
      <c r="W1315" t="str">
        <f>VLOOKUP(U1315,网银退汇!F:O,10,FALSE)</f>
        <v>20170626</v>
      </c>
      <c r="X1315">
        <f>VLOOKUP(C1315,自助退!L:V,11,FALSE)</f>
        <v>700</v>
      </c>
    </row>
    <row r="1316" spans="1:24">
      <c r="A1316" t="s">
        <v>11964</v>
      </c>
      <c r="B1316" t="s">
        <v>9130</v>
      </c>
      <c r="C1316" t="s">
        <v>9131</v>
      </c>
      <c r="D1316">
        <v>583</v>
      </c>
      <c r="E1316" t="s">
        <v>12035</v>
      </c>
      <c r="F1316" t="s">
        <v>10363</v>
      </c>
      <c r="G1316" t="s">
        <v>273</v>
      </c>
      <c r="H1316" t="s">
        <v>282</v>
      </c>
      <c r="I1316" t="s">
        <v>10322</v>
      </c>
      <c r="J1316" t="s">
        <v>10351</v>
      </c>
      <c r="K1316" t="s">
        <v>10352</v>
      </c>
      <c r="L1316" t="s">
        <v>10325</v>
      </c>
      <c r="M1316" t="s">
        <v>10364</v>
      </c>
      <c r="N1316" t="s">
        <v>11964</v>
      </c>
      <c r="O1316" t="s">
        <v>10327</v>
      </c>
      <c r="P1316" t="s">
        <v>10328</v>
      </c>
      <c r="Q1316" t="s">
        <v>10365</v>
      </c>
      <c r="R1316" t="s">
        <v>10327</v>
      </c>
      <c r="S1316" t="s">
        <v>10327</v>
      </c>
      <c r="T1316" t="s">
        <v>10366</v>
      </c>
      <c r="U1316" t="str">
        <f t="shared" si="20"/>
        <v>6212262516001027955583</v>
      </c>
      <c r="V1316">
        <f>VLOOKUP(U1316,网银退汇!F:G,2,FALSE)</f>
        <v>583</v>
      </c>
      <c r="W1316" t="str">
        <f>VLOOKUP(U1316,网银退汇!F:O,10,FALSE)</f>
        <v>20170626</v>
      </c>
      <c r="X1316">
        <f>VLOOKUP(C1316,自助退!L:V,11,FALSE)</f>
        <v>583</v>
      </c>
    </row>
    <row r="1317" spans="1:24">
      <c r="A1317" t="s">
        <v>11964</v>
      </c>
      <c r="B1317" t="s">
        <v>3861</v>
      </c>
      <c r="C1317" t="s">
        <v>9133</v>
      </c>
      <c r="D1317">
        <v>8640</v>
      </c>
      <c r="E1317" t="s">
        <v>12036</v>
      </c>
      <c r="F1317" t="s">
        <v>88</v>
      </c>
      <c r="G1317" t="s">
        <v>9135</v>
      </c>
      <c r="H1317" t="s">
        <v>12037</v>
      </c>
      <c r="I1317" t="s">
        <v>10656</v>
      </c>
      <c r="J1317" t="s">
        <v>10657</v>
      </c>
      <c r="K1317" t="s">
        <v>10402</v>
      </c>
      <c r="L1317" t="s">
        <v>10325</v>
      </c>
      <c r="M1317" t="s">
        <v>10326</v>
      </c>
      <c r="N1317" t="s">
        <v>11964</v>
      </c>
      <c r="O1317" t="s">
        <v>10403</v>
      </c>
      <c r="P1317" t="s">
        <v>10328</v>
      </c>
      <c r="Q1317" t="s">
        <v>10329</v>
      </c>
      <c r="R1317" t="s">
        <v>10327</v>
      </c>
      <c r="S1317" t="s">
        <v>10327</v>
      </c>
      <c r="T1317" t="s">
        <v>10330</v>
      </c>
      <c r="U1317" t="str">
        <f t="shared" si="20"/>
        <v>62319000000637960608640</v>
      </c>
      <c r="V1317" t="e">
        <f>VLOOKUP(U1317,网银退汇!F:G,2,FALSE)</f>
        <v>#N/A</v>
      </c>
      <c r="W1317" t="e">
        <f>VLOOKUP(U1317,网银退汇!F:O,10,FALSE)</f>
        <v>#N/A</v>
      </c>
      <c r="X1317" t="e">
        <f>VLOOKUP(C1317,自助退!L:V,11,FALSE)</f>
        <v>#N/A</v>
      </c>
    </row>
    <row r="1318" spans="1:24">
      <c r="A1318" t="s">
        <v>11964</v>
      </c>
      <c r="B1318" t="s">
        <v>9136</v>
      </c>
      <c r="C1318" t="s">
        <v>9137</v>
      </c>
      <c r="D1318">
        <v>144</v>
      </c>
      <c r="E1318" t="s">
        <v>12038</v>
      </c>
      <c r="F1318" t="s">
        <v>90</v>
      </c>
      <c r="G1318" t="s">
        <v>5094</v>
      </c>
      <c r="H1318" t="s">
        <v>3865</v>
      </c>
      <c r="I1318" t="s">
        <v>10322</v>
      </c>
      <c r="J1318" t="s">
        <v>10348</v>
      </c>
      <c r="K1318" t="s">
        <v>10349</v>
      </c>
      <c r="L1318" t="s">
        <v>10325</v>
      </c>
      <c r="M1318" t="s">
        <v>10364</v>
      </c>
      <c r="N1318" t="s">
        <v>11964</v>
      </c>
      <c r="O1318" t="s">
        <v>10327</v>
      </c>
      <c r="P1318" t="s">
        <v>10328</v>
      </c>
      <c r="Q1318" t="s">
        <v>10365</v>
      </c>
      <c r="R1318" t="s">
        <v>10327</v>
      </c>
      <c r="S1318" t="s">
        <v>10327</v>
      </c>
      <c r="T1318" t="s">
        <v>10366</v>
      </c>
      <c r="U1318" t="str">
        <f t="shared" si="20"/>
        <v>6217003860015364209144</v>
      </c>
      <c r="V1318">
        <f>VLOOKUP(U1318,网银退汇!F:G,2,FALSE)</f>
        <v>144</v>
      </c>
      <c r="W1318" t="str">
        <f>VLOOKUP(U1318,网银退汇!F:O,10,FALSE)</f>
        <v>20170626</v>
      </c>
      <c r="X1318">
        <f>VLOOKUP(C1318,自助退!L:V,11,FALSE)</f>
        <v>144</v>
      </c>
    </row>
    <row r="1319" spans="1:24">
      <c r="A1319" t="s">
        <v>11964</v>
      </c>
      <c r="B1319" t="s">
        <v>3866</v>
      </c>
      <c r="C1319" t="s">
        <v>9139</v>
      </c>
      <c r="D1319">
        <v>500</v>
      </c>
      <c r="E1319" t="s">
        <v>12039</v>
      </c>
      <c r="F1319" t="s">
        <v>88</v>
      </c>
      <c r="G1319" t="s">
        <v>9141</v>
      </c>
      <c r="H1319" t="s">
        <v>3868</v>
      </c>
      <c r="I1319" t="s">
        <v>10656</v>
      </c>
      <c r="J1319" t="s">
        <v>10657</v>
      </c>
      <c r="K1319" t="s">
        <v>10402</v>
      </c>
      <c r="L1319" t="s">
        <v>10325</v>
      </c>
      <c r="M1319" t="s">
        <v>10326</v>
      </c>
      <c r="N1319" t="s">
        <v>11964</v>
      </c>
      <c r="O1319" t="s">
        <v>10403</v>
      </c>
      <c r="P1319" t="s">
        <v>10328</v>
      </c>
      <c r="Q1319" t="s">
        <v>10329</v>
      </c>
      <c r="R1319" t="s">
        <v>10327</v>
      </c>
      <c r="S1319" t="s">
        <v>10327</v>
      </c>
      <c r="T1319" t="s">
        <v>10330</v>
      </c>
      <c r="U1319" t="str">
        <f t="shared" si="20"/>
        <v>6231900000060666639500</v>
      </c>
      <c r="V1319" t="e">
        <f>VLOOKUP(U1319,网银退汇!F:G,2,FALSE)</f>
        <v>#N/A</v>
      </c>
      <c r="W1319" t="e">
        <f>VLOOKUP(U1319,网银退汇!F:O,10,FALSE)</f>
        <v>#N/A</v>
      </c>
      <c r="X1319" t="e">
        <f>VLOOKUP(C1319,自助退!L:V,11,FALSE)</f>
        <v>#N/A</v>
      </c>
    </row>
    <row r="1320" spans="1:24">
      <c r="A1320" t="s">
        <v>11964</v>
      </c>
      <c r="B1320" t="s">
        <v>3869</v>
      </c>
      <c r="C1320" t="s">
        <v>9142</v>
      </c>
      <c r="D1320">
        <v>1360</v>
      </c>
      <c r="E1320" t="s">
        <v>12040</v>
      </c>
      <c r="F1320" t="s">
        <v>88</v>
      </c>
      <c r="G1320" t="s">
        <v>9144</v>
      </c>
      <c r="H1320" t="s">
        <v>3863</v>
      </c>
      <c r="I1320" t="s">
        <v>10322</v>
      </c>
      <c r="J1320" t="s">
        <v>10351</v>
      </c>
      <c r="K1320" t="s">
        <v>10352</v>
      </c>
      <c r="L1320" t="s">
        <v>10325</v>
      </c>
      <c r="M1320" t="s">
        <v>10326</v>
      </c>
      <c r="N1320" t="s">
        <v>11964</v>
      </c>
      <c r="O1320" t="s">
        <v>10327</v>
      </c>
      <c r="P1320" t="s">
        <v>10328</v>
      </c>
      <c r="Q1320" t="s">
        <v>10329</v>
      </c>
      <c r="R1320" t="s">
        <v>10327</v>
      </c>
      <c r="S1320" t="s">
        <v>10327</v>
      </c>
      <c r="T1320" t="s">
        <v>10330</v>
      </c>
      <c r="U1320" t="str">
        <f t="shared" si="20"/>
        <v>62128825020007607961360</v>
      </c>
      <c r="V1320" t="e">
        <f>VLOOKUP(U1320,网银退汇!F:G,2,FALSE)</f>
        <v>#N/A</v>
      </c>
      <c r="W1320" t="e">
        <f>VLOOKUP(U1320,网银退汇!F:O,10,FALSE)</f>
        <v>#N/A</v>
      </c>
      <c r="X1320" t="e">
        <f>VLOOKUP(C1320,自助退!L:V,11,FALSE)</f>
        <v>#N/A</v>
      </c>
    </row>
    <row r="1321" spans="1:24">
      <c r="A1321" t="s">
        <v>11964</v>
      </c>
      <c r="B1321" t="s">
        <v>3870</v>
      </c>
      <c r="C1321" t="s">
        <v>9145</v>
      </c>
      <c r="D1321">
        <v>463</v>
      </c>
      <c r="E1321" t="s">
        <v>12041</v>
      </c>
      <c r="F1321" t="s">
        <v>88</v>
      </c>
      <c r="G1321" t="s">
        <v>9147</v>
      </c>
      <c r="H1321" t="s">
        <v>3872</v>
      </c>
      <c r="I1321" t="s">
        <v>10322</v>
      </c>
      <c r="J1321" t="s">
        <v>10381</v>
      </c>
      <c r="K1321" t="s">
        <v>10382</v>
      </c>
      <c r="L1321" t="s">
        <v>10325</v>
      </c>
      <c r="M1321" t="s">
        <v>10326</v>
      </c>
      <c r="N1321" t="s">
        <v>11964</v>
      </c>
      <c r="O1321" t="s">
        <v>10327</v>
      </c>
      <c r="P1321" t="s">
        <v>10328</v>
      </c>
      <c r="Q1321" t="s">
        <v>10329</v>
      </c>
      <c r="R1321" t="s">
        <v>10327</v>
      </c>
      <c r="S1321" t="s">
        <v>10327</v>
      </c>
      <c r="T1321" t="s">
        <v>10330</v>
      </c>
      <c r="U1321" t="str">
        <f t="shared" si="20"/>
        <v>6228483318264879878463</v>
      </c>
      <c r="V1321" t="e">
        <f>VLOOKUP(U1321,网银退汇!F:G,2,FALSE)</f>
        <v>#N/A</v>
      </c>
      <c r="W1321" t="e">
        <f>VLOOKUP(U1321,网银退汇!F:O,10,FALSE)</f>
        <v>#N/A</v>
      </c>
      <c r="X1321" t="e">
        <f>VLOOKUP(C1321,自助退!L:V,11,FALSE)</f>
        <v>#N/A</v>
      </c>
    </row>
    <row r="1322" spans="1:24">
      <c r="A1322" t="s">
        <v>11964</v>
      </c>
      <c r="B1322" t="s">
        <v>3873</v>
      </c>
      <c r="C1322" t="s">
        <v>9148</v>
      </c>
      <c r="D1322">
        <v>500</v>
      </c>
      <c r="E1322" t="s">
        <v>12042</v>
      </c>
      <c r="F1322" t="s">
        <v>88</v>
      </c>
      <c r="G1322" t="s">
        <v>9150</v>
      </c>
      <c r="H1322" t="s">
        <v>3875</v>
      </c>
      <c r="I1322" t="s">
        <v>10322</v>
      </c>
      <c r="J1322" t="s">
        <v>10397</v>
      </c>
      <c r="K1322" t="s">
        <v>10398</v>
      </c>
      <c r="L1322" t="s">
        <v>10325</v>
      </c>
      <c r="M1322" t="s">
        <v>10326</v>
      </c>
      <c r="N1322" t="s">
        <v>11964</v>
      </c>
      <c r="O1322" t="s">
        <v>10327</v>
      </c>
      <c r="P1322" t="s">
        <v>10328</v>
      </c>
      <c r="Q1322" t="s">
        <v>10329</v>
      </c>
      <c r="R1322" t="s">
        <v>10327</v>
      </c>
      <c r="S1322" t="s">
        <v>10327</v>
      </c>
      <c r="T1322" t="s">
        <v>10330</v>
      </c>
      <c r="U1322" t="str">
        <f t="shared" si="20"/>
        <v>6259699003299892500</v>
      </c>
      <c r="V1322" t="e">
        <f>VLOOKUP(U1322,网银退汇!F:G,2,FALSE)</f>
        <v>#N/A</v>
      </c>
      <c r="W1322" t="e">
        <f>VLOOKUP(U1322,网银退汇!F:O,10,FALSE)</f>
        <v>#N/A</v>
      </c>
      <c r="X1322" t="e">
        <f>VLOOKUP(C1322,自助退!L:V,11,FALSE)</f>
        <v>#N/A</v>
      </c>
    </row>
    <row r="1323" spans="1:24">
      <c r="A1323" t="s">
        <v>11964</v>
      </c>
      <c r="B1323" t="s">
        <v>3876</v>
      </c>
      <c r="C1323" t="s">
        <v>9151</v>
      </c>
      <c r="D1323">
        <v>1424</v>
      </c>
      <c r="E1323" t="s">
        <v>12043</v>
      </c>
      <c r="F1323" t="s">
        <v>88</v>
      </c>
      <c r="G1323" t="s">
        <v>9153</v>
      </c>
      <c r="H1323" t="s">
        <v>3878</v>
      </c>
      <c r="I1323" t="s">
        <v>10322</v>
      </c>
      <c r="J1323" t="s">
        <v>10381</v>
      </c>
      <c r="K1323" t="s">
        <v>10382</v>
      </c>
      <c r="L1323" t="s">
        <v>10325</v>
      </c>
      <c r="M1323" t="s">
        <v>10326</v>
      </c>
      <c r="N1323" t="s">
        <v>11964</v>
      </c>
      <c r="O1323" t="s">
        <v>10327</v>
      </c>
      <c r="P1323" t="s">
        <v>10328</v>
      </c>
      <c r="Q1323" t="s">
        <v>10329</v>
      </c>
      <c r="R1323" t="s">
        <v>10327</v>
      </c>
      <c r="S1323" t="s">
        <v>10327</v>
      </c>
      <c r="T1323" t="s">
        <v>10330</v>
      </c>
      <c r="U1323" t="str">
        <f t="shared" si="20"/>
        <v>62284533560030625681424</v>
      </c>
      <c r="V1323" t="e">
        <f>VLOOKUP(U1323,网银退汇!F:G,2,FALSE)</f>
        <v>#N/A</v>
      </c>
      <c r="W1323" t="e">
        <f>VLOOKUP(U1323,网银退汇!F:O,10,FALSE)</f>
        <v>#N/A</v>
      </c>
      <c r="X1323" t="e">
        <f>VLOOKUP(C1323,自助退!L:V,11,FALSE)</f>
        <v>#N/A</v>
      </c>
    </row>
    <row r="1324" spans="1:24">
      <c r="A1324" t="s">
        <v>11964</v>
      </c>
      <c r="B1324" t="s">
        <v>9154</v>
      </c>
      <c r="C1324" t="s">
        <v>9155</v>
      </c>
      <c r="D1324">
        <v>520</v>
      </c>
      <c r="E1324" t="s">
        <v>12044</v>
      </c>
      <c r="F1324" t="s">
        <v>96</v>
      </c>
      <c r="G1324" t="s">
        <v>5095</v>
      </c>
      <c r="H1324" t="s">
        <v>3880</v>
      </c>
      <c r="I1324" t="s">
        <v>10656</v>
      </c>
      <c r="J1324" t="s">
        <v>10657</v>
      </c>
      <c r="K1324" t="s">
        <v>10402</v>
      </c>
      <c r="L1324" t="s">
        <v>10325</v>
      </c>
      <c r="M1324" t="s">
        <v>10364</v>
      </c>
      <c r="N1324" t="s">
        <v>11964</v>
      </c>
      <c r="O1324" t="s">
        <v>10403</v>
      </c>
      <c r="P1324" t="s">
        <v>10328</v>
      </c>
      <c r="Q1324" t="s">
        <v>10365</v>
      </c>
      <c r="R1324" t="s">
        <v>10327</v>
      </c>
      <c r="S1324" t="s">
        <v>10327</v>
      </c>
      <c r="T1324" t="s">
        <v>10366</v>
      </c>
      <c r="U1324" t="str">
        <f t="shared" si="20"/>
        <v>6223691550544674520</v>
      </c>
      <c r="V1324">
        <f>VLOOKUP(U1324,网银退汇!F:G,2,FALSE)</f>
        <v>520</v>
      </c>
      <c r="W1324" t="str">
        <f>VLOOKUP(U1324,网银退汇!F:O,10,FALSE)</f>
        <v>20170626</v>
      </c>
      <c r="X1324">
        <f>VLOOKUP(C1324,自助退!L:V,11,FALSE)</f>
        <v>520</v>
      </c>
    </row>
    <row r="1325" spans="1:24">
      <c r="A1325" t="s">
        <v>11964</v>
      </c>
      <c r="B1325" t="s">
        <v>3881</v>
      </c>
      <c r="C1325" t="s">
        <v>9157</v>
      </c>
      <c r="D1325">
        <v>300</v>
      </c>
      <c r="E1325" t="s">
        <v>12045</v>
      </c>
      <c r="F1325" t="s">
        <v>88</v>
      </c>
      <c r="G1325" t="s">
        <v>9159</v>
      </c>
      <c r="H1325" t="s">
        <v>3883</v>
      </c>
      <c r="I1325" t="s">
        <v>10335</v>
      </c>
      <c r="J1325" t="s">
        <v>10374</v>
      </c>
      <c r="K1325" t="s">
        <v>10375</v>
      </c>
      <c r="L1325" t="s">
        <v>10325</v>
      </c>
      <c r="M1325" t="s">
        <v>10326</v>
      </c>
      <c r="N1325" t="s">
        <v>11964</v>
      </c>
      <c r="O1325" t="s">
        <v>10327</v>
      </c>
      <c r="P1325" t="s">
        <v>10328</v>
      </c>
      <c r="Q1325" t="s">
        <v>10329</v>
      </c>
      <c r="R1325" t="s">
        <v>10327</v>
      </c>
      <c r="S1325" t="s">
        <v>10327</v>
      </c>
      <c r="T1325" t="s">
        <v>10330</v>
      </c>
      <c r="U1325" t="str">
        <f t="shared" si="20"/>
        <v>6221550466615477300</v>
      </c>
      <c r="V1325" t="e">
        <f>VLOOKUP(U1325,网银退汇!F:G,2,FALSE)</f>
        <v>#N/A</v>
      </c>
      <c r="W1325" t="e">
        <f>VLOOKUP(U1325,网银退汇!F:O,10,FALSE)</f>
        <v>#N/A</v>
      </c>
      <c r="X1325" t="e">
        <f>VLOOKUP(C1325,自助退!L:V,11,FALSE)</f>
        <v>#N/A</v>
      </c>
    </row>
    <row r="1326" spans="1:24">
      <c r="A1326" t="s">
        <v>11964</v>
      </c>
      <c r="B1326" t="s">
        <v>9160</v>
      </c>
      <c r="C1326" t="s">
        <v>9161</v>
      </c>
      <c r="D1326">
        <v>489</v>
      </c>
      <c r="E1326" t="s">
        <v>12046</v>
      </c>
      <c r="F1326" t="s">
        <v>96</v>
      </c>
      <c r="G1326" t="s">
        <v>5096</v>
      </c>
      <c r="H1326" t="s">
        <v>3885</v>
      </c>
      <c r="I1326" t="s">
        <v>10656</v>
      </c>
      <c r="J1326" t="s">
        <v>10657</v>
      </c>
      <c r="K1326" t="s">
        <v>10402</v>
      </c>
      <c r="L1326" t="s">
        <v>10325</v>
      </c>
      <c r="M1326" t="s">
        <v>10364</v>
      </c>
      <c r="N1326" t="s">
        <v>11964</v>
      </c>
      <c r="O1326" t="s">
        <v>10403</v>
      </c>
      <c r="P1326" t="s">
        <v>10328</v>
      </c>
      <c r="Q1326" t="s">
        <v>10365</v>
      </c>
      <c r="R1326" t="s">
        <v>10327</v>
      </c>
      <c r="S1326" t="s">
        <v>10327</v>
      </c>
      <c r="T1326" t="s">
        <v>10366</v>
      </c>
      <c r="U1326" t="str">
        <f t="shared" si="20"/>
        <v>6231900000068019849489</v>
      </c>
      <c r="V1326">
        <f>VLOOKUP(U1326,网银退汇!F:G,2,FALSE)</f>
        <v>489</v>
      </c>
      <c r="W1326" t="str">
        <f>VLOOKUP(U1326,网银退汇!F:O,10,FALSE)</f>
        <v>20170626</v>
      </c>
      <c r="X1326">
        <f>VLOOKUP(C1326,自助退!L:V,11,FALSE)</f>
        <v>489</v>
      </c>
    </row>
    <row r="1327" spans="1:24">
      <c r="A1327" t="s">
        <v>11964</v>
      </c>
      <c r="B1327" t="s">
        <v>3886</v>
      </c>
      <c r="C1327" t="s">
        <v>9163</v>
      </c>
      <c r="D1327">
        <v>990</v>
      </c>
      <c r="E1327" t="s">
        <v>12047</v>
      </c>
      <c r="F1327" t="s">
        <v>88</v>
      </c>
      <c r="G1327" t="s">
        <v>363</v>
      </c>
      <c r="H1327" t="s">
        <v>12048</v>
      </c>
      <c r="I1327" t="s">
        <v>10322</v>
      </c>
      <c r="J1327" t="s">
        <v>10359</v>
      </c>
      <c r="K1327" t="s">
        <v>10360</v>
      </c>
      <c r="L1327" t="s">
        <v>10325</v>
      </c>
      <c r="M1327" t="s">
        <v>10326</v>
      </c>
      <c r="N1327" t="s">
        <v>11964</v>
      </c>
      <c r="O1327" t="s">
        <v>10327</v>
      </c>
      <c r="P1327" t="s">
        <v>10328</v>
      </c>
      <c r="Q1327" t="s">
        <v>10329</v>
      </c>
      <c r="R1327" t="s">
        <v>10327</v>
      </c>
      <c r="S1327" t="s">
        <v>10327</v>
      </c>
      <c r="T1327" t="s">
        <v>10330</v>
      </c>
      <c r="U1327" t="str">
        <f t="shared" si="20"/>
        <v>5257465381658941990</v>
      </c>
      <c r="V1327" t="e">
        <f>VLOOKUP(U1327,网银退汇!F:G,2,FALSE)</f>
        <v>#N/A</v>
      </c>
      <c r="W1327" t="e">
        <f>VLOOKUP(U1327,网银退汇!F:O,10,FALSE)</f>
        <v>#N/A</v>
      </c>
      <c r="X1327" t="e">
        <f>VLOOKUP(C1327,自助退!L:V,11,FALSE)</f>
        <v>#N/A</v>
      </c>
    </row>
    <row r="1328" spans="1:24">
      <c r="A1328" t="s">
        <v>11964</v>
      </c>
      <c r="B1328" t="s">
        <v>3887</v>
      </c>
      <c r="C1328" t="s">
        <v>9165</v>
      </c>
      <c r="D1328">
        <v>100</v>
      </c>
      <c r="E1328" t="s">
        <v>12049</v>
      </c>
      <c r="F1328" t="s">
        <v>88</v>
      </c>
      <c r="G1328" t="s">
        <v>9167</v>
      </c>
      <c r="H1328" t="s">
        <v>3889</v>
      </c>
      <c r="I1328" t="s">
        <v>10322</v>
      </c>
      <c r="J1328" t="s">
        <v>10348</v>
      </c>
      <c r="K1328" t="s">
        <v>10349</v>
      </c>
      <c r="L1328" t="s">
        <v>10325</v>
      </c>
      <c r="M1328" t="s">
        <v>10326</v>
      </c>
      <c r="N1328" t="s">
        <v>11964</v>
      </c>
      <c r="O1328" t="s">
        <v>10327</v>
      </c>
      <c r="P1328" t="s">
        <v>10328</v>
      </c>
      <c r="Q1328" t="s">
        <v>10329</v>
      </c>
      <c r="R1328" t="s">
        <v>10327</v>
      </c>
      <c r="S1328" t="s">
        <v>10327</v>
      </c>
      <c r="T1328" t="s">
        <v>10330</v>
      </c>
      <c r="U1328" t="str">
        <f t="shared" si="20"/>
        <v>6221682905488305100</v>
      </c>
      <c r="V1328">
        <f>VLOOKUP(U1328,网银退汇!F:G,2,FALSE)</f>
        <v>100</v>
      </c>
      <c r="W1328" t="str">
        <f>VLOOKUP(U1328,网银退汇!F:O,10,FALSE)</f>
        <v>20170627</v>
      </c>
      <c r="X1328" t="e">
        <f>VLOOKUP(C1328,自助退!L:V,11,FALSE)</f>
        <v>#N/A</v>
      </c>
    </row>
    <row r="1329" spans="1:24">
      <c r="A1329" t="s">
        <v>11964</v>
      </c>
      <c r="B1329" t="s">
        <v>3890</v>
      </c>
      <c r="C1329" t="s">
        <v>9168</v>
      </c>
      <c r="D1329">
        <v>47</v>
      </c>
      <c r="E1329" t="s">
        <v>12050</v>
      </c>
      <c r="F1329" t="s">
        <v>88</v>
      </c>
      <c r="G1329" t="s">
        <v>9170</v>
      </c>
      <c r="H1329" t="s">
        <v>3892</v>
      </c>
      <c r="I1329" t="s">
        <v>10322</v>
      </c>
      <c r="J1329" t="s">
        <v>10348</v>
      </c>
      <c r="K1329" t="s">
        <v>10349</v>
      </c>
      <c r="L1329" t="s">
        <v>10325</v>
      </c>
      <c r="M1329" t="s">
        <v>10326</v>
      </c>
      <c r="N1329" t="s">
        <v>11964</v>
      </c>
      <c r="O1329" t="s">
        <v>10327</v>
      </c>
      <c r="P1329" t="s">
        <v>10328</v>
      </c>
      <c r="Q1329" t="s">
        <v>10329</v>
      </c>
      <c r="R1329" t="s">
        <v>10327</v>
      </c>
      <c r="S1329" t="s">
        <v>10327</v>
      </c>
      <c r="T1329" t="s">
        <v>10330</v>
      </c>
      <c r="U1329" t="str">
        <f t="shared" si="20"/>
        <v>621700398000087072947</v>
      </c>
      <c r="V1329" t="e">
        <f>VLOOKUP(U1329,网银退汇!F:G,2,FALSE)</f>
        <v>#N/A</v>
      </c>
      <c r="W1329" t="e">
        <f>VLOOKUP(U1329,网银退汇!F:O,10,FALSE)</f>
        <v>#N/A</v>
      </c>
      <c r="X1329" t="e">
        <f>VLOOKUP(C1329,自助退!L:V,11,FALSE)</f>
        <v>#N/A</v>
      </c>
    </row>
    <row r="1330" spans="1:24">
      <c r="A1330" t="s">
        <v>11964</v>
      </c>
      <c r="B1330" t="s">
        <v>3893</v>
      </c>
      <c r="C1330" t="s">
        <v>9171</v>
      </c>
      <c r="D1330">
        <v>2784</v>
      </c>
      <c r="E1330" t="s">
        <v>12051</v>
      </c>
      <c r="F1330" t="s">
        <v>88</v>
      </c>
      <c r="G1330" t="s">
        <v>4947</v>
      </c>
      <c r="H1330" t="s">
        <v>1509</v>
      </c>
      <c r="I1330" t="s">
        <v>10656</v>
      </c>
      <c r="J1330" t="s">
        <v>10657</v>
      </c>
      <c r="K1330" t="s">
        <v>10402</v>
      </c>
      <c r="L1330" t="s">
        <v>10325</v>
      </c>
      <c r="M1330" t="s">
        <v>10326</v>
      </c>
      <c r="N1330" t="s">
        <v>11964</v>
      </c>
      <c r="O1330" t="s">
        <v>10403</v>
      </c>
      <c r="P1330" t="s">
        <v>10328</v>
      </c>
      <c r="Q1330" t="s">
        <v>10329</v>
      </c>
      <c r="R1330" t="s">
        <v>10327</v>
      </c>
      <c r="S1330" t="s">
        <v>10327</v>
      </c>
      <c r="T1330" t="s">
        <v>10330</v>
      </c>
      <c r="U1330" t="str">
        <f t="shared" si="20"/>
        <v>62319000001200580742784</v>
      </c>
      <c r="V1330" t="e">
        <f>VLOOKUP(U1330,网银退汇!F:G,2,FALSE)</f>
        <v>#N/A</v>
      </c>
      <c r="W1330" t="e">
        <f>VLOOKUP(U1330,网银退汇!F:O,10,FALSE)</f>
        <v>#N/A</v>
      </c>
      <c r="X1330" t="e">
        <f>VLOOKUP(C1330,自助退!L:V,11,FALSE)</f>
        <v>#N/A</v>
      </c>
    </row>
    <row r="1331" spans="1:24">
      <c r="A1331" t="s">
        <v>11964</v>
      </c>
      <c r="B1331" t="s">
        <v>3894</v>
      </c>
      <c r="C1331" t="s">
        <v>9173</v>
      </c>
      <c r="D1331">
        <v>489</v>
      </c>
      <c r="E1331" t="s">
        <v>12052</v>
      </c>
      <c r="F1331" t="s">
        <v>88</v>
      </c>
      <c r="G1331" t="s">
        <v>9175</v>
      </c>
      <c r="H1331" t="s">
        <v>3896</v>
      </c>
      <c r="I1331" t="s">
        <v>10335</v>
      </c>
      <c r="J1331" t="s">
        <v>10</v>
      </c>
      <c r="K1331" t="s">
        <v>10336</v>
      </c>
      <c r="L1331" t="s">
        <v>10325</v>
      </c>
      <c r="M1331" t="s">
        <v>10326</v>
      </c>
      <c r="N1331" t="s">
        <v>11964</v>
      </c>
      <c r="O1331" t="s">
        <v>10327</v>
      </c>
      <c r="P1331" t="s">
        <v>10328</v>
      </c>
      <c r="Q1331" t="s">
        <v>10329</v>
      </c>
      <c r="R1331" t="s">
        <v>10327</v>
      </c>
      <c r="S1331" t="s">
        <v>10327</v>
      </c>
      <c r="T1331" t="s">
        <v>10330</v>
      </c>
      <c r="U1331" t="str">
        <f t="shared" si="20"/>
        <v>6225760018972658489</v>
      </c>
      <c r="V1331" t="e">
        <f>VLOOKUP(U1331,网银退汇!F:G,2,FALSE)</f>
        <v>#N/A</v>
      </c>
      <c r="W1331" t="e">
        <f>VLOOKUP(U1331,网银退汇!F:O,10,FALSE)</f>
        <v>#N/A</v>
      </c>
      <c r="X1331" t="e">
        <f>VLOOKUP(C1331,自助退!L:V,11,FALSE)</f>
        <v>#N/A</v>
      </c>
    </row>
    <row r="1332" spans="1:24">
      <c r="A1332" t="s">
        <v>11964</v>
      </c>
      <c r="B1332" t="s">
        <v>9176</v>
      </c>
      <c r="C1332" t="s">
        <v>9177</v>
      </c>
      <c r="D1332">
        <v>100</v>
      </c>
      <c r="E1332" t="s">
        <v>12053</v>
      </c>
      <c r="F1332" t="s">
        <v>90</v>
      </c>
      <c r="G1332" t="s">
        <v>5097</v>
      </c>
      <c r="H1332" t="s">
        <v>3898</v>
      </c>
      <c r="I1332" t="s">
        <v>10322</v>
      </c>
      <c r="J1332" t="s">
        <v>10348</v>
      </c>
      <c r="K1332" t="s">
        <v>10349</v>
      </c>
      <c r="L1332" t="s">
        <v>10325</v>
      </c>
      <c r="M1332" t="s">
        <v>10364</v>
      </c>
      <c r="N1332" t="s">
        <v>11964</v>
      </c>
      <c r="O1332" t="s">
        <v>10327</v>
      </c>
      <c r="P1332" t="s">
        <v>10328</v>
      </c>
      <c r="Q1332" t="s">
        <v>10365</v>
      </c>
      <c r="R1332" t="s">
        <v>10327</v>
      </c>
      <c r="S1332" t="s">
        <v>10327</v>
      </c>
      <c r="T1332" t="s">
        <v>10366</v>
      </c>
      <c r="U1332" t="str">
        <f t="shared" si="20"/>
        <v>6217003980000022941100</v>
      </c>
      <c r="V1332">
        <f>VLOOKUP(U1332,网银退汇!F:G,2,FALSE)</f>
        <v>100</v>
      </c>
      <c r="W1332" t="str">
        <f>VLOOKUP(U1332,网银退汇!F:O,10,FALSE)</f>
        <v>20170626</v>
      </c>
      <c r="X1332">
        <f>VLOOKUP(C1332,自助退!L:V,11,FALSE)</f>
        <v>100</v>
      </c>
    </row>
    <row r="1333" spans="1:24">
      <c r="A1333" t="s">
        <v>11964</v>
      </c>
      <c r="B1333" t="s">
        <v>9179</v>
      </c>
      <c r="C1333" t="s">
        <v>9180</v>
      </c>
      <c r="D1333">
        <v>55</v>
      </c>
      <c r="E1333" t="s">
        <v>12054</v>
      </c>
      <c r="F1333" t="s">
        <v>90</v>
      </c>
      <c r="G1333" t="s">
        <v>5098</v>
      </c>
      <c r="H1333" t="s">
        <v>3900</v>
      </c>
      <c r="I1333" t="s">
        <v>10322</v>
      </c>
      <c r="J1333" t="s">
        <v>10348</v>
      </c>
      <c r="K1333" t="s">
        <v>10349</v>
      </c>
      <c r="L1333" t="s">
        <v>10325</v>
      </c>
      <c r="M1333" t="s">
        <v>10364</v>
      </c>
      <c r="N1333" t="s">
        <v>11964</v>
      </c>
      <c r="O1333" t="s">
        <v>10327</v>
      </c>
      <c r="P1333" t="s">
        <v>10328</v>
      </c>
      <c r="Q1333" t="s">
        <v>10365</v>
      </c>
      <c r="R1333" t="s">
        <v>10327</v>
      </c>
      <c r="S1333" t="s">
        <v>10327</v>
      </c>
      <c r="T1333" t="s">
        <v>10366</v>
      </c>
      <c r="U1333" t="str">
        <f t="shared" si="20"/>
        <v>621700386000083959555</v>
      </c>
      <c r="V1333">
        <f>VLOOKUP(U1333,网银退汇!F:G,2,FALSE)</f>
        <v>55</v>
      </c>
      <c r="W1333" t="str">
        <f>VLOOKUP(U1333,网银退汇!F:O,10,FALSE)</f>
        <v>20170626</v>
      </c>
      <c r="X1333">
        <f>VLOOKUP(C1333,自助退!L:V,11,FALSE)</f>
        <v>55</v>
      </c>
    </row>
    <row r="1334" spans="1:24">
      <c r="A1334" t="s">
        <v>11964</v>
      </c>
      <c r="B1334" t="s">
        <v>3901</v>
      </c>
      <c r="C1334" t="s">
        <v>9182</v>
      </c>
      <c r="D1334">
        <v>5000</v>
      </c>
      <c r="E1334" t="s">
        <v>12055</v>
      </c>
      <c r="F1334" t="s">
        <v>88</v>
      </c>
      <c r="G1334" t="s">
        <v>9184</v>
      </c>
      <c r="H1334" t="s">
        <v>12056</v>
      </c>
      <c r="I1334" t="s">
        <v>10656</v>
      </c>
      <c r="J1334" t="s">
        <v>10657</v>
      </c>
      <c r="K1334" t="s">
        <v>10402</v>
      </c>
      <c r="L1334" t="s">
        <v>10325</v>
      </c>
      <c r="M1334" t="s">
        <v>10326</v>
      </c>
      <c r="N1334" t="s">
        <v>11964</v>
      </c>
      <c r="O1334" t="s">
        <v>10403</v>
      </c>
      <c r="P1334" t="s">
        <v>10328</v>
      </c>
      <c r="Q1334" t="s">
        <v>10329</v>
      </c>
      <c r="R1334" t="s">
        <v>10327</v>
      </c>
      <c r="S1334" t="s">
        <v>10327</v>
      </c>
      <c r="T1334" t="s">
        <v>10330</v>
      </c>
      <c r="U1334" t="str">
        <f t="shared" si="20"/>
        <v>62236912572344705000</v>
      </c>
      <c r="V1334" t="e">
        <f>VLOOKUP(U1334,网银退汇!F:G,2,FALSE)</f>
        <v>#N/A</v>
      </c>
      <c r="W1334" t="e">
        <f>VLOOKUP(U1334,网银退汇!F:O,10,FALSE)</f>
        <v>#N/A</v>
      </c>
      <c r="X1334" t="e">
        <f>VLOOKUP(C1334,自助退!L:V,11,FALSE)</f>
        <v>#N/A</v>
      </c>
    </row>
    <row r="1335" spans="1:24">
      <c r="A1335" t="s">
        <v>11964</v>
      </c>
      <c r="B1335" t="s">
        <v>3904</v>
      </c>
      <c r="C1335" t="s">
        <v>9185</v>
      </c>
      <c r="D1335">
        <v>172</v>
      </c>
      <c r="E1335" t="s">
        <v>12057</v>
      </c>
      <c r="F1335" t="s">
        <v>88</v>
      </c>
      <c r="G1335" t="s">
        <v>9187</v>
      </c>
      <c r="H1335" t="s">
        <v>3906</v>
      </c>
      <c r="I1335" t="s">
        <v>10656</v>
      </c>
      <c r="J1335" t="s">
        <v>10657</v>
      </c>
      <c r="K1335" t="s">
        <v>10402</v>
      </c>
      <c r="L1335" t="s">
        <v>10325</v>
      </c>
      <c r="M1335" t="s">
        <v>10326</v>
      </c>
      <c r="N1335" t="s">
        <v>11964</v>
      </c>
      <c r="O1335" t="s">
        <v>10403</v>
      </c>
      <c r="P1335" t="s">
        <v>10328</v>
      </c>
      <c r="Q1335" t="s">
        <v>10329</v>
      </c>
      <c r="R1335" t="s">
        <v>10327</v>
      </c>
      <c r="S1335" t="s">
        <v>10327</v>
      </c>
      <c r="T1335" t="s">
        <v>10330</v>
      </c>
      <c r="U1335" t="str">
        <f t="shared" si="20"/>
        <v>6223691273556757172</v>
      </c>
      <c r="V1335" t="e">
        <f>VLOOKUP(U1335,网银退汇!F:G,2,FALSE)</f>
        <v>#N/A</v>
      </c>
      <c r="W1335" t="e">
        <f>VLOOKUP(U1335,网银退汇!F:O,10,FALSE)</f>
        <v>#N/A</v>
      </c>
      <c r="X1335" t="e">
        <f>VLOOKUP(C1335,自助退!L:V,11,FALSE)</f>
        <v>#N/A</v>
      </c>
    </row>
    <row r="1336" spans="1:24">
      <c r="A1336" t="s">
        <v>11964</v>
      </c>
      <c r="B1336" t="s">
        <v>9188</v>
      </c>
      <c r="C1336" t="s">
        <v>9189</v>
      </c>
      <c r="D1336">
        <v>900</v>
      </c>
      <c r="E1336" t="s">
        <v>12058</v>
      </c>
      <c r="F1336" t="s">
        <v>10363</v>
      </c>
      <c r="G1336" t="s">
        <v>5099</v>
      </c>
      <c r="H1336" t="s">
        <v>3908</v>
      </c>
      <c r="I1336" t="s">
        <v>10322</v>
      </c>
      <c r="J1336" t="s">
        <v>10381</v>
      </c>
      <c r="K1336" t="s">
        <v>10382</v>
      </c>
      <c r="L1336" t="s">
        <v>10325</v>
      </c>
      <c r="M1336" t="s">
        <v>10364</v>
      </c>
      <c r="N1336" t="s">
        <v>11964</v>
      </c>
      <c r="O1336" t="s">
        <v>10327</v>
      </c>
      <c r="P1336" t="s">
        <v>10328</v>
      </c>
      <c r="Q1336" t="s">
        <v>10365</v>
      </c>
      <c r="R1336" t="s">
        <v>10327</v>
      </c>
      <c r="S1336" t="s">
        <v>10327</v>
      </c>
      <c r="T1336" t="s">
        <v>10366</v>
      </c>
      <c r="U1336" t="str">
        <f t="shared" si="20"/>
        <v>6228483868492467573900</v>
      </c>
      <c r="V1336">
        <f>VLOOKUP(U1336,网银退汇!F:G,2,FALSE)</f>
        <v>900</v>
      </c>
      <c r="W1336" t="str">
        <f>VLOOKUP(U1336,网银退汇!F:O,10,FALSE)</f>
        <v>20170626</v>
      </c>
      <c r="X1336">
        <f>VLOOKUP(C1336,自助退!L:V,11,FALSE)</f>
        <v>900</v>
      </c>
    </row>
    <row r="1337" spans="1:24">
      <c r="A1337" t="s">
        <v>11964</v>
      </c>
      <c r="B1337" t="s">
        <v>3909</v>
      </c>
      <c r="C1337" t="s">
        <v>9191</v>
      </c>
      <c r="D1337">
        <v>798</v>
      </c>
      <c r="E1337" t="s">
        <v>12059</v>
      </c>
      <c r="F1337" t="s">
        <v>88</v>
      </c>
      <c r="G1337" t="s">
        <v>9193</v>
      </c>
      <c r="H1337" t="s">
        <v>12060</v>
      </c>
      <c r="I1337" t="s">
        <v>10656</v>
      </c>
      <c r="J1337" t="s">
        <v>10657</v>
      </c>
      <c r="K1337" t="s">
        <v>10402</v>
      </c>
      <c r="L1337" t="s">
        <v>10325</v>
      </c>
      <c r="M1337" t="s">
        <v>10326</v>
      </c>
      <c r="N1337" t="s">
        <v>11964</v>
      </c>
      <c r="O1337" t="s">
        <v>10403</v>
      </c>
      <c r="P1337" t="s">
        <v>10328</v>
      </c>
      <c r="Q1337" t="s">
        <v>10329</v>
      </c>
      <c r="R1337" t="s">
        <v>10327</v>
      </c>
      <c r="S1337" t="s">
        <v>10327</v>
      </c>
      <c r="T1337" t="s">
        <v>10330</v>
      </c>
      <c r="U1337" t="str">
        <f t="shared" si="20"/>
        <v>6231900000018939906798</v>
      </c>
      <c r="V1337" t="e">
        <f>VLOOKUP(U1337,网银退汇!F:G,2,FALSE)</f>
        <v>#N/A</v>
      </c>
      <c r="W1337" t="e">
        <f>VLOOKUP(U1337,网银退汇!F:O,10,FALSE)</f>
        <v>#N/A</v>
      </c>
      <c r="X1337" t="e">
        <f>VLOOKUP(C1337,自助退!L:V,11,FALSE)</f>
        <v>#N/A</v>
      </c>
    </row>
    <row r="1338" spans="1:24">
      <c r="A1338" t="s">
        <v>11964</v>
      </c>
      <c r="B1338" t="s">
        <v>3912</v>
      </c>
      <c r="C1338" t="s">
        <v>9194</v>
      </c>
      <c r="D1338">
        <v>520</v>
      </c>
      <c r="E1338" t="s">
        <v>12061</v>
      </c>
      <c r="F1338" t="s">
        <v>88</v>
      </c>
      <c r="G1338" t="s">
        <v>9196</v>
      </c>
      <c r="H1338" t="s">
        <v>3914</v>
      </c>
      <c r="I1338" t="s">
        <v>10322</v>
      </c>
      <c r="J1338" t="s">
        <v>10351</v>
      </c>
      <c r="K1338" t="s">
        <v>10352</v>
      </c>
      <c r="L1338" t="s">
        <v>10325</v>
      </c>
      <c r="M1338" t="s">
        <v>10326</v>
      </c>
      <c r="N1338" t="s">
        <v>11964</v>
      </c>
      <c r="O1338" t="s">
        <v>10327</v>
      </c>
      <c r="P1338" t="s">
        <v>10328</v>
      </c>
      <c r="Q1338" t="s">
        <v>10329</v>
      </c>
      <c r="R1338" t="s">
        <v>10327</v>
      </c>
      <c r="S1338" t="s">
        <v>10327</v>
      </c>
      <c r="T1338" t="s">
        <v>10330</v>
      </c>
      <c r="U1338" t="str">
        <f t="shared" si="20"/>
        <v>6215582320000185534520</v>
      </c>
      <c r="V1338" t="e">
        <f>VLOOKUP(U1338,网银退汇!F:G,2,FALSE)</f>
        <v>#N/A</v>
      </c>
      <c r="W1338" t="e">
        <f>VLOOKUP(U1338,网银退汇!F:O,10,FALSE)</f>
        <v>#N/A</v>
      </c>
      <c r="X1338" t="e">
        <f>VLOOKUP(C1338,自助退!L:V,11,FALSE)</f>
        <v>#N/A</v>
      </c>
    </row>
    <row r="1339" spans="1:24">
      <c r="A1339" t="s">
        <v>11964</v>
      </c>
      <c r="B1339" t="s">
        <v>3915</v>
      </c>
      <c r="C1339" t="s">
        <v>9197</v>
      </c>
      <c r="D1339">
        <v>343</v>
      </c>
      <c r="E1339" t="s">
        <v>12062</v>
      </c>
      <c r="F1339" t="s">
        <v>88</v>
      </c>
      <c r="G1339" t="s">
        <v>9199</v>
      </c>
      <c r="H1339" t="s">
        <v>12063</v>
      </c>
      <c r="I1339" t="s">
        <v>10322</v>
      </c>
      <c r="J1339" t="s">
        <v>10381</v>
      </c>
      <c r="K1339" t="s">
        <v>10382</v>
      </c>
      <c r="L1339" t="s">
        <v>10325</v>
      </c>
      <c r="M1339" t="s">
        <v>10326</v>
      </c>
      <c r="N1339" t="s">
        <v>11964</v>
      </c>
      <c r="O1339" t="s">
        <v>10327</v>
      </c>
      <c r="P1339" t="s">
        <v>10328</v>
      </c>
      <c r="Q1339" t="s">
        <v>10329</v>
      </c>
      <c r="R1339" t="s">
        <v>10327</v>
      </c>
      <c r="S1339" t="s">
        <v>10327</v>
      </c>
      <c r="T1339" t="s">
        <v>10330</v>
      </c>
      <c r="U1339" t="str">
        <f t="shared" si="20"/>
        <v>6228484168316211672343</v>
      </c>
      <c r="V1339" t="e">
        <f>VLOOKUP(U1339,网银退汇!F:G,2,FALSE)</f>
        <v>#N/A</v>
      </c>
      <c r="W1339" t="e">
        <f>VLOOKUP(U1339,网银退汇!F:O,10,FALSE)</f>
        <v>#N/A</v>
      </c>
      <c r="X1339" t="e">
        <f>VLOOKUP(C1339,自助退!L:V,11,FALSE)</f>
        <v>#N/A</v>
      </c>
    </row>
    <row r="1340" spans="1:24">
      <c r="A1340" t="s">
        <v>11964</v>
      </c>
      <c r="B1340" t="s">
        <v>3918</v>
      </c>
      <c r="C1340" t="s">
        <v>9200</v>
      </c>
      <c r="D1340">
        <v>319</v>
      </c>
      <c r="E1340" t="s">
        <v>12064</v>
      </c>
      <c r="F1340" t="s">
        <v>88</v>
      </c>
      <c r="G1340" t="s">
        <v>9202</v>
      </c>
      <c r="H1340" t="s">
        <v>3920</v>
      </c>
      <c r="I1340" t="s">
        <v>10322</v>
      </c>
      <c r="J1340" t="s">
        <v>10381</v>
      </c>
      <c r="K1340" t="s">
        <v>10382</v>
      </c>
      <c r="L1340" t="s">
        <v>10325</v>
      </c>
      <c r="M1340" t="s">
        <v>10326</v>
      </c>
      <c r="N1340" t="s">
        <v>11964</v>
      </c>
      <c r="O1340" t="s">
        <v>10327</v>
      </c>
      <c r="P1340" t="s">
        <v>10328</v>
      </c>
      <c r="Q1340" t="s">
        <v>10329</v>
      </c>
      <c r="R1340" t="s">
        <v>10327</v>
      </c>
      <c r="S1340" t="s">
        <v>10327</v>
      </c>
      <c r="T1340" t="s">
        <v>10330</v>
      </c>
      <c r="U1340" t="str">
        <f t="shared" si="20"/>
        <v>6228481198446193873319</v>
      </c>
      <c r="V1340" t="e">
        <f>VLOOKUP(U1340,网银退汇!F:G,2,FALSE)</f>
        <v>#N/A</v>
      </c>
      <c r="W1340" t="e">
        <f>VLOOKUP(U1340,网银退汇!F:O,10,FALSE)</f>
        <v>#N/A</v>
      </c>
      <c r="X1340" t="e">
        <f>VLOOKUP(C1340,自助退!L:V,11,FALSE)</f>
        <v>#N/A</v>
      </c>
    </row>
    <row r="1341" spans="1:24">
      <c r="A1341" t="s">
        <v>11964</v>
      </c>
      <c r="B1341" t="s">
        <v>9203</v>
      </c>
      <c r="C1341" t="s">
        <v>9204</v>
      </c>
      <c r="D1341">
        <v>81</v>
      </c>
      <c r="E1341" t="s">
        <v>12065</v>
      </c>
      <c r="F1341" t="s">
        <v>10363</v>
      </c>
      <c r="G1341" t="s">
        <v>5100</v>
      </c>
      <c r="H1341" t="s">
        <v>12066</v>
      </c>
      <c r="I1341" t="s">
        <v>10322</v>
      </c>
      <c r="J1341" t="s">
        <v>10381</v>
      </c>
      <c r="K1341" t="s">
        <v>10382</v>
      </c>
      <c r="L1341" t="s">
        <v>10325</v>
      </c>
      <c r="M1341" t="s">
        <v>10364</v>
      </c>
      <c r="N1341" t="s">
        <v>11964</v>
      </c>
      <c r="O1341" t="s">
        <v>10327</v>
      </c>
      <c r="P1341" t="s">
        <v>10328</v>
      </c>
      <c r="Q1341" t="s">
        <v>10365</v>
      </c>
      <c r="R1341" t="s">
        <v>10327</v>
      </c>
      <c r="S1341" t="s">
        <v>10327</v>
      </c>
      <c r="T1341" t="s">
        <v>10366</v>
      </c>
      <c r="U1341" t="str">
        <f t="shared" si="20"/>
        <v>622848193852525257381</v>
      </c>
      <c r="V1341">
        <f>VLOOKUP(U1341,网银退汇!F:G,2,FALSE)</f>
        <v>81</v>
      </c>
      <c r="W1341" t="str">
        <f>VLOOKUP(U1341,网银退汇!F:O,10,FALSE)</f>
        <v>20170626</v>
      </c>
      <c r="X1341">
        <f>VLOOKUP(C1341,自助退!L:V,11,FALSE)</f>
        <v>81</v>
      </c>
    </row>
    <row r="1342" spans="1:24">
      <c r="A1342" t="s">
        <v>11964</v>
      </c>
      <c r="B1342" t="s">
        <v>9206</v>
      </c>
      <c r="C1342" t="s">
        <v>9207</v>
      </c>
      <c r="D1342">
        <v>1542</v>
      </c>
      <c r="E1342" t="s">
        <v>12067</v>
      </c>
      <c r="F1342" t="s">
        <v>395</v>
      </c>
      <c r="G1342" t="s">
        <v>9209</v>
      </c>
      <c r="H1342" t="s">
        <v>3923</v>
      </c>
      <c r="I1342" t="s">
        <v>10322</v>
      </c>
      <c r="J1342" t="s">
        <v>10397</v>
      </c>
      <c r="K1342" t="s">
        <v>10398</v>
      </c>
      <c r="L1342" t="s">
        <v>10325</v>
      </c>
      <c r="M1342" t="s">
        <v>10364</v>
      </c>
      <c r="N1342" t="s">
        <v>11964</v>
      </c>
      <c r="O1342" t="s">
        <v>10327</v>
      </c>
      <c r="P1342" t="s">
        <v>10328</v>
      </c>
      <c r="Q1342" t="s">
        <v>10365</v>
      </c>
      <c r="R1342" t="s">
        <v>10327</v>
      </c>
      <c r="S1342" t="s">
        <v>10327</v>
      </c>
      <c r="T1342" t="s">
        <v>10366</v>
      </c>
      <c r="U1342" t="str">
        <f t="shared" si="20"/>
        <v>52870800102704401542</v>
      </c>
      <c r="V1342">
        <f>VLOOKUP(U1342,网银退汇!F:G,2,FALSE)</f>
        <v>1542</v>
      </c>
      <c r="W1342" t="str">
        <f>VLOOKUP(U1342,网银退汇!F:O,10,FALSE)</f>
        <v>20170627</v>
      </c>
      <c r="X1342" t="e">
        <f>VLOOKUP(C1342,自助退!L:V,11,FALSE)</f>
        <v>#N/A</v>
      </c>
    </row>
    <row r="1343" spans="1:24">
      <c r="A1343" t="s">
        <v>11964</v>
      </c>
      <c r="B1343" t="s">
        <v>3924</v>
      </c>
      <c r="C1343" t="s">
        <v>9210</v>
      </c>
      <c r="D1343">
        <v>5000</v>
      </c>
      <c r="E1343" t="s">
        <v>12068</v>
      </c>
      <c r="F1343" t="s">
        <v>88</v>
      </c>
      <c r="G1343" t="s">
        <v>9212</v>
      </c>
      <c r="H1343" t="s">
        <v>12069</v>
      </c>
      <c r="I1343" t="s">
        <v>10656</v>
      </c>
      <c r="J1343" t="s">
        <v>10657</v>
      </c>
      <c r="K1343" t="s">
        <v>10402</v>
      </c>
      <c r="L1343" t="s">
        <v>10325</v>
      </c>
      <c r="M1343" t="s">
        <v>10326</v>
      </c>
      <c r="N1343" t="s">
        <v>11964</v>
      </c>
      <c r="O1343" t="s">
        <v>10403</v>
      </c>
      <c r="P1343" t="s">
        <v>10328</v>
      </c>
      <c r="Q1343" t="s">
        <v>10329</v>
      </c>
      <c r="R1343" t="s">
        <v>10327</v>
      </c>
      <c r="S1343" t="s">
        <v>10327</v>
      </c>
      <c r="T1343" t="s">
        <v>10330</v>
      </c>
      <c r="U1343" t="str">
        <f t="shared" si="20"/>
        <v>62236914471963245000</v>
      </c>
      <c r="V1343" t="e">
        <f>VLOOKUP(U1343,网银退汇!F:G,2,FALSE)</f>
        <v>#N/A</v>
      </c>
      <c r="W1343" t="e">
        <f>VLOOKUP(U1343,网银退汇!F:O,10,FALSE)</f>
        <v>#N/A</v>
      </c>
      <c r="X1343" t="e">
        <f>VLOOKUP(C1343,自助退!L:V,11,FALSE)</f>
        <v>#N/A</v>
      </c>
    </row>
    <row r="1344" spans="1:24">
      <c r="A1344" t="s">
        <v>11964</v>
      </c>
      <c r="B1344" t="s">
        <v>3927</v>
      </c>
      <c r="C1344" t="s">
        <v>9213</v>
      </c>
      <c r="D1344">
        <v>1600</v>
      </c>
      <c r="E1344" t="s">
        <v>12070</v>
      </c>
      <c r="F1344" t="s">
        <v>88</v>
      </c>
      <c r="G1344" t="s">
        <v>9215</v>
      </c>
      <c r="H1344" t="s">
        <v>3929</v>
      </c>
      <c r="I1344" t="s">
        <v>10400</v>
      </c>
      <c r="J1344" t="s">
        <v>10874</v>
      </c>
      <c r="K1344" t="s">
        <v>10875</v>
      </c>
      <c r="L1344" t="s">
        <v>10325</v>
      </c>
      <c r="M1344" t="s">
        <v>10326</v>
      </c>
      <c r="N1344" t="s">
        <v>11964</v>
      </c>
      <c r="O1344" t="s">
        <v>10403</v>
      </c>
      <c r="P1344" t="s">
        <v>10328</v>
      </c>
      <c r="Q1344" t="s">
        <v>10329</v>
      </c>
      <c r="R1344" t="s">
        <v>10327</v>
      </c>
      <c r="S1344" t="s">
        <v>10327</v>
      </c>
      <c r="T1344" t="s">
        <v>10330</v>
      </c>
      <c r="U1344" t="str">
        <f t="shared" si="20"/>
        <v>62141573129042598771600</v>
      </c>
      <c r="V1344" t="e">
        <f>VLOOKUP(U1344,网银退汇!F:G,2,FALSE)</f>
        <v>#N/A</v>
      </c>
      <c r="W1344" t="e">
        <f>VLOOKUP(U1344,网银退汇!F:O,10,FALSE)</f>
        <v>#N/A</v>
      </c>
      <c r="X1344" t="e">
        <f>VLOOKUP(C1344,自助退!L:V,11,FALSE)</f>
        <v>#N/A</v>
      </c>
    </row>
    <row r="1345" spans="1:24">
      <c r="A1345" t="s">
        <v>11964</v>
      </c>
      <c r="B1345" t="s">
        <v>3930</v>
      </c>
      <c r="C1345" t="s">
        <v>9216</v>
      </c>
      <c r="D1345">
        <v>163</v>
      </c>
      <c r="E1345" t="s">
        <v>12071</v>
      </c>
      <c r="F1345" t="s">
        <v>88</v>
      </c>
      <c r="G1345" t="s">
        <v>8644</v>
      </c>
      <c r="H1345" t="s">
        <v>3428</v>
      </c>
      <c r="I1345" t="s">
        <v>10656</v>
      </c>
      <c r="J1345" t="s">
        <v>10657</v>
      </c>
      <c r="K1345" t="s">
        <v>10402</v>
      </c>
      <c r="L1345" t="s">
        <v>10325</v>
      </c>
      <c r="M1345" t="s">
        <v>10326</v>
      </c>
      <c r="N1345" t="s">
        <v>11964</v>
      </c>
      <c r="O1345" t="s">
        <v>10403</v>
      </c>
      <c r="P1345" t="s">
        <v>10328</v>
      </c>
      <c r="Q1345" t="s">
        <v>10329</v>
      </c>
      <c r="R1345" t="s">
        <v>10327</v>
      </c>
      <c r="S1345" t="s">
        <v>10327</v>
      </c>
      <c r="T1345" t="s">
        <v>10330</v>
      </c>
      <c r="U1345" t="str">
        <f t="shared" si="20"/>
        <v>6223691703951073163</v>
      </c>
      <c r="V1345" t="e">
        <f>VLOOKUP(U1345,网银退汇!F:G,2,FALSE)</f>
        <v>#N/A</v>
      </c>
      <c r="W1345" t="e">
        <f>VLOOKUP(U1345,网银退汇!F:O,10,FALSE)</f>
        <v>#N/A</v>
      </c>
      <c r="X1345" t="e">
        <f>VLOOKUP(C1345,自助退!L:V,11,FALSE)</f>
        <v>#N/A</v>
      </c>
    </row>
    <row r="1346" spans="1:24">
      <c r="A1346" t="s">
        <v>11964</v>
      </c>
      <c r="B1346" t="s">
        <v>3931</v>
      </c>
      <c r="C1346" t="s">
        <v>9218</v>
      </c>
      <c r="D1346">
        <v>188</v>
      </c>
      <c r="E1346" t="s">
        <v>12072</v>
      </c>
      <c r="F1346" t="s">
        <v>88</v>
      </c>
      <c r="G1346" t="s">
        <v>9220</v>
      </c>
      <c r="H1346" t="s">
        <v>12073</v>
      </c>
      <c r="I1346" t="s">
        <v>10322</v>
      </c>
      <c r="J1346" t="s">
        <v>10359</v>
      </c>
      <c r="K1346" t="s">
        <v>10360</v>
      </c>
      <c r="L1346" t="s">
        <v>10325</v>
      </c>
      <c r="M1346" t="s">
        <v>10326</v>
      </c>
      <c r="N1346" t="s">
        <v>11964</v>
      </c>
      <c r="O1346" t="s">
        <v>10327</v>
      </c>
      <c r="P1346" t="s">
        <v>10328</v>
      </c>
      <c r="Q1346" t="s">
        <v>10329</v>
      </c>
      <c r="R1346" t="s">
        <v>10327</v>
      </c>
      <c r="S1346" t="s">
        <v>10327</v>
      </c>
      <c r="T1346" t="s">
        <v>10330</v>
      </c>
      <c r="U1346" t="str">
        <f t="shared" ref="U1346:U1409" si="21">G1346&amp;D1346</f>
        <v>6217852700009713742188</v>
      </c>
      <c r="V1346" t="e">
        <f>VLOOKUP(U1346,网银退汇!F:G,2,FALSE)</f>
        <v>#N/A</v>
      </c>
      <c r="W1346" t="e">
        <f>VLOOKUP(U1346,网银退汇!F:O,10,FALSE)</f>
        <v>#N/A</v>
      </c>
      <c r="X1346" t="e">
        <f>VLOOKUP(C1346,自助退!L:V,11,FALSE)</f>
        <v>#N/A</v>
      </c>
    </row>
    <row r="1347" spans="1:24">
      <c r="A1347" t="s">
        <v>11964</v>
      </c>
      <c r="B1347" t="s">
        <v>3934</v>
      </c>
      <c r="C1347" t="s">
        <v>9221</v>
      </c>
      <c r="D1347">
        <v>196</v>
      </c>
      <c r="E1347" t="s">
        <v>12074</v>
      </c>
      <c r="F1347" t="s">
        <v>88</v>
      </c>
      <c r="G1347" t="s">
        <v>9223</v>
      </c>
      <c r="H1347" t="s">
        <v>12075</v>
      </c>
      <c r="I1347" t="s">
        <v>10656</v>
      </c>
      <c r="J1347" t="s">
        <v>10657</v>
      </c>
      <c r="K1347" t="s">
        <v>10402</v>
      </c>
      <c r="L1347" t="s">
        <v>10325</v>
      </c>
      <c r="M1347" t="s">
        <v>10326</v>
      </c>
      <c r="N1347" t="s">
        <v>11964</v>
      </c>
      <c r="O1347" t="s">
        <v>10403</v>
      </c>
      <c r="P1347" t="s">
        <v>10328</v>
      </c>
      <c r="Q1347" t="s">
        <v>10329</v>
      </c>
      <c r="R1347" t="s">
        <v>10327</v>
      </c>
      <c r="S1347" t="s">
        <v>10327</v>
      </c>
      <c r="T1347" t="s">
        <v>10330</v>
      </c>
      <c r="U1347" t="str">
        <f t="shared" si="21"/>
        <v>6223691252451160196</v>
      </c>
      <c r="V1347" t="e">
        <f>VLOOKUP(U1347,网银退汇!F:G,2,FALSE)</f>
        <v>#N/A</v>
      </c>
      <c r="W1347" t="e">
        <f>VLOOKUP(U1347,网银退汇!F:O,10,FALSE)</f>
        <v>#N/A</v>
      </c>
      <c r="X1347" t="e">
        <f>VLOOKUP(C1347,自助退!L:V,11,FALSE)</f>
        <v>#N/A</v>
      </c>
    </row>
    <row r="1348" spans="1:24">
      <c r="A1348" t="s">
        <v>11964</v>
      </c>
      <c r="B1348" t="s">
        <v>3937</v>
      </c>
      <c r="C1348" t="s">
        <v>9224</v>
      </c>
      <c r="D1348">
        <v>400</v>
      </c>
      <c r="E1348" t="s">
        <v>12076</v>
      </c>
      <c r="F1348" t="s">
        <v>88</v>
      </c>
      <c r="G1348" t="s">
        <v>9226</v>
      </c>
      <c r="H1348" t="s">
        <v>3939</v>
      </c>
      <c r="I1348" t="s">
        <v>10322</v>
      </c>
      <c r="J1348" t="s">
        <v>10381</v>
      </c>
      <c r="K1348" t="s">
        <v>10382</v>
      </c>
      <c r="L1348" t="s">
        <v>10325</v>
      </c>
      <c r="M1348" t="s">
        <v>10326</v>
      </c>
      <c r="N1348" t="s">
        <v>11964</v>
      </c>
      <c r="O1348" t="s">
        <v>10327</v>
      </c>
      <c r="P1348" t="s">
        <v>10328</v>
      </c>
      <c r="Q1348" t="s">
        <v>10329</v>
      </c>
      <c r="R1348" t="s">
        <v>10327</v>
      </c>
      <c r="S1348" t="s">
        <v>10327</v>
      </c>
      <c r="T1348" t="s">
        <v>10330</v>
      </c>
      <c r="U1348" t="str">
        <f t="shared" si="21"/>
        <v>6228483618234092274400</v>
      </c>
      <c r="V1348" t="e">
        <f>VLOOKUP(U1348,网银退汇!F:G,2,FALSE)</f>
        <v>#N/A</v>
      </c>
      <c r="W1348" t="e">
        <f>VLOOKUP(U1348,网银退汇!F:O,10,FALSE)</f>
        <v>#N/A</v>
      </c>
      <c r="X1348" t="e">
        <f>VLOOKUP(C1348,自助退!L:V,11,FALSE)</f>
        <v>#N/A</v>
      </c>
    </row>
    <row r="1349" spans="1:24">
      <c r="A1349" t="s">
        <v>11964</v>
      </c>
      <c r="B1349" t="s">
        <v>9227</v>
      </c>
      <c r="C1349" t="s">
        <v>9228</v>
      </c>
      <c r="D1349">
        <v>244</v>
      </c>
      <c r="E1349" t="s">
        <v>12077</v>
      </c>
      <c r="F1349" t="s">
        <v>12078</v>
      </c>
      <c r="G1349" t="s">
        <v>9230</v>
      </c>
      <c r="H1349" t="s">
        <v>3941</v>
      </c>
      <c r="I1349" t="s">
        <v>10416</v>
      </c>
      <c r="J1349" t="s">
        <v>10424</v>
      </c>
      <c r="K1349" t="s">
        <v>10425</v>
      </c>
      <c r="L1349" t="s">
        <v>10325</v>
      </c>
      <c r="M1349" t="s">
        <v>10364</v>
      </c>
      <c r="N1349" t="s">
        <v>11964</v>
      </c>
      <c r="O1349" t="s">
        <v>10327</v>
      </c>
      <c r="P1349" t="s">
        <v>10328</v>
      </c>
      <c r="Q1349" t="s">
        <v>10365</v>
      </c>
      <c r="R1349" t="s">
        <v>10327</v>
      </c>
      <c r="S1349" t="s">
        <v>10327</v>
      </c>
      <c r="T1349" t="s">
        <v>10366</v>
      </c>
      <c r="U1349" t="str">
        <f t="shared" si="21"/>
        <v>5218990592181746244</v>
      </c>
      <c r="V1349">
        <f>VLOOKUP(U1349,网银退汇!F:G,2,FALSE)</f>
        <v>244</v>
      </c>
      <c r="W1349" t="str">
        <f>VLOOKUP(U1349,网银退汇!F:O,10,FALSE)</f>
        <v>20170627</v>
      </c>
      <c r="X1349" t="e">
        <f>VLOOKUP(C1349,自助退!L:V,11,FALSE)</f>
        <v>#N/A</v>
      </c>
    </row>
    <row r="1350" spans="1:24">
      <c r="A1350" t="s">
        <v>11964</v>
      </c>
      <c r="B1350" t="s">
        <v>3942</v>
      </c>
      <c r="C1350" t="s">
        <v>9231</v>
      </c>
      <c r="D1350">
        <v>512</v>
      </c>
      <c r="E1350" t="s">
        <v>12079</v>
      </c>
      <c r="F1350" t="s">
        <v>88</v>
      </c>
      <c r="G1350" t="s">
        <v>9233</v>
      </c>
      <c r="H1350" t="s">
        <v>3944</v>
      </c>
      <c r="I1350" t="s">
        <v>10322</v>
      </c>
      <c r="J1350" t="s">
        <v>10356</v>
      </c>
      <c r="K1350" t="s">
        <v>10357</v>
      </c>
      <c r="L1350" t="s">
        <v>10325</v>
      </c>
      <c r="M1350" t="s">
        <v>10326</v>
      </c>
      <c r="N1350" t="s">
        <v>11964</v>
      </c>
      <c r="O1350" t="s">
        <v>10327</v>
      </c>
      <c r="P1350" t="s">
        <v>10328</v>
      </c>
      <c r="Q1350" t="s">
        <v>10329</v>
      </c>
      <c r="R1350" t="s">
        <v>10327</v>
      </c>
      <c r="S1350" t="s">
        <v>10327</v>
      </c>
      <c r="T1350" t="s">
        <v>10330</v>
      </c>
      <c r="U1350" t="str">
        <f t="shared" si="21"/>
        <v>6217993300009026102512</v>
      </c>
      <c r="V1350" t="e">
        <f>VLOOKUP(U1350,网银退汇!F:G,2,FALSE)</f>
        <v>#N/A</v>
      </c>
      <c r="W1350" t="e">
        <f>VLOOKUP(U1350,网银退汇!F:O,10,FALSE)</f>
        <v>#N/A</v>
      </c>
      <c r="X1350" t="e">
        <f>VLOOKUP(C1350,自助退!L:V,11,FALSE)</f>
        <v>#N/A</v>
      </c>
    </row>
    <row r="1351" spans="1:24">
      <c r="A1351" t="s">
        <v>11964</v>
      </c>
      <c r="B1351" t="s">
        <v>3945</v>
      </c>
      <c r="C1351" t="s">
        <v>9234</v>
      </c>
      <c r="D1351">
        <v>221</v>
      </c>
      <c r="E1351" t="s">
        <v>12080</v>
      </c>
      <c r="F1351" t="s">
        <v>88</v>
      </c>
      <c r="G1351" t="s">
        <v>9236</v>
      </c>
      <c r="H1351" t="s">
        <v>12081</v>
      </c>
      <c r="I1351" t="s">
        <v>10335</v>
      </c>
      <c r="J1351" t="s">
        <v>10</v>
      </c>
      <c r="K1351" t="s">
        <v>10336</v>
      </c>
      <c r="L1351" t="s">
        <v>10325</v>
      </c>
      <c r="M1351" t="s">
        <v>10326</v>
      </c>
      <c r="N1351" t="s">
        <v>11964</v>
      </c>
      <c r="O1351" t="s">
        <v>10327</v>
      </c>
      <c r="P1351" t="s">
        <v>10328</v>
      </c>
      <c r="Q1351" t="s">
        <v>10329</v>
      </c>
      <c r="R1351" t="s">
        <v>10327</v>
      </c>
      <c r="S1351" t="s">
        <v>10327</v>
      </c>
      <c r="T1351" t="s">
        <v>10330</v>
      </c>
      <c r="U1351" t="str">
        <f t="shared" si="21"/>
        <v>6225768322518224221</v>
      </c>
      <c r="V1351" t="e">
        <f>VLOOKUP(U1351,网银退汇!F:G,2,FALSE)</f>
        <v>#N/A</v>
      </c>
      <c r="W1351" t="e">
        <f>VLOOKUP(U1351,网银退汇!F:O,10,FALSE)</f>
        <v>#N/A</v>
      </c>
      <c r="X1351" t="e">
        <f>VLOOKUP(C1351,自助退!L:V,11,FALSE)</f>
        <v>#N/A</v>
      </c>
    </row>
    <row r="1352" spans="1:24">
      <c r="A1352" t="s">
        <v>11964</v>
      </c>
      <c r="B1352" t="s">
        <v>3948</v>
      </c>
      <c r="C1352" t="s">
        <v>9237</v>
      </c>
      <c r="D1352">
        <v>728</v>
      </c>
      <c r="E1352" t="s">
        <v>12082</v>
      </c>
      <c r="F1352" t="s">
        <v>88</v>
      </c>
      <c r="G1352" t="s">
        <v>9239</v>
      </c>
      <c r="H1352" t="s">
        <v>3950</v>
      </c>
      <c r="I1352" t="s">
        <v>10322</v>
      </c>
      <c r="J1352" t="s">
        <v>10351</v>
      </c>
      <c r="K1352" t="s">
        <v>10352</v>
      </c>
      <c r="L1352" t="s">
        <v>10325</v>
      </c>
      <c r="M1352" t="s">
        <v>10326</v>
      </c>
      <c r="N1352" t="s">
        <v>11964</v>
      </c>
      <c r="O1352" t="s">
        <v>10327</v>
      </c>
      <c r="P1352" t="s">
        <v>10328</v>
      </c>
      <c r="Q1352" t="s">
        <v>10329</v>
      </c>
      <c r="R1352" t="s">
        <v>10327</v>
      </c>
      <c r="S1352" t="s">
        <v>10327</v>
      </c>
      <c r="T1352" t="s">
        <v>10330</v>
      </c>
      <c r="U1352" t="str">
        <f t="shared" si="21"/>
        <v>6212262502026953680728</v>
      </c>
      <c r="V1352" t="e">
        <f>VLOOKUP(U1352,网银退汇!F:G,2,FALSE)</f>
        <v>#N/A</v>
      </c>
      <c r="W1352" t="e">
        <f>VLOOKUP(U1352,网银退汇!F:O,10,FALSE)</f>
        <v>#N/A</v>
      </c>
      <c r="X1352" t="e">
        <f>VLOOKUP(C1352,自助退!L:V,11,FALSE)</f>
        <v>#N/A</v>
      </c>
    </row>
    <row r="1353" spans="1:24">
      <c r="A1353" t="s">
        <v>11964</v>
      </c>
      <c r="B1353" t="s">
        <v>3951</v>
      </c>
      <c r="C1353" t="s">
        <v>9240</v>
      </c>
      <c r="D1353">
        <v>331</v>
      </c>
      <c r="E1353" t="s">
        <v>12083</v>
      </c>
      <c r="F1353" t="s">
        <v>88</v>
      </c>
      <c r="G1353" t="s">
        <v>9242</v>
      </c>
      <c r="H1353" t="s">
        <v>3953</v>
      </c>
      <c r="I1353" t="s">
        <v>10322</v>
      </c>
      <c r="J1353" t="s">
        <v>10348</v>
      </c>
      <c r="K1353" t="s">
        <v>10349</v>
      </c>
      <c r="L1353" t="s">
        <v>10325</v>
      </c>
      <c r="M1353" t="s">
        <v>10326</v>
      </c>
      <c r="N1353" t="s">
        <v>11964</v>
      </c>
      <c r="O1353" t="s">
        <v>10327</v>
      </c>
      <c r="P1353" t="s">
        <v>10328</v>
      </c>
      <c r="Q1353" t="s">
        <v>10329</v>
      </c>
      <c r="R1353" t="s">
        <v>10327</v>
      </c>
      <c r="S1353" t="s">
        <v>10327</v>
      </c>
      <c r="T1353" t="s">
        <v>10330</v>
      </c>
      <c r="U1353" t="str">
        <f t="shared" si="21"/>
        <v>6217003890006984624331</v>
      </c>
      <c r="V1353" t="e">
        <f>VLOOKUP(U1353,网银退汇!F:G,2,FALSE)</f>
        <v>#N/A</v>
      </c>
      <c r="W1353" t="e">
        <f>VLOOKUP(U1353,网银退汇!F:O,10,FALSE)</f>
        <v>#N/A</v>
      </c>
      <c r="X1353" t="e">
        <f>VLOOKUP(C1353,自助退!L:V,11,FALSE)</f>
        <v>#N/A</v>
      </c>
    </row>
    <row r="1354" spans="1:24">
      <c r="A1354" t="s">
        <v>11964</v>
      </c>
      <c r="B1354" t="s">
        <v>3954</v>
      </c>
      <c r="C1354" t="s">
        <v>9243</v>
      </c>
      <c r="D1354">
        <v>333</v>
      </c>
      <c r="E1354" t="s">
        <v>12084</v>
      </c>
      <c r="F1354" t="s">
        <v>88</v>
      </c>
      <c r="G1354" t="s">
        <v>9245</v>
      </c>
      <c r="H1354" t="s">
        <v>12085</v>
      </c>
      <c r="I1354" t="s">
        <v>10322</v>
      </c>
      <c r="J1354" t="s">
        <v>10348</v>
      </c>
      <c r="K1354" t="s">
        <v>10349</v>
      </c>
      <c r="L1354" t="s">
        <v>10325</v>
      </c>
      <c r="M1354" t="s">
        <v>10326</v>
      </c>
      <c r="N1354" t="s">
        <v>11964</v>
      </c>
      <c r="O1354" t="s">
        <v>10327</v>
      </c>
      <c r="P1354" t="s">
        <v>10328</v>
      </c>
      <c r="Q1354" t="s">
        <v>10329</v>
      </c>
      <c r="R1354" t="s">
        <v>10327</v>
      </c>
      <c r="S1354" t="s">
        <v>10327</v>
      </c>
      <c r="T1354" t="s">
        <v>10330</v>
      </c>
      <c r="U1354" t="str">
        <f t="shared" si="21"/>
        <v>6217004020001242898333</v>
      </c>
      <c r="V1354" t="e">
        <f>VLOOKUP(U1354,网银退汇!F:G,2,FALSE)</f>
        <v>#N/A</v>
      </c>
      <c r="W1354" t="e">
        <f>VLOOKUP(U1354,网银退汇!F:O,10,FALSE)</f>
        <v>#N/A</v>
      </c>
      <c r="X1354" t="e">
        <f>VLOOKUP(C1354,自助退!L:V,11,FALSE)</f>
        <v>#N/A</v>
      </c>
    </row>
    <row r="1355" spans="1:24">
      <c r="A1355" t="s">
        <v>11964</v>
      </c>
      <c r="B1355" t="s">
        <v>9246</v>
      </c>
      <c r="C1355" t="s">
        <v>9247</v>
      </c>
      <c r="D1355">
        <v>244</v>
      </c>
      <c r="E1355" t="s">
        <v>12086</v>
      </c>
      <c r="F1355" t="s">
        <v>10760</v>
      </c>
      <c r="G1355" t="s">
        <v>9249</v>
      </c>
      <c r="H1355" t="s">
        <v>3958</v>
      </c>
      <c r="I1355" t="s">
        <v>10322</v>
      </c>
      <c r="J1355" t="s">
        <v>10351</v>
      </c>
      <c r="K1355" t="s">
        <v>10352</v>
      </c>
      <c r="L1355" t="s">
        <v>10325</v>
      </c>
      <c r="M1355" t="s">
        <v>10364</v>
      </c>
      <c r="N1355" t="s">
        <v>11964</v>
      </c>
      <c r="O1355" t="s">
        <v>10327</v>
      </c>
      <c r="P1355" t="s">
        <v>10328</v>
      </c>
      <c r="Q1355" t="s">
        <v>10365</v>
      </c>
      <c r="R1355" t="s">
        <v>10327</v>
      </c>
      <c r="S1355" t="s">
        <v>10327</v>
      </c>
      <c r="T1355" t="s">
        <v>10366</v>
      </c>
      <c r="U1355" t="str">
        <f t="shared" si="21"/>
        <v>62230827004201222244</v>
      </c>
      <c r="V1355">
        <f>VLOOKUP(U1355,网银退汇!F:G,2,FALSE)</f>
        <v>244</v>
      </c>
      <c r="W1355" t="str">
        <f>VLOOKUP(U1355,网银退汇!F:O,10,FALSE)</f>
        <v>20170627</v>
      </c>
      <c r="X1355" t="e">
        <f>VLOOKUP(C1355,自助退!L:V,11,FALSE)</f>
        <v>#N/A</v>
      </c>
    </row>
    <row r="1356" spans="1:24">
      <c r="A1356" t="s">
        <v>11964</v>
      </c>
      <c r="B1356" t="s">
        <v>3959</v>
      </c>
      <c r="C1356" t="s">
        <v>9250</v>
      </c>
      <c r="D1356">
        <v>92</v>
      </c>
      <c r="E1356" t="s">
        <v>12087</v>
      </c>
      <c r="F1356" t="s">
        <v>88</v>
      </c>
      <c r="G1356" t="s">
        <v>9252</v>
      </c>
      <c r="H1356" t="s">
        <v>3961</v>
      </c>
      <c r="I1356" t="s">
        <v>10322</v>
      </c>
      <c r="J1356" t="s">
        <v>10381</v>
      </c>
      <c r="K1356" t="s">
        <v>10382</v>
      </c>
      <c r="L1356" t="s">
        <v>10325</v>
      </c>
      <c r="M1356" t="s">
        <v>10326</v>
      </c>
      <c r="N1356" t="s">
        <v>11964</v>
      </c>
      <c r="O1356" t="s">
        <v>10327</v>
      </c>
      <c r="P1356" t="s">
        <v>10328</v>
      </c>
      <c r="Q1356" t="s">
        <v>10329</v>
      </c>
      <c r="R1356" t="s">
        <v>10327</v>
      </c>
      <c r="S1356" t="s">
        <v>10327</v>
      </c>
      <c r="T1356" t="s">
        <v>10330</v>
      </c>
      <c r="U1356" t="str">
        <f t="shared" si="21"/>
        <v>622848119828312287892</v>
      </c>
      <c r="V1356" t="e">
        <f>VLOOKUP(U1356,网银退汇!F:G,2,FALSE)</f>
        <v>#N/A</v>
      </c>
      <c r="W1356" t="e">
        <f>VLOOKUP(U1356,网银退汇!F:O,10,FALSE)</f>
        <v>#N/A</v>
      </c>
      <c r="X1356" t="e">
        <f>VLOOKUP(C1356,自助退!L:V,11,FALSE)</f>
        <v>#N/A</v>
      </c>
    </row>
    <row r="1357" spans="1:24">
      <c r="A1357" t="s">
        <v>11964</v>
      </c>
      <c r="B1357" t="s">
        <v>3962</v>
      </c>
      <c r="C1357" t="s">
        <v>9253</v>
      </c>
      <c r="D1357">
        <v>33</v>
      </c>
      <c r="E1357" t="s">
        <v>12088</v>
      </c>
      <c r="F1357" t="s">
        <v>88</v>
      </c>
      <c r="G1357" t="s">
        <v>9255</v>
      </c>
      <c r="H1357" t="s">
        <v>12089</v>
      </c>
      <c r="I1357" t="s">
        <v>10656</v>
      </c>
      <c r="J1357" t="s">
        <v>10657</v>
      </c>
      <c r="K1357" t="s">
        <v>10402</v>
      </c>
      <c r="L1357" t="s">
        <v>10325</v>
      </c>
      <c r="M1357" t="s">
        <v>10326</v>
      </c>
      <c r="N1357" t="s">
        <v>11964</v>
      </c>
      <c r="O1357" t="s">
        <v>10403</v>
      </c>
      <c r="P1357" t="s">
        <v>10328</v>
      </c>
      <c r="Q1357" t="s">
        <v>10329</v>
      </c>
      <c r="R1357" t="s">
        <v>10327</v>
      </c>
      <c r="S1357" t="s">
        <v>10327</v>
      </c>
      <c r="T1357" t="s">
        <v>10330</v>
      </c>
      <c r="U1357" t="str">
        <f t="shared" si="21"/>
        <v>623190002000420495833</v>
      </c>
      <c r="V1357" t="e">
        <f>VLOOKUP(U1357,网银退汇!F:G,2,FALSE)</f>
        <v>#N/A</v>
      </c>
      <c r="W1357" t="e">
        <f>VLOOKUP(U1357,网银退汇!F:O,10,FALSE)</f>
        <v>#N/A</v>
      </c>
      <c r="X1357" t="e">
        <f>VLOOKUP(C1357,自助退!L:V,11,FALSE)</f>
        <v>#N/A</v>
      </c>
    </row>
    <row r="1358" spans="1:24">
      <c r="A1358" t="s">
        <v>11964</v>
      </c>
      <c r="B1358" t="s">
        <v>3965</v>
      </c>
      <c r="C1358" t="s">
        <v>9256</v>
      </c>
      <c r="D1358">
        <v>400</v>
      </c>
      <c r="E1358" t="s">
        <v>12090</v>
      </c>
      <c r="F1358" t="s">
        <v>88</v>
      </c>
      <c r="G1358" t="s">
        <v>9258</v>
      </c>
      <c r="H1358" t="s">
        <v>12091</v>
      </c>
      <c r="I1358" t="s">
        <v>10322</v>
      </c>
      <c r="J1358" t="s">
        <v>10381</v>
      </c>
      <c r="K1358" t="s">
        <v>10382</v>
      </c>
      <c r="L1358" t="s">
        <v>10325</v>
      </c>
      <c r="M1358" t="s">
        <v>10326</v>
      </c>
      <c r="N1358" t="s">
        <v>11964</v>
      </c>
      <c r="O1358" t="s">
        <v>10327</v>
      </c>
      <c r="P1358" t="s">
        <v>10328</v>
      </c>
      <c r="Q1358" t="s">
        <v>10329</v>
      </c>
      <c r="R1358" t="s">
        <v>10327</v>
      </c>
      <c r="S1358" t="s">
        <v>10327</v>
      </c>
      <c r="T1358" t="s">
        <v>10330</v>
      </c>
      <c r="U1358" t="str">
        <f t="shared" si="21"/>
        <v>6228483868605415477400</v>
      </c>
      <c r="V1358" t="e">
        <f>VLOOKUP(U1358,网银退汇!F:G,2,FALSE)</f>
        <v>#N/A</v>
      </c>
      <c r="W1358" t="e">
        <f>VLOOKUP(U1358,网银退汇!F:O,10,FALSE)</f>
        <v>#N/A</v>
      </c>
      <c r="X1358" t="e">
        <f>VLOOKUP(C1358,自助退!L:V,11,FALSE)</f>
        <v>#N/A</v>
      </c>
    </row>
    <row r="1359" spans="1:24">
      <c r="A1359" t="s">
        <v>11964</v>
      </c>
      <c r="B1359" t="s">
        <v>3968</v>
      </c>
      <c r="C1359" t="s">
        <v>9259</v>
      </c>
      <c r="D1359">
        <v>737</v>
      </c>
      <c r="E1359" t="s">
        <v>12092</v>
      </c>
      <c r="F1359" t="s">
        <v>88</v>
      </c>
      <c r="G1359" t="s">
        <v>163</v>
      </c>
      <c r="H1359" t="s">
        <v>11626</v>
      </c>
      <c r="I1359" t="s">
        <v>10322</v>
      </c>
      <c r="J1359" t="s">
        <v>10348</v>
      </c>
      <c r="K1359" t="s">
        <v>10349</v>
      </c>
      <c r="L1359" t="s">
        <v>10325</v>
      </c>
      <c r="M1359" t="s">
        <v>10326</v>
      </c>
      <c r="N1359" t="s">
        <v>11964</v>
      </c>
      <c r="O1359" t="s">
        <v>10327</v>
      </c>
      <c r="P1359" t="s">
        <v>10328</v>
      </c>
      <c r="Q1359" t="s">
        <v>10329</v>
      </c>
      <c r="R1359" t="s">
        <v>10327</v>
      </c>
      <c r="S1359" t="s">
        <v>10327</v>
      </c>
      <c r="T1359" t="s">
        <v>10330</v>
      </c>
      <c r="U1359" t="str">
        <f t="shared" si="21"/>
        <v>6217003900003453703737</v>
      </c>
      <c r="V1359" t="e">
        <f>VLOOKUP(U1359,网银退汇!F:G,2,FALSE)</f>
        <v>#N/A</v>
      </c>
      <c r="W1359" t="e">
        <f>VLOOKUP(U1359,网银退汇!F:O,10,FALSE)</f>
        <v>#N/A</v>
      </c>
      <c r="X1359" t="e">
        <f>VLOOKUP(C1359,自助退!L:V,11,FALSE)</f>
        <v>#N/A</v>
      </c>
    </row>
    <row r="1360" spans="1:24">
      <c r="A1360" t="s">
        <v>12093</v>
      </c>
      <c r="B1360" t="s">
        <v>12094</v>
      </c>
      <c r="C1360" t="s">
        <v>12095</v>
      </c>
      <c r="D1360">
        <v>4610</v>
      </c>
      <c r="E1360" t="s">
        <v>12096</v>
      </c>
      <c r="F1360" t="s">
        <v>88</v>
      </c>
      <c r="G1360" t="s">
        <v>12097</v>
      </c>
      <c r="H1360" t="s">
        <v>12098</v>
      </c>
      <c r="I1360" t="s">
        <v>10400</v>
      </c>
      <c r="J1360" t="s">
        <v>12099</v>
      </c>
      <c r="K1360" t="s">
        <v>12100</v>
      </c>
      <c r="L1360" t="s">
        <v>10325</v>
      </c>
      <c r="M1360" t="s">
        <v>10326</v>
      </c>
      <c r="N1360" t="s">
        <v>12093</v>
      </c>
      <c r="O1360" t="s">
        <v>10403</v>
      </c>
      <c r="P1360" t="s">
        <v>10328</v>
      </c>
      <c r="Q1360" t="s">
        <v>10329</v>
      </c>
      <c r="R1360" t="s">
        <v>10327</v>
      </c>
      <c r="S1360" t="s">
        <v>10327</v>
      </c>
      <c r="T1360" t="s">
        <v>10330</v>
      </c>
      <c r="U1360" t="str">
        <f t="shared" si="21"/>
        <v>62178527000178736114610</v>
      </c>
      <c r="V1360" t="e">
        <f>VLOOKUP(U1360,网银退汇!F:G,2,FALSE)</f>
        <v>#N/A</v>
      </c>
      <c r="W1360" t="e">
        <f>VLOOKUP(U1360,网银退汇!F:O,10,FALSE)</f>
        <v>#N/A</v>
      </c>
      <c r="X1360" t="e">
        <f>VLOOKUP(C1360,自助退!L:V,11,FALSE)</f>
        <v>#N/A</v>
      </c>
    </row>
    <row r="1361" spans="1:24">
      <c r="A1361" t="s">
        <v>12093</v>
      </c>
      <c r="B1361" t="s">
        <v>12101</v>
      </c>
      <c r="C1361" t="s">
        <v>12102</v>
      </c>
      <c r="D1361">
        <v>9527.1</v>
      </c>
      <c r="E1361" t="s">
        <v>12103</v>
      </c>
      <c r="F1361" t="s">
        <v>88</v>
      </c>
      <c r="G1361" t="s">
        <v>12104</v>
      </c>
      <c r="H1361" t="s">
        <v>12105</v>
      </c>
      <c r="I1361" t="s">
        <v>10400</v>
      </c>
      <c r="J1361" t="s">
        <v>10</v>
      </c>
      <c r="K1361" t="s">
        <v>88</v>
      </c>
      <c r="L1361" t="s">
        <v>10325</v>
      </c>
      <c r="M1361" t="s">
        <v>10326</v>
      </c>
      <c r="N1361" t="s">
        <v>12093</v>
      </c>
      <c r="O1361" t="s">
        <v>10403</v>
      </c>
      <c r="P1361" t="s">
        <v>10328</v>
      </c>
      <c r="Q1361" t="s">
        <v>10329</v>
      </c>
      <c r="R1361" t="s">
        <v>10327</v>
      </c>
      <c r="S1361" t="s">
        <v>10403</v>
      </c>
      <c r="T1361" t="s">
        <v>10330</v>
      </c>
      <c r="U1361" t="str">
        <f t="shared" si="21"/>
        <v>8719057273103019527.1</v>
      </c>
      <c r="V1361" t="e">
        <f>VLOOKUP(U1361,网银退汇!F:G,2,FALSE)</f>
        <v>#N/A</v>
      </c>
      <c r="W1361" t="e">
        <f>VLOOKUP(U1361,网银退汇!F:O,10,FALSE)</f>
        <v>#N/A</v>
      </c>
      <c r="X1361" t="e">
        <f>VLOOKUP(C1361,自助退!L:V,11,FALSE)</f>
        <v>#N/A</v>
      </c>
    </row>
    <row r="1362" spans="1:24">
      <c r="A1362" t="s">
        <v>12093</v>
      </c>
      <c r="B1362" t="s">
        <v>12106</v>
      </c>
      <c r="C1362" t="s">
        <v>12107</v>
      </c>
      <c r="D1362">
        <v>14610</v>
      </c>
      <c r="E1362" t="s">
        <v>12108</v>
      </c>
      <c r="F1362" t="s">
        <v>88</v>
      </c>
      <c r="G1362" t="s">
        <v>12109</v>
      </c>
      <c r="H1362" t="s">
        <v>12110</v>
      </c>
      <c r="I1362" t="s">
        <v>10400</v>
      </c>
      <c r="J1362" t="s">
        <v>12111</v>
      </c>
      <c r="K1362" t="s">
        <v>12112</v>
      </c>
      <c r="L1362" t="s">
        <v>10325</v>
      </c>
      <c r="M1362" t="s">
        <v>10326</v>
      </c>
      <c r="N1362" t="s">
        <v>12093</v>
      </c>
      <c r="O1362" t="s">
        <v>10403</v>
      </c>
      <c r="P1362" t="s">
        <v>10328</v>
      </c>
      <c r="Q1362" t="s">
        <v>10329</v>
      </c>
      <c r="R1362" t="s">
        <v>10327</v>
      </c>
      <c r="S1362" t="s">
        <v>10327</v>
      </c>
      <c r="T1362" t="s">
        <v>10330</v>
      </c>
      <c r="U1362" t="str">
        <f t="shared" si="21"/>
        <v>91004101000059380914610</v>
      </c>
      <c r="V1362" t="e">
        <f>VLOOKUP(U1362,网银退汇!F:G,2,FALSE)</f>
        <v>#N/A</v>
      </c>
      <c r="W1362" t="e">
        <f>VLOOKUP(U1362,网银退汇!F:O,10,FALSE)</f>
        <v>#N/A</v>
      </c>
      <c r="X1362" t="e">
        <f>VLOOKUP(C1362,自助退!L:V,11,FALSE)</f>
        <v>#N/A</v>
      </c>
    </row>
    <row r="1363" spans="1:24">
      <c r="A1363" t="s">
        <v>12093</v>
      </c>
      <c r="B1363" t="s">
        <v>12113</v>
      </c>
      <c r="C1363" t="s">
        <v>12114</v>
      </c>
      <c r="D1363">
        <v>1425</v>
      </c>
      <c r="E1363" t="s">
        <v>12115</v>
      </c>
      <c r="F1363" t="s">
        <v>88</v>
      </c>
      <c r="G1363" t="s">
        <v>12116</v>
      </c>
      <c r="H1363" t="s">
        <v>12117</v>
      </c>
      <c r="I1363" t="s">
        <v>10400</v>
      </c>
      <c r="J1363" t="s">
        <v>12118</v>
      </c>
      <c r="K1363" t="s">
        <v>12119</v>
      </c>
      <c r="L1363" t="s">
        <v>10325</v>
      </c>
      <c r="M1363" t="s">
        <v>10326</v>
      </c>
      <c r="N1363" t="s">
        <v>12093</v>
      </c>
      <c r="O1363" t="s">
        <v>10403</v>
      </c>
      <c r="P1363" t="s">
        <v>10328</v>
      </c>
      <c r="Q1363" t="s">
        <v>10329</v>
      </c>
      <c r="R1363" t="s">
        <v>10327</v>
      </c>
      <c r="S1363" t="s">
        <v>10327</v>
      </c>
      <c r="T1363" t="s">
        <v>10330</v>
      </c>
      <c r="U1363" t="str">
        <f t="shared" si="21"/>
        <v>530018987360510028901425</v>
      </c>
      <c r="V1363" t="e">
        <f>VLOOKUP(U1363,网银退汇!F:G,2,FALSE)</f>
        <v>#N/A</v>
      </c>
      <c r="W1363" t="e">
        <f>VLOOKUP(U1363,网银退汇!F:O,10,FALSE)</f>
        <v>#N/A</v>
      </c>
      <c r="X1363" t="e">
        <f>VLOOKUP(C1363,自助退!L:V,11,FALSE)</f>
        <v>#N/A</v>
      </c>
    </row>
    <row r="1364" spans="1:24">
      <c r="A1364" t="s">
        <v>12093</v>
      </c>
      <c r="B1364" t="s">
        <v>12120</v>
      </c>
      <c r="C1364" t="s">
        <v>12121</v>
      </c>
      <c r="D1364">
        <v>7160</v>
      </c>
      <c r="E1364" t="s">
        <v>12122</v>
      </c>
      <c r="F1364" t="s">
        <v>88</v>
      </c>
      <c r="G1364" t="s">
        <v>12123</v>
      </c>
      <c r="H1364" t="s">
        <v>12124</v>
      </c>
      <c r="I1364" t="s">
        <v>10400</v>
      </c>
      <c r="J1364" t="s">
        <v>12125</v>
      </c>
      <c r="K1364" t="s">
        <v>12126</v>
      </c>
      <c r="L1364" t="s">
        <v>10325</v>
      </c>
      <c r="M1364" t="s">
        <v>10326</v>
      </c>
      <c r="N1364" t="s">
        <v>12093</v>
      </c>
      <c r="O1364" t="s">
        <v>10403</v>
      </c>
      <c r="P1364" t="s">
        <v>10328</v>
      </c>
      <c r="Q1364" t="s">
        <v>10329</v>
      </c>
      <c r="R1364" t="s">
        <v>10327</v>
      </c>
      <c r="S1364" t="s">
        <v>10327</v>
      </c>
      <c r="T1364" t="s">
        <v>10330</v>
      </c>
      <c r="U1364" t="str">
        <f t="shared" si="21"/>
        <v>530016155480525026787160</v>
      </c>
      <c r="V1364" t="e">
        <f>VLOOKUP(U1364,网银退汇!F:G,2,FALSE)</f>
        <v>#N/A</v>
      </c>
      <c r="W1364" t="e">
        <f>VLOOKUP(U1364,网银退汇!F:O,10,FALSE)</f>
        <v>#N/A</v>
      </c>
      <c r="X1364" t="e">
        <f>VLOOKUP(C1364,自助退!L:V,11,FALSE)</f>
        <v>#N/A</v>
      </c>
    </row>
    <row r="1365" spans="1:24">
      <c r="A1365" t="s">
        <v>12093</v>
      </c>
      <c r="B1365" t="s">
        <v>12127</v>
      </c>
      <c r="C1365" t="s">
        <v>12128</v>
      </c>
      <c r="D1365">
        <v>9980</v>
      </c>
      <c r="E1365" t="s">
        <v>12096</v>
      </c>
      <c r="F1365" t="s">
        <v>88</v>
      </c>
      <c r="G1365" t="s">
        <v>12129</v>
      </c>
      <c r="H1365" t="s">
        <v>12130</v>
      </c>
      <c r="I1365" t="s">
        <v>10400</v>
      </c>
      <c r="J1365" t="s">
        <v>12131</v>
      </c>
      <c r="K1365" t="s">
        <v>12132</v>
      </c>
      <c r="L1365" t="s">
        <v>10325</v>
      </c>
      <c r="M1365" t="s">
        <v>10326</v>
      </c>
      <c r="N1365" t="s">
        <v>12093</v>
      </c>
      <c r="O1365" t="s">
        <v>10403</v>
      </c>
      <c r="P1365" t="s">
        <v>10328</v>
      </c>
      <c r="Q1365" t="s">
        <v>10329</v>
      </c>
      <c r="R1365" t="s">
        <v>10327</v>
      </c>
      <c r="S1365" t="s">
        <v>10327</v>
      </c>
      <c r="T1365" t="s">
        <v>10330</v>
      </c>
      <c r="U1365" t="str">
        <f t="shared" si="21"/>
        <v>1356283137859980</v>
      </c>
      <c r="V1365" t="e">
        <f>VLOOKUP(U1365,网银退汇!F:G,2,FALSE)</f>
        <v>#N/A</v>
      </c>
      <c r="W1365" t="e">
        <f>VLOOKUP(U1365,网银退汇!F:O,10,FALSE)</f>
        <v>#N/A</v>
      </c>
      <c r="X1365" t="e">
        <f>VLOOKUP(C1365,自助退!L:V,11,FALSE)</f>
        <v>#N/A</v>
      </c>
    </row>
    <row r="1366" spans="1:24">
      <c r="A1366" t="s">
        <v>12093</v>
      </c>
      <c r="B1366" t="s">
        <v>12133</v>
      </c>
      <c r="C1366" t="s">
        <v>12134</v>
      </c>
      <c r="D1366">
        <v>4845</v>
      </c>
      <c r="E1366" t="s">
        <v>12135</v>
      </c>
      <c r="F1366" t="s">
        <v>88</v>
      </c>
      <c r="G1366" t="s">
        <v>12136</v>
      </c>
      <c r="H1366" t="s">
        <v>12137</v>
      </c>
      <c r="I1366" t="s">
        <v>10400</v>
      </c>
      <c r="J1366" t="s">
        <v>12138</v>
      </c>
      <c r="K1366" t="s">
        <v>12139</v>
      </c>
      <c r="L1366" t="s">
        <v>10325</v>
      </c>
      <c r="M1366" t="s">
        <v>10326</v>
      </c>
      <c r="N1366" t="s">
        <v>12093</v>
      </c>
      <c r="O1366" t="s">
        <v>10403</v>
      </c>
      <c r="P1366" t="s">
        <v>10328</v>
      </c>
      <c r="Q1366" t="s">
        <v>10329</v>
      </c>
      <c r="R1366" t="s">
        <v>10327</v>
      </c>
      <c r="S1366" t="s">
        <v>10327</v>
      </c>
      <c r="T1366" t="s">
        <v>10330</v>
      </c>
      <c r="U1366" t="str">
        <f t="shared" si="21"/>
        <v>9010110100006202164845</v>
      </c>
      <c r="V1366" t="e">
        <f>VLOOKUP(U1366,网银退汇!F:G,2,FALSE)</f>
        <v>#N/A</v>
      </c>
      <c r="W1366" t="e">
        <f>VLOOKUP(U1366,网银退汇!F:O,10,FALSE)</f>
        <v>#N/A</v>
      </c>
      <c r="X1366" t="e">
        <f>VLOOKUP(C1366,自助退!L:V,11,FALSE)</f>
        <v>#N/A</v>
      </c>
    </row>
    <row r="1367" spans="1:24">
      <c r="A1367" t="s">
        <v>12093</v>
      </c>
      <c r="B1367" t="s">
        <v>3969</v>
      </c>
      <c r="C1367" t="s">
        <v>9261</v>
      </c>
      <c r="D1367">
        <v>500</v>
      </c>
      <c r="E1367" t="s">
        <v>12140</v>
      </c>
      <c r="F1367" t="s">
        <v>88</v>
      </c>
      <c r="G1367" t="s">
        <v>9263</v>
      </c>
      <c r="H1367" t="s">
        <v>3971</v>
      </c>
      <c r="I1367" t="s">
        <v>10542</v>
      </c>
      <c r="J1367" t="s">
        <v>10543</v>
      </c>
      <c r="K1367" t="s">
        <v>10544</v>
      </c>
      <c r="L1367" t="s">
        <v>10325</v>
      </c>
      <c r="M1367" t="s">
        <v>10326</v>
      </c>
      <c r="N1367" t="s">
        <v>12093</v>
      </c>
      <c r="O1367" t="s">
        <v>10327</v>
      </c>
      <c r="P1367" t="s">
        <v>10328</v>
      </c>
      <c r="Q1367" t="s">
        <v>10329</v>
      </c>
      <c r="R1367" t="s">
        <v>10327</v>
      </c>
      <c r="S1367" t="s">
        <v>10327</v>
      </c>
      <c r="T1367" t="s">
        <v>10330</v>
      </c>
      <c r="U1367" t="str">
        <f t="shared" si="21"/>
        <v>6217790001028390249500</v>
      </c>
      <c r="V1367" t="e">
        <f>VLOOKUP(U1367,网银退汇!F:G,2,FALSE)</f>
        <v>#N/A</v>
      </c>
      <c r="W1367" t="e">
        <f>VLOOKUP(U1367,网银退汇!F:O,10,FALSE)</f>
        <v>#N/A</v>
      </c>
      <c r="X1367" t="e">
        <f>VLOOKUP(C1367,自助退!L:V,11,FALSE)</f>
        <v>#N/A</v>
      </c>
    </row>
    <row r="1368" spans="1:24">
      <c r="A1368" t="s">
        <v>12093</v>
      </c>
      <c r="B1368" t="s">
        <v>3972</v>
      </c>
      <c r="C1368" t="s">
        <v>9264</v>
      </c>
      <c r="D1368">
        <v>283</v>
      </c>
      <c r="E1368" t="s">
        <v>12141</v>
      </c>
      <c r="F1368" t="s">
        <v>88</v>
      </c>
      <c r="G1368" t="s">
        <v>9266</v>
      </c>
      <c r="H1368" t="s">
        <v>12142</v>
      </c>
      <c r="I1368" t="s">
        <v>10322</v>
      </c>
      <c r="J1368" t="s">
        <v>10381</v>
      </c>
      <c r="K1368" t="s">
        <v>10382</v>
      </c>
      <c r="L1368" t="s">
        <v>10325</v>
      </c>
      <c r="M1368" t="s">
        <v>10326</v>
      </c>
      <c r="N1368" t="s">
        <v>12093</v>
      </c>
      <c r="O1368" t="s">
        <v>10327</v>
      </c>
      <c r="P1368" t="s">
        <v>10328</v>
      </c>
      <c r="Q1368" t="s">
        <v>10329</v>
      </c>
      <c r="R1368" t="s">
        <v>10327</v>
      </c>
      <c r="S1368" t="s">
        <v>10327</v>
      </c>
      <c r="T1368" t="s">
        <v>10330</v>
      </c>
      <c r="U1368" t="str">
        <f t="shared" si="21"/>
        <v>6228482898204338870283</v>
      </c>
      <c r="V1368" t="e">
        <f>VLOOKUP(U1368,网银退汇!F:G,2,FALSE)</f>
        <v>#N/A</v>
      </c>
      <c r="W1368" t="e">
        <f>VLOOKUP(U1368,网银退汇!F:O,10,FALSE)</f>
        <v>#N/A</v>
      </c>
      <c r="X1368" t="e">
        <f>VLOOKUP(C1368,自助退!L:V,11,FALSE)</f>
        <v>#N/A</v>
      </c>
    </row>
    <row r="1369" spans="1:24">
      <c r="A1369" t="s">
        <v>12093</v>
      </c>
      <c r="B1369" t="s">
        <v>3975</v>
      </c>
      <c r="C1369" t="s">
        <v>9267</v>
      </c>
      <c r="D1369">
        <v>3000</v>
      </c>
      <c r="E1369" t="s">
        <v>12143</v>
      </c>
      <c r="F1369" t="s">
        <v>88</v>
      </c>
      <c r="G1369" t="s">
        <v>9269</v>
      </c>
      <c r="H1369" t="s">
        <v>12144</v>
      </c>
      <c r="I1369" t="s">
        <v>10322</v>
      </c>
      <c r="J1369" t="s">
        <v>10351</v>
      </c>
      <c r="K1369" t="s">
        <v>10352</v>
      </c>
      <c r="L1369" t="s">
        <v>10325</v>
      </c>
      <c r="M1369" t="s">
        <v>10326</v>
      </c>
      <c r="N1369" t="s">
        <v>12093</v>
      </c>
      <c r="O1369" t="s">
        <v>10327</v>
      </c>
      <c r="P1369" t="s">
        <v>10328</v>
      </c>
      <c r="Q1369" t="s">
        <v>10329</v>
      </c>
      <c r="R1369" t="s">
        <v>10327</v>
      </c>
      <c r="S1369" t="s">
        <v>10327</v>
      </c>
      <c r="T1369" t="s">
        <v>10330</v>
      </c>
      <c r="U1369" t="str">
        <f t="shared" si="21"/>
        <v>62122625120006040683000</v>
      </c>
      <c r="V1369" t="e">
        <f>VLOOKUP(U1369,网银退汇!F:G,2,FALSE)</f>
        <v>#N/A</v>
      </c>
      <c r="W1369" t="e">
        <f>VLOOKUP(U1369,网银退汇!F:O,10,FALSE)</f>
        <v>#N/A</v>
      </c>
      <c r="X1369" t="e">
        <f>VLOOKUP(C1369,自助退!L:V,11,FALSE)</f>
        <v>#N/A</v>
      </c>
    </row>
    <row r="1370" spans="1:24">
      <c r="A1370" t="s">
        <v>12093</v>
      </c>
      <c r="B1370" t="s">
        <v>3978</v>
      </c>
      <c r="C1370" t="s">
        <v>9270</v>
      </c>
      <c r="D1370">
        <v>400</v>
      </c>
      <c r="E1370" t="s">
        <v>12145</v>
      </c>
      <c r="F1370" t="s">
        <v>88</v>
      </c>
      <c r="G1370" t="s">
        <v>9272</v>
      </c>
      <c r="H1370" t="s">
        <v>3980</v>
      </c>
      <c r="I1370" t="s">
        <v>10335</v>
      </c>
      <c r="J1370" t="s">
        <v>10</v>
      </c>
      <c r="K1370" t="s">
        <v>10336</v>
      </c>
      <c r="L1370" t="s">
        <v>10325</v>
      </c>
      <c r="M1370" t="s">
        <v>10326</v>
      </c>
      <c r="N1370" t="s">
        <v>12093</v>
      </c>
      <c r="O1370" t="s">
        <v>10327</v>
      </c>
      <c r="P1370" t="s">
        <v>10328</v>
      </c>
      <c r="Q1370" t="s">
        <v>10329</v>
      </c>
      <c r="R1370" t="s">
        <v>10327</v>
      </c>
      <c r="S1370" t="s">
        <v>10327</v>
      </c>
      <c r="T1370" t="s">
        <v>10330</v>
      </c>
      <c r="U1370" t="str">
        <f t="shared" si="21"/>
        <v>6225750018744355400</v>
      </c>
      <c r="V1370" t="e">
        <f>VLOOKUP(U1370,网银退汇!F:G,2,FALSE)</f>
        <v>#N/A</v>
      </c>
      <c r="W1370" t="e">
        <f>VLOOKUP(U1370,网银退汇!F:O,10,FALSE)</f>
        <v>#N/A</v>
      </c>
      <c r="X1370" t="e">
        <f>VLOOKUP(C1370,自助退!L:V,11,FALSE)</f>
        <v>#N/A</v>
      </c>
    </row>
    <row r="1371" spans="1:24">
      <c r="A1371" t="s">
        <v>12093</v>
      </c>
      <c r="B1371" t="s">
        <v>9273</v>
      </c>
      <c r="C1371" t="s">
        <v>9274</v>
      </c>
      <c r="D1371">
        <v>602</v>
      </c>
      <c r="E1371" t="s">
        <v>12146</v>
      </c>
      <c r="F1371" t="s">
        <v>10740</v>
      </c>
      <c r="G1371" t="s">
        <v>5101</v>
      </c>
      <c r="H1371" t="s">
        <v>3142</v>
      </c>
      <c r="I1371" t="s">
        <v>10656</v>
      </c>
      <c r="J1371" t="s">
        <v>10657</v>
      </c>
      <c r="K1371" t="s">
        <v>10402</v>
      </c>
      <c r="L1371" t="s">
        <v>10325</v>
      </c>
      <c r="M1371" t="s">
        <v>10364</v>
      </c>
      <c r="N1371" t="s">
        <v>12093</v>
      </c>
      <c r="O1371" t="s">
        <v>10403</v>
      </c>
      <c r="P1371" t="s">
        <v>10328</v>
      </c>
      <c r="Q1371" t="s">
        <v>10365</v>
      </c>
      <c r="R1371" t="s">
        <v>10327</v>
      </c>
      <c r="S1371" t="s">
        <v>10327</v>
      </c>
      <c r="T1371" t="s">
        <v>10366</v>
      </c>
      <c r="U1371" t="str">
        <f t="shared" si="21"/>
        <v>6223692109799660602</v>
      </c>
      <c r="V1371">
        <f>VLOOKUP(U1371,网银退汇!F:G,2,FALSE)</f>
        <v>602</v>
      </c>
      <c r="W1371" t="str">
        <f>VLOOKUP(U1371,网银退汇!F:O,10,FALSE)</f>
        <v>20170627</v>
      </c>
      <c r="X1371">
        <f>VLOOKUP(C1371,自助退!L:V,11,FALSE)</f>
        <v>602</v>
      </c>
    </row>
    <row r="1372" spans="1:24">
      <c r="A1372" t="s">
        <v>12093</v>
      </c>
      <c r="B1372" t="s">
        <v>3981</v>
      </c>
      <c r="C1372" t="s">
        <v>9276</v>
      </c>
      <c r="D1372">
        <v>1990</v>
      </c>
      <c r="E1372" t="s">
        <v>12147</v>
      </c>
      <c r="F1372" t="s">
        <v>88</v>
      </c>
      <c r="G1372" t="s">
        <v>376</v>
      </c>
      <c r="H1372" t="s">
        <v>12148</v>
      </c>
      <c r="I1372" t="s">
        <v>10322</v>
      </c>
      <c r="J1372" t="s">
        <v>10348</v>
      </c>
      <c r="K1372" t="s">
        <v>10349</v>
      </c>
      <c r="L1372" t="s">
        <v>10325</v>
      </c>
      <c r="M1372" t="s">
        <v>10326</v>
      </c>
      <c r="N1372" t="s">
        <v>12093</v>
      </c>
      <c r="O1372" t="s">
        <v>10327</v>
      </c>
      <c r="P1372" t="s">
        <v>10328</v>
      </c>
      <c r="Q1372" t="s">
        <v>10329</v>
      </c>
      <c r="R1372" t="s">
        <v>10327</v>
      </c>
      <c r="S1372" t="s">
        <v>10327</v>
      </c>
      <c r="T1372" t="s">
        <v>10330</v>
      </c>
      <c r="U1372" t="str">
        <f t="shared" si="21"/>
        <v>62270038602602330331990</v>
      </c>
      <c r="V1372" t="e">
        <f>VLOOKUP(U1372,网银退汇!F:G,2,FALSE)</f>
        <v>#N/A</v>
      </c>
      <c r="W1372" t="e">
        <f>VLOOKUP(U1372,网银退汇!F:O,10,FALSE)</f>
        <v>#N/A</v>
      </c>
      <c r="X1372" t="e">
        <f>VLOOKUP(C1372,自助退!L:V,11,FALSE)</f>
        <v>#N/A</v>
      </c>
    </row>
    <row r="1373" spans="1:24">
      <c r="A1373" t="s">
        <v>12093</v>
      </c>
      <c r="B1373" t="s">
        <v>9278</v>
      </c>
      <c r="C1373" t="s">
        <v>9279</v>
      </c>
      <c r="D1373">
        <v>2000</v>
      </c>
      <c r="E1373" t="s">
        <v>12149</v>
      </c>
      <c r="F1373" t="s">
        <v>401</v>
      </c>
      <c r="G1373" t="s">
        <v>5102</v>
      </c>
      <c r="H1373" t="s">
        <v>12148</v>
      </c>
      <c r="I1373" t="s">
        <v>10369</v>
      </c>
      <c r="J1373" t="s">
        <v>10370</v>
      </c>
      <c r="K1373" t="s">
        <v>10371</v>
      </c>
      <c r="L1373" t="s">
        <v>10325</v>
      </c>
      <c r="M1373" t="s">
        <v>10364</v>
      </c>
      <c r="N1373" t="s">
        <v>12093</v>
      </c>
      <c r="O1373" t="s">
        <v>10327</v>
      </c>
      <c r="P1373" t="s">
        <v>10328</v>
      </c>
      <c r="Q1373" t="s">
        <v>10365</v>
      </c>
      <c r="R1373" t="s">
        <v>10327</v>
      </c>
      <c r="S1373" t="s">
        <v>10327</v>
      </c>
      <c r="T1373" t="s">
        <v>10366</v>
      </c>
      <c r="U1373" t="str">
        <f t="shared" si="21"/>
        <v>40339200263455892000</v>
      </c>
      <c r="V1373">
        <f>VLOOKUP(U1373,网银退汇!F:G,2,FALSE)</f>
        <v>2000</v>
      </c>
      <c r="W1373" t="str">
        <f>VLOOKUP(U1373,网银退汇!F:O,10,FALSE)</f>
        <v>20170627</v>
      </c>
      <c r="X1373">
        <f>VLOOKUP(C1373,自助退!L:V,11,FALSE)</f>
        <v>2000</v>
      </c>
    </row>
    <row r="1374" spans="1:24">
      <c r="A1374" t="s">
        <v>12093</v>
      </c>
      <c r="B1374" t="s">
        <v>3982</v>
      </c>
      <c r="C1374" t="s">
        <v>9281</v>
      </c>
      <c r="D1374">
        <v>592</v>
      </c>
      <c r="E1374" t="s">
        <v>12150</v>
      </c>
      <c r="F1374" t="s">
        <v>88</v>
      </c>
      <c r="G1374" t="s">
        <v>9283</v>
      </c>
      <c r="H1374" t="s">
        <v>3984</v>
      </c>
      <c r="I1374" t="s">
        <v>10542</v>
      </c>
      <c r="J1374" t="s">
        <v>10543</v>
      </c>
      <c r="K1374" t="s">
        <v>10544</v>
      </c>
      <c r="L1374" t="s">
        <v>10325</v>
      </c>
      <c r="M1374" t="s">
        <v>10326</v>
      </c>
      <c r="N1374" t="s">
        <v>12093</v>
      </c>
      <c r="O1374" t="s">
        <v>10327</v>
      </c>
      <c r="P1374" t="s">
        <v>10328</v>
      </c>
      <c r="Q1374" t="s">
        <v>10329</v>
      </c>
      <c r="R1374" t="s">
        <v>10327</v>
      </c>
      <c r="S1374" t="s">
        <v>10327</v>
      </c>
      <c r="T1374" t="s">
        <v>10330</v>
      </c>
      <c r="U1374" t="str">
        <f t="shared" si="21"/>
        <v>6228930001159920432592</v>
      </c>
      <c r="V1374" t="e">
        <f>VLOOKUP(U1374,网银退汇!F:G,2,FALSE)</f>
        <v>#N/A</v>
      </c>
      <c r="W1374" t="e">
        <f>VLOOKUP(U1374,网银退汇!F:O,10,FALSE)</f>
        <v>#N/A</v>
      </c>
      <c r="X1374" t="e">
        <f>VLOOKUP(C1374,自助退!L:V,11,FALSE)</f>
        <v>#N/A</v>
      </c>
    </row>
    <row r="1375" spans="1:24">
      <c r="A1375" t="s">
        <v>12093</v>
      </c>
      <c r="B1375" t="s">
        <v>3985</v>
      </c>
      <c r="C1375" t="s">
        <v>9284</v>
      </c>
      <c r="D1375">
        <v>9999</v>
      </c>
      <c r="E1375" t="s">
        <v>12151</v>
      </c>
      <c r="F1375" t="s">
        <v>88</v>
      </c>
      <c r="G1375" t="s">
        <v>5062</v>
      </c>
      <c r="H1375" t="s">
        <v>12152</v>
      </c>
      <c r="I1375" t="s">
        <v>10656</v>
      </c>
      <c r="J1375" t="s">
        <v>10657</v>
      </c>
      <c r="K1375" t="s">
        <v>10402</v>
      </c>
      <c r="L1375" t="s">
        <v>10325</v>
      </c>
      <c r="M1375" t="s">
        <v>10326</v>
      </c>
      <c r="N1375" t="s">
        <v>12093</v>
      </c>
      <c r="O1375" t="s">
        <v>10403</v>
      </c>
      <c r="P1375" t="s">
        <v>10328</v>
      </c>
      <c r="Q1375" t="s">
        <v>10329</v>
      </c>
      <c r="R1375" t="s">
        <v>10327</v>
      </c>
      <c r="S1375" t="s">
        <v>10327</v>
      </c>
      <c r="T1375" t="s">
        <v>10330</v>
      </c>
      <c r="U1375" t="str">
        <f t="shared" si="21"/>
        <v>62236918452950179999</v>
      </c>
      <c r="X1375" t="e">
        <f>VLOOKUP(C1375,自助退!L:V,11,FALSE)</f>
        <v>#N/A</v>
      </c>
    </row>
    <row r="1376" spans="1:24">
      <c r="A1376" t="s">
        <v>12093</v>
      </c>
      <c r="B1376" t="s">
        <v>3986</v>
      </c>
      <c r="C1376" t="s">
        <v>9286</v>
      </c>
      <c r="D1376">
        <v>120</v>
      </c>
      <c r="E1376" t="s">
        <v>12153</v>
      </c>
      <c r="F1376" t="s">
        <v>88</v>
      </c>
      <c r="G1376" t="s">
        <v>9288</v>
      </c>
      <c r="H1376" t="s">
        <v>3988</v>
      </c>
      <c r="I1376" t="s">
        <v>10335</v>
      </c>
      <c r="J1376" t="s">
        <v>10</v>
      </c>
      <c r="K1376" t="s">
        <v>10336</v>
      </c>
      <c r="L1376" t="s">
        <v>10325</v>
      </c>
      <c r="M1376" t="s">
        <v>10326</v>
      </c>
      <c r="N1376" t="s">
        <v>12093</v>
      </c>
      <c r="O1376" t="s">
        <v>10327</v>
      </c>
      <c r="P1376" t="s">
        <v>10328</v>
      </c>
      <c r="Q1376" t="s">
        <v>10329</v>
      </c>
      <c r="R1376" t="s">
        <v>10327</v>
      </c>
      <c r="S1376" t="s">
        <v>10327</v>
      </c>
      <c r="T1376" t="s">
        <v>10330</v>
      </c>
      <c r="U1376" t="str">
        <f t="shared" si="21"/>
        <v>6214858712772391120</v>
      </c>
      <c r="V1376" t="e">
        <f>VLOOKUP(U1376,网银退汇!F:G,2,FALSE)</f>
        <v>#N/A</v>
      </c>
      <c r="W1376" t="e">
        <f>VLOOKUP(U1376,网银退汇!F:O,10,FALSE)</f>
        <v>#N/A</v>
      </c>
      <c r="X1376" t="e">
        <f>VLOOKUP(C1376,自助退!L:V,11,FALSE)</f>
        <v>#N/A</v>
      </c>
    </row>
    <row r="1377" spans="1:24">
      <c r="A1377" t="s">
        <v>12093</v>
      </c>
      <c r="B1377" t="s">
        <v>3989</v>
      </c>
      <c r="C1377" t="s">
        <v>9289</v>
      </c>
      <c r="D1377">
        <v>179</v>
      </c>
      <c r="E1377" t="s">
        <v>12154</v>
      </c>
      <c r="F1377" t="s">
        <v>88</v>
      </c>
      <c r="G1377" t="s">
        <v>9291</v>
      </c>
      <c r="H1377" t="s">
        <v>12155</v>
      </c>
      <c r="I1377" t="s">
        <v>10322</v>
      </c>
      <c r="J1377" t="s">
        <v>10381</v>
      </c>
      <c r="K1377" t="s">
        <v>10382</v>
      </c>
      <c r="L1377" t="s">
        <v>10325</v>
      </c>
      <c r="M1377" t="s">
        <v>10326</v>
      </c>
      <c r="N1377" t="s">
        <v>12093</v>
      </c>
      <c r="O1377" t="s">
        <v>10327</v>
      </c>
      <c r="P1377" t="s">
        <v>10328</v>
      </c>
      <c r="Q1377" t="s">
        <v>10329</v>
      </c>
      <c r="R1377" t="s">
        <v>10327</v>
      </c>
      <c r="S1377" t="s">
        <v>10327</v>
      </c>
      <c r="T1377" t="s">
        <v>10330</v>
      </c>
      <c r="U1377" t="str">
        <f t="shared" si="21"/>
        <v>6228481198656966273179</v>
      </c>
      <c r="V1377" t="e">
        <f>VLOOKUP(U1377,网银退汇!F:G,2,FALSE)</f>
        <v>#N/A</v>
      </c>
      <c r="W1377" t="e">
        <f>VLOOKUP(U1377,网银退汇!F:O,10,FALSE)</f>
        <v>#N/A</v>
      </c>
      <c r="X1377" t="e">
        <f>VLOOKUP(C1377,自助退!L:V,11,FALSE)</f>
        <v>#N/A</v>
      </c>
    </row>
    <row r="1378" spans="1:24">
      <c r="A1378" t="s">
        <v>12093</v>
      </c>
      <c r="B1378" t="s">
        <v>3992</v>
      </c>
      <c r="C1378" t="s">
        <v>9292</v>
      </c>
      <c r="D1378">
        <v>200</v>
      </c>
      <c r="E1378" t="s">
        <v>12156</v>
      </c>
      <c r="F1378" t="s">
        <v>88</v>
      </c>
      <c r="G1378" t="s">
        <v>9294</v>
      </c>
      <c r="H1378" t="s">
        <v>3994</v>
      </c>
      <c r="I1378" t="s">
        <v>10369</v>
      </c>
      <c r="J1378" t="s">
        <v>10484</v>
      </c>
      <c r="K1378" t="s">
        <v>10485</v>
      </c>
      <c r="L1378" t="s">
        <v>10325</v>
      </c>
      <c r="M1378" t="s">
        <v>10326</v>
      </c>
      <c r="N1378" t="s">
        <v>12093</v>
      </c>
      <c r="O1378" t="s">
        <v>10327</v>
      </c>
      <c r="P1378" t="s">
        <v>10328</v>
      </c>
      <c r="Q1378" t="s">
        <v>10329</v>
      </c>
      <c r="R1378" t="s">
        <v>10327</v>
      </c>
      <c r="S1378" t="s">
        <v>10327</v>
      </c>
      <c r="T1378" t="s">
        <v>10330</v>
      </c>
      <c r="U1378" t="str">
        <f t="shared" si="21"/>
        <v>6214600180003974081200</v>
      </c>
      <c r="V1378" t="e">
        <f>VLOOKUP(U1378,网银退汇!F:G,2,FALSE)</f>
        <v>#N/A</v>
      </c>
      <c r="W1378" t="e">
        <f>VLOOKUP(U1378,网银退汇!F:O,10,FALSE)</f>
        <v>#N/A</v>
      </c>
      <c r="X1378" t="e">
        <f>VLOOKUP(C1378,自助退!L:V,11,FALSE)</f>
        <v>#N/A</v>
      </c>
    </row>
    <row r="1379" spans="1:24">
      <c r="A1379" t="s">
        <v>12093</v>
      </c>
      <c r="B1379" t="s">
        <v>3995</v>
      </c>
      <c r="C1379" t="s">
        <v>9295</v>
      </c>
      <c r="D1379">
        <v>100</v>
      </c>
      <c r="E1379" t="s">
        <v>12157</v>
      </c>
      <c r="F1379" t="s">
        <v>88</v>
      </c>
      <c r="G1379" t="s">
        <v>9297</v>
      </c>
      <c r="H1379" t="s">
        <v>3997</v>
      </c>
      <c r="I1379" t="s">
        <v>10656</v>
      </c>
      <c r="J1379" t="s">
        <v>10657</v>
      </c>
      <c r="K1379" t="s">
        <v>10402</v>
      </c>
      <c r="L1379" t="s">
        <v>10325</v>
      </c>
      <c r="M1379" t="s">
        <v>10326</v>
      </c>
      <c r="N1379" t="s">
        <v>12093</v>
      </c>
      <c r="O1379" t="s">
        <v>10403</v>
      </c>
      <c r="P1379" t="s">
        <v>10328</v>
      </c>
      <c r="Q1379" t="s">
        <v>10329</v>
      </c>
      <c r="R1379" t="s">
        <v>10327</v>
      </c>
      <c r="S1379" t="s">
        <v>10327</v>
      </c>
      <c r="T1379" t="s">
        <v>10330</v>
      </c>
      <c r="U1379" t="str">
        <f t="shared" si="21"/>
        <v>6210178002024380702100</v>
      </c>
      <c r="V1379" t="e">
        <f>VLOOKUP(U1379,网银退汇!F:G,2,FALSE)</f>
        <v>#N/A</v>
      </c>
      <c r="W1379" t="e">
        <f>VLOOKUP(U1379,网银退汇!F:O,10,FALSE)</f>
        <v>#N/A</v>
      </c>
      <c r="X1379" t="e">
        <f>VLOOKUP(C1379,自助退!L:V,11,FALSE)</f>
        <v>#N/A</v>
      </c>
    </row>
    <row r="1380" spans="1:24">
      <c r="A1380" t="s">
        <v>12093</v>
      </c>
      <c r="B1380" t="s">
        <v>3998</v>
      </c>
      <c r="C1380" t="s">
        <v>9298</v>
      </c>
      <c r="D1380">
        <v>4500</v>
      </c>
      <c r="E1380" t="s">
        <v>12158</v>
      </c>
      <c r="F1380" t="s">
        <v>88</v>
      </c>
      <c r="G1380" t="s">
        <v>272</v>
      </c>
      <c r="H1380" t="s">
        <v>12159</v>
      </c>
      <c r="I1380" t="s">
        <v>10322</v>
      </c>
      <c r="J1380" t="s">
        <v>10348</v>
      </c>
      <c r="K1380" t="s">
        <v>10349</v>
      </c>
      <c r="L1380" t="s">
        <v>10325</v>
      </c>
      <c r="M1380" t="s">
        <v>10326</v>
      </c>
      <c r="N1380" t="s">
        <v>12093</v>
      </c>
      <c r="O1380" t="s">
        <v>10327</v>
      </c>
      <c r="P1380" t="s">
        <v>10328</v>
      </c>
      <c r="Q1380" t="s">
        <v>10329</v>
      </c>
      <c r="R1380" t="s">
        <v>10327</v>
      </c>
      <c r="S1380" t="s">
        <v>10327</v>
      </c>
      <c r="T1380" t="s">
        <v>10330</v>
      </c>
      <c r="U1380" t="str">
        <f t="shared" si="21"/>
        <v>62170039500038922774500</v>
      </c>
      <c r="V1380" t="e">
        <f>VLOOKUP(U1380,网银退汇!F:G,2,FALSE)</f>
        <v>#N/A</v>
      </c>
      <c r="W1380" t="e">
        <f>VLOOKUP(U1380,网银退汇!F:O,10,FALSE)</f>
        <v>#N/A</v>
      </c>
      <c r="X1380" t="e">
        <f>VLOOKUP(C1380,自助退!L:V,11,FALSE)</f>
        <v>#N/A</v>
      </c>
    </row>
    <row r="1381" spans="1:24">
      <c r="A1381" t="s">
        <v>12093</v>
      </c>
      <c r="B1381" t="s">
        <v>3999</v>
      </c>
      <c r="C1381" t="s">
        <v>9300</v>
      </c>
      <c r="D1381">
        <v>571</v>
      </c>
      <c r="E1381" t="s">
        <v>12160</v>
      </c>
      <c r="F1381" t="s">
        <v>88</v>
      </c>
      <c r="G1381" t="s">
        <v>9302</v>
      </c>
      <c r="H1381" t="s">
        <v>12161</v>
      </c>
      <c r="I1381" t="s">
        <v>10400</v>
      </c>
      <c r="J1381" t="s">
        <v>10874</v>
      </c>
      <c r="K1381" t="s">
        <v>10875</v>
      </c>
      <c r="L1381" t="s">
        <v>10325</v>
      </c>
      <c r="M1381" t="s">
        <v>10326</v>
      </c>
      <c r="N1381" t="s">
        <v>12093</v>
      </c>
      <c r="O1381" t="s">
        <v>10403</v>
      </c>
      <c r="P1381" t="s">
        <v>10328</v>
      </c>
      <c r="Q1381" t="s">
        <v>10329</v>
      </c>
      <c r="R1381" t="s">
        <v>10327</v>
      </c>
      <c r="S1381" t="s">
        <v>10327</v>
      </c>
      <c r="T1381" t="s">
        <v>10330</v>
      </c>
      <c r="U1381" t="str">
        <f t="shared" si="21"/>
        <v>6214157432900226579571</v>
      </c>
      <c r="V1381" t="e">
        <f>VLOOKUP(U1381,网银退汇!F:G,2,FALSE)</f>
        <v>#N/A</v>
      </c>
      <c r="W1381" t="e">
        <f>VLOOKUP(U1381,网银退汇!F:O,10,FALSE)</f>
        <v>#N/A</v>
      </c>
      <c r="X1381" t="e">
        <f>VLOOKUP(C1381,自助退!L:V,11,FALSE)</f>
        <v>#N/A</v>
      </c>
    </row>
    <row r="1382" spans="1:24">
      <c r="A1382" t="s">
        <v>12093</v>
      </c>
      <c r="B1382" t="s">
        <v>4002</v>
      </c>
      <c r="C1382" t="s">
        <v>9303</v>
      </c>
      <c r="D1382">
        <v>1582</v>
      </c>
      <c r="E1382" t="s">
        <v>12162</v>
      </c>
      <c r="F1382" t="s">
        <v>88</v>
      </c>
      <c r="G1382" t="s">
        <v>9305</v>
      </c>
      <c r="H1382" t="s">
        <v>4004</v>
      </c>
      <c r="I1382" t="s">
        <v>10322</v>
      </c>
      <c r="J1382" t="s">
        <v>10351</v>
      </c>
      <c r="K1382" t="s">
        <v>10352</v>
      </c>
      <c r="L1382" t="s">
        <v>10325</v>
      </c>
      <c r="M1382" t="s">
        <v>10326</v>
      </c>
      <c r="N1382" t="s">
        <v>12093</v>
      </c>
      <c r="O1382" t="s">
        <v>10327</v>
      </c>
      <c r="P1382" t="s">
        <v>10328</v>
      </c>
      <c r="Q1382" t="s">
        <v>10329</v>
      </c>
      <c r="R1382" t="s">
        <v>10327</v>
      </c>
      <c r="S1382" t="s">
        <v>10327</v>
      </c>
      <c r="T1382" t="s">
        <v>10330</v>
      </c>
      <c r="U1382" t="str">
        <f t="shared" si="21"/>
        <v>62122604080009264151582</v>
      </c>
      <c r="V1382" t="e">
        <f>VLOOKUP(U1382,网银退汇!F:G,2,FALSE)</f>
        <v>#N/A</v>
      </c>
      <c r="W1382" t="e">
        <f>VLOOKUP(U1382,网银退汇!F:O,10,FALSE)</f>
        <v>#N/A</v>
      </c>
      <c r="X1382" t="e">
        <f>VLOOKUP(C1382,自助退!L:V,11,FALSE)</f>
        <v>#N/A</v>
      </c>
    </row>
    <row r="1383" spans="1:24">
      <c r="A1383" t="s">
        <v>12093</v>
      </c>
      <c r="B1383" t="s">
        <v>4005</v>
      </c>
      <c r="C1383" t="s">
        <v>9306</v>
      </c>
      <c r="D1383">
        <v>400</v>
      </c>
      <c r="E1383" t="s">
        <v>12163</v>
      </c>
      <c r="F1383" t="s">
        <v>88</v>
      </c>
      <c r="G1383" t="s">
        <v>9308</v>
      </c>
      <c r="H1383" t="s">
        <v>4007</v>
      </c>
      <c r="I1383" t="s">
        <v>10656</v>
      </c>
      <c r="J1383" t="s">
        <v>10657</v>
      </c>
      <c r="K1383" t="s">
        <v>10402</v>
      </c>
      <c r="L1383" t="s">
        <v>10325</v>
      </c>
      <c r="M1383" t="s">
        <v>10326</v>
      </c>
      <c r="N1383" t="s">
        <v>12093</v>
      </c>
      <c r="O1383" t="s">
        <v>10403</v>
      </c>
      <c r="P1383" t="s">
        <v>10328</v>
      </c>
      <c r="Q1383" t="s">
        <v>10329</v>
      </c>
      <c r="R1383" t="s">
        <v>10327</v>
      </c>
      <c r="S1383" t="s">
        <v>10327</v>
      </c>
      <c r="T1383" t="s">
        <v>10330</v>
      </c>
      <c r="U1383" t="str">
        <f t="shared" si="21"/>
        <v>6231900000108143138400</v>
      </c>
      <c r="V1383" t="e">
        <f>VLOOKUP(U1383,网银退汇!F:G,2,FALSE)</f>
        <v>#N/A</v>
      </c>
      <c r="W1383" t="e">
        <f>VLOOKUP(U1383,网银退汇!F:O,10,FALSE)</f>
        <v>#N/A</v>
      </c>
      <c r="X1383" t="e">
        <f>VLOOKUP(C1383,自助退!L:V,11,FALSE)</f>
        <v>#N/A</v>
      </c>
    </row>
    <row r="1384" spans="1:24">
      <c r="A1384" t="s">
        <v>12093</v>
      </c>
      <c r="B1384" t="s">
        <v>9309</v>
      </c>
      <c r="C1384" t="s">
        <v>9310</v>
      </c>
      <c r="D1384">
        <v>150</v>
      </c>
      <c r="E1384" t="s">
        <v>12164</v>
      </c>
      <c r="F1384" t="s">
        <v>10363</v>
      </c>
      <c r="G1384" t="s">
        <v>5103</v>
      </c>
      <c r="H1384" t="s">
        <v>4009</v>
      </c>
      <c r="I1384" t="s">
        <v>10322</v>
      </c>
      <c r="J1384" t="s">
        <v>10381</v>
      </c>
      <c r="K1384" t="s">
        <v>10382</v>
      </c>
      <c r="L1384" t="s">
        <v>10325</v>
      </c>
      <c r="M1384" t="s">
        <v>10364</v>
      </c>
      <c r="N1384" t="s">
        <v>12093</v>
      </c>
      <c r="O1384" t="s">
        <v>10327</v>
      </c>
      <c r="P1384" t="s">
        <v>10328</v>
      </c>
      <c r="Q1384" t="s">
        <v>10365</v>
      </c>
      <c r="R1384" t="s">
        <v>10327</v>
      </c>
      <c r="S1384" t="s">
        <v>10327</v>
      </c>
      <c r="T1384" t="s">
        <v>10366</v>
      </c>
      <c r="U1384" t="str">
        <f t="shared" si="21"/>
        <v>6228483611209141218150</v>
      </c>
      <c r="V1384">
        <f>VLOOKUP(U1384,网银退汇!F:G,2,FALSE)</f>
        <v>150</v>
      </c>
      <c r="W1384" t="str">
        <f>VLOOKUP(U1384,网银退汇!F:O,10,FALSE)</f>
        <v>20170627</v>
      </c>
      <c r="X1384">
        <f>VLOOKUP(C1384,自助退!L:V,11,FALSE)</f>
        <v>150</v>
      </c>
    </row>
    <row r="1385" spans="1:24">
      <c r="A1385" t="s">
        <v>12093</v>
      </c>
      <c r="B1385" t="s">
        <v>4010</v>
      </c>
      <c r="C1385" t="s">
        <v>9312</v>
      </c>
      <c r="D1385">
        <v>1000</v>
      </c>
      <c r="E1385" t="s">
        <v>12165</v>
      </c>
      <c r="F1385" t="s">
        <v>88</v>
      </c>
      <c r="G1385" t="s">
        <v>9314</v>
      </c>
      <c r="H1385" t="s">
        <v>1436</v>
      </c>
      <c r="I1385" t="s">
        <v>10322</v>
      </c>
      <c r="J1385" t="s">
        <v>10381</v>
      </c>
      <c r="K1385" t="s">
        <v>10382</v>
      </c>
      <c r="L1385" t="s">
        <v>10325</v>
      </c>
      <c r="M1385" t="s">
        <v>10326</v>
      </c>
      <c r="N1385" t="s">
        <v>12093</v>
      </c>
      <c r="O1385" t="s">
        <v>10327</v>
      </c>
      <c r="P1385" t="s">
        <v>10328</v>
      </c>
      <c r="Q1385" t="s">
        <v>10329</v>
      </c>
      <c r="R1385" t="s">
        <v>10327</v>
      </c>
      <c r="S1385" t="s">
        <v>10327</v>
      </c>
      <c r="T1385" t="s">
        <v>10330</v>
      </c>
      <c r="U1385" t="str">
        <f t="shared" si="21"/>
        <v>62284808662225976621000</v>
      </c>
      <c r="V1385" t="e">
        <f>VLOOKUP(U1385,网银退汇!F:G,2,FALSE)</f>
        <v>#N/A</v>
      </c>
      <c r="W1385" t="e">
        <f>VLOOKUP(U1385,网银退汇!F:O,10,FALSE)</f>
        <v>#N/A</v>
      </c>
      <c r="X1385" t="e">
        <f>VLOOKUP(C1385,自助退!L:V,11,FALSE)</f>
        <v>#N/A</v>
      </c>
    </row>
    <row r="1386" spans="1:24">
      <c r="A1386" t="s">
        <v>12093</v>
      </c>
      <c r="B1386" t="s">
        <v>4011</v>
      </c>
      <c r="C1386" t="s">
        <v>9315</v>
      </c>
      <c r="D1386">
        <v>107</v>
      </c>
      <c r="E1386" t="s">
        <v>12166</v>
      </c>
      <c r="F1386" t="s">
        <v>88</v>
      </c>
      <c r="G1386" t="s">
        <v>9317</v>
      </c>
      <c r="H1386" t="s">
        <v>12167</v>
      </c>
      <c r="I1386" t="s">
        <v>10322</v>
      </c>
      <c r="J1386" t="s">
        <v>10348</v>
      </c>
      <c r="K1386" t="s">
        <v>10349</v>
      </c>
      <c r="L1386" t="s">
        <v>10325</v>
      </c>
      <c r="M1386" t="s">
        <v>10326</v>
      </c>
      <c r="N1386" t="s">
        <v>12093</v>
      </c>
      <c r="O1386" t="s">
        <v>10327</v>
      </c>
      <c r="P1386" t="s">
        <v>10328</v>
      </c>
      <c r="Q1386" t="s">
        <v>10329</v>
      </c>
      <c r="R1386" t="s">
        <v>10327</v>
      </c>
      <c r="S1386" t="s">
        <v>10327</v>
      </c>
      <c r="T1386" t="s">
        <v>10330</v>
      </c>
      <c r="U1386" t="str">
        <f t="shared" si="21"/>
        <v>6227003890400368092107</v>
      </c>
      <c r="V1386" t="e">
        <f>VLOOKUP(U1386,网银退汇!F:G,2,FALSE)</f>
        <v>#N/A</v>
      </c>
      <c r="W1386" t="e">
        <f>VLOOKUP(U1386,网银退汇!F:O,10,FALSE)</f>
        <v>#N/A</v>
      </c>
      <c r="X1386" t="e">
        <f>VLOOKUP(C1386,自助退!L:V,11,FALSE)</f>
        <v>#N/A</v>
      </c>
    </row>
    <row r="1387" spans="1:24">
      <c r="A1387" t="s">
        <v>12093</v>
      </c>
      <c r="B1387" t="s">
        <v>4016</v>
      </c>
      <c r="C1387" t="s">
        <v>9325</v>
      </c>
      <c r="D1387">
        <v>98</v>
      </c>
      <c r="E1387" t="s">
        <v>12168</v>
      </c>
      <c r="F1387" t="s">
        <v>88</v>
      </c>
      <c r="G1387" t="s">
        <v>9327</v>
      </c>
      <c r="H1387" t="s">
        <v>4018</v>
      </c>
      <c r="I1387" t="s">
        <v>10322</v>
      </c>
      <c r="J1387" t="s">
        <v>10348</v>
      </c>
      <c r="K1387" t="s">
        <v>10349</v>
      </c>
      <c r="L1387" t="s">
        <v>10325</v>
      </c>
      <c r="M1387" t="s">
        <v>10326</v>
      </c>
      <c r="N1387" t="s">
        <v>12093</v>
      </c>
      <c r="O1387" t="s">
        <v>10327</v>
      </c>
      <c r="P1387" t="s">
        <v>10328</v>
      </c>
      <c r="Q1387" t="s">
        <v>10329</v>
      </c>
      <c r="R1387" t="s">
        <v>10327</v>
      </c>
      <c r="S1387" t="s">
        <v>10327</v>
      </c>
      <c r="T1387" t="s">
        <v>10330</v>
      </c>
      <c r="U1387" t="str">
        <f t="shared" si="21"/>
        <v>621700714000003101498</v>
      </c>
      <c r="V1387" t="e">
        <f>VLOOKUP(U1387,网银退汇!F:G,2,FALSE)</f>
        <v>#N/A</v>
      </c>
      <c r="W1387" t="e">
        <f>VLOOKUP(U1387,网银退汇!F:O,10,FALSE)</f>
        <v>#N/A</v>
      </c>
      <c r="X1387" t="e">
        <f>VLOOKUP(C1387,自助退!L:V,11,FALSE)</f>
        <v>#N/A</v>
      </c>
    </row>
    <row r="1388" spans="1:24">
      <c r="A1388" t="s">
        <v>12093</v>
      </c>
      <c r="B1388" t="s">
        <v>4019</v>
      </c>
      <c r="C1388" t="s">
        <v>9328</v>
      </c>
      <c r="D1388">
        <v>4000</v>
      </c>
      <c r="E1388" t="s">
        <v>12169</v>
      </c>
      <c r="F1388" t="s">
        <v>88</v>
      </c>
      <c r="G1388" t="s">
        <v>9330</v>
      </c>
      <c r="H1388" t="s">
        <v>4021</v>
      </c>
      <c r="I1388" t="s">
        <v>10322</v>
      </c>
      <c r="J1388" t="s">
        <v>10359</v>
      </c>
      <c r="K1388" t="s">
        <v>10360</v>
      </c>
      <c r="L1388" t="s">
        <v>10325</v>
      </c>
      <c r="M1388" t="s">
        <v>10326</v>
      </c>
      <c r="N1388" t="s">
        <v>12093</v>
      </c>
      <c r="O1388" t="s">
        <v>10327</v>
      </c>
      <c r="P1388" t="s">
        <v>10328</v>
      </c>
      <c r="Q1388" t="s">
        <v>10329</v>
      </c>
      <c r="R1388" t="s">
        <v>10327</v>
      </c>
      <c r="S1388" t="s">
        <v>10327</v>
      </c>
      <c r="T1388" t="s">
        <v>10330</v>
      </c>
      <c r="U1388" t="str">
        <f t="shared" si="21"/>
        <v>62838841540155174000</v>
      </c>
      <c r="V1388" t="e">
        <f>VLOOKUP(U1388,网银退汇!F:G,2,FALSE)</f>
        <v>#N/A</v>
      </c>
      <c r="W1388" t="e">
        <f>VLOOKUP(U1388,网银退汇!F:O,10,FALSE)</f>
        <v>#N/A</v>
      </c>
      <c r="X1388" t="e">
        <f>VLOOKUP(C1388,自助退!L:V,11,FALSE)</f>
        <v>#N/A</v>
      </c>
    </row>
    <row r="1389" spans="1:24">
      <c r="A1389" t="s">
        <v>12093</v>
      </c>
      <c r="B1389" t="s">
        <v>4022</v>
      </c>
      <c r="C1389" t="s">
        <v>9331</v>
      </c>
      <c r="D1389">
        <v>1673</v>
      </c>
      <c r="E1389" t="s">
        <v>12170</v>
      </c>
      <c r="F1389" t="s">
        <v>88</v>
      </c>
      <c r="G1389" t="s">
        <v>9333</v>
      </c>
      <c r="H1389" t="s">
        <v>4024</v>
      </c>
      <c r="I1389" t="s">
        <v>10322</v>
      </c>
      <c r="J1389" t="s">
        <v>10381</v>
      </c>
      <c r="K1389" t="s">
        <v>10382</v>
      </c>
      <c r="L1389" t="s">
        <v>10325</v>
      </c>
      <c r="M1389" t="s">
        <v>10326</v>
      </c>
      <c r="N1389" t="s">
        <v>12093</v>
      </c>
      <c r="O1389" t="s">
        <v>10327</v>
      </c>
      <c r="P1389" t="s">
        <v>10328</v>
      </c>
      <c r="Q1389" t="s">
        <v>10329</v>
      </c>
      <c r="R1389" t="s">
        <v>10327</v>
      </c>
      <c r="S1389" t="s">
        <v>10327</v>
      </c>
      <c r="T1389" t="s">
        <v>10330</v>
      </c>
      <c r="U1389" t="str">
        <f t="shared" si="21"/>
        <v>62284828380757650741673</v>
      </c>
      <c r="V1389" t="e">
        <f>VLOOKUP(U1389,网银退汇!F:G,2,FALSE)</f>
        <v>#N/A</v>
      </c>
      <c r="W1389" t="e">
        <f>VLOOKUP(U1389,网银退汇!F:O,10,FALSE)</f>
        <v>#N/A</v>
      </c>
      <c r="X1389" t="e">
        <f>VLOOKUP(C1389,自助退!L:V,11,FALSE)</f>
        <v>#N/A</v>
      </c>
    </row>
    <row r="1390" spans="1:24">
      <c r="A1390" t="s">
        <v>12093</v>
      </c>
      <c r="B1390" t="s">
        <v>4025</v>
      </c>
      <c r="C1390" t="s">
        <v>9334</v>
      </c>
      <c r="D1390">
        <v>90</v>
      </c>
      <c r="E1390" t="s">
        <v>12171</v>
      </c>
      <c r="F1390" t="s">
        <v>88</v>
      </c>
      <c r="G1390" t="s">
        <v>9336</v>
      </c>
      <c r="H1390" t="s">
        <v>4027</v>
      </c>
      <c r="I1390" t="s">
        <v>10537</v>
      </c>
      <c r="J1390" t="s">
        <v>10538</v>
      </c>
      <c r="K1390" t="s">
        <v>10539</v>
      </c>
      <c r="L1390" t="s">
        <v>10325</v>
      </c>
      <c r="M1390" t="s">
        <v>10326</v>
      </c>
      <c r="N1390" t="s">
        <v>12093</v>
      </c>
      <c r="O1390" t="s">
        <v>10327</v>
      </c>
      <c r="P1390" t="s">
        <v>10328</v>
      </c>
      <c r="Q1390" t="s">
        <v>10329</v>
      </c>
      <c r="R1390" t="s">
        <v>10327</v>
      </c>
      <c r="S1390" t="s">
        <v>10327</v>
      </c>
      <c r="T1390" t="s">
        <v>10330</v>
      </c>
      <c r="U1390" t="str">
        <f t="shared" si="21"/>
        <v>622901501257710290</v>
      </c>
      <c r="V1390" t="e">
        <f>VLOOKUP(U1390,网银退汇!F:G,2,FALSE)</f>
        <v>#N/A</v>
      </c>
      <c r="W1390" t="e">
        <f>VLOOKUP(U1390,网银退汇!F:O,10,FALSE)</f>
        <v>#N/A</v>
      </c>
      <c r="X1390" t="e">
        <f>VLOOKUP(C1390,自助退!L:V,11,FALSE)</f>
        <v>#N/A</v>
      </c>
    </row>
    <row r="1391" spans="1:24">
      <c r="A1391" t="s">
        <v>12093</v>
      </c>
      <c r="B1391" t="s">
        <v>4028</v>
      </c>
      <c r="C1391" t="s">
        <v>9337</v>
      </c>
      <c r="D1391">
        <v>800</v>
      </c>
      <c r="E1391" t="s">
        <v>12172</v>
      </c>
      <c r="F1391" t="s">
        <v>88</v>
      </c>
      <c r="G1391" t="s">
        <v>9339</v>
      </c>
      <c r="H1391" t="s">
        <v>4030</v>
      </c>
      <c r="I1391" t="s">
        <v>10322</v>
      </c>
      <c r="J1391" t="s">
        <v>10348</v>
      </c>
      <c r="K1391" t="s">
        <v>10349</v>
      </c>
      <c r="L1391" t="s">
        <v>10325</v>
      </c>
      <c r="M1391" t="s">
        <v>10326</v>
      </c>
      <c r="N1391" t="s">
        <v>12093</v>
      </c>
      <c r="O1391" t="s">
        <v>10327</v>
      </c>
      <c r="P1391" t="s">
        <v>10328</v>
      </c>
      <c r="Q1391" t="s">
        <v>10329</v>
      </c>
      <c r="R1391" t="s">
        <v>10327</v>
      </c>
      <c r="S1391" t="s">
        <v>10327</v>
      </c>
      <c r="T1391" t="s">
        <v>10330</v>
      </c>
      <c r="U1391" t="str">
        <f t="shared" si="21"/>
        <v>6214663860201791800</v>
      </c>
      <c r="V1391" t="e">
        <f>VLOOKUP(U1391,网银退汇!F:G,2,FALSE)</f>
        <v>#N/A</v>
      </c>
      <c r="W1391" t="e">
        <f>VLOOKUP(U1391,网银退汇!F:O,10,FALSE)</f>
        <v>#N/A</v>
      </c>
      <c r="X1391" t="e">
        <f>VLOOKUP(C1391,自助退!L:V,11,FALSE)</f>
        <v>#N/A</v>
      </c>
    </row>
    <row r="1392" spans="1:24">
      <c r="A1392" t="s">
        <v>12093</v>
      </c>
      <c r="B1392" t="s">
        <v>4031</v>
      </c>
      <c r="C1392" t="s">
        <v>9340</v>
      </c>
      <c r="D1392">
        <v>215</v>
      </c>
      <c r="E1392" t="s">
        <v>12173</v>
      </c>
      <c r="F1392" t="s">
        <v>88</v>
      </c>
      <c r="G1392" t="s">
        <v>9342</v>
      </c>
      <c r="H1392" t="s">
        <v>4033</v>
      </c>
      <c r="I1392" t="s">
        <v>10335</v>
      </c>
      <c r="J1392" t="s">
        <v>10</v>
      </c>
      <c r="K1392" t="s">
        <v>10336</v>
      </c>
      <c r="L1392" t="s">
        <v>10325</v>
      </c>
      <c r="M1392" t="s">
        <v>10326</v>
      </c>
      <c r="N1392" t="s">
        <v>12093</v>
      </c>
      <c r="O1392" t="s">
        <v>10327</v>
      </c>
      <c r="P1392" t="s">
        <v>10328</v>
      </c>
      <c r="Q1392" t="s">
        <v>10329</v>
      </c>
      <c r="R1392" t="s">
        <v>10327</v>
      </c>
      <c r="S1392" t="s">
        <v>10327</v>
      </c>
      <c r="T1392" t="s">
        <v>10330</v>
      </c>
      <c r="U1392" t="str">
        <f t="shared" si="21"/>
        <v>6214838717869269215</v>
      </c>
      <c r="V1392" t="e">
        <f>VLOOKUP(U1392,网银退汇!F:G,2,FALSE)</f>
        <v>#N/A</v>
      </c>
      <c r="W1392" t="e">
        <f>VLOOKUP(U1392,网银退汇!F:O,10,FALSE)</f>
        <v>#N/A</v>
      </c>
      <c r="X1392" t="e">
        <f>VLOOKUP(C1392,自助退!L:V,11,FALSE)</f>
        <v>#N/A</v>
      </c>
    </row>
    <row r="1393" spans="1:24">
      <c r="A1393" t="s">
        <v>12093</v>
      </c>
      <c r="B1393" t="s">
        <v>4034</v>
      </c>
      <c r="C1393" t="s">
        <v>9346</v>
      </c>
      <c r="D1393">
        <v>500</v>
      </c>
      <c r="E1393" t="s">
        <v>12174</v>
      </c>
      <c r="F1393" t="s">
        <v>88</v>
      </c>
      <c r="G1393" t="s">
        <v>5012</v>
      </c>
      <c r="H1393" t="s">
        <v>12175</v>
      </c>
      <c r="I1393" t="s">
        <v>10322</v>
      </c>
      <c r="J1393" t="s">
        <v>10351</v>
      </c>
      <c r="K1393" t="s">
        <v>10352</v>
      </c>
      <c r="L1393" t="s">
        <v>10325</v>
      </c>
      <c r="M1393" t="s">
        <v>10326</v>
      </c>
      <c r="N1393" t="s">
        <v>12093</v>
      </c>
      <c r="O1393" t="s">
        <v>10327</v>
      </c>
      <c r="P1393" t="s">
        <v>10328</v>
      </c>
      <c r="Q1393" t="s">
        <v>10329</v>
      </c>
      <c r="R1393" t="s">
        <v>10327</v>
      </c>
      <c r="S1393" t="s">
        <v>10327</v>
      </c>
      <c r="T1393" t="s">
        <v>10330</v>
      </c>
      <c r="U1393" t="str">
        <f t="shared" si="21"/>
        <v>6282880013006201500</v>
      </c>
      <c r="X1393" t="e">
        <f>VLOOKUP(C1393,自助退!L:V,11,FALSE)</f>
        <v>#N/A</v>
      </c>
    </row>
    <row r="1394" spans="1:24">
      <c r="A1394" t="s">
        <v>12093</v>
      </c>
      <c r="B1394" t="s">
        <v>4035</v>
      </c>
      <c r="C1394" t="s">
        <v>9348</v>
      </c>
      <c r="D1394">
        <v>500</v>
      </c>
      <c r="E1394" t="s">
        <v>12174</v>
      </c>
      <c r="F1394" t="s">
        <v>88</v>
      </c>
      <c r="G1394" t="s">
        <v>5012</v>
      </c>
      <c r="H1394" t="s">
        <v>12175</v>
      </c>
      <c r="I1394" t="s">
        <v>10322</v>
      </c>
      <c r="J1394" t="s">
        <v>10351</v>
      </c>
      <c r="K1394" t="s">
        <v>10352</v>
      </c>
      <c r="L1394" t="s">
        <v>10325</v>
      </c>
      <c r="M1394" t="s">
        <v>10326</v>
      </c>
      <c r="N1394" t="s">
        <v>12093</v>
      </c>
      <c r="O1394" t="s">
        <v>10327</v>
      </c>
      <c r="P1394" t="s">
        <v>10328</v>
      </c>
      <c r="Q1394" t="s">
        <v>10329</v>
      </c>
      <c r="R1394" t="s">
        <v>10327</v>
      </c>
      <c r="S1394" t="s">
        <v>10327</v>
      </c>
      <c r="T1394" t="s">
        <v>10330</v>
      </c>
      <c r="U1394" t="str">
        <f t="shared" si="21"/>
        <v>6282880013006201500</v>
      </c>
      <c r="X1394" t="e">
        <f>VLOOKUP(C1394,自助退!L:V,11,FALSE)</f>
        <v>#N/A</v>
      </c>
    </row>
    <row r="1395" spans="1:24">
      <c r="A1395" t="s">
        <v>12093</v>
      </c>
      <c r="B1395" t="s">
        <v>4036</v>
      </c>
      <c r="C1395" t="s">
        <v>9350</v>
      </c>
      <c r="D1395">
        <v>700</v>
      </c>
      <c r="E1395" t="s">
        <v>12176</v>
      </c>
      <c r="F1395" t="s">
        <v>88</v>
      </c>
      <c r="G1395" t="s">
        <v>5012</v>
      </c>
      <c r="H1395" t="s">
        <v>12175</v>
      </c>
      <c r="I1395" t="s">
        <v>10322</v>
      </c>
      <c r="J1395" t="s">
        <v>10351</v>
      </c>
      <c r="K1395" t="s">
        <v>10352</v>
      </c>
      <c r="L1395" t="s">
        <v>10325</v>
      </c>
      <c r="M1395" t="s">
        <v>10326</v>
      </c>
      <c r="N1395" t="s">
        <v>12093</v>
      </c>
      <c r="O1395" t="s">
        <v>10327</v>
      </c>
      <c r="P1395" t="s">
        <v>10328</v>
      </c>
      <c r="Q1395" t="s">
        <v>10329</v>
      </c>
      <c r="R1395" t="s">
        <v>10327</v>
      </c>
      <c r="S1395" t="s">
        <v>10327</v>
      </c>
      <c r="T1395" t="s">
        <v>10330</v>
      </c>
      <c r="U1395" t="str">
        <f t="shared" si="21"/>
        <v>6282880013006201700</v>
      </c>
      <c r="X1395" t="e">
        <f>VLOOKUP(C1395,自助退!L:V,11,FALSE)</f>
        <v>#N/A</v>
      </c>
    </row>
    <row r="1396" spans="1:24">
      <c r="A1396" t="s">
        <v>12093</v>
      </c>
      <c r="B1396" t="s">
        <v>4037</v>
      </c>
      <c r="C1396" t="s">
        <v>9343</v>
      </c>
      <c r="D1396">
        <v>57</v>
      </c>
      <c r="E1396" t="s">
        <v>12177</v>
      </c>
      <c r="F1396" t="s">
        <v>88</v>
      </c>
      <c r="G1396" t="s">
        <v>9345</v>
      </c>
      <c r="H1396" t="s">
        <v>4039</v>
      </c>
      <c r="I1396" t="s">
        <v>10656</v>
      </c>
      <c r="J1396" t="s">
        <v>10657</v>
      </c>
      <c r="K1396" t="s">
        <v>10402</v>
      </c>
      <c r="L1396" t="s">
        <v>10325</v>
      </c>
      <c r="M1396" t="s">
        <v>10326</v>
      </c>
      <c r="N1396" t="s">
        <v>12093</v>
      </c>
      <c r="O1396" t="s">
        <v>10403</v>
      </c>
      <c r="P1396" t="s">
        <v>10328</v>
      </c>
      <c r="Q1396" t="s">
        <v>10329</v>
      </c>
      <c r="R1396" t="s">
        <v>10327</v>
      </c>
      <c r="S1396" t="s">
        <v>10327</v>
      </c>
      <c r="T1396" t="s">
        <v>10330</v>
      </c>
      <c r="U1396" t="str">
        <f t="shared" si="21"/>
        <v>622369188779795357</v>
      </c>
      <c r="V1396" t="e">
        <f>VLOOKUP(U1396,网银退汇!F:G,2,FALSE)</f>
        <v>#N/A</v>
      </c>
      <c r="W1396" t="e">
        <f>VLOOKUP(U1396,网银退汇!F:O,10,FALSE)</f>
        <v>#N/A</v>
      </c>
      <c r="X1396" t="e">
        <f>VLOOKUP(C1396,自助退!L:V,11,FALSE)</f>
        <v>#N/A</v>
      </c>
    </row>
    <row r="1397" spans="1:24">
      <c r="A1397" t="s">
        <v>12093</v>
      </c>
      <c r="B1397" t="s">
        <v>4040</v>
      </c>
      <c r="C1397" t="s">
        <v>9352</v>
      </c>
      <c r="D1397">
        <v>900</v>
      </c>
      <c r="E1397" t="s">
        <v>12178</v>
      </c>
      <c r="F1397" t="s">
        <v>88</v>
      </c>
      <c r="G1397" t="s">
        <v>5012</v>
      </c>
      <c r="H1397" t="s">
        <v>12175</v>
      </c>
      <c r="I1397" t="s">
        <v>10322</v>
      </c>
      <c r="J1397" t="s">
        <v>10351</v>
      </c>
      <c r="K1397" t="s">
        <v>10352</v>
      </c>
      <c r="L1397" t="s">
        <v>10325</v>
      </c>
      <c r="M1397" t="s">
        <v>10326</v>
      </c>
      <c r="N1397" t="s">
        <v>12093</v>
      </c>
      <c r="O1397" t="s">
        <v>10327</v>
      </c>
      <c r="P1397" t="s">
        <v>10328</v>
      </c>
      <c r="Q1397" t="s">
        <v>10329</v>
      </c>
      <c r="R1397" t="s">
        <v>10327</v>
      </c>
      <c r="S1397" t="s">
        <v>10327</v>
      </c>
      <c r="T1397" t="s">
        <v>10330</v>
      </c>
      <c r="U1397" t="str">
        <f t="shared" si="21"/>
        <v>6282880013006201900</v>
      </c>
      <c r="V1397" t="e">
        <f>VLOOKUP(U1397,网银退汇!F:G,2,FALSE)</f>
        <v>#N/A</v>
      </c>
      <c r="W1397" t="e">
        <f>VLOOKUP(U1397,网银退汇!F:O,10,FALSE)</f>
        <v>#N/A</v>
      </c>
      <c r="X1397" t="e">
        <f>VLOOKUP(C1397,自助退!L:V,11,FALSE)</f>
        <v>#N/A</v>
      </c>
    </row>
    <row r="1398" spans="1:24">
      <c r="A1398" t="s">
        <v>12093</v>
      </c>
      <c r="B1398" t="s">
        <v>4043</v>
      </c>
      <c r="C1398" t="s">
        <v>9354</v>
      </c>
      <c r="D1398">
        <v>64</v>
      </c>
      <c r="E1398" t="s">
        <v>12179</v>
      </c>
      <c r="F1398" t="s">
        <v>88</v>
      </c>
      <c r="G1398" t="s">
        <v>9356</v>
      </c>
      <c r="H1398" t="s">
        <v>4048</v>
      </c>
      <c r="I1398" t="s">
        <v>10335</v>
      </c>
      <c r="J1398" t="s">
        <v>10</v>
      </c>
      <c r="K1398" t="s">
        <v>10336</v>
      </c>
      <c r="L1398" t="s">
        <v>10325</v>
      </c>
      <c r="M1398" t="s">
        <v>10326</v>
      </c>
      <c r="N1398" t="s">
        <v>12093</v>
      </c>
      <c r="O1398" t="s">
        <v>10327</v>
      </c>
      <c r="P1398" t="s">
        <v>10328</v>
      </c>
      <c r="Q1398" t="s">
        <v>10329</v>
      </c>
      <c r="R1398" t="s">
        <v>10327</v>
      </c>
      <c r="S1398" t="s">
        <v>10327</v>
      </c>
      <c r="T1398" t="s">
        <v>10330</v>
      </c>
      <c r="U1398" t="str">
        <f t="shared" si="21"/>
        <v>622588871825736764</v>
      </c>
      <c r="V1398" t="e">
        <f>VLOOKUP(U1398,网银退汇!F:G,2,FALSE)</f>
        <v>#N/A</v>
      </c>
      <c r="W1398" t="e">
        <f>VLOOKUP(U1398,网银退汇!F:O,10,FALSE)</f>
        <v>#N/A</v>
      </c>
      <c r="X1398" t="e">
        <f>VLOOKUP(C1398,自助退!L:V,11,FALSE)</f>
        <v>#N/A</v>
      </c>
    </row>
    <row r="1399" spans="1:24">
      <c r="A1399" t="s">
        <v>12093</v>
      </c>
      <c r="B1399" t="s">
        <v>4046</v>
      </c>
      <c r="C1399" t="s">
        <v>9357</v>
      </c>
      <c r="D1399">
        <v>15</v>
      </c>
      <c r="E1399" t="s">
        <v>12180</v>
      </c>
      <c r="F1399" t="s">
        <v>88</v>
      </c>
      <c r="G1399" t="s">
        <v>9356</v>
      </c>
      <c r="H1399" t="s">
        <v>4048</v>
      </c>
      <c r="I1399" t="s">
        <v>10335</v>
      </c>
      <c r="J1399" t="s">
        <v>10</v>
      </c>
      <c r="K1399" t="s">
        <v>10336</v>
      </c>
      <c r="L1399" t="s">
        <v>10325</v>
      </c>
      <c r="M1399" t="s">
        <v>10326</v>
      </c>
      <c r="N1399" t="s">
        <v>12093</v>
      </c>
      <c r="O1399" t="s">
        <v>10327</v>
      </c>
      <c r="P1399" t="s">
        <v>10328</v>
      </c>
      <c r="Q1399" t="s">
        <v>10329</v>
      </c>
      <c r="R1399" t="s">
        <v>10327</v>
      </c>
      <c r="S1399" t="s">
        <v>10327</v>
      </c>
      <c r="T1399" t="s">
        <v>10330</v>
      </c>
      <c r="U1399" t="str">
        <f t="shared" si="21"/>
        <v>622588871825736715</v>
      </c>
      <c r="V1399" t="e">
        <f>VLOOKUP(U1399,网银退汇!F:G,2,FALSE)</f>
        <v>#N/A</v>
      </c>
      <c r="W1399" t="e">
        <f>VLOOKUP(U1399,网银退汇!F:O,10,FALSE)</f>
        <v>#N/A</v>
      </c>
      <c r="X1399" t="e">
        <f>VLOOKUP(C1399,自助退!L:V,11,FALSE)</f>
        <v>#N/A</v>
      </c>
    </row>
    <row r="1400" spans="1:24">
      <c r="A1400" t="s">
        <v>12093</v>
      </c>
      <c r="B1400" t="s">
        <v>9359</v>
      </c>
      <c r="C1400" t="s">
        <v>9360</v>
      </c>
      <c r="D1400">
        <v>1000</v>
      </c>
      <c r="E1400" t="s">
        <v>12181</v>
      </c>
      <c r="F1400" t="s">
        <v>396</v>
      </c>
      <c r="G1400" t="s">
        <v>5104</v>
      </c>
      <c r="H1400" t="s">
        <v>4050</v>
      </c>
      <c r="I1400" t="s">
        <v>10322</v>
      </c>
      <c r="J1400" t="s">
        <v>10359</v>
      </c>
      <c r="K1400" t="s">
        <v>10360</v>
      </c>
      <c r="L1400" t="s">
        <v>10325</v>
      </c>
      <c r="M1400" t="s">
        <v>10364</v>
      </c>
      <c r="N1400" t="s">
        <v>12093</v>
      </c>
      <c r="O1400" t="s">
        <v>10327</v>
      </c>
      <c r="P1400" t="s">
        <v>10328</v>
      </c>
      <c r="Q1400" t="s">
        <v>10365</v>
      </c>
      <c r="R1400" t="s">
        <v>10327</v>
      </c>
      <c r="S1400" t="s">
        <v>10327</v>
      </c>
      <c r="T1400" t="s">
        <v>10366</v>
      </c>
      <c r="U1400" t="str">
        <f t="shared" si="21"/>
        <v>43808882838605181000</v>
      </c>
      <c r="V1400">
        <f>VLOOKUP(U1400,网银退汇!F:G,2,FALSE)</f>
        <v>1000</v>
      </c>
      <c r="W1400" t="str">
        <f>VLOOKUP(U1400,网银退汇!F:O,10,FALSE)</f>
        <v>20170627</v>
      </c>
      <c r="X1400">
        <f>VLOOKUP(C1400,自助退!L:V,11,FALSE)</f>
        <v>1000</v>
      </c>
    </row>
    <row r="1401" spans="1:24">
      <c r="A1401" t="s">
        <v>12093</v>
      </c>
      <c r="B1401" t="s">
        <v>4051</v>
      </c>
      <c r="C1401" t="s">
        <v>9362</v>
      </c>
      <c r="D1401">
        <v>7000</v>
      </c>
      <c r="E1401" t="s">
        <v>12182</v>
      </c>
      <c r="F1401" t="s">
        <v>88</v>
      </c>
      <c r="G1401" t="s">
        <v>9364</v>
      </c>
      <c r="H1401" t="s">
        <v>4053</v>
      </c>
      <c r="I1401" t="s">
        <v>10335</v>
      </c>
      <c r="J1401" t="s">
        <v>10</v>
      </c>
      <c r="K1401" t="s">
        <v>10336</v>
      </c>
      <c r="L1401" t="s">
        <v>10325</v>
      </c>
      <c r="M1401" t="s">
        <v>10326</v>
      </c>
      <c r="N1401" t="s">
        <v>12093</v>
      </c>
      <c r="O1401" t="s">
        <v>10327</v>
      </c>
      <c r="P1401" t="s">
        <v>10328</v>
      </c>
      <c r="Q1401" t="s">
        <v>10329</v>
      </c>
      <c r="R1401" t="s">
        <v>10327</v>
      </c>
      <c r="S1401" t="s">
        <v>10327</v>
      </c>
      <c r="T1401" t="s">
        <v>10330</v>
      </c>
      <c r="U1401" t="str">
        <f t="shared" si="21"/>
        <v>62148387410545737000</v>
      </c>
      <c r="V1401" t="e">
        <f>VLOOKUP(U1401,网银退汇!F:G,2,FALSE)</f>
        <v>#N/A</v>
      </c>
      <c r="W1401" t="e">
        <f>VLOOKUP(U1401,网银退汇!F:O,10,FALSE)</f>
        <v>#N/A</v>
      </c>
      <c r="X1401" t="e">
        <f>VLOOKUP(C1401,自助退!L:V,11,FALSE)</f>
        <v>#N/A</v>
      </c>
    </row>
    <row r="1402" spans="1:24">
      <c r="A1402" t="s">
        <v>12093</v>
      </c>
      <c r="B1402" t="s">
        <v>4054</v>
      </c>
      <c r="C1402" t="s">
        <v>9365</v>
      </c>
      <c r="D1402">
        <v>61</v>
      </c>
      <c r="E1402" t="s">
        <v>12183</v>
      </c>
      <c r="F1402" t="s">
        <v>88</v>
      </c>
      <c r="G1402" t="s">
        <v>9367</v>
      </c>
      <c r="H1402" t="s">
        <v>4056</v>
      </c>
      <c r="I1402" t="s">
        <v>10322</v>
      </c>
      <c r="J1402" t="s">
        <v>10348</v>
      </c>
      <c r="K1402" t="s">
        <v>10349</v>
      </c>
      <c r="L1402" t="s">
        <v>10325</v>
      </c>
      <c r="M1402" t="s">
        <v>10326</v>
      </c>
      <c r="N1402" t="s">
        <v>12093</v>
      </c>
      <c r="O1402" t="s">
        <v>10327</v>
      </c>
      <c r="P1402" t="s">
        <v>10328</v>
      </c>
      <c r="Q1402" t="s">
        <v>10329</v>
      </c>
      <c r="R1402" t="s">
        <v>10327</v>
      </c>
      <c r="S1402" t="s">
        <v>10327</v>
      </c>
      <c r="T1402" t="s">
        <v>10330</v>
      </c>
      <c r="U1402" t="str">
        <f t="shared" si="21"/>
        <v>621700386003069307961</v>
      </c>
      <c r="V1402" t="e">
        <f>VLOOKUP(U1402,网银退汇!F:G,2,FALSE)</f>
        <v>#N/A</v>
      </c>
      <c r="W1402" t="e">
        <f>VLOOKUP(U1402,网银退汇!F:O,10,FALSE)</f>
        <v>#N/A</v>
      </c>
      <c r="X1402" t="e">
        <f>VLOOKUP(C1402,自助退!L:V,11,FALSE)</f>
        <v>#N/A</v>
      </c>
    </row>
    <row r="1403" spans="1:24">
      <c r="A1403" t="s">
        <v>12093</v>
      </c>
      <c r="B1403" t="s">
        <v>4057</v>
      </c>
      <c r="C1403" t="s">
        <v>9368</v>
      </c>
      <c r="D1403">
        <v>140</v>
      </c>
      <c r="E1403" t="s">
        <v>12184</v>
      </c>
      <c r="F1403" t="s">
        <v>88</v>
      </c>
      <c r="G1403" t="s">
        <v>9370</v>
      </c>
      <c r="H1403" t="s">
        <v>4059</v>
      </c>
      <c r="I1403" t="s">
        <v>10335</v>
      </c>
      <c r="J1403" t="s">
        <v>10</v>
      </c>
      <c r="K1403" t="s">
        <v>10336</v>
      </c>
      <c r="L1403" t="s">
        <v>10325</v>
      </c>
      <c r="M1403" t="s">
        <v>10326</v>
      </c>
      <c r="N1403" t="s">
        <v>12093</v>
      </c>
      <c r="O1403" t="s">
        <v>10327</v>
      </c>
      <c r="P1403" t="s">
        <v>10328</v>
      </c>
      <c r="Q1403" t="s">
        <v>10329</v>
      </c>
      <c r="R1403" t="s">
        <v>10327</v>
      </c>
      <c r="S1403" t="s">
        <v>10327</v>
      </c>
      <c r="T1403" t="s">
        <v>10330</v>
      </c>
      <c r="U1403" t="str">
        <f t="shared" si="21"/>
        <v>6214858712345107140</v>
      </c>
      <c r="V1403" t="e">
        <f>VLOOKUP(U1403,网银退汇!F:G,2,FALSE)</f>
        <v>#N/A</v>
      </c>
      <c r="W1403" t="e">
        <f>VLOOKUP(U1403,网银退汇!F:O,10,FALSE)</f>
        <v>#N/A</v>
      </c>
      <c r="X1403" t="e">
        <f>VLOOKUP(C1403,自助退!L:V,11,FALSE)</f>
        <v>#N/A</v>
      </c>
    </row>
    <row r="1404" spans="1:24">
      <c r="A1404" t="s">
        <v>12093</v>
      </c>
      <c r="B1404" t="s">
        <v>4060</v>
      </c>
      <c r="C1404" t="s">
        <v>9371</v>
      </c>
      <c r="D1404">
        <v>85</v>
      </c>
      <c r="E1404" t="s">
        <v>12185</v>
      </c>
      <c r="F1404" t="s">
        <v>88</v>
      </c>
      <c r="G1404" t="s">
        <v>9373</v>
      </c>
      <c r="H1404" t="s">
        <v>4062</v>
      </c>
      <c r="I1404" t="s">
        <v>10416</v>
      </c>
      <c r="J1404" t="s">
        <v>10424</v>
      </c>
      <c r="K1404" t="s">
        <v>10425</v>
      </c>
      <c r="L1404" t="s">
        <v>10325</v>
      </c>
      <c r="M1404" t="s">
        <v>10326</v>
      </c>
      <c r="N1404" t="s">
        <v>12093</v>
      </c>
      <c r="O1404" t="s">
        <v>10327</v>
      </c>
      <c r="P1404" t="s">
        <v>10328</v>
      </c>
      <c r="Q1404" t="s">
        <v>10329</v>
      </c>
      <c r="R1404" t="s">
        <v>10327</v>
      </c>
      <c r="S1404" t="s">
        <v>10327</v>
      </c>
      <c r="T1404" t="s">
        <v>10330</v>
      </c>
      <c r="U1404" t="str">
        <f t="shared" si="21"/>
        <v>521899059655584685</v>
      </c>
      <c r="V1404" t="e">
        <f>VLOOKUP(U1404,网银退汇!F:G,2,FALSE)</f>
        <v>#N/A</v>
      </c>
      <c r="W1404" t="e">
        <f>VLOOKUP(U1404,网银退汇!F:O,10,FALSE)</f>
        <v>#N/A</v>
      </c>
      <c r="X1404" t="e">
        <f>VLOOKUP(C1404,自助退!L:V,11,FALSE)</f>
        <v>#N/A</v>
      </c>
    </row>
    <row r="1405" spans="1:24">
      <c r="A1405" t="s">
        <v>12093</v>
      </c>
      <c r="B1405" t="s">
        <v>4063</v>
      </c>
      <c r="C1405" t="s">
        <v>9374</v>
      </c>
      <c r="D1405">
        <v>5000</v>
      </c>
      <c r="E1405" t="s">
        <v>12186</v>
      </c>
      <c r="F1405" t="s">
        <v>88</v>
      </c>
      <c r="G1405" t="s">
        <v>9376</v>
      </c>
      <c r="H1405" t="s">
        <v>4065</v>
      </c>
      <c r="I1405" t="s">
        <v>10322</v>
      </c>
      <c r="J1405" t="s">
        <v>10351</v>
      </c>
      <c r="K1405" t="s">
        <v>10352</v>
      </c>
      <c r="L1405" t="s">
        <v>10325</v>
      </c>
      <c r="M1405" t="s">
        <v>10326</v>
      </c>
      <c r="N1405" t="s">
        <v>12093</v>
      </c>
      <c r="O1405" t="s">
        <v>10327</v>
      </c>
      <c r="P1405" t="s">
        <v>10328</v>
      </c>
      <c r="Q1405" t="s">
        <v>10329</v>
      </c>
      <c r="R1405" t="s">
        <v>10327</v>
      </c>
      <c r="S1405" t="s">
        <v>10327</v>
      </c>
      <c r="T1405" t="s">
        <v>10330</v>
      </c>
      <c r="U1405" t="str">
        <f t="shared" si="21"/>
        <v>62220825020031354315000</v>
      </c>
      <c r="V1405" t="e">
        <f>VLOOKUP(U1405,网银退汇!F:G,2,FALSE)</f>
        <v>#N/A</v>
      </c>
      <c r="W1405" t="e">
        <f>VLOOKUP(U1405,网银退汇!F:O,10,FALSE)</f>
        <v>#N/A</v>
      </c>
      <c r="X1405" t="e">
        <f>VLOOKUP(C1405,自助退!L:V,11,FALSE)</f>
        <v>#N/A</v>
      </c>
    </row>
    <row r="1406" spans="1:24">
      <c r="A1406" t="s">
        <v>12093</v>
      </c>
      <c r="B1406" t="s">
        <v>4066</v>
      </c>
      <c r="C1406" t="s">
        <v>9377</v>
      </c>
      <c r="D1406">
        <v>1500</v>
      </c>
      <c r="E1406" t="s">
        <v>12187</v>
      </c>
      <c r="F1406" t="s">
        <v>88</v>
      </c>
      <c r="G1406" t="s">
        <v>9379</v>
      </c>
      <c r="H1406" t="s">
        <v>4068</v>
      </c>
      <c r="I1406" t="s">
        <v>10322</v>
      </c>
      <c r="J1406" t="s">
        <v>10381</v>
      </c>
      <c r="K1406" t="s">
        <v>10382</v>
      </c>
      <c r="L1406" t="s">
        <v>10325</v>
      </c>
      <c r="M1406" t="s">
        <v>10326</v>
      </c>
      <c r="N1406" t="s">
        <v>12093</v>
      </c>
      <c r="O1406" t="s">
        <v>10327</v>
      </c>
      <c r="P1406" t="s">
        <v>10328</v>
      </c>
      <c r="Q1406" t="s">
        <v>10329</v>
      </c>
      <c r="R1406" t="s">
        <v>10327</v>
      </c>
      <c r="S1406" t="s">
        <v>10327</v>
      </c>
      <c r="T1406" t="s">
        <v>10330</v>
      </c>
      <c r="U1406" t="str">
        <f t="shared" si="21"/>
        <v>62284819386129995731500</v>
      </c>
      <c r="V1406" t="e">
        <f>VLOOKUP(U1406,网银退汇!F:G,2,FALSE)</f>
        <v>#N/A</v>
      </c>
      <c r="W1406" t="e">
        <f>VLOOKUP(U1406,网银退汇!F:O,10,FALSE)</f>
        <v>#N/A</v>
      </c>
      <c r="X1406" t="e">
        <f>VLOOKUP(C1406,自助退!L:V,11,FALSE)</f>
        <v>#N/A</v>
      </c>
    </row>
    <row r="1407" spans="1:24">
      <c r="A1407" t="s">
        <v>12093</v>
      </c>
      <c r="B1407" t="s">
        <v>4069</v>
      </c>
      <c r="C1407" t="s">
        <v>9380</v>
      </c>
      <c r="D1407">
        <v>182</v>
      </c>
      <c r="E1407" t="s">
        <v>12188</v>
      </c>
      <c r="F1407" t="s">
        <v>88</v>
      </c>
      <c r="G1407" t="s">
        <v>9382</v>
      </c>
      <c r="H1407" t="s">
        <v>4071</v>
      </c>
      <c r="I1407" t="s">
        <v>10322</v>
      </c>
      <c r="J1407" t="s">
        <v>10348</v>
      </c>
      <c r="K1407" t="s">
        <v>10349</v>
      </c>
      <c r="L1407" t="s">
        <v>10325</v>
      </c>
      <c r="M1407" t="s">
        <v>10326</v>
      </c>
      <c r="N1407" t="s">
        <v>12093</v>
      </c>
      <c r="O1407" t="s">
        <v>10327</v>
      </c>
      <c r="P1407" t="s">
        <v>10328</v>
      </c>
      <c r="Q1407" t="s">
        <v>10329</v>
      </c>
      <c r="R1407" t="s">
        <v>10327</v>
      </c>
      <c r="S1407" t="s">
        <v>10327</v>
      </c>
      <c r="T1407" t="s">
        <v>10330</v>
      </c>
      <c r="U1407" t="str">
        <f t="shared" si="21"/>
        <v>6259656241684285182</v>
      </c>
      <c r="V1407" t="e">
        <f>VLOOKUP(U1407,网银退汇!F:G,2,FALSE)</f>
        <v>#N/A</v>
      </c>
      <c r="W1407" t="e">
        <f>VLOOKUP(U1407,网银退汇!F:O,10,FALSE)</f>
        <v>#N/A</v>
      </c>
      <c r="X1407" t="e">
        <f>VLOOKUP(C1407,自助退!L:V,11,FALSE)</f>
        <v>#N/A</v>
      </c>
    </row>
    <row r="1408" spans="1:24">
      <c r="A1408" t="s">
        <v>12093</v>
      </c>
      <c r="B1408" t="s">
        <v>4072</v>
      </c>
      <c r="C1408" t="s">
        <v>9383</v>
      </c>
      <c r="D1408">
        <v>2600</v>
      </c>
      <c r="E1408" t="s">
        <v>12189</v>
      </c>
      <c r="F1408" t="s">
        <v>88</v>
      </c>
      <c r="G1408" t="s">
        <v>5776</v>
      </c>
      <c r="H1408" t="s">
        <v>307</v>
      </c>
      <c r="I1408" t="s">
        <v>10335</v>
      </c>
      <c r="J1408" t="s">
        <v>10</v>
      </c>
      <c r="K1408" t="s">
        <v>10336</v>
      </c>
      <c r="L1408" t="s">
        <v>10325</v>
      </c>
      <c r="M1408" t="s">
        <v>10326</v>
      </c>
      <c r="N1408" t="s">
        <v>12093</v>
      </c>
      <c r="O1408" t="s">
        <v>10327</v>
      </c>
      <c r="P1408" t="s">
        <v>10328</v>
      </c>
      <c r="Q1408" t="s">
        <v>10329</v>
      </c>
      <c r="R1408" t="s">
        <v>10327</v>
      </c>
      <c r="S1408" t="s">
        <v>10327</v>
      </c>
      <c r="T1408" t="s">
        <v>10330</v>
      </c>
      <c r="U1408" t="str">
        <f t="shared" si="21"/>
        <v>62257575293914772600</v>
      </c>
      <c r="V1408" t="e">
        <f>VLOOKUP(U1408,网银退汇!F:G,2,FALSE)</f>
        <v>#N/A</v>
      </c>
      <c r="W1408" t="e">
        <f>VLOOKUP(U1408,网银退汇!F:O,10,FALSE)</f>
        <v>#N/A</v>
      </c>
      <c r="X1408" t="e">
        <f>VLOOKUP(C1408,自助退!L:V,11,FALSE)</f>
        <v>#N/A</v>
      </c>
    </row>
    <row r="1409" spans="1:24">
      <c r="A1409" t="s">
        <v>12093</v>
      </c>
      <c r="B1409" t="s">
        <v>9385</v>
      </c>
      <c r="C1409" t="s">
        <v>9386</v>
      </c>
      <c r="D1409">
        <v>979</v>
      </c>
      <c r="E1409" t="s">
        <v>12190</v>
      </c>
      <c r="F1409" t="s">
        <v>10363</v>
      </c>
      <c r="G1409" t="s">
        <v>5105</v>
      </c>
      <c r="H1409" t="s">
        <v>4074</v>
      </c>
      <c r="I1409" t="s">
        <v>10322</v>
      </c>
      <c r="J1409" t="s">
        <v>10381</v>
      </c>
      <c r="K1409" t="s">
        <v>10382</v>
      </c>
      <c r="L1409" t="s">
        <v>10325</v>
      </c>
      <c r="M1409" t="s">
        <v>10364</v>
      </c>
      <c r="N1409" t="s">
        <v>12093</v>
      </c>
      <c r="O1409" t="s">
        <v>10327</v>
      </c>
      <c r="P1409" t="s">
        <v>10328</v>
      </c>
      <c r="Q1409" t="s">
        <v>10365</v>
      </c>
      <c r="R1409" t="s">
        <v>10327</v>
      </c>
      <c r="S1409" t="s">
        <v>10327</v>
      </c>
      <c r="T1409" t="s">
        <v>10366</v>
      </c>
      <c r="U1409" t="str">
        <f t="shared" si="21"/>
        <v>6228480868388015976979</v>
      </c>
      <c r="V1409">
        <f>VLOOKUP(U1409,网银退汇!F:G,2,FALSE)</f>
        <v>979</v>
      </c>
      <c r="W1409" t="str">
        <f>VLOOKUP(U1409,网银退汇!F:O,10,FALSE)</f>
        <v>20170627</v>
      </c>
      <c r="X1409">
        <f>VLOOKUP(C1409,自助退!L:V,11,FALSE)</f>
        <v>979</v>
      </c>
    </row>
    <row r="1410" spans="1:24">
      <c r="A1410" t="s">
        <v>12093</v>
      </c>
      <c r="B1410" t="s">
        <v>4075</v>
      </c>
      <c r="C1410" t="s">
        <v>9388</v>
      </c>
      <c r="D1410">
        <v>1043</v>
      </c>
      <c r="E1410" t="s">
        <v>12191</v>
      </c>
      <c r="F1410" t="s">
        <v>88</v>
      </c>
      <c r="G1410" t="s">
        <v>9390</v>
      </c>
      <c r="H1410" t="s">
        <v>331</v>
      </c>
      <c r="I1410" t="s">
        <v>10322</v>
      </c>
      <c r="J1410" t="s">
        <v>10331</v>
      </c>
      <c r="K1410" t="s">
        <v>10332</v>
      </c>
      <c r="L1410" t="s">
        <v>10325</v>
      </c>
      <c r="M1410" t="s">
        <v>10326</v>
      </c>
      <c r="N1410" t="s">
        <v>12093</v>
      </c>
      <c r="O1410" t="s">
        <v>10327</v>
      </c>
      <c r="P1410" t="s">
        <v>10328</v>
      </c>
      <c r="Q1410" t="s">
        <v>10329</v>
      </c>
      <c r="R1410" t="s">
        <v>10327</v>
      </c>
      <c r="S1410" t="s">
        <v>10327</v>
      </c>
      <c r="T1410" t="s">
        <v>10330</v>
      </c>
      <c r="U1410" t="str">
        <f t="shared" ref="U1410:U1473" si="22">G1410&amp;D1410</f>
        <v>62262302165922931043</v>
      </c>
      <c r="V1410" t="e">
        <f>VLOOKUP(U1410,网银退汇!F:G,2,FALSE)</f>
        <v>#N/A</v>
      </c>
      <c r="W1410" t="e">
        <f>VLOOKUP(U1410,网银退汇!F:O,10,FALSE)</f>
        <v>#N/A</v>
      </c>
      <c r="X1410" t="e">
        <f>VLOOKUP(C1410,自助退!L:V,11,FALSE)</f>
        <v>#N/A</v>
      </c>
    </row>
    <row r="1411" spans="1:24">
      <c r="A1411" t="s">
        <v>12093</v>
      </c>
      <c r="B1411" t="s">
        <v>4078</v>
      </c>
      <c r="C1411" t="s">
        <v>9391</v>
      </c>
      <c r="D1411">
        <v>686</v>
      </c>
      <c r="E1411" t="s">
        <v>12192</v>
      </c>
      <c r="F1411" t="s">
        <v>88</v>
      </c>
      <c r="G1411" t="s">
        <v>5092</v>
      </c>
      <c r="H1411" t="s">
        <v>4080</v>
      </c>
      <c r="I1411" t="s">
        <v>10400</v>
      </c>
      <c r="J1411" t="s">
        <v>10401</v>
      </c>
      <c r="K1411" t="s">
        <v>10402</v>
      </c>
      <c r="L1411" t="s">
        <v>10325</v>
      </c>
      <c r="M1411" t="s">
        <v>10326</v>
      </c>
      <c r="N1411" t="s">
        <v>12093</v>
      </c>
      <c r="O1411" t="s">
        <v>10403</v>
      </c>
      <c r="P1411" t="s">
        <v>10328</v>
      </c>
      <c r="Q1411" t="s">
        <v>10329</v>
      </c>
      <c r="R1411" t="s">
        <v>10327</v>
      </c>
      <c r="S1411" t="s">
        <v>10327</v>
      </c>
      <c r="T1411" t="s">
        <v>10330</v>
      </c>
      <c r="U1411" t="str">
        <f t="shared" si="22"/>
        <v>6283078001512103686</v>
      </c>
      <c r="V1411" t="e">
        <f>VLOOKUP(U1411,网银退汇!F:G,2,FALSE)</f>
        <v>#N/A</v>
      </c>
      <c r="W1411" t="e">
        <f>VLOOKUP(U1411,网银退汇!F:O,10,FALSE)</f>
        <v>#N/A</v>
      </c>
      <c r="X1411" t="e">
        <f>VLOOKUP(C1411,自助退!L:V,11,FALSE)</f>
        <v>#N/A</v>
      </c>
    </row>
    <row r="1412" spans="1:24">
      <c r="A1412" t="s">
        <v>12093</v>
      </c>
      <c r="B1412" t="s">
        <v>9393</v>
      </c>
      <c r="C1412" t="s">
        <v>9394</v>
      </c>
      <c r="D1412">
        <v>122</v>
      </c>
      <c r="E1412" t="s">
        <v>12193</v>
      </c>
      <c r="F1412" t="s">
        <v>10740</v>
      </c>
      <c r="G1412" t="s">
        <v>5106</v>
      </c>
      <c r="H1412" t="s">
        <v>12194</v>
      </c>
      <c r="I1412" t="s">
        <v>10656</v>
      </c>
      <c r="J1412" t="s">
        <v>10657</v>
      </c>
      <c r="K1412" t="s">
        <v>10402</v>
      </c>
      <c r="L1412" t="s">
        <v>10325</v>
      </c>
      <c r="M1412" t="s">
        <v>10364</v>
      </c>
      <c r="N1412" t="s">
        <v>12093</v>
      </c>
      <c r="O1412" t="s">
        <v>10403</v>
      </c>
      <c r="P1412" t="s">
        <v>10328</v>
      </c>
      <c r="Q1412" t="s">
        <v>10365</v>
      </c>
      <c r="R1412" t="s">
        <v>10327</v>
      </c>
      <c r="S1412" t="s">
        <v>10327</v>
      </c>
      <c r="T1412" t="s">
        <v>10366</v>
      </c>
      <c r="U1412" t="str">
        <f t="shared" si="22"/>
        <v>6223692335265411122</v>
      </c>
      <c r="V1412">
        <f>VLOOKUP(U1412,网银退汇!F:G,2,FALSE)</f>
        <v>122</v>
      </c>
      <c r="W1412" t="str">
        <f>VLOOKUP(U1412,网银退汇!F:O,10,FALSE)</f>
        <v>20170627</v>
      </c>
      <c r="X1412">
        <f>VLOOKUP(C1412,自助退!L:V,11,FALSE)</f>
        <v>122</v>
      </c>
    </row>
    <row r="1413" spans="1:24">
      <c r="A1413" t="s">
        <v>12093</v>
      </c>
      <c r="B1413" t="s">
        <v>4083</v>
      </c>
      <c r="C1413" t="s">
        <v>9396</v>
      </c>
      <c r="D1413">
        <v>2600</v>
      </c>
      <c r="E1413" t="s">
        <v>12195</v>
      </c>
      <c r="F1413" t="s">
        <v>88</v>
      </c>
      <c r="G1413" t="s">
        <v>9398</v>
      </c>
      <c r="H1413" t="s">
        <v>4085</v>
      </c>
      <c r="I1413" t="s">
        <v>10335</v>
      </c>
      <c r="J1413" t="s">
        <v>10</v>
      </c>
      <c r="K1413" t="s">
        <v>10336</v>
      </c>
      <c r="L1413" t="s">
        <v>10325</v>
      </c>
      <c r="M1413" t="s">
        <v>10326</v>
      </c>
      <c r="N1413" t="s">
        <v>12093</v>
      </c>
      <c r="O1413" t="s">
        <v>10327</v>
      </c>
      <c r="P1413" t="s">
        <v>10328</v>
      </c>
      <c r="Q1413" t="s">
        <v>10329</v>
      </c>
      <c r="R1413" t="s">
        <v>10327</v>
      </c>
      <c r="S1413" t="s">
        <v>10327</v>
      </c>
      <c r="T1413" t="s">
        <v>10330</v>
      </c>
      <c r="U1413" t="str">
        <f t="shared" si="22"/>
        <v>62148338806010452600</v>
      </c>
      <c r="V1413" t="e">
        <f>VLOOKUP(U1413,网银退汇!F:G,2,FALSE)</f>
        <v>#N/A</v>
      </c>
      <c r="W1413" t="e">
        <f>VLOOKUP(U1413,网银退汇!F:O,10,FALSE)</f>
        <v>#N/A</v>
      </c>
      <c r="X1413" t="e">
        <f>VLOOKUP(C1413,自助退!L:V,11,FALSE)</f>
        <v>#N/A</v>
      </c>
    </row>
    <row r="1414" spans="1:24">
      <c r="A1414" t="s">
        <v>12093</v>
      </c>
      <c r="B1414" t="s">
        <v>4086</v>
      </c>
      <c r="C1414" t="s">
        <v>9399</v>
      </c>
      <c r="D1414">
        <v>192</v>
      </c>
      <c r="E1414" t="s">
        <v>12196</v>
      </c>
      <c r="F1414" t="s">
        <v>88</v>
      </c>
      <c r="G1414" t="s">
        <v>9401</v>
      </c>
      <c r="H1414" t="s">
        <v>12197</v>
      </c>
      <c r="I1414" t="s">
        <v>10322</v>
      </c>
      <c r="J1414" t="s">
        <v>10381</v>
      </c>
      <c r="K1414" t="s">
        <v>10382</v>
      </c>
      <c r="L1414" t="s">
        <v>10325</v>
      </c>
      <c r="M1414" t="s">
        <v>10326</v>
      </c>
      <c r="N1414" t="s">
        <v>12093</v>
      </c>
      <c r="O1414" t="s">
        <v>10327</v>
      </c>
      <c r="P1414" t="s">
        <v>10328</v>
      </c>
      <c r="Q1414" t="s">
        <v>10329</v>
      </c>
      <c r="R1414" t="s">
        <v>10327</v>
      </c>
      <c r="S1414" t="s">
        <v>10327</v>
      </c>
      <c r="T1414" t="s">
        <v>10330</v>
      </c>
      <c r="U1414" t="str">
        <f t="shared" si="22"/>
        <v>6228483340473987516192</v>
      </c>
      <c r="V1414" t="e">
        <f>VLOOKUP(U1414,网银退汇!F:G,2,FALSE)</f>
        <v>#N/A</v>
      </c>
      <c r="W1414" t="e">
        <f>VLOOKUP(U1414,网银退汇!F:O,10,FALSE)</f>
        <v>#N/A</v>
      </c>
      <c r="X1414" t="e">
        <f>VLOOKUP(C1414,自助退!L:V,11,FALSE)</f>
        <v>#N/A</v>
      </c>
    </row>
    <row r="1415" spans="1:24">
      <c r="A1415" t="s">
        <v>12093</v>
      </c>
      <c r="B1415" t="s">
        <v>9402</v>
      </c>
      <c r="C1415" t="s">
        <v>9403</v>
      </c>
      <c r="D1415">
        <v>1500</v>
      </c>
      <c r="E1415" t="s">
        <v>12198</v>
      </c>
      <c r="F1415" t="s">
        <v>10363</v>
      </c>
      <c r="G1415" t="s">
        <v>5107</v>
      </c>
      <c r="H1415" t="s">
        <v>4090</v>
      </c>
      <c r="I1415" t="s">
        <v>10322</v>
      </c>
      <c r="J1415" t="s">
        <v>10351</v>
      </c>
      <c r="K1415" t="s">
        <v>10352</v>
      </c>
      <c r="L1415" t="s">
        <v>10325</v>
      </c>
      <c r="M1415" t="s">
        <v>10364</v>
      </c>
      <c r="N1415" t="s">
        <v>12093</v>
      </c>
      <c r="O1415" t="s">
        <v>10327</v>
      </c>
      <c r="P1415" t="s">
        <v>10328</v>
      </c>
      <c r="Q1415" t="s">
        <v>10365</v>
      </c>
      <c r="R1415" t="s">
        <v>10327</v>
      </c>
      <c r="S1415" t="s">
        <v>10327</v>
      </c>
      <c r="T1415" t="s">
        <v>10366</v>
      </c>
      <c r="U1415" t="str">
        <f t="shared" si="22"/>
        <v>62122625020271402041500</v>
      </c>
      <c r="V1415">
        <f>VLOOKUP(U1415,网银退汇!F:G,2,FALSE)</f>
        <v>1500</v>
      </c>
      <c r="W1415" t="str">
        <f>VLOOKUP(U1415,网银退汇!F:O,10,FALSE)</f>
        <v>20170627</v>
      </c>
      <c r="X1415">
        <f>VLOOKUP(C1415,自助退!L:V,11,FALSE)</f>
        <v>1500</v>
      </c>
    </row>
    <row r="1416" spans="1:24">
      <c r="A1416" t="s">
        <v>12093</v>
      </c>
      <c r="B1416" t="s">
        <v>4091</v>
      </c>
      <c r="C1416" t="s">
        <v>9405</v>
      </c>
      <c r="D1416">
        <v>500</v>
      </c>
      <c r="E1416" t="s">
        <v>12199</v>
      </c>
      <c r="F1416" t="s">
        <v>88</v>
      </c>
      <c r="G1416" t="s">
        <v>9407</v>
      </c>
      <c r="H1416" t="s">
        <v>4123</v>
      </c>
      <c r="I1416" t="s">
        <v>10322</v>
      </c>
      <c r="J1416" t="s">
        <v>10348</v>
      </c>
      <c r="K1416" t="s">
        <v>10349</v>
      </c>
      <c r="L1416" t="s">
        <v>10325</v>
      </c>
      <c r="M1416" t="s">
        <v>10326</v>
      </c>
      <c r="N1416" t="s">
        <v>12093</v>
      </c>
      <c r="O1416" t="s">
        <v>10327</v>
      </c>
      <c r="P1416" t="s">
        <v>10328</v>
      </c>
      <c r="Q1416" t="s">
        <v>10329</v>
      </c>
      <c r="R1416" t="s">
        <v>10327</v>
      </c>
      <c r="S1416" t="s">
        <v>10327</v>
      </c>
      <c r="T1416" t="s">
        <v>10330</v>
      </c>
      <c r="U1416" t="str">
        <f t="shared" si="22"/>
        <v>6217007170002754354500</v>
      </c>
      <c r="V1416" t="e">
        <f>VLOOKUP(U1416,网银退汇!F:G,2,FALSE)</f>
        <v>#N/A</v>
      </c>
      <c r="W1416" t="e">
        <f>VLOOKUP(U1416,网银退汇!F:O,10,FALSE)</f>
        <v>#N/A</v>
      </c>
      <c r="X1416" t="e">
        <f>VLOOKUP(C1416,自助退!L:V,11,FALSE)</f>
        <v>#N/A</v>
      </c>
    </row>
    <row r="1417" spans="1:24">
      <c r="A1417" t="s">
        <v>12093</v>
      </c>
      <c r="B1417" t="s">
        <v>4094</v>
      </c>
      <c r="C1417" t="s">
        <v>9408</v>
      </c>
      <c r="D1417">
        <v>1994</v>
      </c>
      <c r="E1417" t="s">
        <v>12200</v>
      </c>
      <c r="F1417" t="s">
        <v>88</v>
      </c>
      <c r="G1417" t="s">
        <v>9410</v>
      </c>
      <c r="H1417" t="s">
        <v>12201</v>
      </c>
      <c r="I1417" t="s">
        <v>10322</v>
      </c>
      <c r="J1417" t="s">
        <v>10381</v>
      </c>
      <c r="K1417" t="s">
        <v>10382</v>
      </c>
      <c r="L1417" t="s">
        <v>10325</v>
      </c>
      <c r="M1417" t="s">
        <v>10326</v>
      </c>
      <c r="N1417" t="s">
        <v>12093</v>
      </c>
      <c r="O1417" t="s">
        <v>10327</v>
      </c>
      <c r="P1417" t="s">
        <v>10328</v>
      </c>
      <c r="Q1417" t="s">
        <v>10329</v>
      </c>
      <c r="R1417" t="s">
        <v>10327</v>
      </c>
      <c r="S1417" t="s">
        <v>10327</v>
      </c>
      <c r="T1417" t="s">
        <v>10330</v>
      </c>
      <c r="U1417" t="str">
        <f t="shared" si="22"/>
        <v>62284808684340662701994</v>
      </c>
      <c r="V1417" t="e">
        <f>VLOOKUP(U1417,网银退汇!F:G,2,FALSE)</f>
        <v>#N/A</v>
      </c>
      <c r="W1417" t="e">
        <f>VLOOKUP(U1417,网银退汇!F:O,10,FALSE)</f>
        <v>#N/A</v>
      </c>
      <c r="X1417" t="e">
        <f>VLOOKUP(C1417,自助退!L:V,11,FALSE)</f>
        <v>#N/A</v>
      </c>
    </row>
    <row r="1418" spans="1:24">
      <c r="A1418" t="s">
        <v>12093</v>
      </c>
      <c r="B1418" t="s">
        <v>4097</v>
      </c>
      <c r="C1418" t="s">
        <v>9411</v>
      </c>
      <c r="D1418">
        <v>68</v>
      </c>
      <c r="E1418" t="s">
        <v>12202</v>
      </c>
      <c r="F1418" t="s">
        <v>88</v>
      </c>
      <c r="G1418" t="s">
        <v>6570</v>
      </c>
      <c r="H1418" t="s">
        <v>1647</v>
      </c>
      <c r="I1418" t="s">
        <v>10656</v>
      </c>
      <c r="J1418" t="s">
        <v>10657</v>
      </c>
      <c r="K1418" t="s">
        <v>10402</v>
      </c>
      <c r="L1418" t="s">
        <v>10325</v>
      </c>
      <c r="M1418" t="s">
        <v>10326</v>
      </c>
      <c r="N1418" t="s">
        <v>12093</v>
      </c>
      <c r="O1418" t="s">
        <v>10403</v>
      </c>
      <c r="P1418" t="s">
        <v>10328</v>
      </c>
      <c r="Q1418" t="s">
        <v>10329</v>
      </c>
      <c r="R1418" t="s">
        <v>10327</v>
      </c>
      <c r="S1418" t="s">
        <v>10327</v>
      </c>
      <c r="T1418" t="s">
        <v>10330</v>
      </c>
      <c r="U1418" t="str">
        <f t="shared" si="22"/>
        <v>622369138787814768</v>
      </c>
      <c r="V1418" t="e">
        <f>VLOOKUP(U1418,网银退汇!F:G,2,FALSE)</f>
        <v>#N/A</v>
      </c>
      <c r="W1418" t="e">
        <f>VLOOKUP(U1418,网银退汇!F:O,10,FALSE)</f>
        <v>#N/A</v>
      </c>
      <c r="X1418" t="e">
        <f>VLOOKUP(C1418,自助退!L:V,11,FALSE)</f>
        <v>#N/A</v>
      </c>
    </row>
    <row r="1419" spans="1:24">
      <c r="A1419" t="s">
        <v>12093</v>
      </c>
      <c r="B1419" t="s">
        <v>4098</v>
      </c>
      <c r="C1419" t="s">
        <v>9413</v>
      </c>
      <c r="D1419">
        <v>1000</v>
      </c>
      <c r="E1419" t="s">
        <v>12203</v>
      </c>
      <c r="F1419" t="s">
        <v>88</v>
      </c>
      <c r="G1419" t="s">
        <v>9415</v>
      </c>
      <c r="H1419" t="s">
        <v>4100</v>
      </c>
      <c r="I1419" t="s">
        <v>10322</v>
      </c>
      <c r="J1419" t="s">
        <v>10359</v>
      </c>
      <c r="K1419" t="s">
        <v>10360</v>
      </c>
      <c r="L1419" t="s">
        <v>10325</v>
      </c>
      <c r="M1419" t="s">
        <v>10326</v>
      </c>
      <c r="N1419" t="s">
        <v>12093</v>
      </c>
      <c r="O1419" t="s">
        <v>10327</v>
      </c>
      <c r="P1419" t="s">
        <v>10328</v>
      </c>
      <c r="Q1419" t="s">
        <v>10329</v>
      </c>
      <c r="R1419" t="s">
        <v>10327</v>
      </c>
      <c r="S1419" t="s">
        <v>10327</v>
      </c>
      <c r="T1419" t="s">
        <v>10330</v>
      </c>
      <c r="U1419" t="str">
        <f t="shared" si="22"/>
        <v>62320828000077727231000</v>
      </c>
      <c r="V1419" t="e">
        <f>VLOOKUP(U1419,网银退汇!F:G,2,FALSE)</f>
        <v>#N/A</v>
      </c>
      <c r="W1419" t="e">
        <f>VLOOKUP(U1419,网银退汇!F:O,10,FALSE)</f>
        <v>#N/A</v>
      </c>
      <c r="X1419" t="e">
        <f>VLOOKUP(C1419,自助退!L:V,11,FALSE)</f>
        <v>#N/A</v>
      </c>
    </row>
    <row r="1420" spans="1:24">
      <c r="A1420" t="s">
        <v>12093</v>
      </c>
      <c r="B1420" t="s">
        <v>4101</v>
      </c>
      <c r="C1420" t="s">
        <v>9416</v>
      </c>
      <c r="D1420">
        <v>5000</v>
      </c>
      <c r="E1420" t="s">
        <v>12204</v>
      </c>
      <c r="F1420" t="s">
        <v>88</v>
      </c>
      <c r="G1420" t="s">
        <v>9418</v>
      </c>
      <c r="H1420" t="s">
        <v>4103</v>
      </c>
      <c r="I1420" t="s">
        <v>10322</v>
      </c>
      <c r="J1420" t="s">
        <v>10348</v>
      </c>
      <c r="K1420" t="s">
        <v>10349</v>
      </c>
      <c r="L1420" t="s">
        <v>10325</v>
      </c>
      <c r="M1420" t="s">
        <v>10326</v>
      </c>
      <c r="N1420" t="s">
        <v>12093</v>
      </c>
      <c r="O1420" t="s">
        <v>10327</v>
      </c>
      <c r="P1420" t="s">
        <v>10328</v>
      </c>
      <c r="Q1420" t="s">
        <v>10329</v>
      </c>
      <c r="R1420" t="s">
        <v>10327</v>
      </c>
      <c r="S1420" t="s">
        <v>10327</v>
      </c>
      <c r="T1420" t="s">
        <v>10330</v>
      </c>
      <c r="U1420" t="str">
        <f t="shared" si="22"/>
        <v>62170038800015381115000</v>
      </c>
      <c r="V1420" t="e">
        <f>VLOOKUP(U1420,网银退汇!F:G,2,FALSE)</f>
        <v>#N/A</v>
      </c>
      <c r="W1420" t="e">
        <f>VLOOKUP(U1420,网银退汇!F:O,10,FALSE)</f>
        <v>#N/A</v>
      </c>
      <c r="X1420" t="e">
        <f>VLOOKUP(C1420,自助退!L:V,11,FALSE)</f>
        <v>#N/A</v>
      </c>
    </row>
    <row r="1421" spans="1:24">
      <c r="A1421" t="s">
        <v>12093</v>
      </c>
      <c r="B1421" t="s">
        <v>4104</v>
      </c>
      <c r="C1421" t="s">
        <v>9419</v>
      </c>
      <c r="D1421">
        <v>44</v>
      </c>
      <c r="E1421" t="s">
        <v>12205</v>
      </c>
      <c r="F1421" t="s">
        <v>88</v>
      </c>
      <c r="G1421" t="s">
        <v>9421</v>
      </c>
      <c r="H1421" t="s">
        <v>4106</v>
      </c>
      <c r="I1421" t="s">
        <v>10322</v>
      </c>
      <c r="J1421" t="s">
        <v>10351</v>
      </c>
      <c r="K1421" t="s">
        <v>10352</v>
      </c>
      <c r="L1421" t="s">
        <v>10325</v>
      </c>
      <c r="M1421" t="s">
        <v>10326</v>
      </c>
      <c r="N1421" t="s">
        <v>12093</v>
      </c>
      <c r="O1421" t="s">
        <v>10327</v>
      </c>
      <c r="P1421" t="s">
        <v>10328</v>
      </c>
      <c r="Q1421" t="s">
        <v>10329</v>
      </c>
      <c r="R1421" t="s">
        <v>10327</v>
      </c>
      <c r="S1421" t="s">
        <v>10327</v>
      </c>
      <c r="T1421" t="s">
        <v>10330</v>
      </c>
      <c r="U1421" t="str">
        <f t="shared" si="22"/>
        <v>621226250201027811044</v>
      </c>
      <c r="V1421" t="e">
        <f>VLOOKUP(U1421,网银退汇!F:G,2,FALSE)</f>
        <v>#N/A</v>
      </c>
      <c r="W1421" t="e">
        <f>VLOOKUP(U1421,网银退汇!F:O,10,FALSE)</f>
        <v>#N/A</v>
      </c>
      <c r="X1421" t="e">
        <f>VLOOKUP(C1421,自助退!L:V,11,FALSE)</f>
        <v>#N/A</v>
      </c>
    </row>
    <row r="1422" spans="1:24">
      <c r="A1422" t="s">
        <v>12093</v>
      </c>
      <c r="B1422" t="s">
        <v>4107</v>
      </c>
      <c r="C1422" t="s">
        <v>9422</v>
      </c>
      <c r="D1422">
        <v>600</v>
      </c>
      <c r="E1422" t="s">
        <v>12206</v>
      </c>
      <c r="F1422" t="s">
        <v>88</v>
      </c>
      <c r="G1422" t="s">
        <v>9424</v>
      </c>
      <c r="H1422" t="s">
        <v>4109</v>
      </c>
      <c r="I1422" t="s">
        <v>10656</v>
      </c>
      <c r="J1422" t="s">
        <v>10657</v>
      </c>
      <c r="K1422" t="s">
        <v>10402</v>
      </c>
      <c r="L1422" t="s">
        <v>10325</v>
      </c>
      <c r="M1422" t="s">
        <v>10326</v>
      </c>
      <c r="N1422" t="s">
        <v>12093</v>
      </c>
      <c r="O1422" t="s">
        <v>10403</v>
      </c>
      <c r="P1422" t="s">
        <v>10328</v>
      </c>
      <c r="Q1422" t="s">
        <v>10329</v>
      </c>
      <c r="R1422" t="s">
        <v>10327</v>
      </c>
      <c r="S1422" t="s">
        <v>10327</v>
      </c>
      <c r="T1422" t="s">
        <v>10330</v>
      </c>
      <c r="U1422" t="str">
        <f t="shared" si="22"/>
        <v>6231900000013049594600</v>
      </c>
      <c r="V1422" t="e">
        <f>VLOOKUP(U1422,网银退汇!F:G,2,FALSE)</f>
        <v>#N/A</v>
      </c>
      <c r="W1422" t="e">
        <f>VLOOKUP(U1422,网银退汇!F:O,10,FALSE)</f>
        <v>#N/A</v>
      </c>
      <c r="X1422" t="e">
        <f>VLOOKUP(C1422,自助退!L:V,11,FALSE)</f>
        <v>#N/A</v>
      </c>
    </row>
    <row r="1423" spans="1:24">
      <c r="A1423" t="s">
        <v>12093</v>
      </c>
      <c r="B1423" t="s">
        <v>4110</v>
      </c>
      <c r="C1423" t="s">
        <v>9425</v>
      </c>
      <c r="D1423">
        <v>100</v>
      </c>
      <c r="E1423" t="s">
        <v>12207</v>
      </c>
      <c r="F1423" t="s">
        <v>88</v>
      </c>
      <c r="G1423" t="s">
        <v>9427</v>
      </c>
      <c r="H1423" t="s">
        <v>141</v>
      </c>
      <c r="I1423" t="s">
        <v>10335</v>
      </c>
      <c r="J1423" t="s">
        <v>10</v>
      </c>
      <c r="K1423" t="s">
        <v>10336</v>
      </c>
      <c r="L1423" t="s">
        <v>10325</v>
      </c>
      <c r="M1423" t="s">
        <v>10326</v>
      </c>
      <c r="N1423" t="s">
        <v>12093</v>
      </c>
      <c r="O1423" t="s">
        <v>10327</v>
      </c>
      <c r="P1423" t="s">
        <v>10328</v>
      </c>
      <c r="Q1423" t="s">
        <v>10329</v>
      </c>
      <c r="R1423" t="s">
        <v>10327</v>
      </c>
      <c r="S1423" t="s">
        <v>10327</v>
      </c>
      <c r="T1423" t="s">
        <v>10330</v>
      </c>
      <c r="U1423" t="str">
        <f t="shared" si="22"/>
        <v>6214858711297341100</v>
      </c>
      <c r="V1423" t="e">
        <f>VLOOKUP(U1423,网银退汇!F:G,2,FALSE)</f>
        <v>#N/A</v>
      </c>
      <c r="W1423" t="e">
        <f>VLOOKUP(U1423,网银退汇!F:O,10,FALSE)</f>
        <v>#N/A</v>
      </c>
      <c r="X1423" t="e">
        <f>VLOOKUP(C1423,自助退!L:V,11,FALSE)</f>
        <v>#N/A</v>
      </c>
    </row>
    <row r="1424" spans="1:24">
      <c r="A1424" t="s">
        <v>12093</v>
      </c>
      <c r="B1424" t="s">
        <v>4113</v>
      </c>
      <c r="C1424" t="s">
        <v>9428</v>
      </c>
      <c r="D1424">
        <v>1700</v>
      </c>
      <c r="E1424" t="s">
        <v>12208</v>
      </c>
      <c r="F1424" t="s">
        <v>88</v>
      </c>
      <c r="G1424" t="s">
        <v>9430</v>
      </c>
      <c r="H1424" t="s">
        <v>12209</v>
      </c>
      <c r="I1424" t="s">
        <v>10416</v>
      </c>
      <c r="J1424" t="s">
        <v>10424</v>
      </c>
      <c r="K1424" t="s">
        <v>10425</v>
      </c>
      <c r="L1424" t="s">
        <v>10325</v>
      </c>
      <c r="M1424" t="s">
        <v>10326</v>
      </c>
      <c r="N1424" t="s">
        <v>12093</v>
      </c>
      <c r="O1424" t="s">
        <v>10327</v>
      </c>
      <c r="P1424" t="s">
        <v>10328</v>
      </c>
      <c r="Q1424" t="s">
        <v>10329</v>
      </c>
      <c r="R1424" t="s">
        <v>10327</v>
      </c>
      <c r="S1424" t="s">
        <v>10327</v>
      </c>
      <c r="T1424" t="s">
        <v>10330</v>
      </c>
      <c r="U1424" t="str">
        <f t="shared" si="22"/>
        <v>62226205900043566911700</v>
      </c>
      <c r="V1424" t="e">
        <f>VLOOKUP(U1424,网银退汇!F:G,2,FALSE)</f>
        <v>#N/A</v>
      </c>
      <c r="W1424" t="e">
        <f>VLOOKUP(U1424,网银退汇!F:O,10,FALSE)</f>
        <v>#N/A</v>
      </c>
      <c r="X1424" t="e">
        <f>VLOOKUP(C1424,自助退!L:V,11,FALSE)</f>
        <v>#N/A</v>
      </c>
    </row>
    <row r="1425" spans="1:24">
      <c r="A1425" t="s">
        <v>12093</v>
      </c>
      <c r="B1425" t="s">
        <v>4116</v>
      </c>
      <c r="C1425" t="s">
        <v>9431</v>
      </c>
      <c r="D1425">
        <v>569</v>
      </c>
      <c r="E1425" t="s">
        <v>12210</v>
      </c>
      <c r="F1425" t="s">
        <v>88</v>
      </c>
      <c r="G1425" t="s">
        <v>77</v>
      </c>
      <c r="H1425" t="s">
        <v>12211</v>
      </c>
      <c r="I1425" t="s">
        <v>10322</v>
      </c>
      <c r="J1425" t="s">
        <v>10351</v>
      </c>
      <c r="K1425" t="s">
        <v>10352</v>
      </c>
      <c r="L1425" t="s">
        <v>10325</v>
      </c>
      <c r="M1425" t="s">
        <v>10326</v>
      </c>
      <c r="N1425" t="s">
        <v>12093</v>
      </c>
      <c r="O1425" t="s">
        <v>10327</v>
      </c>
      <c r="P1425" t="s">
        <v>10328</v>
      </c>
      <c r="Q1425" t="s">
        <v>10329</v>
      </c>
      <c r="R1425" t="s">
        <v>10327</v>
      </c>
      <c r="S1425" t="s">
        <v>10327</v>
      </c>
      <c r="T1425" t="s">
        <v>10330</v>
      </c>
      <c r="U1425" t="str">
        <f t="shared" si="22"/>
        <v>6225970052485646569</v>
      </c>
      <c r="V1425" t="e">
        <f>VLOOKUP(U1425,网银退汇!F:G,2,FALSE)</f>
        <v>#N/A</v>
      </c>
      <c r="W1425" t="e">
        <f>VLOOKUP(U1425,网银退汇!F:O,10,FALSE)</f>
        <v>#N/A</v>
      </c>
      <c r="X1425" t="e">
        <f>VLOOKUP(C1425,自助退!L:V,11,FALSE)</f>
        <v>#N/A</v>
      </c>
    </row>
    <row r="1426" spans="1:24">
      <c r="A1426" t="s">
        <v>12093</v>
      </c>
      <c r="B1426" t="s">
        <v>4117</v>
      </c>
      <c r="C1426" t="s">
        <v>9433</v>
      </c>
      <c r="D1426">
        <v>300</v>
      </c>
      <c r="E1426" t="s">
        <v>12212</v>
      </c>
      <c r="F1426" t="s">
        <v>88</v>
      </c>
      <c r="G1426" t="s">
        <v>9435</v>
      </c>
      <c r="H1426" t="s">
        <v>4119</v>
      </c>
      <c r="I1426" t="s">
        <v>10335</v>
      </c>
      <c r="J1426" t="s">
        <v>10</v>
      </c>
      <c r="K1426" t="s">
        <v>10336</v>
      </c>
      <c r="L1426" t="s">
        <v>10325</v>
      </c>
      <c r="M1426" t="s">
        <v>10326</v>
      </c>
      <c r="N1426" t="s">
        <v>12093</v>
      </c>
      <c r="O1426" t="s">
        <v>10327</v>
      </c>
      <c r="P1426" t="s">
        <v>10328</v>
      </c>
      <c r="Q1426" t="s">
        <v>10329</v>
      </c>
      <c r="R1426" t="s">
        <v>10327</v>
      </c>
      <c r="S1426" t="s">
        <v>10327</v>
      </c>
      <c r="T1426" t="s">
        <v>10330</v>
      </c>
      <c r="U1426" t="str">
        <f t="shared" si="22"/>
        <v>6214858713599157300</v>
      </c>
      <c r="V1426" t="e">
        <f>VLOOKUP(U1426,网银退汇!F:G,2,FALSE)</f>
        <v>#N/A</v>
      </c>
      <c r="W1426" t="e">
        <f>VLOOKUP(U1426,网银退汇!F:O,10,FALSE)</f>
        <v>#N/A</v>
      </c>
      <c r="X1426" t="e">
        <f>VLOOKUP(C1426,自助退!L:V,11,FALSE)</f>
        <v>#N/A</v>
      </c>
    </row>
    <row r="1427" spans="1:24">
      <c r="A1427" t="s">
        <v>12093</v>
      </c>
      <c r="B1427" t="s">
        <v>4120</v>
      </c>
      <c r="C1427" t="s">
        <v>9436</v>
      </c>
      <c r="D1427">
        <v>2000</v>
      </c>
      <c r="E1427" t="s">
        <v>12213</v>
      </c>
      <c r="F1427" t="s">
        <v>88</v>
      </c>
      <c r="G1427" t="s">
        <v>6347</v>
      </c>
      <c r="H1427" t="s">
        <v>1442</v>
      </c>
      <c r="I1427" t="s">
        <v>10322</v>
      </c>
      <c r="J1427" t="s">
        <v>10348</v>
      </c>
      <c r="K1427" t="s">
        <v>10349</v>
      </c>
      <c r="L1427" t="s">
        <v>10325</v>
      </c>
      <c r="M1427" t="s">
        <v>10326</v>
      </c>
      <c r="N1427" t="s">
        <v>12093</v>
      </c>
      <c r="O1427" t="s">
        <v>10327</v>
      </c>
      <c r="P1427" t="s">
        <v>10328</v>
      </c>
      <c r="Q1427" t="s">
        <v>10329</v>
      </c>
      <c r="R1427" t="s">
        <v>10327</v>
      </c>
      <c r="S1427" t="s">
        <v>10327</v>
      </c>
      <c r="T1427" t="s">
        <v>10330</v>
      </c>
      <c r="U1427" t="str">
        <f t="shared" si="22"/>
        <v>62366838600013778082000</v>
      </c>
      <c r="V1427" t="e">
        <f>VLOOKUP(U1427,网银退汇!F:G,2,FALSE)</f>
        <v>#N/A</v>
      </c>
      <c r="W1427" t="e">
        <f>VLOOKUP(U1427,网银退汇!F:O,10,FALSE)</f>
        <v>#N/A</v>
      </c>
      <c r="X1427" t="e">
        <f>VLOOKUP(C1427,自助退!L:V,11,FALSE)</f>
        <v>#N/A</v>
      </c>
    </row>
    <row r="1428" spans="1:24">
      <c r="A1428" t="s">
        <v>12093</v>
      </c>
      <c r="B1428" t="s">
        <v>4121</v>
      </c>
      <c r="C1428" t="s">
        <v>9438</v>
      </c>
      <c r="D1428">
        <v>2018</v>
      </c>
      <c r="E1428" t="s">
        <v>12214</v>
      </c>
      <c r="F1428" t="s">
        <v>88</v>
      </c>
      <c r="G1428" t="s">
        <v>9407</v>
      </c>
      <c r="H1428" t="s">
        <v>4123</v>
      </c>
      <c r="I1428" t="s">
        <v>10322</v>
      </c>
      <c r="J1428" t="s">
        <v>10348</v>
      </c>
      <c r="K1428" t="s">
        <v>10349</v>
      </c>
      <c r="L1428" t="s">
        <v>10325</v>
      </c>
      <c r="M1428" t="s">
        <v>10326</v>
      </c>
      <c r="N1428" t="s">
        <v>12093</v>
      </c>
      <c r="O1428" t="s">
        <v>10327</v>
      </c>
      <c r="P1428" t="s">
        <v>10328</v>
      </c>
      <c r="Q1428" t="s">
        <v>10329</v>
      </c>
      <c r="R1428" t="s">
        <v>10327</v>
      </c>
      <c r="S1428" t="s">
        <v>10327</v>
      </c>
      <c r="T1428" t="s">
        <v>10330</v>
      </c>
      <c r="U1428" t="str">
        <f t="shared" si="22"/>
        <v>62170071700027543542018</v>
      </c>
      <c r="V1428" t="e">
        <f>VLOOKUP(U1428,网银退汇!F:G,2,FALSE)</f>
        <v>#N/A</v>
      </c>
      <c r="W1428" t="e">
        <f>VLOOKUP(U1428,网银退汇!F:O,10,FALSE)</f>
        <v>#N/A</v>
      </c>
      <c r="X1428" t="e">
        <f>VLOOKUP(C1428,自助退!L:V,11,FALSE)</f>
        <v>#N/A</v>
      </c>
    </row>
    <row r="1429" spans="1:24">
      <c r="A1429" t="s">
        <v>12093</v>
      </c>
      <c r="B1429" t="s">
        <v>4124</v>
      </c>
      <c r="C1429" t="s">
        <v>9440</v>
      </c>
      <c r="D1429">
        <v>500</v>
      </c>
      <c r="E1429" t="s">
        <v>12215</v>
      </c>
      <c r="F1429" t="s">
        <v>88</v>
      </c>
      <c r="G1429" t="s">
        <v>9442</v>
      </c>
      <c r="H1429" t="s">
        <v>12216</v>
      </c>
      <c r="I1429" t="s">
        <v>10656</v>
      </c>
      <c r="J1429" t="s">
        <v>10657</v>
      </c>
      <c r="K1429" t="s">
        <v>10402</v>
      </c>
      <c r="L1429" t="s">
        <v>10325</v>
      </c>
      <c r="M1429" t="s">
        <v>10326</v>
      </c>
      <c r="N1429" t="s">
        <v>12093</v>
      </c>
      <c r="O1429" t="s">
        <v>10403</v>
      </c>
      <c r="P1429" t="s">
        <v>10328</v>
      </c>
      <c r="Q1429" t="s">
        <v>10329</v>
      </c>
      <c r="R1429" t="s">
        <v>10327</v>
      </c>
      <c r="S1429" t="s">
        <v>10327</v>
      </c>
      <c r="T1429" t="s">
        <v>10330</v>
      </c>
      <c r="U1429" t="str">
        <f t="shared" si="22"/>
        <v>6223691178172221500</v>
      </c>
      <c r="V1429" t="e">
        <f>VLOOKUP(U1429,网银退汇!F:G,2,FALSE)</f>
        <v>#N/A</v>
      </c>
      <c r="W1429" t="e">
        <f>VLOOKUP(U1429,网银退汇!F:O,10,FALSE)</f>
        <v>#N/A</v>
      </c>
      <c r="X1429" t="e">
        <f>VLOOKUP(C1429,自助退!L:V,11,FALSE)</f>
        <v>#N/A</v>
      </c>
    </row>
    <row r="1430" spans="1:24">
      <c r="A1430" t="s">
        <v>12093</v>
      </c>
      <c r="B1430" t="s">
        <v>4127</v>
      </c>
      <c r="C1430" t="s">
        <v>9449</v>
      </c>
      <c r="D1430">
        <v>349</v>
      </c>
      <c r="E1430" t="s">
        <v>12217</v>
      </c>
      <c r="F1430" t="s">
        <v>88</v>
      </c>
      <c r="G1430" t="s">
        <v>372</v>
      </c>
      <c r="H1430" t="s">
        <v>12218</v>
      </c>
      <c r="I1430" t="s">
        <v>10322</v>
      </c>
      <c r="J1430" t="s">
        <v>10356</v>
      </c>
      <c r="K1430" t="s">
        <v>10357</v>
      </c>
      <c r="L1430" t="s">
        <v>10325</v>
      </c>
      <c r="M1430" t="s">
        <v>10326</v>
      </c>
      <c r="N1430" t="s">
        <v>12093</v>
      </c>
      <c r="O1430" t="s">
        <v>10327</v>
      </c>
      <c r="P1430" t="s">
        <v>10328</v>
      </c>
      <c r="Q1430" t="s">
        <v>10329</v>
      </c>
      <c r="R1430" t="s">
        <v>10327</v>
      </c>
      <c r="S1430" t="s">
        <v>10327</v>
      </c>
      <c r="T1430" t="s">
        <v>10330</v>
      </c>
      <c r="U1430" t="str">
        <f t="shared" si="22"/>
        <v>6221507300010812467349</v>
      </c>
      <c r="V1430" t="e">
        <f>VLOOKUP(U1430,网银退汇!F:G,2,FALSE)</f>
        <v>#N/A</v>
      </c>
      <c r="W1430" t="e">
        <f>VLOOKUP(U1430,网银退汇!F:O,10,FALSE)</f>
        <v>#N/A</v>
      </c>
      <c r="X1430" t="e">
        <f>VLOOKUP(C1430,自助退!L:V,11,FALSE)</f>
        <v>#N/A</v>
      </c>
    </row>
    <row r="1431" spans="1:24">
      <c r="A1431" t="s">
        <v>12093</v>
      </c>
      <c r="B1431" t="s">
        <v>4128</v>
      </c>
      <c r="C1431" t="s">
        <v>9443</v>
      </c>
      <c r="D1431">
        <v>2000</v>
      </c>
      <c r="E1431" t="s">
        <v>12219</v>
      </c>
      <c r="F1431" t="s">
        <v>88</v>
      </c>
      <c r="G1431" t="s">
        <v>9445</v>
      </c>
      <c r="H1431" t="s">
        <v>4130</v>
      </c>
      <c r="I1431" t="s">
        <v>10322</v>
      </c>
      <c r="J1431" t="s">
        <v>10381</v>
      </c>
      <c r="K1431" t="s">
        <v>10382</v>
      </c>
      <c r="L1431" t="s">
        <v>10325</v>
      </c>
      <c r="M1431" t="s">
        <v>10326</v>
      </c>
      <c r="N1431" t="s">
        <v>12093</v>
      </c>
      <c r="O1431" t="s">
        <v>10327</v>
      </c>
      <c r="P1431" t="s">
        <v>10328</v>
      </c>
      <c r="Q1431" t="s">
        <v>10329</v>
      </c>
      <c r="R1431" t="s">
        <v>10327</v>
      </c>
      <c r="S1431" t="s">
        <v>10327</v>
      </c>
      <c r="T1431" t="s">
        <v>10330</v>
      </c>
      <c r="U1431" t="str">
        <f t="shared" si="22"/>
        <v>62284819285891220772000</v>
      </c>
      <c r="V1431" t="e">
        <f>VLOOKUP(U1431,网银退汇!F:G,2,FALSE)</f>
        <v>#N/A</v>
      </c>
      <c r="W1431" t="e">
        <f>VLOOKUP(U1431,网银退汇!F:O,10,FALSE)</f>
        <v>#N/A</v>
      </c>
      <c r="X1431" t="e">
        <f>VLOOKUP(C1431,自助退!L:V,11,FALSE)</f>
        <v>#N/A</v>
      </c>
    </row>
    <row r="1432" spans="1:24">
      <c r="A1432" t="s">
        <v>12093</v>
      </c>
      <c r="B1432" t="s">
        <v>4131</v>
      </c>
      <c r="C1432" t="s">
        <v>9446</v>
      </c>
      <c r="D1432">
        <v>5000</v>
      </c>
      <c r="E1432" t="s">
        <v>12220</v>
      </c>
      <c r="F1432" t="s">
        <v>88</v>
      </c>
      <c r="G1432" t="s">
        <v>9448</v>
      </c>
      <c r="H1432" t="s">
        <v>4133</v>
      </c>
      <c r="I1432" t="s">
        <v>10322</v>
      </c>
      <c r="J1432" t="s">
        <v>10359</v>
      </c>
      <c r="K1432" t="s">
        <v>10360</v>
      </c>
      <c r="L1432" t="s">
        <v>10325</v>
      </c>
      <c r="M1432" t="s">
        <v>10326</v>
      </c>
      <c r="N1432" t="s">
        <v>12093</v>
      </c>
      <c r="O1432" t="s">
        <v>10327</v>
      </c>
      <c r="P1432" t="s">
        <v>10328</v>
      </c>
      <c r="Q1432" t="s">
        <v>10329</v>
      </c>
      <c r="R1432" t="s">
        <v>10327</v>
      </c>
      <c r="S1432" t="s">
        <v>10327</v>
      </c>
      <c r="T1432" t="s">
        <v>10330</v>
      </c>
      <c r="U1432" t="str">
        <f t="shared" si="22"/>
        <v>62178527000180107265000</v>
      </c>
      <c r="V1432" t="e">
        <f>VLOOKUP(U1432,网银退汇!F:G,2,FALSE)</f>
        <v>#N/A</v>
      </c>
      <c r="W1432" t="e">
        <f>VLOOKUP(U1432,网银退汇!F:O,10,FALSE)</f>
        <v>#N/A</v>
      </c>
      <c r="X1432" t="e">
        <f>VLOOKUP(C1432,自助退!L:V,11,FALSE)</f>
        <v>#N/A</v>
      </c>
    </row>
    <row r="1433" spans="1:24">
      <c r="A1433" t="s">
        <v>12093</v>
      </c>
      <c r="B1433" t="s">
        <v>4134</v>
      </c>
      <c r="C1433" t="s">
        <v>9451</v>
      </c>
      <c r="D1433">
        <v>2000</v>
      </c>
      <c r="E1433" t="s">
        <v>12221</v>
      </c>
      <c r="F1433" t="s">
        <v>88</v>
      </c>
      <c r="G1433" t="s">
        <v>9453</v>
      </c>
      <c r="H1433" t="s">
        <v>2938</v>
      </c>
      <c r="I1433" t="s">
        <v>10322</v>
      </c>
      <c r="J1433" t="s">
        <v>10381</v>
      </c>
      <c r="K1433" t="s">
        <v>10382</v>
      </c>
      <c r="L1433" t="s">
        <v>10325</v>
      </c>
      <c r="M1433" t="s">
        <v>10326</v>
      </c>
      <c r="N1433" t="s">
        <v>12093</v>
      </c>
      <c r="O1433" t="s">
        <v>10327</v>
      </c>
      <c r="P1433" t="s">
        <v>10328</v>
      </c>
      <c r="Q1433" t="s">
        <v>10329</v>
      </c>
      <c r="R1433" t="s">
        <v>10327</v>
      </c>
      <c r="S1433" t="s">
        <v>10327</v>
      </c>
      <c r="T1433" t="s">
        <v>10330</v>
      </c>
      <c r="U1433" t="str">
        <f t="shared" si="22"/>
        <v>62284811981354552782000</v>
      </c>
      <c r="V1433" t="e">
        <f>VLOOKUP(U1433,网银退汇!F:G,2,FALSE)</f>
        <v>#N/A</v>
      </c>
      <c r="W1433" t="e">
        <f>VLOOKUP(U1433,网银退汇!F:O,10,FALSE)</f>
        <v>#N/A</v>
      </c>
      <c r="X1433" t="e">
        <f>VLOOKUP(C1433,自助退!L:V,11,FALSE)</f>
        <v>#N/A</v>
      </c>
    </row>
    <row r="1434" spans="1:24">
      <c r="A1434" t="s">
        <v>12093</v>
      </c>
      <c r="B1434" t="s">
        <v>4135</v>
      </c>
      <c r="C1434" t="s">
        <v>9454</v>
      </c>
      <c r="D1434">
        <v>3213</v>
      </c>
      <c r="E1434" t="s">
        <v>12222</v>
      </c>
      <c r="F1434" t="s">
        <v>88</v>
      </c>
      <c r="G1434" t="s">
        <v>381</v>
      </c>
      <c r="H1434" t="s">
        <v>4138</v>
      </c>
      <c r="I1434" t="s">
        <v>10322</v>
      </c>
      <c r="J1434" t="s">
        <v>10381</v>
      </c>
      <c r="K1434" t="s">
        <v>10382</v>
      </c>
      <c r="L1434" t="s">
        <v>10325</v>
      </c>
      <c r="M1434" t="s">
        <v>10326</v>
      </c>
      <c r="N1434" t="s">
        <v>12093</v>
      </c>
      <c r="O1434" t="s">
        <v>10327</v>
      </c>
      <c r="P1434" t="s">
        <v>10328</v>
      </c>
      <c r="Q1434" t="s">
        <v>10329</v>
      </c>
      <c r="R1434" t="s">
        <v>10327</v>
      </c>
      <c r="S1434" t="s">
        <v>10327</v>
      </c>
      <c r="T1434" t="s">
        <v>10330</v>
      </c>
      <c r="U1434" t="str">
        <f t="shared" si="22"/>
        <v>62284833161913664643213</v>
      </c>
      <c r="V1434" t="e">
        <f>VLOOKUP(U1434,网银退汇!F:G,2,FALSE)</f>
        <v>#N/A</v>
      </c>
      <c r="W1434" t="e">
        <f>VLOOKUP(U1434,网银退汇!F:O,10,FALSE)</f>
        <v>#N/A</v>
      </c>
      <c r="X1434" t="e">
        <f>VLOOKUP(C1434,自助退!L:V,11,FALSE)</f>
        <v>#N/A</v>
      </c>
    </row>
    <row r="1435" spans="1:24">
      <c r="A1435" t="s">
        <v>12093</v>
      </c>
      <c r="B1435" t="s">
        <v>4136</v>
      </c>
      <c r="C1435" t="s">
        <v>9456</v>
      </c>
      <c r="D1435">
        <v>500</v>
      </c>
      <c r="E1435" t="s">
        <v>12223</v>
      </c>
      <c r="F1435" t="s">
        <v>88</v>
      </c>
      <c r="G1435" t="s">
        <v>381</v>
      </c>
      <c r="H1435" t="s">
        <v>4138</v>
      </c>
      <c r="I1435" t="s">
        <v>10322</v>
      </c>
      <c r="J1435" t="s">
        <v>10381</v>
      </c>
      <c r="K1435" t="s">
        <v>10382</v>
      </c>
      <c r="L1435" t="s">
        <v>10325</v>
      </c>
      <c r="M1435" t="s">
        <v>10326</v>
      </c>
      <c r="N1435" t="s">
        <v>12093</v>
      </c>
      <c r="O1435" t="s">
        <v>10327</v>
      </c>
      <c r="P1435" t="s">
        <v>10328</v>
      </c>
      <c r="Q1435" t="s">
        <v>10329</v>
      </c>
      <c r="R1435" t="s">
        <v>10327</v>
      </c>
      <c r="S1435" t="s">
        <v>10327</v>
      </c>
      <c r="T1435" t="s">
        <v>10330</v>
      </c>
      <c r="U1435" t="str">
        <f t="shared" si="22"/>
        <v>6228483316191366464500</v>
      </c>
      <c r="V1435" t="e">
        <f>VLOOKUP(U1435,网银退汇!F:G,2,FALSE)</f>
        <v>#N/A</v>
      </c>
      <c r="W1435" t="e">
        <f>VLOOKUP(U1435,网银退汇!F:O,10,FALSE)</f>
        <v>#N/A</v>
      </c>
      <c r="X1435" t="e">
        <f>VLOOKUP(C1435,自助退!L:V,11,FALSE)</f>
        <v>#N/A</v>
      </c>
    </row>
    <row r="1436" spans="1:24">
      <c r="A1436" t="s">
        <v>12093</v>
      </c>
      <c r="B1436" t="s">
        <v>4139</v>
      </c>
      <c r="C1436" t="s">
        <v>9458</v>
      </c>
      <c r="D1436">
        <v>1088</v>
      </c>
      <c r="E1436" t="s">
        <v>12224</v>
      </c>
      <c r="F1436" t="s">
        <v>88</v>
      </c>
      <c r="G1436" t="s">
        <v>9460</v>
      </c>
      <c r="H1436" t="s">
        <v>12225</v>
      </c>
      <c r="I1436" t="s">
        <v>10656</v>
      </c>
      <c r="J1436" t="s">
        <v>10657</v>
      </c>
      <c r="K1436" t="s">
        <v>10402</v>
      </c>
      <c r="L1436" t="s">
        <v>10325</v>
      </c>
      <c r="M1436" t="s">
        <v>10326</v>
      </c>
      <c r="N1436" t="s">
        <v>12093</v>
      </c>
      <c r="O1436" t="s">
        <v>10403</v>
      </c>
      <c r="P1436" t="s">
        <v>10328</v>
      </c>
      <c r="Q1436" t="s">
        <v>10329</v>
      </c>
      <c r="R1436" t="s">
        <v>10327</v>
      </c>
      <c r="S1436" t="s">
        <v>10327</v>
      </c>
      <c r="T1436" t="s">
        <v>10330</v>
      </c>
      <c r="U1436" t="str">
        <f t="shared" si="22"/>
        <v>62319000200178772871088</v>
      </c>
      <c r="V1436" t="e">
        <f>VLOOKUP(U1436,网银退汇!F:G,2,FALSE)</f>
        <v>#N/A</v>
      </c>
      <c r="W1436" t="e">
        <f>VLOOKUP(U1436,网银退汇!F:O,10,FALSE)</f>
        <v>#N/A</v>
      </c>
      <c r="X1436" t="e">
        <f>VLOOKUP(C1436,自助退!L:V,11,FALSE)</f>
        <v>#N/A</v>
      </c>
    </row>
    <row r="1437" spans="1:24">
      <c r="A1437" t="s">
        <v>12093</v>
      </c>
      <c r="B1437" t="s">
        <v>4142</v>
      </c>
      <c r="C1437" t="s">
        <v>9461</v>
      </c>
      <c r="D1437">
        <v>400</v>
      </c>
      <c r="E1437" t="s">
        <v>12226</v>
      </c>
      <c r="F1437" t="s">
        <v>88</v>
      </c>
      <c r="G1437" t="s">
        <v>9445</v>
      </c>
      <c r="H1437" t="s">
        <v>4130</v>
      </c>
      <c r="I1437" t="s">
        <v>10322</v>
      </c>
      <c r="J1437" t="s">
        <v>10381</v>
      </c>
      <c r="K1437" t="s">
        <v>10382</v>
      </c>
      <c r="L1437" t="s">
        <v>10325</v>
      </c>
      <c r="M1437" t="s">
        <v>10326</v>
      </c>
      <c r="N1437" t="s">
        <v>12093</v>
      </c>
      <c r="O1437" t="s">
        <v>10327</v>
      </c>
      <c r="P1437" t="s">
        <v>10328</v>
      </c>
      <c r="Q1437" t="s">
        <v>10329</v>
      </c>
      <c r="R1437" t="s">
        <v>10327</v>
      </c>
      <c r="S1437" t="s">
        <v>10327</v>
      </c>
      <c r="T1437" t="s">
        <v>10330</v>
      </c>
      <c r="U1437" t="str">
        <f t="shared" si="22"/>
        <v>6228481928589122077400</v>
      </c>
      <c r="V1437" t="e">
        <f>VLOOKUP(U1437,网银退汇!F:G,2,FALSE)</f>
        <v>#N/A</v>
      </c>
      <c r="W1437" t="e">
        <f>VLOOKUP(U1437,网银退汇!F:O,10,FALSE)</f>
        <v>#N/A</v>
      </c>
      <c r="X1437" t="e">
        <f>VLOOKUP(C1437,自助退!L:V,11,FALSE)</f>
        <v>#N/A</v>
      </c>
    </row>
    <row r="1438" spans="1:24">
      <c r="A1438" t="s">
        <v>12093</v>
      </c>
      <c r="B1438" t="s">
        <v>9463</v>
      </c>
      <c r="C1438" t="s">
        <v>9464</v>
      </c>
      <c r="D1438">
        <v>1500</v>
      </c>
      <c r="E1438" t="s">
        <v>12227</v>
      </c>
      <c r="F1438" t="s">
        <v>10363</v>
      </c>
      <c r="G1438" t="s">
        <v>5108</v>
      </c>
      <c r="H1438" t="s">
        <v>1565</v>
      </c>
      <c r="I1438" t="s">
        <v>10322</v>
      </c>
      <c r="J1438" t="s">
        <v>10381</v>
      </c>
      <c r="K1438" t="s">
        <v>10382</v>
      </c>
      <c r="L1438" t="s">
        <v>10325</v>
      </c>
      <c r="M1438" t="s">
        <v>10364</v>
      </c>
      <c r="N1438" t="s">
        <v>12093</v>
      </c>
      <c r="O1438" t="s">
        <v>10327</v>
      </c>
      <c r="P1438" t="s">
        <v>10328</v>
      </c>
      <c r="Q1438" t="s">
        <v>10365</v>
      </c>
      <c r="R1438" t="s">
        <v>10327</v>
      </c>
      <c r="S1438" t="s">
        <v>10327</v>
      </c>
      <c r="T1438" t="s">
        <v>10366</v>
      </c>
      <c r="U1438" t="str">
        <f t="shared" si="22"/>
        <v>62284811908128399161500</v>
      </c>
      <c r="V1438">
        <f>VLOOKUP(U1438,网银退汇!F:G,2,FALSE)</f>
        <v>1500</v>
      </c>
      <c r="W1438" t="str">
        <f>VLOOKUP(U1438,网银退汇!F:O,10,FALSE)</f>
        <v>20170627</v>
      </c>
      <c r="X1438">
        <f>VLOOKUP(C1438,自助退!L:V,11,FALSE)</f>
        <v>1500</v>
      </c>
    </row>
    <row r="1439" spans="1:24">
      <c r="A1439" t="s">
        <v>12093</v>
      </c>
      <c r="B1439" t="s">
        <v>4146</v>
      </c>
      <c r="C1439" t="s">
        <v>9466</v>
      </c>
      <c r="D1439">
        <v>173</v>
      </c>
      <c r="E1439" t="s">
        <v>12228</v>
      </c>
      <c r="F1439" t="s">
        <v>88</v>
      </c>
      <c r="G1439" t="s">
        <v>9468</v>
      </c>
      <c r="H1439" t="s">
        <v>4148</v>
      </c>
      <c r="I1439" t="s">
        <v>10335</v>
      </c>
      <c r="J1439" t="s">
        <v>10374</v>
      </c>
      <c r="K1439" t="s">
        <v>10375</v>
      </c>
      <c r="L1439" t="s">
        <v>10325</v>
      </c>
      <c r="M1439" t="s">
        <v>10326</v>
      </c>
      <c r="N1439" t="s">
        <v>12093</v>
      </c>
      <c r="O1439" t="s">
        <v>10327</v>
      </c>
      <c r="P1439" t="s">
        <v>10328</v>
      </c>
      <c r="Q1439" t="s">
        <v>10329</v>
      </c>
      <c r="R1439" t="s">
        <v>10327</v>
      </c>
      <c r="S1439" t="s">
        <v>10327</v>
      </c>
      <c r="T1439" t="s">
        <v>10330</v>
      </c>
      <c r="U1439" t="str">
        <f t="shared" si="22"/>
        <v>6230582000003972992173</v>
      </c>
      <c r="V1439" t="e">
        <f>VLOOKUP(U1439,网银退汇!F:G,2,FALSE)</f>
        <v>#N/A</v>
      </c>
      <c r="W1439" t="e">
        <f>VLOOKUP(U1439,网银退汇!F:O,10,FALSE)</f>
        <v>#N/A</v>
      </c>
      <c r="X1439" t="e">
        <f>VLOOKUP(C1439,自助退!L:V,11,FALSE)</f>
        <v>#N/A</v>
      </c>
    </row>
    <row r="1440" spans="1:24">
      <c r="A1440" t="s">
        <v>12093</v>
      </c>
      <c r="B1440" t="s">
        <v>4149</v>
      </c>
      <c r="C1440" t="s">
        <v>9469</v>
      </c>
      <c r="D1440">
        <v>525</v>
      </c>
      <c r="E1440" t="s">
        <v>12229</v>
      </c>
      <c r="F1440" t="s">
        <v>88</v>
      </c>
      <c r="G1440" t="s">
        <v>9471</v>
      </c>
      <c r="H1440" t="s">
        <v>12230</v>
      </c>
      <c r="I1440" t="s">
        <v>10322</v>
      </c>
      <c r="J1440" t="s">
        <v>10348</v>
      </c>
      <c r="K1440" t="s">
        <v>10349</v>
      </c>
      <c r="L1440" t="s">
        <v>10325</v>
      </c>
      <c r="M1440" t="s">
        <v>10326</v>
      </c>
      <c r="N1440" t="s">
        <v>12093</v>
      </c>
      <c r="O1440" t="s">
        <v>10327</v>
      </c>
      <c r="P1440" t="s">
        <v>10328</v>
      </c>
      <c r="Q1440" t="s">
        <v>10329</v>
      </c>
      <c r="R1440" t="s">
        <v>10327</v>
      </c>
      <c r="S1440" t="s">
        <v>10327</v>
      </c>
      <c r="T1440" t="s">
        <v>10330</v>
      </c>
      <c r="U1440" t="str">
        <f t="shared" si="22"/>
        <v>6259650875237551525</v>
      </c>
      <c r="V1440" t="e">
        <f>VLOOKUP(U1440,网银退汇!F:G,2,FALSE)</f>
        <v>#N/A</v>
      </c>
      <c r="W1440" t="e">
        <f>VLOOKUP(U1440,网银退汇!F:O,10,FALSE)</f>
        <v>#N/A</v>
      </c>
      <c r="X1440" t="e">
        <f>VLOOKUP(C1440,自助退!L:V,11,FALSE)</f>
        <v>#N/A</v>
      </c>
    </row>
    <row r="1441" spans="1:24">
      <c r="A1441" t="s">
        <v>12093</v>
      </c>
      <c r="B1441" t="s">
        <v>4152</v>
      </c>
      <c r="C1441" t="s">
        <v>9472</v>
      </c>
      <c r="D1441">
        <v>200</v>
      </c>
      <c r="E1441" t="s">
        <v>12231</v>
      </c>
      <c r="F1441" t="s">
        <v>88</v>
      </c>
      <c r="G1441" t="s">
        <v>9474</v>
      </c>
      <c r="H1441" t="s">
        <v>4154</v>
      </c>
      <c r="I1441" t="s">
        <v>10992</v>
      </c>
      <c r="J1441" t="s">
        <v>10993</v>
      </c>
      <c r="K1441" t="s">
        <v>10994</v>
      </c>
      <c r="L1441" t="s">
        <v>10325</v>
      </c>
      <c r="M1441" t="s">
        <v>10326</v>
      </c>
      <c r="N1441" t="s">
        <v>12093</v>
      </c>
      <c r="O1441" t="s">
        <v>10327</v>
      </c>
      <c r="P1441" t="s">
        <v>10328</v>
      </c>
      <c r="Q1441" t="s">
        <v>10329</v>
      </c>
      <c r="R1441" t="s">
        <v>10327</v>
      </c>
      <c r="S1441" t="s">
        <v>10327</v>
      </c>
      <c r="T1441" t="s">
        <v>10330</v>
      </c>
      <c r="U1441" t="str">
        <f t="shared" si="22"/>
        <v>6250711320249564200</v>
      </c>
      <c r="V1441" t="e">
        <f>VLOOKUP(U1441,网银退汇!F:G,2,FALSE)</f>
        <v>#N/A</v>
      </c>
      <c r="W1441" t="e">
        <f>VLOOKUP(U1441,网银退汇!F:O,10,FALSE)</f>
        <v>#N/A</v>
      </c>
      <c r="X1441" t="e">
        <f>VLOOKUP(C1441,自助退!L:V,11,FALSE)</f>
        <v>#N/A</v>
      </c>
    </row>
    <row r="1442" spans="1:24">
      <c r="A1442" t="s">
        <v>12093</v>
      </c>
      <c r="B1442" t="s">
        <v>4155</v>
      </c>
      <c r="C1442" t="s">
        <v>9475</v>
      </c>
      <c r="D1442">
        <v>740</v>
      </c>
      <c r="E1442" t="s">
        <v>12232</v>
      </c>
      <c r="F1442" t="s">
        <v>88</v>
      </c>
      <c r="G1442" t="s">
        <v>9477</v>
      </c>
      <c r="H1442" t="s">
        <v>4157</v>
      </c>
      <c r="I1442" t="s">
        <v>10322</v>
      </c>
      <c r="J1442" t="s">
        <v>10381</v>
      </c>
      <c r="K1442" t="s">
        <v>10382</v>
      </c>
      <c r="L1442" t="s">
        <v>10325</v>
      </c>
      <c r="M1442" t="s">
        <v>10326</v>
      </c>
      <c r="N1442" t="s">
        <v>12093</v>
      </c>
      <c r="O1442" t="s">
        <v>10327</v>
      </c>
      <c r="P1442" t="s">
        <v>10328</v>
      </c>
      <c r="Q1442" t="s">
        <v>10329</v>
      </c>
      <c r="R1442" t="s">
        <v>10327</v>
      </c>
      <c r="S1442" t="s">
        <v>10327</v>
      </c>
      <c r="T1442" t="s">
        <v>10330</v>
      </c>
      <c r="U1442" t="str">
        <f t="shared" si="22"/>
        <v>6228483868531490776740</v>
      </c>
      <c r="V1442" t="e">
        <f>VLOOKUP(U1442,网银退汇!F:G,2,FALSE)</f>
        <v>#N/A</v>
      </c>
      <c r="W1442" t="e">
        <f>VLOOKUP(U1442,网银退汇!F:O,10,FALSE)</f>
        <v>#N/A</v>
      </c>
      <c r="X1442" t="e">
        <f>VLOOKUP(C1442,自助退!L:V,11,FALSE)</f>
        <v>#N/A</v>
      </c>
    </row>
    <row r="1443" spans="1:24">
      <c r="A1443" t="s">
        <v>12093</v>
      </c>
      <c r="B1443" t="s">
        <v>4158</v>
      </c>
      <c r="C1443" t="s">
        <v>9478</v>
      </c>
      <c r="D1443">
        <v>199</v>
      </c>
      <c r="E1443" t="s">
        <v>12233</v>
      </c>
      <c r="F1443" t="s">
        <v>88</v>
      </c>
      <c r="G1443" t="s">
        <v>9480</v>
      </c>
      <c r="H1443" t="s">
        <v>4160</v>
      </c>
      <c r="I1443" t="s">
        <v>10322</v>
      </c>
      <c r="J1443" t="s">
        <v>10348</v>
      </c>
      <c r="K1443" t="s">
        <v>10349</v>
      </c>
      <c r="L1443" t="s">
        <v>10325</v>
      </c>
      <c r="M1443" t="s">
        <v>10326</v>
      </c>
      <c r="N1443" t="s">
        <v>12093</v>
      </c>
      <c r="O1443" t="s">
        <v>10327</v>
      </c>
      <c r="P1443" t="s">
        <v>10328</v>
      </c>
      <c r="Q1443" t="s">
        <v>10329</v>
      </c>
      <c r="R1443" t="s">
        <v>10327</v>
      </c>
      <c r="S1443" t="s">
        <v>10327</v>
      </c>
      <c r="T1443" t="s">
        <v>10330</v>
      </c>
      <c r="U1443" t="str">
        <f t="shared" si="22"/>
        <v>6227007133520190245199</v>
      </c>
      <c r="V1443" t="e">
        <f>VLOOKUP(U1443,网银退汇!F:G,2,FALSE)</f>
        <v>#N/A</v>
      </c>
      <c r="W1443" t="e">
        <f>VLOOKUP(U1443,网银退汇!F:O,10,FALSE)</f>
        <v>#N/A</v>
      </c>
      <c r="X1443" t="e">
        <f>VLOOKUP(C1443,自助退!L:V,11,FALSE)</f>
        <v>#N/A</v>
      </c>
    </row>
    <row r="1444" spans="1:24">
      <c r="A1444" t="s">
        <v>12093</v>
      </c>
      <c r="B1444" t="s">
        <v>4161</v>
      </c>
      <c r="C1444" t="s">
        <v>9481</v>
      </c>
      <c r="D1444">
        <v>3000</v>
      </c>
      <c r="E1444" t="s">
        <v>12234</v>
      </c>
      <c r="F1444" t="s">
        <v>88</v>
      </c>
      <c r="G1444" t="s">
        <v>9398</v>
      </c>
      <c r="H1444" t="s">
        <v>4085</v>
      </c>
      <c r="I1444" t="s">
        <v>10335</v>
      </c>
      <c r="J1444" t="s">
        <v>10</v>
      </c>
      <c r="K1444" t="s">
        <v>10336</v>
      </c>
      <c r="L1444" t="s">
        <v>10325</v>
      </c>
      <c r="M1444" t="s">
        <v>10326</v>
      </c>
      <c r="N1444" t="s">
        <v>12093</v>
      </c>
      <c r="O1444" t="s">
        <v>10327</v>
      </c>
      <c r="P1444" t="s">
        <v>10328</v>
      </c>
      <c r="Q1444" t="s">
        <v>10329</v>
      </c>
      <c r="R1444" t="s">
        <v>10327</v>
      </c>
      <c r="S1444" t="s">
        <v>10327</v>
      </c>
      <c r="T1444" t="s">
        <v>10330</v>
      </c>
      <c r="U1444" t="str">
        <f t="shared" si="22"/>
        <v>62148338806010453000</v>
      </c>
      <c r="V1444" t="e">
        <f>VLOOKUP(U1444,网银退汇!F:G,2,FALSE)</f>
        <v>#N/A</v>
      </c>
      <c r="W1444" t="e">
        <f>VLOOKUP(U1444,网银退汇!F:O,10,FALSE)</f>
        <v>#N/A</v>
      </c>
      <c r="X1444" t="e">
        <f>VLOOKUP(C1444,自助退!L:V,11,FALSE)</f>
        <v>#N/A</v>
      </c>
    </row>
    <row r="1445" spans="1:24">
      <c r="A1445" t="s">
        <v>12093</v>
      </c>
      <c r="B1445" t="s">
        <v>4164</v>
      </c>
      <c r="C1445" t="s">
        <v>9483</v>
      </c>
      <c r="D1445">
        <v>3</v>
      </c>
      <c r="E1445" t="s">
        <v>12235</v>
      </c>
      <c r="F1445" t="s">
        <v>88</v>
      </c>
      <c r="G1445" t="s">
        <v>9485</v>
      </c>
      <c r="H1445" t="s">
        <v>4166</v>
      </c>
      <c r="I1445" t="s">
        <v>10322</v>
      </c>
      <c r="J1445" t="s">
        <v>10348</v>
      </c>
      <c r="K1445" t="s">
        <v>10349</v>
      </c>
      <c r="L1445" t="s">
        <v>10325</v>
      </c>
      <c r="M1445" t="s">
        <v>10326</v>
      </c>
      <c r="N1445" t="s">
        <v>12093</v>
      </c>
      <c r="O1445" t="s">
        <v>10327</v>
      </c>
      <c r="P1445" t="s">
        <v>10328</v>
      </c>
      <c r="Q1445" t="s">
        <v>10329</v>
      </c>
      <c r="R1445" t="s">
        <v>10327</v>
      </c>
      <c r="S1445" t="s">
        <v>10327</v>
      </c>
      <c r="T1445" t="s">
        <v>10330</v>
      </c>
      <c r="U1445" t="str">
        <f t="shared" si="22"/>
        <v>62536240524898443</v>
      </c>
      <c r="V1445">
        <f>VLOOKUP(U1445,网银退汇!F:G,2,FALSE)</f>
        <v>3</v>
      </c>
      <c r="W1445" t="str">
        <f>VLOOKUP(U1445,网银退汇!F:O,10,FALSE)</f>
        <v>20170628</v>
      </c>
      <c r="X1445" t="e">
        <f>VLOOKUP(C1445,自助退!L:V,11,FALSE)</f>
        <v>#N/A</v>
      </c>
    </row>
    <row r="1446" spans="1:24">
      <c r="A1446" t="s">
        <v>12093</v>
      </c>
      <c r="B1446" t="s">
        <v>4167</v>
      </c>
      <c r="C1446" t="s">
        <v>9486</v>
      </c>
      <c r="D1446">
        <v>752</v>
      </c>
      <c r="E1446" t="s">
        <v>12236</v>
      </c>
      <c r="F1446" t="s">
        <v>88</v>
      </c>
      <c r="G1446" t="s">
        <v>9488</v>
      </c>
      <c r="H1446" t="s">
        <v>4169</v>
      </c>
      <c r="I1446" t="s">
        <v>10322</v>
      </c>
      <c r="J1446" t="s">
        <v>10351</v>
      </c>
      <c r="K1446" t="s">
        <v>10352</v>
      </c>
      <c r="L1446" t="s">
        <v>10325</v>
      </c>
      <c r="M1446" t="s">
        <v>10326</v>
      </c>
      <c r="N1446" t="s">
        <v>12093</v>
      </c>
      <c r="O1446" t="s">
        <v>10327</v>
      </c>
      <c r="P1446" t="s">
        <v>10328</v>
      </c>
      <c r="Q1446" t="s">
        <v>10329</v>
      </c>
      <c r="R1446" t="s">
        <v>10327</v>
      </c>
      <c r="S1446" t="s">
        <v>10327</v>
      </c>
      <c r="T1446" t="s">
        <v>10330</v>
      </c>
      <c r="U1446" t="str">
        <f t="shared" si="22"/>
        <v>6215581511000603481752</v>
      </c>
      <c r="V1446" t="e">
        <f>VLOOKUP(U1446,网银退汇!F:G,2,FALSE)</f>
        <v>#N/A</v>
      </c>
      <c r="W1446" t="e">
        <f>VLOOKUP(U1446,网银退汇!F:O,10,FALSE)</f>
        <v>#N/A</v>
      </c>
      <c r="X1446" t="e">
        <f>VLOOKUP(C1446,自助退!L:V,11,FALSE)</f>
        <v>#N/A</v>
      </c>
    </row>
    <row r="1447" spans="1:24">
      <c r="A1447" t="s">
        <v>12093</v>
      </c>
      <c r="B1447" t="s">
        <v>4170</v>
      </c>
      <c r="C1447" t="s">
        <v>9489</v>
      </c>
      <c r="D1447">
        <v>500</v>
      </c>
      <c r="E1447" t="s">
        <v>12237</v>
      </c>
      <c r="F1447" t="s">
        <v>88</v>
      </c>
      <c r="G1447" t="s">
        <v>9491</v>
      </c>
      <c r="H1447" t="s">
        <v>4172</v>
      </c>
      <c r="I1447" t="s">
        <v>10322</v>
      </c>
      <c r="J1447" t="s">
        <v>10356</v>
      </c>
      <c r="K1447" t="s">
        <v>10357</v>
      </c>
      <c r="L1447" t="s">
        <v>10325</v>
      </c>
      <c r="M1447" t="s">
        <v>10326</v>
      </c>
      <c r="N1447" t="s">
        <v>12093</v>
      </c>
      <c r="O1447" t="s">
        <v>10327</v>
      </c>
      <c r="P1447" t="s">
        <v>10328</v>
      </c>
      <c r="Q1447" t="s">
        <v>10329</v>
      </c>
      <c r="R1447" t="s">
        <v>10327</v>
      </c>
      <c r="S1447" t="s">
        <v>10327</v>
      </c>
      <c r="T1447" t="s">
        <v>10330</v>
      </c>
      <c r="U1447" t="str">
        <f t="shared" si="22"/>
        <v>5189050003204648500</v>
      </c>
      <c r="V1447" t="e">
        <f>VLOOKUP(U1447,网银退汇!F:G,2,FALSE)</f>
        <v>#N/A</v>
      </c>
      <c r="W1447" t="e">
        <f>VLOOKUP(U1447,网银退汇!F:O,10,FALSE)</f>
        <v>#N/A</v>
      </c>
      <c r="X1447" t="e">
        <f>VLOOKUP(C1447,自助退!L:V,11,FALSE)</f>
        <v>#N/A</v>
      </c>
    </row>
    <row r="1448" spans="1:24">
      <c r="A1448" t="s">
        <v>12093</v>
      </c>
      <c r="B1448" t="s">
        <v>9492</v>
      </c>
      <c r="C1448" t="s">
        <v>9493</v>
      </c>
      <c r="D1448">
        <v>1300</v>
      </c>
      <c r="E1448" t="s">
        <v>12238</v>
      </c>
      <c r="F1448" t="s">
        <v>10363</v>
      </c>
      <c r="G1448" t="s">
        <v>5109</v>
      </c>
      <c r="H1448" t="s">
        <v>4174</v>
      </c>
      <c r="I1448" t="s">
        <v>10322</v>
      </c>
      <c r="J1448" t="s">
        <v>10381</v>
      </c>
      <c r="K1448" t="s">
        <v>10382</v>
      </c>
      <c r="L1448" t="s">
        <v>10325</v>
      </c>
      <c r="M1448" t="s">
        <v>10364</v>
      </c>
      <c r="N1448" t="s">
        <v>12093</v>
      </c>
      <c r="O1448" t="s">
        <v>10327</v>
      </c>
      <c r="P1448" t="s">
        <v>10328</v>
      </c>
      <c r="Q1448" t="s">
        <v>10365</v>
      </c>
      <c r="R1448" t="s">
        <v>10327</v>
      </c>
      <c r="S1448" t="s">
        <v>10327</v>
      </c>
      <c r="T1448" t="s">
        <v>10366</v>
      </c>
      <c r="U1448" t="str">
        <f t="shared" si="22"/>
        <v>62284833486035131771300</v>
      </c>
      <c r="V1448">
        <f>VLOOKUP(U1448,网银退汇!F:G,2,FALSE)</f>
        <v>1300</v>
      </c>
      <c r="W1448" t="str">
        <f>VLOOKUP(U1448,网银退汇!F:O,10,FALSE)</f>
        <v>20170627</v>
      </c>
      <c r="X1448">
        <f>VLOOKUP(C1448,自助退!L:V,11,FALSE)</f>
        <v>1300</v>
      </c>
    </row>
    <row r="1449" spans="1:24">
      <c r="A1449" t="s">
        <v>12093</v>
      </c>
      <c r="B1449" t="s">
        <v>4175</v>
      </c>
      <c r="C1449" t="s">
        <v>9495</v>
      </c>
      <c r="D1449">
        <v>100</v>
      </c>
      <c r="E1449" t="s">
        <v>12239</v>
      </c>
      <c r="F1449" t="s">
        <v>88</v>
      </c>
      <c r="G1449" t="s">
        <v>9497</v>
      </c>
      <c r="H1449" t="s">
        <v>12240</v>
      </c>
      <c r="I1449" t="s">
        <v>10322</v>
      </c>
      <c r="J1449" t="s">
        <v>10348</v>
      </c>
      <c r="K1449" t="s">
        <v>10349</v>
      </c>
      <c r="L1449" t="s">
        <v>10325</v>
      </c>
      <c r="M1449" t="s">
        <v>10326</v>
      </c>
      <c r="N1449" t="s">
        <v>12093</v>
      </c>
      <c r="O1449" t="s">
        <v>10327</v>
      </c>
      <c r="P1449" t="s">
        <v>10328</v>
      </c>
      <c r="Q1449" t="s">
        <v>10329</v>
      </c>
      <c r="R1449" t="s">
        <v>10327</v>
      </c>
      <c r="S1449" t="s">
        <v>10327</v>
      </c>
      <c r="T1449" t="s">
        <v>10330</v>
      </c>
      <c r="U1449" t="str">
        <f t="shared" si="22"/>
        <v>6217003950001513479100</v>
      </c>
      <c r="V1449" t="e">
        <f>VLOOKUP(U1449,网银退汇!F:G,2,FALSE)</f>
        <v>#N/A</v>
      </c>
      <c r="W1449" t="e">
        <f>VLOOKUP(U1449,网银退汇!F:O,10,FALSE)</f>
        <v>#N/A</v>
      </c>
      <c r="X1449" t="e">
        <f>VLOOKUP(C1449,自助退!L:V,11,FALSE)</f>
        <v>#N/A</v>
      </c>
    </row>
    <row r="1450" spans="1:24">
      <c r="A1450" t="s">
        <v>12093</v>
      </c>
      <c r="B1450" t="s">
        <v>4178</v>
      </c>
      <c r="C1450" t="s">
        <v>9498</v>
      </c>
      <c r="D1450">
        <v>310</v>
      </c>
      <c r="E1450" t="s">
        <v>12241</v>
      </c>
      <c r="F1450" t="s">
        <v>88</v>
      </c>
      <c r="G1450" t="s">
        <v>9500</v>
      </c>
      <c r="H1450" t="s">
        <v>4180</v>
      </c>
      <c r="I1450" t="s">
        <v>10656</v>
      </c>
      <c r="J1450" t="s">
        <v>10657</v>
      </c>
      <c r="K1450" t="s">
        <v>10402</v>
      </c>
      <c r="L1450" t="s">
        <v>10325</v>
      </c>
      <c r="M1450" t="s">
        <v>10326</v>
      </c>
      <c r="N1450" t="s">
        <v>12093</v>
      </c>
      <c r="O1450" t="s">
        <v>10403</v>
      </c>
      <c r="P1450" t="s">
        <v>10328</v>
      </c>
      <c r="Q1450" t="s">
        <v>10329</v>
      </c>
      <c r="R1450" t="s">
        <v>10327</v>
      </c>
      <c r="S1450" t="s">
        <v>10327</v>
      </c>
      <c r="T1450" t="s">
        <v>10330</v>
      </c>
      <c r="U1450" t="str">
        <f t="shared" si="22"/>
        <v>6231900000063439281310</v>
      </c>
      <c r="V1450" t="e">
        <f>VLOOKUP(U1450,网银退汇!F:G,2,FALSE)</f>
        <v>#N/A</v>
      </c>
      <c r="W1450" t="e">
        <f>VLOOKUP(U1450,网银退汇!F:O,10,FALSE)</f>
        <v>#N/A</v>
      </c>
      <c r="X1450" t="e">
        <f>VLOOKUP(C1450,自助退!L:V,11,FALSE)</f>
        <v>#N/A</v>
      </c>
    </row>
    <row r="1451" spans="1:24">
      <c r="A1451" t="s">
        <v>12093</v>
      </c>
      <c r="B1451" t="s">
        <v>4181</v>
      </c>
      <c r="C1451" t="s">
        <v>9501</v>
      </c>
      <c r="D1451">
        <v>1369</v>
      </c>
      <c r="E1451" t="s">
        <v>12242</v>
      </c>
      <c r="F1451" t="s">
        <v>88</v>
      </c>
      <c r="G1451" t="s">
        <v>9503</v>
      </c>
      <c r="H1451" t="s">
        <v>4183</v>
      </c>
      <c r="I1451" t="s">
        <v>10322</v>
      </c>
      <c r="J1451" t="s">
        <v>10348</v>
      </c>
      <c r="K1451" t="s">
        <v>10349</v>
      </c>
      <c r="L1451" t="s">
        <v>10325</v>
      </c>
      <c r="M1451" t="s">
        <v>10326</v>
      </c>
      <c r="N1451" t="s">
        <v>12093</v>
      </c>
      <c r="O1451" t="s">
        <v>10327</v>
      </c>
      <c r="P1451" t="s">
        <v>10328</v>
      </c>
      <c r="Q1451" t="s">
        <v>10329</v>
      </c>
      <c r="R1451" t="s">
        <v>10327</v>
      </c>
      <c r="S1451" t="s">
        <v>10327</v>
      </c>
      <c r="T1451" t="s">
        <v>10330</v>
      </c>
      <c r="U1451" t="str">
        <f t="shared" si="22"/>
        <v>62596542405872111369</v>
      </c>
      <c r="V1451">
        <f>VLOOKUP(U1451,网银退汇!F:G,2,FALSE)</f>
        <v>1369</v>
      </c>
      <c r="W1451" t="str">
        <f>VLOOKUP(U1451,网银退汇!F:O,10,FALSE)</f>
        <v>20170628</v>
      </c>
      <c r="X1451" t="e">
        <f>VLOOKUP(C1451,自助退!L:V,11,FALSE)</f>
        <v>#N/A</v>
      </c>
    </row>
    <row r="1452" spans="1:24">
      <c r="A1452" t="s">
        <v>12093</v>
      </c>
      <c r="B1452" t="s">
        <v>4184</v>
      </c>
      <c r="C1452" t="s">
        <v>9504</v>
      </c>
      <c r="D1452">
        <v>1944</v>
      </c>
      <c r="E1452" t="s">
        <v>12243</v>
      </c>
      <c r="F1452" t="s">
        <v>88</v>
      </c>
      <c r="G1452" t="s">
        <v>9398</v>
      </c>
      <c r="H1452" t="s">
        <v>4085</v>
      </c>
      <c r="I1452" t="s">
        <v>10335</v>
      </c>
      <c r="J1452" t="s">
        <v>10</v>
      </c>
      <c r="K1452" t="s">
        <v>10336</v>
      </c>
      <c r="L1452" t="s">
        <v>10325</v>
      </c>
      <c r="M1452" t="s">
        <v>10326</v>
      </c>
      <c r="N1452" t="s">
        <v>12093</v>
      </c>
      <c r="O1452" t="s">
        <v>10327</v>
      </c>
      <c r="P1452" t="s">
        <v>10328</v>
      </c>
      <c r="Q1452" t="s">
        <v>10329</v>
      </c>
      <c r="R1452" t="s">
        <v>10327</v>
      </c>
      <c r="S1452" t="s">
        <v>10327</v>
      </c>
      <c r="T1452" t="s">
        <v>10330</v>
      </c>
      <c r="U1452" t="str">
        <f t="shared" si="22"/>
        <v>62148338806010451944</v>
      </c>
      <c r="V1452" t="e">
        <f>VLOOKUP(U1452,网银退汇!F:G,2,FALSE)</f>
        <v>#N/A</v>
      </c>
      <c r="W1452" t="e">
        <f>VLOOKUP(U1452,网银退汇!F:O,10,FALSE)</f>
        <v>#N/A</v>
      </c>
      <c r="X1452" t="e">
        <f>VLOOKUP(C1452,自助退!L:V,11,FALSE)</f>
        <v>#N/A</v>
      </c>
    </row>
    <row r="1453" spans="1:24">
      <c r="A1453" t="s">
        <v>12093</v>
      </c>
      <c r="B1453" t="s">
        <v>4187</v>
      </c>
      <c r="C1453" t="s">
        <v>9506</v>
      </c>
      <c r="D1453">
        <v>500</v>
      </c>
      <c r="E1453" t="s">
        <v>12244</v>
      </c>
      <c r="F1453" t="s">
        <v>88</v>
      </c>
      <c r="G1453" t="s">
        <v>9508</v>
      </c>
      <c r="H1453" t="s">
        <v>4189</v>
      </c>
      <c r="I1453" t="s">
        <v>10322</v>
      </c>
      <c r="J1453" t="s">
        <v>10351</v>
      </c>
      <c r="K1453" t="s">
        <v>10352</v>
      </c>
      <c r="L1453" t="s">
        <v>10325</v>
      </c>
      <c r="M1453" t="s">
        <v>10326</v>
      </c>
      <c r="N1453" t="s">
        <v>12093</v>
      </c>
      <c r="O1453" t="s">
        <v>10327</v>
      </c>
      <c r="P1453" t="s">
        <v>10328</v>
      </c>
      <c r="Q1453" t="s">
        <v>10329</v>
      </c>
      <c r="R1453" t="s">
        <v>10327</v>
      </c>
      <c r="S1453" t="s">
        <v>10327</v>
      </c>
      <c r="T1453" t="s">
        <v>10330</v>
      </c>
      <c r="U1453" t="str">
        <f t="shared" si="22"/>
        <v>6212262502001341455500</v>
      </c>
      <c r="V1453" t="e">
        <f>VLOOKUP(U1453,网银退汇!F:G,2,FALSE)</f>
        <v>#N/A</v>
      </c>
      <c r="W1453" t="e">
        <f>VLOOKUP(U1453,网银退汇!F:O,10,FALSE)</f>
        <v>#N/A</v>
      </c>
      <c r="X1453" t="e">
        <f>VLOOKUP(C1453,自助退!L:V,11,FALSE)</f>
        <v>#N/A</v>
      </c>
    </row>
    <row r="1454" spans="1:24">
      <c r="A1454" t="s">
        <v>12093</v>
      </c>
      <c r="B1454" t="s">
        <v>4190</v>
      </c>
      <c r="C1454" t="s">
        <v>9509</v>
      </c>
      <c r="D1454">
        <v>349</v>
      </c>
      <c r="E1454" t="s">
        <v>12245</v>
      </c>
      <c r="F1454" t="s">
        <v>88</v>
      </c>
      <c r="G1454" t="s">
        <v>9511</v>
      </c>
      <c r="H1454" t="s">
        <v>4192</v>
      </c>
      <c r="I1454" t="s">
        <v>10656</v>
      </c>
      <c r="J1454" t="s">
        <v>10657</v>
      </c>
      <c r="K1454" t="s">
        <v>10402</v>
      </c>
      <c r="L1454" t="s">
        <v>10325</v>
      </c>
      <c r="M1454" t="s">
        <v>10326</v>
      </c>
      <c r="N1454" t="s">
        <v>12093</v>
      </c>
      <c r="O1454" t="s">
        <v>10403</v>
      </c>
      <c r="P1454" t="s">
        <v>10328</v>
      </c>
      <c r="Q1454" t="s">
        <v>10329</v>
      </c>
      <c r="R1454" t="s">
        <v>10327</v>
      </c>
      <c r="S1454" t="s">
        <v>10327</v>
      </c>
      <c r="T1454" t="s">
        <v>10330</v>
      </c>
      <c r="U1454" t="str">
        <f t="shared" si="22"/>
        <v>6210178002030960307349</v>
      </c>
      <c r="V1454" t="e">
        <f>VLOOKUP(U1454,网银退汇!F:G,2,FALSE)</f>
        <v>#N/A</v>
      </c>
      <c r="W1454" t="e">
        <f>VLOOKUP(U1454,网银退汇!F:O,10,FALSE)</f>
        <v>#N/A</v>
      </c>
      <c r="X1454" t="e">
        <f>VLOOKUP(C1454,自助退!L:V,11,FALSE)</f>
        <v>#N/A</v>
      </c>
    </row>
    <row r="1455" spans="1:24">
      <c r="A1455" t="s">
        <v>12093</v>
      </c>
      <c r="B1455" t="s">
        <v>4193</v>
      </c>
      <c r="C1455" t="s">
        <v>9512</v>
      </c>
      <c r="D1455">
        <v>300</v>
      </c>
      <c r="E1455" t="s">
        <v>12246</v>
      </c>
      <c r="F1455" t="s">
        <v>88</v>
      </c>
      <c r="G1455" t="s">
        <v>9514</v>
      </c>
      <c r="H1455" t="s">
        <v>12247</v>
      </c>
      <c r="I1455" t="s">
        <v>10322</v>
      </c>
      <c r="J1455" t="s">
        <v>10381</v>
      </c>
      <c r="K1455" t="s">
        <v>10382</v>
      </c>
      <c r="L1455" t="s">
        <v>10325</v>
      </c>
      <c r="M1455" t="s">
        <v>10326</v>
      </c>
      <c r="N1455" t="s">
        <v>12093</v>
      </c>
      <c r="O1455" t="s">
        <v>10327</v>
      </c>
      <c r="P1455" t="s">
        <v>10328</v>
      </c>
      <c r="Q1455" t="s">
        <v>10329</v>
      </c>
      <c r="R1455" t="s">
        <v>10327</v>
      </c>
      <c r="S1455" t="s">
        <v>10327</v>
      </c>
      <c r="T1455" t="s">
        <v>10330</v>
      </c>
      <c r="U1455" t="str">
        <f t="shared" si="22"/>
        <v>6228483318270095675300</v>
      </c>
      <c r="V1455" t="e">
        <f>VLOOKUP(U1455,网银退汇!F:G,2,FALSE)</f>
        <v>#N/A</v>
      </c>
      <c r="W1455" t="e">
        <f>VLOOKUP(U1455,网银退汇!F:O,10,FALSE)</f>
        <v>#N/A</v>
      </c>
      <c r="X1455" t="e">
        <f>VLOOKUP(C1455,自助退!L:V,11,FALSE)</f>
        <v>#N/A</v>
      </c>
    </row>
    <row r="1456" spans="1:24">
      <c r="A1456" t="s">
        <v>12093</v>
      </c>
      <c r="B1456" t="s">
        <v>4196</v>
      </c>
      <c r="C1456" t="s">
        <v>9515</v>
      </c>
      <c r="D1456">
        <v>100</v>
      </c>
      <c r="E1456" t="s">
        <v>12248</v>
      </c>
      <c r="F1456" t="s">
        <v>88</v>
      </c>
      <c r="G1456" t="s">
        <v>9517</v>
      </c>
      <c r="H1456" t="s">
        <v>4198</v>
      </c>
      <c r="I1456" t="s">
        <v>10322</v>
      </c>
      <c r="J1456" t="s">
        <v>10381</v>
      </c>
      <c r="K1456" t="s">
        <v>10382</v>
      </c>
      <c r="L1456" t="s">
        <v>10325</v>
      </c>
      <c r="M1456" t="s">
        <v>10326</v>
      </c>
      <c r="N1456" t="s">
        <v>12093</v>
      </c>
      <c r="O1456" t="s">
        <v>10327</v>
      </c>
      <c r="P1456" t="s">
        <v>10328</v>
      </c>
      <c r="Q1456" t="s">
        <v>10329</v>
      </c>
      <c r="R1456" t="s">
        <v>10327</v>
      </c>
      <c r="S1456" t="s">
        <v>10327</v>
      </c>
      <c r="T1456" t="s">
        <v>10330</v>
      </c>
      <c r="U1456" t="str">
        <f t="shared" si="22"/>
        <v>6228483616133224469100</v>
      </c>
      <c r="V1456" t="e">
        <f>VLOOKUP(U1456,网银退汇!F:G,2,FALSE)</f>
        <v>#N/A</v>
      </c>
      <c r="W1456" t="e">
        <f>VLOOKUP(U1456,网银退汇!F:O,10,FALSE)</f>
        <v>#N/A</v>
      </c>
      <c r="X1456" t="e">
        <f>VLOOKUP(C1456,自助退!L:V,11,FALSE)</f>
        <v>#N/A</v>
      </c>
    </row>
    <row r="1457" spans="1:24">
      <c r="A1457" t="s">
        <v>12093</v>
      </c>
      <c r="B1457" t="s">
        <v>4199</v>
      </c>
      <c r="C1457" t="s">
        <v>9521</v>
      </c>
      <c r="D1457">
        <v>300</v>
      </c>
      <c r="E1457" t="s">
        <v>12249</v>
      </c>
      <c r="F1457" t="s">
        <v>88</v>
      </c>
      <c r="G1457" t="s">
        <v>9520</v>
      </c>
      <c r="H1457" t="s">
        <v>4201</v>
      </c>
      <c r="I1457" t="s">
        <v>10322</v>
      </c>
      <c r="J1457" t="s">
        <v>10381</v>
      </c>
      <c r="K1457" t="s">
        <v>10382</v>
      </c>
      <c r="L1457" t="s">
        <v>10325</v>
      </c>
      <c r="M1457" t="s">
        <v>10326</v>
      </c>
      <c r="N1457" t="s">
        <v>12093</v>
      </c>
      <c r="O1457" t="s">
        <v>10327</v>
      </c>
      <c r="P1457" t="s">
        <v>10328</v>
      </c>
      <c r="Q1457" t="s">
        <v>10329</v>
      </c>
      <c r="R1457" t="s">
        <v>10327</v>
      </c>
      <c r="S1457" t="s">
        <v>10327</v>
      </c>
      <c r="T1457" t="s">
        <v>10330</v>
      </c>
      <c r="U1457" t="str">
        <f t="shared" si="22"/>
        <v>6228484156090508363300</v>
      </c>
      <c r="V1457" t="e">
        <f>VLOOKUP(U1457,网银退汇!F:G,2,FALSE)</f>
        <v>#N/A</v>
      </c>
      <c r="W1457" t="e">
        <f>VLOOKUP(U1457,网银退汇!F:O,10,FALSE)</f>
        <v>#N/A</v>
      </c>
      <c r="X1457" t="e">
        <f>VLOOKUP(C1457,自助退!L:V,11,FALSE)</f>
        <v>#N/A</v>
      </c>
    </row>
    <row r="1458" spans="1:24">
      <c r="A1458" t="s">
        <v>12093</v>
      </c>
      <c r="B1458" t="s">
        <v>4202</v>
      </c>
      <c r="C1458" t="s">
        <v>9523</v>
      </c>
      <c r="D1458">
        <v>29</v>
      </c>
      <c r="E1458" t="s">
        <v>12250</v>
      </c>
      <c r="F1458" t="s">
        <v>88</v>
      </c>
      <c r="G1458" t="s">
        <v>9525</v>
      </c>
      <c r="H1458" t="s">
        <v>4204</v>
      </c>
      <c r="I1458" t="s">
        <v>10335</v>
      </c>
      <c r="J1458" t="s">
        <v>10</v>
      </c>
      <c r="K1458" t="s">
        <v>10336</v>
      </c>
      <c r="L1458" t="s">
        <v>10325</v>
      </c>
      <c r="M1458" t="s">
        <v>10326</v>
      </c>
      <c r="N1458" t="s">
        <v>12093</v>
      </c>
      <c r="O1458" t="s">
        <v>10327</v>
      </c>
      <c r="P1458" t="s">
        <v>10328</v>
      </c>
      <c r="Q1458" t="s">
        <v>10329</v>
      </c>
      <c r="R1458" t="s">
        <v>10327</v>
      </c>
      <c r="S1458" t="s">
        <v>10327</v>
      </c>
      <c r="T1458" t="s">
        <v>10330</v>
      </c>
      <c r="U1458" t="str">
        <f t="shared" si="22"/>
        <v>622575110641736729</v>
      </c>
      <c r="V1458" t="e">
        <f>VLOOKUP(U1458,网银退汇!F:G,2,FALSE)</f>
        <v>#N/A</v>
      </c>
      <c r="W1458" t="e">
        <f>VLOOKUP(U1458,网银退汇!F:O,10,FALSE)</f>
        <v>#N/A</v>
      </c>
      <c r="X1458" t="e">
        <f>VLOOKUP(C1458,自助退!L:V,11,FALSE)</f>
        <v>#N/A</v>
      </c>
    </row>
    <row r="1459" spans="1:24">
      <c r="A1459" t="s">
        <v>12093</v>
      </c>
      <c r="B1459" t="s">
        <v>4205</v>
      </c>
      <c r="C1459" t="s">
        <v>9526</v>
      </c>
      <c r="D1459">
        <v>100</v>
      </c>
      <c r="E1459" t="s">
        <v>12251</v>
      </c>
      <c r="F1459" t="s">
        <v>88</v>
      </c>
      <c r="G1459" t="s">
        <v>9528</v>
      </c>
      <c r="H1459" t="s">
        <v>4207</v>
      </c>
      <c r="I1459" t="s">
        <v>10335</v>
      </c>
      <c r="J1459" t="s">
        <v>10</v>
      </c>
      <c r="K1459" t="s">
        <v>10336</v>
      </c>
      <c r="L1459" t="s">
        <v>10325</v>
      </c>
      <c r="M1459" t="s">
        <v>10326</v>
      </c>
      <c r="N1459" t="s">
        <v>12093</v>
      </c>
      <c r="O1459" t="s">
        <v>10327</v>
      </c>
      <c r="P1459" t="s">
        <v>10328</v>
      </c>
      <c r="Q1459" t="s">
        <v>10329</v>
      </c>
      <c r="R1459" t="s">
        <v>10327</v>
      </c>
      <c r="S1459" t="s">
        <v>10327</v>
      </c>
      <c r="T1459" t="s">
        <v>10330</v>
      </c>
      <c r="U1459" t="str">
        <f t="shared" si="22"/>
        <v>6225780602034723100</v>
      </c>
      <c r="V1459" t="e">
        <f>VLOOKUP(U1459,网银退汇!F:G,2,FALSE)</f>
        <v>#N/A</v>
      </c>
      <c r="W1459" t="e">
        <f>VLOOKUP(U1459,网银退汇!F:O,10,FALSE)</f>
        <v>#N/A</v>
      </c>
      <c r="X1459" t="e">
        <f>VLOOKUP(C1459,自助退!L:V,11,FALSE)</f>
        <v>#N/A</v>
      </c>
    </row>
    <row r="1460" spans="1:24">
      <c r="A1460" t="s">
        <v>12093</v>
      </c>
      <c r="B1460" t="s">
        <v>4208</v>
      </c>
      <c r="C1460" t="s">
        <v>9529</v>
      </c>
      <c r="D1460">
        <v>100</v>
      </c>
      <c r="E1460" t="s">
        <v>12252</v>
      </c>
      <c r="F1460" t="s">
        <v>88</v>
      </c>
      <c r="G1460" t="s">
        <v>9531</v>
      </c>
      <c r="H1460" t="s">
        <v>4210</v>
      </c>
      <c r="I1460" t="s">
        <v>10656</v>
      </c>
      <c r="J1460" t="s">
        <v>10657</v>
      </c>
      <c r="K1460" t="s">
        <v>10402</v>
      </c>
      <c r="L1460" t="s">
        <v>10325</v>
      </c>
      <c r="M1460" t="s">
        <v>10326</v>
      </c>
      <c r="N1460" t="s">
        <v>12093</v>
      </c>
      <c r="O1460" t="s">
        <v>10403</v>
      </c>
      <c r="P1460" t="s">
        <v>10328</v>
      </c>
      <c r="Q1460" t="s">
        <v>10329</v>
      </c>
      <c r="R1460" t="s">
        <v>10327</v>
      </c>
      <c r="S1460" t="s">
        <v>10327</v>
      </c>
      <c r="T1460" t="s">
        <v>10330</v>
      </c>
      <c r="U1460" t="str">
        <f t="shared" si="22"/>
        <v>6231900000021680604100</v>
      </c>
      <c r="V1460" t="e">
        <f>VLOOKUP(U1460,网银退汇!F:G,2,FALSE)</f>
        <v>#N/A</v>
      </c>
      <c r="W1460" t="e">
        <f>VLOOKUP(U1460,网银退汇!F:O,10,FALSE)</f>
        <v>#N/A</v>
      </c>
      <c r="X1460" t="e">
        <f>VLOOKUP(C1460,自助退!L:V,11,FALSE)</f>
        <v>#N/A</v>
      </c>
    </row>
    <row r="1461" spans="1:24">
      <c r="A1461" t="s">
        <v>12093</v>
      </c>
      <c r="B1461" t="s">
        <v>4211</v>
      </c>
      <c r="C1461" t="s">
        <v>9532</v>
      </c>
      <c r="D1461">
        <v>400</v>
      </c>
      <c r="E1461" t="s">
        <v>12253</v>
      </c>
      <c r="F1461" t="s">
        <v>88</v>
      </c>
      <c r="G1461" t="s">
        <v>9497</v>
      </c>
      <c r="H1461" t="s">
        <v>12240</v>
      </c>
      <c r="I1461" t="s">
        <v>10322</v>
      </c>
      <c r="J1461" t="s">
        <v>10348</v>
      </c>
      <c r="K1461" t="s">
        <v>10349</v>
      </c>
      <c r="L1461" t="s">
        <v>10325</v>
      </c>
      <c r="M1461" t="s">
        <v>10326</v>
      </c>
      <c r="N1461" t="s">
        <v>12093</v>
      </c>
      <c r="O1461" t="s">
        <v>10327</v>
      </c>
      <c r="P1461" t="s">
        <v>10328</v>
      </c>
      <c r="Q1461" t="s">
        <v>10329</v>
      </c>
      <c r="R1461" t="s">
        <v>10327</v>
      </c>
      <c r="S1461" t="s">
        <v>10327</v>
      </c>
      <c r="T1461" t="s">
        <v>10330</v>
      </c>
      <c r="U1461" t="str">
        <f t="shared" si="22"/>
        <v>6217003950001513479400</v>
      </c>
      <c r="V1461" t="e">
        <f>VLOOKUP(U1461,网银退汇!F:G,2,FALSE)</f>
        <v>#N/A</v>
      </c>
      <c r="W1461" t="e">
        <f>VLOOKUP(U1461,网银退汇!F:O,10,FALSE)</f>
        <v>#N/A</v>
      </c>
      <c r="X1461" t="e">
        <f>VLOOKUP(C1461,自助退!L:V,11,FALSE)</f>
        <v>#N/A</v>
      </c>
    </row>
    <row r="1462" spans="1:24">
      <c r="A1462" t="s">
        <v>12093</v>
      </c>
      <c r="B1462" t="s">
        <v>4213</v>
      </c>
      <c r="C1462" t="s">
        <v>9534</v>
      </c>
      <c r="D1462">
        <v>92</v>
      </c>
      <c r="E1462" t="s">
        <v>12254</v>
      </c>
      <c r="F1462" t="s">
        <v>88</v>
      </c>
      <c r="G1462" t="s">
        <v>9536</v>
      </c>
      <c r="H1462" t="s">
        <v>4215</v>
      </c>
      <c r="I1462" t="s">
        <v>10322</v>
      </c>
      <c r="J1462" t="s">
        <v>10348</v>
      </c>
      <c r="K1462" t="s">
        <v>10349</v>
      </c>
      <c r="L1462" t="s">
        <v>10325</v>
      </c>
      <c r="M1462" t="s">
        <v>10326</v>
      </c>
      <c r="N1462" t="s">
        <v>12093</v>
      </c>
      <c r="O1462" t="s">
        <v>10327</v>
      </c>
      <c r="P1462" t="s">
        <v>10328</v>
      </c>
      <c r="Q1462" t="s">
        <v>10329</v>
      </c>
      <c r="R1462" t="s">
        <v>10327</v>
      </c>
      <c r="S1462" t="s">
        <v>10327</v>
      </c>
      <c r="T1462" t="s">
        <v>10330</v>
      </c>
      <c r="U1462" t="str">
        <f t="shared" si="22"/>
        <v>621700389000498722392</v>
      </c>
      <c r="V1462" t="e">
        <f>VLOOKUP(U1462,网银退汇!F:G,2,FALSE)</f>
        <v>#N/A</v>
      </c>
      <c r="W1462" t="e">
        <f>VLOOKUP(U1462,网银退汇!F:O,10,FALSE)</f>
        <v>#N/A</v>
      </c>
      <c r="X1462" t="e">
        <f>VLOOKUP(C1462,自助退!L:V,11,FALSE)</f>
        <v>#N/A</v>
      </c>
    </row>
    <row r="1463" spans="1:24">
      <c r="A1463" t="s">
        <v>12093</v>
      </c>
      <c r="B1463" t="s">
        <v>4216</v>
      </c>
      <c r="C1463" t="s">
        <v>9537</v>
      </c>
      <c r="D1463">
        <v>53</v>
      </c>
      <c r="E1463" t="s">
        <v>12255</v>
      </c>
      <c r="F1463" t="s">
        <v>88</v>
      </c>
      <c r="G1463" t="s">
        <v>9539</v>
      </c>
      <c r="H1463" t="s">
        <v>4221</v>
      </c>
      <c r="I1463" t="s">
        <v>10322</v>
      </c>
      <c r="J1463" t="s">
        <v>10348</v>
      </c>
      <c r="K1463" t="s">
        <v>10349</v>
      </c>
      <c r="L1463" t="s">
        <v>10325</v>
      </c>
      <c r="M1463" t="s">
        <v>10326</v>
      </c>
      <c r="N1463" t="s">
        <v>12093</v>
      </c>
      <c r="O1463" t="s">
        <v>10327</v>
      </c>
      <c r="P1463" t="s">
        <v>10328</v>
      </c>
      <c r="Q1463" t="s">
        <v>10329</v>
      </c>
      <c r="R1463" t="s">
        <v>10327</v>
      </c>
      <c r="S1463" t="s">
        <v>10327</v>
      </c>
      <c r="T1463" t="s">
        <v>10330</v>
      </c>
      <c r="U1463" t="str">
        <f t="shared" si="22"/>
        <v>621700386002922252653</v>
      </c>
      <c r="V1463" t="e">
        <f>VLOOKUP(U1463,网银退汇!F:G,2,FALSE)</f>
        <v>#N/A</v>
      </c>
      <c r="W1463" t="e">
        <f>VLOOKUP(U1463,网银退汇!F:O,10,FALSE)</f>
        <v>#N/A</v>
      </c>
      <c r="X1463" t="e">
        <f>VLOOKUP(C1463,自助退!L:V,11,FALSE)</f>
        <v>#N/A</v>
      </c>
    </row>
    <row r="1464" spans="1:24">
      <c r="A1464" t="s">
        <v>12093</v>
      </c>
      <c r="B1464" t="s">
        <v>4219</v>
      </c>
      <c r="C1464" t="s">
        <v>9540</v>
      </c>
      <c r="D1464">
        <v>190</v>
      </c>
      <c r="E1464" t="s">
        <v>12256</v>
      </c>
      <c r="F1464" t="s">
        <v>88</v>
      </c>
      <c r="G1464" t="s">
        <v>9539</v>
      </c>
      <c r="H1464" t="s">
        <v>4221</v>
      </c>
      <c r="I1464" t="s">
        <v>10322</v>
      </c>
      <c r="J1464" t="s">
        <v>10348</v>
      </c>
      <c r="K1464" t="s">
        <v>10349</v>
      </c>
      <c r="L1464" t="s">
        <v>10325</v>
      </c>
      <c r="M1464" t="s">
        <v>10326</v>
      </c>
      <c r="N1464" t="s">
        <v>12093</v>
      </c>
      <c r="O1464" t="s">
        <v>10327</v>
      </c>
      <c r="P1464" t="s">
        <v>10328</v>
      </c>
      <c r="Q1464" t="s">
        <v>10329</v>
      </c>
      <c r="R1464" t="s">
        <v>10327</v>
      </c>
      <c r="S1464" t="s">
        <v>10327</v>
      </c>
      <c r="T1464" t="s">
        <v>10330</v>
      </c>
      <c r="U1464" t="str">
        <f t="shared" si="22"/>
        <v>6217003860029222526190</v>
      </c>
      <c r="V1464" t="e">
        <f>VLOOKUP(U1464,网银退汇!F:G,2,FALSE)</f>
        <v>#N/A</v>
      </c>
      <c r="W1464" t="e">
        <f>VLOOKUP(U1464,网银退汇!F:O,10,FALSE)</f>
        <v>#N/A</v>
      </c>
      <c r="X1464" t="e">
        <f>VLOOKUP(C1464,自助退!L:V,11,FALSE)</f>
        <v>#N/A</v>
      </c>
    </row>
    <row r="1465" spans="1:24">
      <c r="A1465" t="s">
        <v>12093</v>
      </c>
      <c r="B1465" t="s">
        <v>4222</v>
      </c>
      <c r="C1465" t="s">
        <v>9542</v>
      </c>
      <c r="D1465">
        <v>8</v>
      </c>
      <c r="E1465" t="s">
        <v>12257</v>
      </c>
      <c r="F1465" t="s">
        <v>88</v>
      </c>
      <c r="G1465" t="s">
        <v>9539</v>
      </c>
      <c r="H1465" t="s">
        <v>4221</v>
      </c>
      <c r="I1465" t="s">
        <v>10322</v>
      </c>
      <c r="J1465" t="s">
        <v>10348</v>
      </c>
      <c r="K1465" t="s">
        <v>10349</v>
      </c>
      <c r="L1465" t="s">
        <v>10325</v>
      </c>
      <c r="M1465" t="s">
        <v>10326</v>
      </c>
      <c r="N1465" t="s">
        <v>12093</v>
      </c>
      <c r="O1465" t="s">
        <v>10327</v>
      </c>
      <c r="P1465" t="s">
        <v>10328</v>
      </c>
      <c r="Q1465" t="s">
        <v>10329</v>
      </c>
      <c r="R1465" t="s">
        <v>10327</v>
      </c>
      <c r="S1465" t="s">
        <v>10327</v>
      </c>
      <c r="T1465" t="s">
        <v>10330</v>
      </c>
      <c r="U1465" t="str">
        <f t="shared" si="22"/>
        <v>62170038600292225268</v>
      </c>
      <c r="V1465" t="e">
        <f>VLOOKUP(U1465,网银退汇!F:G,2,FALSE)</f>
        <v>#N/A</v>
      </c>
      <c r="W1465" t="e">
        <f>VLOOKUP(U1465,网银退汇!F:O,10,FALSE)</f>
        <v>#N/A</v>
      </c>
      <c r="X1465" t="e">
        <f>VLOOKUP(C1465,自助退!L:V,11,FALSE)</f>
        <v>#N/A</v>
      </c>
    </row>
    <row r="1466" spans="1:24">
      <c r="A1466" t="s">
        <v>12093</v>
      </c>
      <c r="B1466" t="s">
        <v>4223</v>
      </c>
      <c r="C1466" t="s">
        <v>9544</v>
      </c>
      <c r="D1466">
        <v>600</v>
      </c>
      <c r="E1466" t="s">
        <v>12258</v>
      </c>
      <c r="F1466" t="s">
        <v>88</v>
      </c>
      <c r="G1466" t="s">
        <v>9546</v>
      </c>
      <c r="H1466" t="s">
        <v>4225</v>
      </c>
      <c r="I1466" t="s">
        <v>10537</v>
      </c>
      <c r="J1466" t="s">
        <v>10538</v>
      </c>
      <c r="K1466" t="s">
        <v>10539</v>
      </c>
      <c r="L1466" t="s">
        <v>10325</v>
      </c>
      <c r="M1466" t="s">
        <v>10326</v>
      </c>
      <c r="N1466" t="s">
        <v>12093</v>
      </c>
      <c r="O1466" t="s">
        <v>10327</v>
      </c>
      <c r="P1466" t="s">
        <v>10328</v>
      </c>
      <c r="Q1466" t="s">
        <v>10329</v>
      </c>
      <c r="R1466" t="s">
        <v>10327</v>
      </c>
      <c r="S1466" t="s">
        <v>10327</v>
      </c>
      <c r="T1466" t="s">
        <v>10330</v>
      </c>
      <c r="U1466" t="str">
        <f t="shared" si="22"/>
        <v>6250872034330106600</v>
      </c>
      <c r="V1466" t="e">
        <f>VLOOKUP(U1466,网银退汇!F:G,2,FALSE)</f>
        <v>#N/A</v>
      </c>
      <c r="W1466" t="e">
        <f>VLOOKUP(U1466,网银退汇!F:O,10,FALSE)</f>
        <v>#N/A</v>
      </c>
      <c r="X1466" t="e">
        <f>VLOOKUP(C1466,自助退!L:V,11,FALSE)</f>
        <v>#N/A</v>
      </c>
    </row>
    <row r="1467" spans="1:24">
      <c r="A1467" t="s">
        <v>12093</v>
      </c>
      <c r="B1467" t="s">
        <v>4226</v>
      </c>
      <c r="C1467" t="s">
        <v>9547</v>
      </c>
      <c r="D1467">
        <v>1200</v>
      </c>
      <c r="E1467" t="s">
        <v>12259</v>
      </c>
      <c r="F1467" t="s">
        <v>88</v>
      </c>
      <c r="G1467" t="s">
        <v>9549</v>
      </c>
      <c r="H1467" t="s">
        <v>4228</v>
      </c>
      <c r="I1467" t="s">
        <v>10335</v>
      </c>
      <c r="J1467" t="s">
        <v>10</v>
      </c>
      <c r="K1467" t="s">
        <v>10336</v>
      </c>
      <c r="L1467" t="s">
        <v>10325</v>
      </c>
      <c r="M1467" t="s">
        <v>10326</v>
      </c>
      <c r="N1467" t="s">
        <v>12093</v>
      </c>
      <c r="O1467" t="s">
        <v>10327</v>
      </c>
      <c r="P1467" t="s">
        <v>10328</v>
      </c>
      <c r="Q1467" t="s">
        <v>10329</v>
      </c>
      <c r="R1467" t="s">
        <v>10327</v>
      </c>
      <c r="S1467" t="s">
        <v>10327</v>
      </c>
      <c r="T1467" t="s">
        <v>10330</v>
      </c>
      <c r="U1467" t="str">
        <f t="shared" si="22"/>
        <v>35688911362163711200</v>
      </c>
      <c r="V1467" t="e">
        <f>VLOOKUP(U1467,网银退汇!F:G,2,FALSE)</f>
        <v>#N/A</v>
      </c>
      <c r="W1467" t="e">
        <f>VLOOKUP(U1467,网银退汇!F:O,10,FALSE)</f>
        <v>#N/A</v>
      </c>
      <c r="X1467" t="e">
        <f>VLOOKUP(C1467,自助退!L:V,11,FALSE)</f>
        <v>#N/A</v>
      </c>
    </row>
    <row r="1468" spans="1:24">
      <c r="A1468" t="s">
        <v>12093</v>
      </c>
      <c r="B1468" t="s">
        <v>4229</v>
      </c>
      <c r="C1468" t="s">
        <v>9550</v>
      </c>
      <c r="D1468">
        <v>32</v>
      </c>
      <c r="E1468" t="s">
        <v>12260</v>
      </c>
      <c r="F1468" t="s">
        <v>88</v>
      </c>
      <c r="G1468" t="s">
        <v>9549</v>
      </c>
      <c r="H1468" t="s">
        <v>4228</v>
      </c>
      <c r="I1468" t="s">
        <v>10335</v>
      </c>
      <c r="J1468" t="s">
        <v>10</v>
      </c>
      <c r="K1468" t="s">
        <v>10336</v>
      </c>
      <c r="L1468" t="s">
        <v>10325</v>
      </c>
      <c r="M1468" t="s">
        <v>10326</v>
      </c>
      <c r="N1468" t="s">
        <v>12093</v>
      </c>
      <c r="O1468" t="s">
        <v>10327</v>
      </c>
      <c r="P1468" t="s">
        <v>10328</v>
      </c>
      <c r="Q1468" t="s">
        <v>10329</v>
      </c>
      <c r="R1468" t="s">
        <v>10327</v>
      </c>
      <c r="S1468" t="s">
        <v>10327</v>
      </c>
      <c r="T1468" t="s">
        <v>10330</v>
      </c>
      <c r="U1468" t="str">
        <f t="shared" si="22"/>
        <v>356889113621637132</v>
      </c>
      <c r="V1468" t="e">
        <f>VLOOKUP(U1468,网银退汇!F:G,2,FALSE)</f>
        <v>#N/A</v>
      </c>
      <c r="W1468" t="e">
        <f>VLOOKUP(U1468,网银退汇!F:O,10,FALSE)</f>
        <v>#N/A</v>
      </c>
      <c r="X1468" t="e">
        <f>VLOOKUP(C1468,自助退!L:V,11,FALSE)</f>
        <v>#N/A</v>
      </c>
    </row>
    <row r="1469" spans="1:24">
      <c r="A1469" t="s">
        <v>12093</v>
      </c>
      <c r="B1469" t="s">
        <v>4230</v>
      </c>
      <c r="C1469" t="s">
        <v>9552</v>
      </c>
      <c r="D1469">
        <v>1900</v>
      </c>
      <c r="E1469" t="s">
        <v>12261</v>
      </c>
      <c r="F1469" t="s">
        <v>88</v>
      </c>
      <c r="G1469" t="s">
        <v>9554</v>
      </c>
      <c r="H1469" t="s">
        <v>4232</v>
      </c>
      <c r="I1469" t="s">
        <v>10322</v>
      </c>
      <c r="J1469" t="s">
        <v>10348</v>
      </c>
      <c r="K1469" t="s">
        <v>10349</v>
      </c>
      <c r="L1469" t="s">
        <v>10325</v>
      </c>
      <c r="M1469" t="s">
        <v>10326</v>
      </c>
      <c r="N1469" t="s">
        <v>12093</v>
      </c>
      <c r="O1469" t="s">
        <v>10327</v>
      </c>
      <c r="P1469" t="s">
        <v>10328</v>
      </c>
      <c r="Q1469" t="s">
        <v>10329</v>
      </c>
      <c r="R1469" t="s">
        <v>10327</v>
      </c>
      <c r="S1469" t="s">
        <v>10327</v>
      </c>
      <c r="T1469" t="s">
        <v>10330</v>
      </c>
      <c r="U1469" t="str">
        <f t="shared" si="22"/>
        <v>62366838600028952461900</v>
      </c>
      <c r="V1469" t="e">
        <f>VLOOKUP(U1469,网银退汇!F:G,2,FALSE)</f>
        <v>#N/A</v>
      </c>
      <c r="W1469" t="e">
        <f>VLOOKUP(U1469,网银退汇!F:O,10,FALSE)</f>
        <v>#N/A</v>
      </c>
      <c r="X1469" t="e">
        <f>VLOOKUP(C1469,自助退!L:V,11,FALSE)</f>
        <v>#N/A</v>
      </c>
    </row>
    <row r="1470" spans="1:24">
      <c r="A1470" t="s">
        <v>12093</v>
      </c>
      <c r="B1470" t="s">
        <v>9555</v>
      </c>
      <c r="C1470" t="s">
        <v>9556</v>
      </c>
      <c r="D1470">
        <v>4</v>
      </c>
      <c r="E1470" t="s">
        <v>12262</v>
      </c>
      <c r="F1470" t="s">
        <v>96</v>
      </c>
      <c r="G1470" t="s">
        <v>5110</v>
      </c>
      <c r="H1470" t="s">
        <v>4234</v>
      </c>
      <c r="I1470" t="s">
        <v>10656</v>
      </c>
      <c r="J1470" t="s">
        <v>10657</v>
      </c>
      <c r="K1470" t="s">
        <v>10402</v>
      </c>
      <c r="L1470" t="s">
        <v>10325</v>
      </c>
      <c r="M1470" t="s">
        <v>10364</v>
      </c>
      <c r="N1470" t="s">
        <v>12093</v>
      </c>
      <c r="O1470" t="s">
        <v>10403</v>
      </c>
      <c r="P1470" t="s">
        <v>10328</v>
      </c>
      <c r="Q1470" t="s">
        <v>10365</v>
      </c>
      <c r="R1470" t="s">
        <v>10327</v>
      </c>
      <c r="S1470" t="s">
        <v>10327</v>
      </c>
      <c r="T1470" t="s">
        <v>10366</v>
      </c>
      <c r="U1470" t="str">
        <f t="shared" si="22"/>
        <v>62236909668765634</v>
      </c>
      <c r="V1470">
        <f>VLOOKUP(U1470,网银退汇!F:G,2,FALSE)</f>
        <v>4</v>
      </c>
      <c r="W1470" t="str">
        <f>VLOOKUP(U1470,网银退汇!F:O,10,FALSE)</f>
        <v>20170627</v>
      </c>
      <c r="X1470">
        <f>VLOOKUP(C1470,自助退!L:V,11,FALSE)</f>
        <v>4</v>
      </c>
    </row>
    <row r="1471" spans="1:24">
      <c r="A1471" t="s">
        <v>12093</v>
      </c>
      <c r="B1471" t="s">
        <v>4235</v>
      </c>
      <c r="C1471" t="s">
        <v>9558</v>
      </c>
      <c r="D1471">
        <v>1095</v>
      </c>
      <c r="E1471" t="s">
        <v>12263</v>
      </c>
      <c r="F1471" t="s">
        <v>88</v>
      </c>
      <c r="G1471" t="s">
        <v>9560</v>
      </c>
      <c r="H1471" t="s">
        <v>4237</v>
      </c>
      <c r="I1471" t="s">
        <v>10542</v>
      </c>
      <c r="J1471" t="s">
        <v>10543</v>
      </c>
      <c r="K1471" t="s">
        <v>10544</v>
      </c>
      <c r="L1471" t="s">
        <v>10325</v>
      </c>
      <c r="M1471" t="s">
        <v>10326</v>
      </c>
      <c r="N1471" t="s">
        <v>12093</v>
      </c>
      <c r="O1471" t="s">
        <v>10327</v>
      </c>
      <c r="P1471" t="s">
        <v>10328</v>
      </c>
      <c r="Q1471" t="s">
        <v>10329</v>
      </c>
      <c r="R1471" t="s">
        <v>10327</v>
      </c>
      <c r="S1471" t="s">
        <v>10327</v>
      </c>
      <c r="T1471" t="s">
        <v>10330</v>
      </c>
      <c r="U1471" t="str">
        <f t="shared" si="22"/>
        <v>62177900010537262911095</v>
      </c>
      <c r="V1471" t="e">
        <f>VLOOKUP(U1471,网银退汇!F:G,2,FALSE)</f>
        <v>#N/A</v>
      </c>
      <c r="W1471" t="e">
        <f>VLOOKUP(U1471,网银退汇!F:O,10,FALSE)</f>
        <v>#N/A</v>
      </c>
      <c r="X1471" t="e">
        <f>VLOOKUP(C1471,自助退!L:V,11,FALSE)</f>
        <v>#N/A</v>
      </c>
    </row>
    <row r="1472" spans="1:24">
      <c r="A1472" t="s">
        <v>12093</v>
      </c>
      <c r="B1472" t="s">
        <v>9561</v>
      </c>
      <c r="C1472" t="s">
        <v>9562</v>
      </c>
      <c r="D1472">
        <v>1</v>
      </c>
      <c r="E1472" t="s">
        <v>12264</v>
      </c>
      <c r="F1472" t="s">
        <v>396</v>
      </c>
      <c r="G1472" t="s">
        <v>5104</v>
      </c>
      <c r="H1472" t="s">
        <v>4050</v>
      </c>
      <c r="I1472" t="s">
        <v>10322</v>
      </c>
      <c r="J1472" t="s">
        <v>10359</v>
      </c>
      <c r="K1472" t="s">
        <v>10360</v>
      </c>
      <c r="L1472" t="s">
        <v>10325</v>
      </c>
      <c r="M1472" t="s">
        <v>10364</v>
      </c>
      <c r="N1472" t="s">
        <v>12093</v>
      </c>
      <c r="O1472" t="s">
        <v>10327</v>
      </c>
      <c r="P1472" t="s">
        <v>10328</v>
      </c>
      <c r="Q1472" t="s">
        <v>10365</v>
      </c>
      <c r="R1472" t="s">
        <v>10327</v>
      </c>
      <c r="S1472" t="s">
        <v>10327</v>
      </c>
      <c r="T1472" t="s">
        <v>10366</v>
      </c>
      <c r="U1472" t="str">
        <f t="shared" si="22"/>
        <v>43808882838605181</v>
      </c>
      <c r="V1472">
        <f>VLOOKUP(U1472,网银退汇!F:G,2,FALSE)</f>
        <v>1</v>
      </c>
      <c r="W1472" t="str">
        <f>VLOOKUP(U1472,网银退汇!F:O,10,FALSE)</f>
        <v>20170628</v>
      </c>
      <c r="X1472" t="e">
        <f>VLOOKUP(C1472,自助退!L:V,11,FALSE)</f>
        <v>#N/A</v>
      </c>
    </row>
    <row r="1473" spans="1:24">
      <c r="A1473" t="s">
        <v>12265</v>
      </c>
      <c r="B1473" t="s">
        <v>12266</v>
      </c>
      <c r="C1473" t="s">
        <v>12267</v>
      </c>
      <c r="D1473">
        <v>16636</v>
      </c>
      <c r="E1473" t="s">
        <v>12268</v>
      </c>
      <c r="F1473" t="s">
        <v>88</v>
      </c>
      <c r="G1473" t="s">
        <v>12269</v>
      </c>
      <c r="H1473" t="s">
        <v>12270</v>
      </c>
      <c r="I1473" t="s">
        <v>10400</v>
      </c>
      <c r="J1473" t="s">
        <v>12271</v>
      </c>
      <c r="K1473" t="s">
        <v>12272</v>
      </c>
      <c r="L1473" t="s">
        <v>10325</v>
      </c>
      <c r="M1473" t="s">
        <v>10326</v>
      </c>
      <c r="N1473" t="s">
        <v>12265</v>
      </c>
      <c r="O1473" t="s">
        <v>10403</v>
      </c>
      <c r="P1473" t="s">
        <v>10328</v>
      </c>
      <c r="Q1473" t="s">
        <v>10329</v>
      </c>
      <c r="R1473" t="s">
        <v>10327</v>
      </c>
      <c r="S1473" t="s">
        <v>10327</v>
      </c>
      <c r="T1473" t="s">
        <v>10330</v>
      </c>
      <c r="U1473" t="str">
        <f t="shared" si="22"/>
        <v>250201100902214031416636</v>
      </c>
      <c r="V1473" t="e">
        <f>VLOOKUP(U1473,网银退汇!F:G,2,FALSE)</f>
        <v>#N/A</v>
      </c>
      <c r="W1473" t="e">
        <f>VLOOKUP(U1473,网银退汇!F:O,10,FALSE)</f>
        <v>#N/A</v>
      </c>
      <c r="X1473" t="e">
        <f>VLOOKUP(C1473,自助退!L:V,11,FALSE)</f>
        <v>#N/A</v>
      </c>
    </row>
    <row r="1474" spans="1:24">
      <c r="A1474" t="s">
        <v>12265</v>
      </c>
      <c r="B1474" t="s">
        <v>12273</v>
      </c>
      <c r="C1474" t="s">
        <v>12274</v>
      </c>
      <c r="D1474">
        <v>7430</v>
      </c>
      <c r="E1474" t="s">
        <v>12275</v>
      </c>
      <c r="F1474" t="s">
        <v>88</v>
      </c>
      <c r="G1474" t="s">
        <v>12276</v>
      </c>
      <c r="H1474" t="s">
        <v>12277</v>
      </c>
      <c r="I1474" t="s">
        <v>10400</v>
      </c>
      <c r="J1474" t="s">
        <v>12278</v>
      </c>
      <c r="K1474" t="s">
        <v>12279</v>
      </c>
      <c r="L1474" t="s">
        <v>10325</v>
      </c>
      <c r="M1474" t="s">
        <v>10326</v>
      </c>
      <c r="N1474" t="s">
        <v>12265</v>
      </c>
      <c r="O1474" t="s">
        <v>10403</v>
      </c>
      <c r="P1474" t="s">
        <v>10328</v>
      </c>
      <c r="Q1474" t="s">
        <v>10329</v>
      </c>
      <c r="R1474" t="s">
        <v>10327</v>
      </c>
      <c r="S1474" t="s">
        <v>10327</v>
      </c>
      <c r="T1474" t="s">
        <v>10330</v>
      </c>
      <c r="U1474" t="str">
        <f t="shared" ref="U1474:U1537" si="23">G1474&amp;D1474</f>
        <v>530501618658000000397430</v>
      </c>
      <c r="V1474" t="e">
        <f>VLOOKUP(U1474,网银退汇!F:G,2,FALSE)</f>
        <v>#N/A</v>
      </c>
      <c r="W1474" t="e">
        <f>VLOOKUP(U1474,网银退汇!F:O,10,FALSE)</f>
        <v>#N/A</v>
      </c>
      <c r="X1474" t="e">
        <f>VLOOKUP(C1474,自助退!L:V,11,FALSE)</f>
        <v>#N/A</v>
      </c>
    </row>
    <row r="1475" spans="1:24">
      <c r="A1475" t="s">
        <v>12265</v>
      </c>
      <c r="B1475" t="s">
        <v>12280</v>
      </c>
      <c r="C1475" t="s">
        <v>12281</v>
      </c>
      <c r="D1475">
        <v>9722</v>
      </c>
      <c r="E1475" t="s">
        <v>12282</v>
      </c>
      <c r="F1475" t="s">
        <v>88</v>
      </c>
      <c r="G1475" t="s">
        <v>12283</v>
      </c>
      <c r="H1475" t="s">
        <v>12284</v>
      </c>
      <c r="I1475" t="s">
        <v>10400</v>
      </c>
      <c r="J1475" t="s">
        <v>12271</v>
      </c>
      <c r="K1475" t="s">
        <v>12272</v>
      </c>
      <c r="L1475" t="s">
        <v>10325</v>
      </c>
      <c r="M1475" t="s">
        <v>10326</v>
      </c>
      <c r="N1475" t="s">
        <v>12265</v>
      </c>
      <c r="O1475" t="s">
        <v>10403</v>
      </c>
      <c r="P1475" t="s">
        <v>10328</v>
      </c>
      <c r="Q1475" t="s">
        <v>10329</v>
      </c>
      <c r="R1475" t="s">
        <v>10327</v>
      </c>
      <c r="S1475" t="s">
        <v>10327</v>
      </c>
      <c r="T1475" t="s">
        <v>10330</v>
      </c>
      <c r="U1475" t="str">
        <f t="shared" si="23"/>
        <v>25020110092256644149722</v>
      </c>
      <c r="V1475" t="e">
        <f>VLOOKUP(U1475,网银退汇!F:G,2,FALSE)</f>
        <v>#N/A</v>
      </c>
      <c r="W1475" t="e">
        <f>VLOOKUP(U1475,网银退汇!F:O,10,FALSE)</f>
        <v>#N/A</v>
      </c>
      <c r="X1475" t="e">
        <f>VLOOKUP(C1475,自助退!L:V,11,FALSE)</f>
        <v>#N/A</v>
      </c>
    </row>
    <row r="1476" spans="1:24">
      <c r="A1476" t="s">
        <v>12265</v>
      </c>
      <c r="B1476" t="s">
        <v>12285</v>
      </c>
      <c r="C1476" t="s">
        <v>12286</v>
      </c>
      <c r="D1476">
        <v>31618.400000000001</v>
      </c>
      <c r="E1476" t="s">
        <v>12287</v>
      </c>
      <c r="F1476" t="s">
        <v>88</v>
      </c>
      <c r="G1476" t="s">
        <v>12288</v>
      </c>
      <c r="H1476" t="s">
        <v>12289</v>
      </c>
      <c r="I1476" t="s">
        <v>10400</v>
      </c>
      <c r="J1476" t="s">
        <v>12290</v>
      </c>
      <c r="K1476" t="s">
        <v>12291</v>
      </c>
      <c r="L1476" t="s">
        <v>10325</v>
      </c>
      <c r="M1476" t="s">
        <v>10326</v>
      </c>
      <c r="N1476" t="s">
        <v>12265</v>
      </c>
      <c r="O1476" t="s">
        <v>10403</v>
      </c>
      <c r="P1476" t="s">
        <v>10328</v>
      </c>
      <c r="Q1476" t="s">
        <v>10329</v>
      </c>
      <c r="R1476" t="s">
        <v>10327</v>
      </c>
      <c r="S1476" t="s">
        <v>10327</v>
      </c>
      <c r="T1476" t="s">
        <v>10330</v>
      </c>
      <c r="U1476" t="str">
        <f t="shared" si="23"/>
        <v>250210870902452079131618.4</v>
      </c>
      <c r="V1476" t="e">
        <f>VLOOKUP(U1476,网银退汇!F:G,2,FALSE)</f>
        <v>#N/A</v>
      </c>
      <c r="W1476" t="e">
        <f>VLOOKUP(U1476,网银退汇!F:O,10,FALSE)</f>
        <v>#N/A</v>
      </c>
      <c r="X1476" t="e">
        <f>VLOOKUP(C1476,自助退!L:V,11,FALSE)</f>
        <v>#N/A</v>
      </c>
    </row>
    <row r="1477" spans="1:24">
      <c r="A1477" t="s">
        <v>12265</v>
      </c>
      <c r="B1477" t="s">
        <v>12292</v>
      </c>
      <c r="C1477" t="s">
        <v>12293</v>
      </c>
      <c r="D1477">
        <v>15595</v>
      </c>
      <c r="E1477" t="s">
        <v>12294</v>
      </c>
      <c r="F1477" t="s">
        <v>88</v>
      </c>
      <c r="G1477" t="s">
        <v>12295</v>
      </c>
      <c r="H1477" t="s">
        <v>12296</v>
      </c>
      <c r="I1477" t="s">
        <v>10400</v>
      </c>
      <c r="J1477" t="s">
        <v>12297</v>
      </c>
      <c r="K1477" t="s">
        <v>12298</v>
      </c>
      <c r="L1477" t="s">
        <v>10325</v>
      </c>
      <c r="M1477" t="s">
        <v>10326</v>
      </c>
      <c r="N1477" t="s">
        <v>12265</v>
      </c>
      <c r="O1477" t="s">
        <v>10403</v>
      </c>
      <c r="P1477" t="s">
        <v>10328</v>
      </c>
      <c r="Q1477" t="s">
        <v>10329</v>
      </c>
      <c r="R1477" t="s">
        <v>10327</v>
      </c>
      <c r="S1477" t="s">
        <v>10327</v>
      </c>
      <c r="T1477" t="s">
        <v>10330</v>
      </c>
      <c r="U1477" t="str">
        <f t="shared" si="23"/>
        <v>250203800920113452915595</v>
      </c>
      <c r="V1477" t="e">
        <f>VLOOKUP(U1477,网银退汇!F:G,2,FALSE)</f>
        <v>#N/A</v>
      </c>
      <c r="W1477" t="e">
        <f>VLOOKUP(U1477,网银退汇!F:O,10,FALSE)</f>
        <v>#N/A</v>
      </c>
      <c r="X1477" t="e">
        <f>VLOOKUP(C1477,自助退!L:V,11,FALSE)</f>
        <v>#N/A</v>
      </c>
    </row>
    <row r="1478" spans="1:24">
      <c r="A1478" t="s">
        <v>12265</v>
      </c>
      <c r="B1478" t="s">
        <v>12299</v>
      </c>
      <c r="C1478" t="s">
        <v>12300</v>
      </c>
      <c r="D1478">
        <v>48217.919999999998</v>
      </c>
      <c r="E1478" t="s">
        <v>12282</v>
      </c>
      <c r="F1478" t="s">
        <v>88</v>
      </c>
      <c r="G1478" t="s">
        <v>12301</v>
      </c>
      <c r="H1478" t="s">
        <v>12302</v>
      </c>
      <c r="I1478" t="s">
        <v>10400</v>
      </c>
      <c r="J1478" t="s">
        <v>12303</v>
      </c>
      <c r="K1478" t="s">
        <v>12304</v>
      </c>
      <c r="L1478" t="s">
        <v>10325</v>
      </c>
      <c r="M1478" t="s">
        <v>10326</v>
      </c>
      <c r="N1478" t="s">
        <v>12265</v>
      </c>
      <c r="O1478" t="s">
        <v>10403</v>
      </c>
      <c r="P1478" t="s">
        <v>10328</v>
      </c>
      <c r="Q1478" t="s">
        <v>10329</v>
      </c>
      <c r="R1478" t="s">
        <v>10327</v>
      </c>
      <c r="S1478" t="s">
        <v>10327</v>
      </c>
      <c r="T1478" t="s">
        <v>10330</v>
      </c>
      <c r="U1478" t="str">
        <f t="shared" si="23"/>
        <v>91703101000346991048217.92</v>
      </c>
      <c r="V1478" t="e">
        <f>VLOOKUP(U1478,网银退汇!F:G,2,FALSE)</f>
        <v>#N/A</v>
      </c>
      <c r="W1478" t="e">
        <f>VLOOKUP(U1478,网银退汇!F:O,10,FALSE)</f>
        <v>#N/A</v>
      </c>
      <c r="X1478" t="e">
        <f>VLOOKUP(C1478,自助退!L:V,11,FALSE)</f>
        <v>#N/A</v>
      </c>
    </row>
    <row r="1479" spans="1:24">
      <c r="A1479" t="s">
        <v>12265</v>
      </c>
      <c r="B1479" t="s">
        <v>12305</v>
      </c>
      <c r="C1479" t="s">
        <v>12306</v>
      </c>
      <c r="D1479">
        <v>94516</v>
      </c>
      <c r="E1479" t="s">
        <v>12307</v>
      </c>
      <c r="F1479" t="s">
        <v>88</v>
      </c>
      <c r="G1479" t="s">
        <v>12308</v>
      </c>
      <c r="H1479" t="s">
        <v>12309</v>
      </c>
      <c r="I1479" t="s">
        <v>10400</v>
      </c>
      <c r="J1479" t="s">
        <v>11970</v>
      </c>
      <c r="K1479" t="s">
        <v>11971</v>
      </c>
      <c r="L1479" t="s">
        <v>10325</v>
      </c>
      <c r="M1479" t="s">
        <v>10326</v>
      </c>
      <c r="N1479" t="s">
        <v>12265</v>
      </c>
      <c r="O1479" t="s">
        <v>10403</v>
      </c>
      <c r="P1479" t="s">
        <v>10328</v>
      </c>
      <c r="Q1479" t="s">
        <v>10329</v>
      </c>
      <c r="R1479" t="s">
        <v>10327</v>
      </c>
      <c r="S1479" t="s">
        <v>10327</v>
      </c>
      <c r="T1479" t="s">
        <v>10330</v>
      </c>
      <c r="U1479" t="str">
        <f t="shared" si="23"/>
        <v>13404797550794516</v>
      </c>
      <c r="V1479" t="e">
        <f>VLOOKUP(U1479,网银退汇!F:G,2,FALSE)</f>
        <v>#N/A</v>
      </c>
      <c r="W1479" t="e">
        <f>VLOOKUP(U1479,网银退汇!F:O,10,FALSE)</f>
        <v>#N/A</v>
      </c>
      <c r="X1479" t="e">
        <f>VLOOKUP(C1479,自助退!L:V,11,FALSE)</f>
        <v>#N/A</v>
      </c>
    </row>
    <row r="1480" spans="1:24">
      <c r="A1480" t="s">
        <v>12265</v>
      </c>
      <c r="B1480" t="s">
        <v>12310</v>
      </c>
      <c r="C1480" t="s">
        <v>12311</v>
      </c>
      <c r="D1480">
        <v>27322.6</v>
      </c>
      <c r="E1480" t="s">
        <v>12312</v>
      </c>
      <c r="F1480" t="s">
        <v>88</v>
      </c>
      <c r="G1480" t="s">
        <v>12313</v>
      </c>
      <c r="H1480" t="s">
        <v>12314</v>
      </c>
      <c r="I1480" t="s">
        <v>12315</v>
      </c>
      <c r="J1480" t="s">
        <v>12316</v>
      </c>
      <c r="K1480" t="s">
        <v>12317</v>
      </c>
      <c r="L1480" t="s">
        <v>10325</v>
      </c>
      <c r="M1480" t="s">
        <v>10326</v>
      </c>
      <c r="N1480" t="s">
        <v>12265</v>
      </c>
      <c r="O1480" t="s">
        <v>10327</v>
      </c>
      <c r="P1480" t="s">
        <v>10328</v>
      </c>
      <c r="Q1480" t="s">
        <v>10329</v>
      </c>
      <c r="R1480" t="s">
        <v>10327</v>
      </c>
      <c r="S1480" t="s">
        <v>10327</v>
      </c>
      <c r="T1480" t="s">
        <v>10330</v>
      </c>
      <c r="U1480" t="str">
        <f t="shared" si="23"/>
        <v>5300171603605100001027322.6</v>
      </c>
      <c r="V1480" t="e">
        <f>VLOOKUP(U1480,网银退汇!F:G,2,FALSE)</f>
        <v>#N/A</v>
      </c>
      <c r="W1480" t="e">
        <f>VLOOKUP(U1480,网银退汇!F:O,10,FALSE)</f>
        <v>#N/A</v>
      </c>
      <c r="X1480" t="e">
        <f>VLOOKUP(C1480,自助退!L:V,11,FALSE)</f>
        <v>#N/A</v>
      </c>
    </row>
    <row r="1481" spans="1:24">
      <c r="A1481" t="s">
        <v>12265</v>
      </c>
      <c r="B1481" t="s">
        <v>12318</v>
      </c>
      <c r="C1481" t="s">
        <v>12319</v>
      </c>
      <c r="D1481">
        <v>40876</v>
      </c>
      <c r="E1481" t="s">
        <v>12320</v>
      </c>
      <c r="F1481" t="s">
        <v>88</v>
      </c>
      <c r="G1481" t="s">
        <v>12321</v>
      </c>
      <c r="H1481" t="s">
        <v>12322</v>
      </c>
      <c r="I1481" t="s">
        <v>10400</v>
      </c>
      <c r="J1481" t="s">
        <v>12323</v>
      </c>
      <c r="K1481" t="s">
        <v>12324</v>
      </c>
      <c r="L1481" t="s">
        <v>10325</v>
      </c>
      <c r="M1481" t="s">
        <v>10326</v>
      </c>
      <c r="N1481" t="s">
        <v>12265</v>
      </c>
      <c r="O1481" t="s">
        <v>10403</v>
      </c>
      <c r="P1481" t="s">
        <v>10328</v>
      </c>
      <c r="Q1481" t="s">
        <v>10329</v>
      </c>
      <c r="R1481" t="s">
        <v>10327</v>
      </c>
      <c r="S1481" t="s">
        <v>10327</v>
      </c>
      <c r="T1481" t="s">
        <v>10330</v>
      </c>
      <c r="U1481" t="str">
        <f t="shared" si="23"/>
        <v>250204450900003495540876</v>
      </c>
      <c r="V1481" t="e">
        <f>VLOOKUP(U1481,网银退汇!F:G,2,FALSE)</f>
        <v>#N/A</v>
      </c>
      <c r="W1481" t="e">
        <f>VLOOKUP(U1481,网银退汇!F:O,10,FALSE)</f>
        <v>#N/A</v>
      </c>
      <c r="X1481" t="e">
        <f>VLOOKUP(C1481,自助退!L:V,11,FALSE)</f>
        <v>#N/A</v>
      </c>
    </row>
    <row r="1482" spans="1:24">
      <c r="A1482" t="s">
        <v>12265</v>
      </c>
      <c r="B1482" t="s">
        <v>12325</v>
      </c>
      <c r="C1482" t="s">
        <v>12326</v>
      </c>
      <c r="D1482">
        <v>77679.899999999994</v>
      </c>
      <c r="E1482" t="s">
        <v>12312</v>
      </c>
      <c r="F1482" t="s">
        <v>88</v>
      </c>
      <c r="G1482" t="s">
        <v>12327</v>
      </c>
      <c r="H1482" t="s">
        <v>12328</v>
      </c>
      <c r="I1482" t="s">
        <v>10400</v>
      </c>
      <c r="J1482" t="s">
        <v>12329</v>
      </c>
      <c r="K1482" t="s">
        <v>12330</v>
      </c>
      <c r="L1482" t="s">
        <v>10325</v>
      </c>
      <c r="M1482" t="s">
        <v>10326</v>
      </c>
      <c r="N1482" t="s">
        <v>12265</v>
      </c>
      <c r="O1482" t="s">
        <v>10403</v>
      </c>
      <c r="P1482" t="s">
        <v>10328</v>
      </c>
      <c r="Q1482" t="s">
        <v>10329</v>
      </c>
      <c r="R1482" t="s">
        <v>10327</v>
      </c>
      <c r="S1482" t="s">
        <v>10327</v>
      </c>
      <c r="T1482" t="s">
        <v>10330</v>
      </c>
      <c r="U1482" t="str">
        <f t="shared" si="23"/>
        <v>1101563138200377679.9</v>
      </c>
      <c r="V1482" t="e">
        <f>VLOOKUP(U1482,网银退汇!F:G,2,FALSE)</f>
        <v>#N/A</v>
      </c>
      <c r="W1482" t="e">
        <f>VLOOKUP(U1482,网银退汇!F:O,10,FALSE)</f>
        <v>#N/A</v>
      </c>
      <c r="X1482" t="e">
        <f>VLOOKUP(C1482,自助退!L:V,11,FALSE)</f>
        <v>#N/A</v>
      </c>
    </row>
    <row r="1483" spans="1:24">
      <c r="A1483" t="s">
        <v>12265</v>
      </c>
      <c r="B1483" t="s">
        <v>12331</v>
      </c>
      <c r="C1483" t="s">
        <v>12332</v>
      </c>
      <c r="D1483">
        <v>114849.08</v>
      </c>
      <c r="E1483" t="s">
        <v>12333</v>
      </c>
      <c r="F1483" t="s">
        <v>88</v>
      </c>
      <c r="G1483" t="s">
        <v>12334</v>
      </c>
      <c r="H1483" t="s">
        <v>12335</v>
      </c>
      <c r="I1483" t="s">
        <v>10400</v>
      </c>
      <c r="J1483" t="s">
        <v>12336</v>
      </c>
      <c r="K1483" t="s">
        <v>12337</v>
      </c>
      <c r="L1483" t="s">
        <v>10325</v>
      </c>
      <c r="M1483" t="s">
        <v>10326</v>
      </c>
      <c r="N1483" t="s">
        <v>12265</v>
      </c>
      <c r="O1483" t="s">
        <v>10403</v>
      </c>
      <c r="P1483" t="s">
        <v>10328</v>
      </c>
      <c r="Q1483" t="s">
        <v>10329</v>
      </c>
      <c r="R1483" t="s">
        <v>10327</v>
      </c>
      <c r="S1483" t="s">
        <v>10327</v>
      </c>
      <c r="T1483" t="s">
        <v>10330</v>
      </c>
      <c r="U1483" t="str">
        <f t="shared" si="23"/>
        <v>53001615536051006031114849.08</v>
      </c>
      <c r="V1483" t="e">
        <f>VLOOKUP(U1483,网银退汇!F:G,2,FALSE)</f>
        <v>#N/A</v>
      </c>
      <c r="W1483" t="e">
        <f>VLOOKUP(U1483,网银退汇!F:O,10,FALSE)</f>
        <v>#N/A</v>
      </c>
      <c r="X1483" t="e">
        <f>VLOOKUP(C1483,自助退!L:V,11,FALSE)</f>
        <v>#N/A</v>
      </c>
    </row>
    <row r="1484" spans="1:24">
      <c r="A1484" t="s">
        <v>12265</v>
      </c>
      <c r="B1484" t="s">
        <v>12338</v>
      </c>
      <c r="C1484" t="s">
        <v>12339</v>
      </c>
      <c r="D1484">
        <v>367964.8</v>
      </c>
      <c r="E1484" t="s">
        <v>12340</v>
      </c>
      <c r="F1484" t="s">
        <v>88</v>
      </c>
      <c r="G1484" t="s">
        <v>12341</v>
      </c>
      <c r="H1484" t="s">
        <v>12342</v>
      </c>
      <c r="I1484" t="s">
        <v>10400</v>
      </c>
      <c r="J1484" t="s">
        <v>12303</v>
      </c>
      <c r="K1484" t="s">
        <v>12304</v>
      </c>
      <c r="L1484" t="s">
        <v>10325</v>
      </c>
      <c r="M1484" t="s">
        <v>10326</v>
      </c>
      <c r="N1484" t="s">
        <v>12265</v>
      </c>
      <c r="O1484" t="s">
        <v>10403</v>
      </c>
      <c r="P1484" t="s">
        <v>10328</v>
      </c>
      <c r="Q1484" t="s">
        <v>10329</v>
      </c>
      <c r="R1484" t="s">
        <v>10327</v>
      </c>
      <c r="S1484" t="s">
        <v>10327</v>
      </c>
      <c r="T1484" t="s">
        <v>10330</v>
      </c>
      <c r="U1484" t="str">
        <f t="shared" si="23"/>
        <v>917031010004300683367964.8</v>
      </c>
      <c r="V1484" t="e">
        <f>VLOOKUP(U1484,网银退汇!F:G,2,FALSE)</f>
        <v>#N/A</v>
      </c>
      <c r="W1484" t="e">
        <f>VLOOKUP(U1484,网银退汇!F:O,10,FALSE)</f>
        <v>#N/A</v>
      </c>
      <c r="X1484" t="e">
        <f>VLOOKUP(C1484,自助退!L:V,11,FALSE)</f>
        <v>#N/A</v>
      </c>
    </row>
    <row r="1485" spans="1:24">
      <c r="A1485" t="s">
        <v>12265</v>
      </c>
      <c r="B1485" t="s">
        <v>12343</v>
      </c>
      <c r="C1485" t="s">
        <v>12344</v>
      </c>
      <c r="D1485">
        <v>124948.6</v>
      </c>
      <c r="E1485" t="s">
        <v>12345</v>
      </c>
      <c r="F1485" t="s">
        <v>88</v>
      </c>
      <c r="G1485" t="s">
        <v>12346</v>
      </c>
      <c r="H1485" t="s">
        <v>12347</v>
      </c>
      <c r="I1485" t="s">
        <v>10400</v>
      </c>
      <c r="J1485" t="s">
        <v>12348</v>
      </c>
      <c r="K1485" t="s">
        <v>12349</v>
      </c>
      <c r="L1485" t="s">
        <v>10325</v>
      </c>
      <c r="M1485" t="s">
        <v>10326</v>
      </c>
      <c r="N1485" t="s">
        <v>12265</v>
      </c>
      <c r="O1485" t="s">
        <v>10403</v>
      </c>
      <c r="P1485" t="s">
        <v>10328</v>
      </c>
      <c r="Q1485" t="s">
        <v>10329</v>
      </c>
      <c r="R1485" t="s">
        <v>10327</v>
      </c>
      <c r="S1485" t="s">
        <v>10327</v>
      </c>
      <c r="T1485" t="s">
        <v>10330</v>
      </c>
      <c r="U1485" t="str">
        <f t="shared" si="23"/>
        <v>906031010000390209124948.6</v>
      </c>
      <c r="V1485" t="e">
        <f>VLOOKUP(U1485,网银退汇!F:G,2,FALSE)</f>
        <v>#N/A</v>
      </c>
      <c r="W1485" t="e">
        <f>VLOOKUP(U1485,网银退汇!F:O,10,FALSE)</f>
        <v>#N/A</v>
      </c>
      <c r="X1485" t="e">
        <f>VLOOKUP(C1485,自助退!L:V,11,FALSE)</f>
        <v>#N/A</v>
      </c>
    </row>
    <row r="1486" spans="1:24">
      <c r="A1486" t="s">
        <v>12265</v>
      </c>
      <c r="B1486" t="s">
        <v>9564</v>
      </c>
      <c r="C1486" t="s">
        <v>9565</v>
      </c>
      <c r="D1486">
        <v>127</v>
      </c>
      <c r="E1486" t="s">
        <v>12350</v>
      </c>
      <c r="F1486" t="s">
        <v>10363</v>
      </c>
      <c r="G1486" t="s">
        <v>5111</v>
      </c>
      <c r="H1486" t="s">
        <v>4239</v>
      </c>
      <c r="I1486" t="s">
        <v>10335</v>
      </c>
      <c r="J1486" t="s">
        <v>10374</v>
      </c>
      <c r="K1486" t="s">
        <v>10375</v>
      </c>
      <c r="L1486" t="s">
        <v>10325</v>
      </c>
      <c r="M1486" t="s">
        <v>10364</v>
      </c>
      <c r="N1486" t="s">
        <v>12265</v>
      </c>
      <c r="O1486" t="s">
        <v>10327</v>
      </c>
      <c r="P1486" t="s">
        <v>10328</v>
      </c>
      <c r="Q1486" t="s">
        <v>10365</v>
      </c>
      <c r="R1486" t="s">
        <v>10327</v>
      </c>
      <c r="S1486" t="s">
        <v>10327</v>
      </c>
      <c r="T1486" t="s">
        <v>10366</v>
      </c>
      <c r="U1486" t="str">
        <f t="shared" si="23"/>
        <v>6221550343746925127</v>
      </c>
      <c r="V1486">
        <f>VLOOKUP(U1486,网银退汇!F:G,2,FALSE)</f>
        <v>127</v>
      </c>
      <c r="W1486" t="str">
        <f>VLOOKUP(U1486,网银退汇!F:O,10,FALSE)</f>
        <v>20170628</v>
      </c>
      <c r="X1486">
        <f>VLOOKUP(C1486,自助退!L:V,11,FALSE)</f>
        <v>127</v>
      </c>
    </row>
    <row r="1487" spans="1:24">
      <c r="A1487" t="s">
        <v>12265</v>
      </c>
      <c r="B1487" t="s">
        <v>4240</v>
      </c>
      <c r="C1487" t="s">
        <v>9567</v>
      </c>
      <c r="D1487">
        <v>500</v>
      </c>
      <c r="E1487" t="s">
        <v>12351</v>
      </c>
      <c r="F1487" t="s">
        <v>88</v>
      </c>
      <c r="G1487" t="s">
        <v>9569</v>
      </c>
      <c r="H1487" t="s">
        <v>12352</v>
      </c>
      <c r="I1487" t="s">
        <v>10322</v>
      </c>
      <c r="J1487" t="s">
        <v>10381</v>
      </c>
      <c r="K1487" t="s">
        <v>10382</v>
      </c>
      <c r="L1487" t="s">
        <v>10325</v>
      </c>
      <c r="M1487" t="s">
        <v>10326</v>
      </c>
      <c r="N1487" t="s">
        <v>12265</v>
      </c>
      <c r="O1487" t="s">
        <v>10327</v>
      </c>
      <c r="P1487" t="s">
        <v>10328</v>
      </c>
      <c r="Q1487" t="s">
        <v>10329</v>
      </c>
      <c r="R1487" t="s">
        <v>10327</v>
      </c>
      <c r="S1487" t="s">
        <v>10327</v>
      </c>
      <c r="T1487" t="s">
        <v>10330</v>
      </c>
      <c r="U1487" t="str">
        <f t="shared" si="23"/>
        <v>6228483348593413677500</v>
      </c>
      <c r="V1487" t="e">
        <f>VLOOKUP(U1487,网银退汇!F:G,2,FALSE)</f>
        <v>#N/A</v>
      </c>
      <c r="W1487" t="e">
        <f>VLOOKUP(U1487,网银退汇!F:O,10,FALSE)</f>
        <v>#N/A</v>
      </c>
      <c r="X1487" t="e">
        <f>VLOOKUP(C1487,自助退!L:V,11,FALSE)</f>
        <v>#N/A</v>
      </c>
    </row>
    <row r="1488" spans="1:24">
      <c r="A1488" t="s">
        <v>12265</v>
      </c>
      <c r="B1488" t="s">
        <v>4243</v>
      </c>
      <c r="C1488" t="s">
        <v>9570</v>
      </c>
      <c r="D1488">
        <v>294</v>
      </c>
      <c r="E1488" t="s">
        <v>12353</v>
      </c>
      <c r="F1488" t="s">
        <v>88</v>
      </c>
      <c r="G1488" t="s">
        <v>9572</v>
      </c>
      <c r="H1488" t="s">
        <v>12354</v>
      </c>
      <c r="I1488" t="s">
        <v>10322</v>
      </c>
      <c r="J1488" t="s">
        <v>10359</v>
      </c>
      <c r="K1488" t="s">
        <v>10360</v>
      </c>
      <c r="L1488" t="s">
        <v>10325</v>
      </c>
      <c r="M1488" t="s">
        <v>10326</v>
      </c>
      <c r="N1488" t="s">
        <v>12265</v>
      </c>
      <c r="O1488" t="s">
        <v>10327</v>
      </c>
      <c r="P1488" t="s">
        <v>10328</v>
      </c>
      <c r="Q1488" t="s">
        <v>10329</v>
      </c>
      <c r="R1488" t="s">
        <v>10327</v>
      </c>
      <c r="S1488" t="s">
        <v>10327</v>
      </c>
      <c r="T1488" t="s">
        <v>10330</v>
      </c>
      <c r="U1488" t="str">
        <f t="shared" si="23"/>
        <v>4563512700125134790294</v>
      </c>
      <c r="V1488" t="e">
        <f>VLOOKUP(U1488,网银退汇!F:G,2,FALSE)</f>
        <v>#N/A</v>
      </c>
      <c r="W1488" t="e">
        <f>VLOOKUP(U1488,网银退汇!F:O,10,FALSE)</f>
        <v>#N/A</v>
      </c>
      <c r="X1488" t="e">
        <f>VLOOKUP(C1488,自助退!L:V,11,FALSE)</f>
        <v>#N/A</v>
      </c>
    </row>
    <row r="1489" spans="1:24">
      <c r="A1489" t="s">
        <v>12265</v>
      </c>
      <c r="B1489" t="s">
        <v>4246</v>
      </c>
      <c r="C1489" t="s">
        <v>9573</v>
      </c>
      <c r="D1489">
        <v>1000</v>
      </c>
      <c r="E1489" t="s">
        <v>12355</v>
      </c>
      <c r="F1489" t="s">
        <v>88</v>
      </c>
      <c r="G1489" t="s">
        <v>9575</v>
      </c>
      <c r="H1489" t="s">
        <v>12356</v>
      </c>
      <c r="I1489" t="s">
        <v>10444</v>
      </c>
      <c r="J1489" t="s">
        <v>10445</v>
      </c>
      <c r="K1489" t="s">
        <v>10446</v>
      </c>
      <c r="L1489" t="s">
        <v>10325</v>
      </c>
      <c r="M1489" t="s">
        <v>10326</v>
      </c>
      <c r="N1489" t="s">
        <v>12265</v>
      </c>
      <c r="O1489" t="s">
        <v>10327</v>
      </c>
      <c r="P1489" t="s">
        <v>10328</v>
      </c>
      <c r="Q1489" t="s">
        <v>10329</v>
      </c>
      <c r="R1489" t="s">
        <v>10327</v>
      </c>
      <c r="S1489" t="s">
        <v>10327</v>
      </c>
      <c r="T1489" t="s">
        <v>10330</v>
      </c>
      <c r="U1489" t="str">
        <f t="shared" si="23"/>
        <v>62295381066002480201000</v>
      </c>
      <c r="V1489" t="e">
        <f>VLOOKUP(U1489,网银退汇!F:G,2,FALSE)</f>
        <v>#N/A</v>
      </c>
      <c r="W1489" t="e">
        <f>VLOOKUP(U1489,网银退汇!F:O,10,FALSE)</f>
        <v>#N/A</v>
      </c>
      <c r="X1489" t="e">
        <f>VLOOKUP(C1489,自助退!L:V,11,FALSE)</f>
        <v>#N/A</v>
      </c>
    </row>
    <row r="1490" spans="1:24">
      <c r="A1490" t="s">
        <v>12265</v>
      </c>
      <c r="B1490" t="s">
        <v>4249</v>
      </c>
      <c r="C1490" t="s">
        <v>9576</v>
      </c>
      <c r="D1490">
        <v>2059</v>
      </c>
      <c r="E1490" t="s">
        <v>12357</v>
      </c>
      <c r="F1490" t="s">
        <v>88</v>
      </c>
      <c r="G1490" t="s">
        <v>9578</v>
      </c>
      <c r="H1490" t="s">
        <v>12358</v>
      </c>
      <c r="I1490" t="s">
        <v>10322</v>
      </c>
      <c r="J1490" t="s">
        <v>10381</v>
      </c>
      <c r="K1490" t="s">
        <v>10382</v>
      </c>
      <c r="L1490" t="s">
        <v>10325</v>
      </c>
      <c r="M1490" t="s">
        <v>10326</v>
      </c>
      <c r="N1490" t="s">
        <v>12265</v>
      </c>
      <c r="O1490" t="s">
        <v>10327</v>
      </c>
      <c r="P1490" t="s">
        <v>10328</v>
      </c>
      <c r="Q1490" t="s">
        <v>10329</v>
      </c>
      <c r="R1490" t="s">
        <v>10327</v>
      </c>
      <c r="S1490" t="s">
        <v>10327</v>
      </c>
      <c r="T1490" t="s">
        <v>10330</v>
      </c>
      <c r="U1490" t="str">
        <f t="shared" si="23"/>
        <v>62284811982250805722059</v>
      </c>
      <c r="V1490" t="e">
        <f>VLOOKUP(U1490,网银退汇!F:G,2,FALSE)</f>
        <v>#N/A</v>
      </c>
      <c r="W1490" t="e">
        <f>VLOOKUP(U1490,网银退汇!F:O,10,FALSE)</f>
        <v>#N/A</v>
      </c>
      <c r="X1490" t="e">
        <f>VLOOKUP(C1490,自助退!L:V,11,FALSE)</f>
        <v>#N/A</v>
      </c>
    </row>
    <row r="1491" spans="1:24">
      <c r="A1491" t="s">
        <v>12265</v>
      </c>
      <c r="B1491" t="s">
        <v>4252</v>
      </c>
      <c r="C1491" t="s">
        <v>9579</v>
      </c>
      <c r="D1491">
        <v>108</v>
      </c>
      <c r="E1491" t="s">
        <v>12359</v>
      </c>
      <c r="F1491" t="s">
        <v>88</v>
      </c>
      <c r="G1491" t="s">
        <v>9581</v>
      </c>
      <c r="H1491" t="s">
        <v>4254</v>
      </c>
      <c r="I1491" t="s">
        <v>10322</v>
      </c>
      <c r="J1491" t="s">
        <v>10348</v>
      </c>
      <c r="K1491" t="s">
        <v>10349</v>
      </c>
      <c r="L1491" t="s">
        <v>10325</v>
      </c>
      <c r="M1491" t="s">
        <v>10326</v>
      </c>
      <c r="N1491" t="s">
        <v>12265</v>
      </c>
      <c r="O1491" t="s">
        <v>10327</v>
      </c>
      <c r="P1491" t="s">
        <v>10328</v>
      </c>
      <c r="Q1491" t="s">
        <v>10329</v>
      </c>
      <c r="R1491" t="s">
        <v>10327</v>
      </c>
      <c r="S1491" t="s">
        <v>10327</v>
      </c>
      <c r="T1491" t="s">
        <v>10330</v>
      </c>
      <c r="U1491" t="str">
        <f t="shared" si="23"/>
        <v>6221682291806722108</v>
      </c>
      <c r="V1491" t="e">
        <f>VLOOKUP(U1491,网银退汇!F:G,2,FALSE)</f>
        <v>#N/A</v>
      </c>
      <c r="W1491" t="e">
        <f>VLOOKUP(U1491,网银退汇!F:O,10,FALSE)</f>
        <v>#N/A</v>
      </c>
      <c r="X1491" t="e">
        <f>VLOOKUP(C1491,自助退!L:V,11,FALSE)</f>
        <v>#N/A</v>
      </c>
    </row>
    <row r="1492" spans="1:24">
      <c r="A1492" t="s">
        <v>12265</v>
      </c>
      <c r="B1492" t="s">
        <v>4257</v>
      </c>
      <c r="C1492" t="s">
        <v>9585</v>
      </c>
      <c r="D1492">
        <v>5000</v>
      </c>
      <c r="E1492" t="s">
        <v>12360</v>
      </c>
      <c r="F1492" t="s">
        <v>88</v>
      </c>
      <c r="G1492" t="s">
        <v>9587</v>
      </c>
      <c r="H1492" t="s">
        <v>4259</v>
      </c>
      <c r="I1492" t="s">
        <v>10322</v>
      </c>
      <c r="J1492" t="s">
        <v>10348</v>
      </c>
      <c r="K1492" t="s">
        <v>10349</v>
      </c>
      <c r="L1492" t="s">
        <v>10325</v>
      </c>
      <c r="M1492" t="s">
        <v>10326</v>
      </c>
      <c r="N1492" t="s">
        <v>12265</v>
      </c>
      <c r="O1492" t="s">
        <v>10327</v>
      </c>
      <c r="P1492" t="s">
        <v>10328</v>
      </c>
      <c r="Q1492" t="s">
        <v>10329</v>
      </c>
      <c r="R1492" t="s">
        <v>10327</v>
      </c>
      <c r="S1492" t="s">
        <v>10327</v>
      </c>
      <c r="T1492" t="s">
        <v>10330</v>
      </c>
      <c r="U1492" t="str">
        <f t="shared" si="23"/>
        <v>62170038900030638695000</v>
      </c>
      <c r="V1492" t="e">
        <f>VLOOKUP(U1492,网银退汇!F:G,2,FALSE)</f>
        <v>#N/A</v>
      </c>
      <c r="W1492" t="e">
        <f>VLOOKUP(U1492,网银退汇!F:O,10,FALSE)</f>
        <v>#N/A</v>
      </c>
      <c r="X1492" t="e">
        <f>VLOOKUP(C1492,自助退!L:V,11,FALSE)</f>
        <v>#N/A</v>
      </c>
    </row>
    <row r="1493" spans="1:24">
      <c r="A1493" t="s">
        <v>12265</v>
      </c>
      <c r="B1493" t="s">
        <v>9588</v>
      </c>
      <c r="C1493" t="s">
        <v>9589</v>
      </c>
      <c r="D1493">
        <v>2848</v>
      </c>
      <c r="E1493" t="s">
        <v>12361</v>
      </c>
      <c r="F1493" t="s">
        <v>97</v>
      </c>
      <c r="G1493" t="s">
        <v>9591</v>
      </c>
      <c r="H1493" t="s">
        <v>12362</v>
      </c>
      <c r="I1493" t="s">
        <v>10542</v>
      </c>
      <c r="J1493" t="s">
        <v>10543</v>
      </c>
      <c r="K1493" t="s">
        <v>10544</v>
      </c>
      <c r="L1493" t="s">
        <v>10325</v>
      </c>
      <c r="M1493" t="s">
        <v>10364</v>
      </c>
      <c r="N1493" t="s">
        <v>12265</v>
      </c>
      <c r="O1493" t="s">
        <v>10327</v>
      </c>
      <c r="P1493" t="s">
        <v>10328</v>
      </c>
      <c r="Q1493" t="s">
        <v>10365</v>
      </c>
      <c r="R1493" t="s">
        <v>10327</v>
      </c>
      <c r="S1493" t="s">
        <v>10327</v>
      </c>
      <c r="T1493" t="s">
        <v>10366</v>
      </c>
      <c r="U1493" t="str">
        <f t="shared" si="23"/>
        <v>62289300011599587132848</v>
      </c>
      <c r="V1493">
        <f>VLOOKUP(U1493,网银退汇!F:G,2,FALSE)</f>
        <v>2848</v>
      </c>
      <c r="W1493" t="str">
        <f>VLOOKUP(U1493,网银退汇!F:O,10,FALSE)</f>
        <v>20170629</v>
      </c>
      <c r="X1493" t="e">
        <f>VLOOKUP(C1493,自助退!L:V,11,FALSE)</f>
        <v>#N/A</v>
      </c>
    </row>
    <row r="1494" spans="1:24">
      <c r="A1494" t="s">
        <v>12265</v>
      </c>
      <c r="B1494" t="s">
        <v>9592</v>
      </c>
      <c r="C1494" t="s">
        <v>9593</v>
      </c>
      <c r="D1494">
        <v>200</v>
      </c>
      <c r="E1494" t="s">
        <v>12363</v>
      </c>
      <c r="F1494" t="s">
        <v>10740</v>
      </c>
      <c r="G1494" t="s">
        <v>5112</v>
      </c>
      <c r="H1494" t="s">
        <v>4263</v>
      </c>
      <c r="I1494" t="s">
        <v>10656</v>
      </c>
      <c r="J1494" t="s">
        <v>10657</v>
      </c>
      <c r="K1494" t="s">
        <v>10402</v>
      </c>
      <c r="L1494" t="s">
        <v>10325</v>
      </c>
      <c r="M1494" t="s">
        <v>10364</v>
      </c>
      <c r="N1494" t="s">
        <v>12265</v>
      </c>
      <c r="O1494" t="s">
        <v>10403</v>
      </c>
      <c r="P1494" t="s">
        <v>10328</v>
      </c>
      <c r="Q1494" t="s">
        <v>10365</v>
      </c>
      <c r="R1494" t="s">
        <v>10327</v>
      </c>
      <c r="S1494" t="s">
        <v>10327</v>
      </c>
      <c r="T1494" t="s">
        <v>10366</v>
      </c>
      <c r="U1494" t="str">
        <f t="shared" si="23"/>
        <v>6231900000081268472200</v>
      </c>
      <c r="V1494">
        <f>VLOOKUP(U1494,网银退汇!F:G,2,FALSE)</f>
        <v>200</v>
      </c>
      <c r="W1494" t="str">
        <f>VLOOKUP(U1494,网银退汇!F:O,10,FALSE)</f>
        <v>20170628</v>
      </c>
      <c r="X1494">
        <f>VLOOKUP(C1494,自助退!L:V,11,FALSE)</f>
        <v>200</v>
      </c>
    </row>
    <row r="1495" spans="1:24">
      <c r="A1495" t="s">
        <v>12265</v>
      </c>
      <c r="B1495" t="s">
        <v>4264</v>
      </c>
      <c r="C1495" t="s">
        <v>9595</v>
      </c>
      <c r="D1495">
        <v>8000</v>
      </c>
      <c r="E1495" t="s">
        <v>12364</v>
      </c>
      <c r="F1495" t="s">
        <v>88</v>
      </c>
      <c r="G1495" t="s">
        <v>9597</v>
      </c>
      <c r="H1495" t="s">
        <v>12365</v>
      </c>
      <c r="I1495" t="s">
        <v>10992</v>
      </c>
      <c r="J1495" t="s">
        <v>10993</v>
      </c>
      <c r="K1495" t="s">
        <v>10994</v>
      </c>
      <c r="L1495" t="s">
        <v>10325</v>
      </c>
      <c r="M1495" t="s">
        <v>10326</v>
      </c>
      <c r="N1495" t="s">
        <v>12265</v>
      </c>
      <c r="O1495" t="s">
        <v>10327</v>
      </c>
      <c r="P1495" t="s">
        <v>10328</v>
      </c>
      <c r="Q1495" t="s">
        <v>10329</v>
      </c>
      <c r="R1495" t="s">
        <v>10327</v>
      </c>
      <c r="S1495" t="s">
        <v>10327</v>
      </c>
      <c r="T1495" t="s">
        <v>10330</v>
      </c>
      <c r="U1495" t="str">
        <f t="shared" si="23"/>
        <v>62581016569664648000</v>
      </c>
      <c r="V1495" t="e">
        <f>VLOOKUP(U1495,网银退汇!F:G,2,FALSE)</f>
        <v>#N/A</v>
      </c>
      <c r="W1495" t="e">
        <f>VLOOKUP(U1495,网银退汇!F:O,10,FALSE)</f>
        <v>#N/A</v>
      </c>
      <c r="X1495" t="e">
        <f>VLOOKUP(C1495,自助退!L:V,11,FALSE)</f>
        <v>#N/A</v>
      </c>
    </row>
    <row r="1496" spans="1:24">
      <c r="A1496" t="s">
        <v>12265</v>
      </c>
      <c r="B1496" t="s">
        <v>9598</v>
      </c>
      <c r="C1496" t="s">
        <v>9599</v>
      </c>
      <c r="D1496">
        <v>346</v>
      </c>
      <c r="E1496" t="s">
        <v>12366</v>
      </c>
      <c r="F1496" t="s">
        <v>10363</v>
      </c>
      <c r="G1496" t="s">
        <v>5113</v>
      </c>
      <c r="H1496" t="s">
        <v>4268</v>
      </c>
      <c r="I1496" t="s">
        <v>10335</v>
      </c>
      <c r="J1496" t="s">
        <v>10374</v>
      </c>
      <c r="K1496" t="s">
        <v>10375</v>
      </c>
      <c r="L1496" t="s">
        <v>10325</v>
      </c>
      <c r="M1496" t="s">
        <v>10364</v>
      </c>
      <c r="N1496" t="s">
        <v>12265</v>
      </c>
      <c r="O1496" t="s">
        <v>10327</v>
      </c>
      <c r="P1496" t="s">
        <v>10328</v>
      </c>
      <c r="Q1496" t="s">
        <v>10365</v>
      </c>
      <c r="R1496" t="s">
        <v>10327</v>
      </c>
      <c r="S1496" t="s">
        <v>10327</v>
      </c>
      <c r="T1496" t="s">
        <v>10366</v>
      </c>
      <c r="U1496" t="str">
        <f t="shared" si="23"/>
        <v>6221550349042626346</v>
      </c>
      <c r="V1496">
        <f>VLOOKUP(U1496,网银退汇!F:G,2,FALSE)</f>
        <v>346</v>
      </c>
      <c r="W1496" t="str">
        <f>VLOOKUP(U1496,网银退汇!F:O,10,FALSE)</f>
        <v>20170628</v>
      </c>
      <c r="X1496">
        <f>VLOOKUP(C1496,自助退!L:V,11,FALSE)</f>
        <v>346</v>
      </c>
    </row>
    <row r="1497" spans="1:24">
      <c r="A1497" t="s">
        <v>12265</v>
      </c>
      <c r="B1497" t="s">
        <v>4269</v>
      </c>
      <c r="C1497" t="s">
        <v>9601</v>
      </c>
      <c r="D1497">
        <v>1000</v>
      </c>
      <c r="E1497" t="s">
        <v>12367</v>
      </c>
      <c r="F1497" t="s">
        <v>88</v>
      </c>
      <c r="G1497" t="s">
        <v>9603</v>
      </c>
      <c r="H1497" t="s">
        <v>4271</v>
      </c>
      <c r="I1497" t="s">
        <v>10335</v>
      </c>
      <c r="J1497" t="s">
        <v>10</v>
      </c>
      <c r="K1497" t="s">
        <v>10336</v>
      </c>
      <c r="L1497" t="s">
        <v>10325</v>
      </c>
      <c r="M1497" t="s">
        <v>10326</v>
      </c>
      <c r="N1497" t="s">
        <v>12265</v>
      </c>
      <c r="O1497" t="s">
        <v>10327</v>
      </c>
      <c r="P1497" t="s">
        <v>10328</v>
      </c>
      <c r="Q1497" t="s">
        <v>10329</v>
      </c>
      <c r="R1497" t="s">
        <v>10327</v>
      </c>
      <c r="S1497" t="s">
        <v>10327</v>
      </c>
      <c r="T1497" t="s">
        <v>10330</v>
      </c>
      <c r="U1497" t="str">
        <f t="shared" si="23"/>
        <v>62260987112747291000</v>
      </c>
      <c r="V1497" t="e">
        <f>VLOOKUP(U1497,网银退汇!F:G,2,FALSE)</f>
        <v>#N/A</v>
      </c>
      <c r="W1497" t="e">
        <f>VLOOKUP(U1497,网银退汇!F:O,10,FALSE)</f>
        <v>#N/A</v>
      </c>
      <c r="X1497" t="e">
        <f>VLOOKUP(C1497,自助退!L:V,11,FALSE)</f>
        <v>#N/A</v>
      </c>
    </row>
    <row r="1498" spans="1:24">
      <c r="A1498" t="s">
        <v>12265</v>
      </c>
      <c r="B1498" t="s">
        <v>4272</v>
      </c>
      <c r="C1498" t="s">
        <v>9604</v>
      </c>
      <c r="D1498">
        <v>510</v>
      </c>
      <c r="E1498" t="s">
        <v>12368</v>
      </c>
      <c r="F1498" t="s">
        <v>88</v>
      </c>
      <c r="G1498" t="s">
        <v>9606</v>
      </c>
      <c r="H1498" t="s">
        <v>4274</v>
      </c>
      <c r="I1498" t="s">
        <v>10335</v>
      </c>
      <c r="J1498" t="s">
        <v>10</v>
      </c>
      <c r="K1498" t="s">
        <v>10336</v>
      </c>
      <c r="L1498" t="s">
        <v>10325</v>
      </c>
      <c r="M1498" t="s">
        <v>10326</v>
      </c>
      <c r="N1498" t="s">
        <v>12265</v>
      </c>
      <c r="O1498" t="s">
        <v>10327</v>
      </c>
      <c r="P1498" t="s">
        <v>10328</v>
      </c>
      <c r="Q1498" t="s">
        <v>10329</v>
      </c>
      <c r="R1498" t="s">
        <v>10327</v>
      </c>
      <c r="S1498" t="s">
        <v>10327</v>
      </c>
      <c r="T1498" t="s">
        <v>10330</v>
      </c>
      <c r="U1498" t="str">
        <f t="shared" si="23"/>
        <v>6225758323717917510</v>
      </c>
      <c r="V1498" t="e">
        <f>VLOOKUP(U1498,网银退汇!F:G,2,FALSE)</f>
        <v>#N/A</v>
      </c>
      <c r="W1498" t="e">
        <f>VLOOKUP(U1498,网银退汇!F:O,10,FALSE)</f>
        <v>#N/A</v>
      </c>
      <c r="X1498" t="e">
        <f>VLOOKUP(C1498,自助退!L:V,11,FALSE)</f>
        <v>#N/A</v>
      </c>
    </row>
    <row r="1499" spans="1:24">
      <c r="A1499" t="s">
        <v>12265</v>
      </c>
      <c r="B1499" t="s">
        <v>9607</v>
      </c>
      <c r="C1499" t="s">
        <v>9608</v>
      </c>
      <c r="D1499">
        <v>100</v>
      </c>
      <c r="E1499" t="s">
        <v>12369</v>
      </c>
      <c r="F1499" t="s">
        <v>10740</v>
      </c>
      <c r="G1499" t="s">
        <v>5114</v>
      </c>
      <c r="H1499" t="s">
        <v>4276</v>
      </c>
      <c r="I1499" t="s">
        <v>10656</v>
      </c>
      <c r="J1499" t="s">
        <v>10657</v>
      </c>
      <c r="K1499" t="s">
        <v>10402</v>
      </c>
      <c r="L1499" t="s">
        <v>10325</v>
      </c>
      <c r="M1499" t="s">
        <v>10364</v>
      </c>
      <c r="N1499" t="s">
        <v>12265</v>
      </c>
      <c r="O1499" t="s">
        <v>10403</v>
      </c>
      <c r="P1499" t="s">
        <v>10328</v>
      </c>
      <c r="Q1499" t="s">
        <v>10365</v>
      </c>
      <c r="R1499" t="s">
        <v>10327</v>
      </c>
      <c r="S1499" t="s">
        <v>10327</v>
      </c>
      <c r="T1499" t="s">
        <v>10366</v>
      </c>
      <c r="U1499" t="str">
        <f t="shared" si="23"/>
        <v>6223691108851654100</v>
      </c>
      <c r="V1499">
        <f>VLOOKUP(U1499,网银退汇!F:G,2,FALSE)</f>
        <v>100</v>
      </c>
      <c r="W1499" t="str">
        <f>VLOOKUP(U1499,网银退汇!F:O,10,FALSE)</f>
        <v>20170628</v>
      </c>
      <c r="X1499">
        <f>VLOOKUP(C1499,自助退!L:V,11,FALSE)</f>
        <v>100</v>
      </c>
    </row>
    <row r="1500" spans="1:24">
      <c r="A1500" t="s">
        <v>12265</v>
      </c>
      <c r="B1500" t="s">
        <v>4277</v>
      </c>
      <c r="C1500" t="s">
        <v>9610</v>
      </c>
      <c r="D1500">
        <v>229</v>
      </c>
      <c r="E1500" t="s">
        <v>12370</v>
      </c>
      <c r="F1500" t="s">
        <v>88</v>
      </c>
      <c r="G1500" t="s">
        <v>7938</v>
      </c>
      <c r="H1500" t="s">
        <v>2813</v>
      </c>
      <c r="I1500" t="s">
        <v>10322</v>
      </c>
      <c r="J1500" t="s">
        <v>10348</v>
      </c>
      <c r="K1500" t="s">
        <v>10349</v>
      </c>
      <c r="L1500" t="s">
        <v>10325</v>
      </c>
      <c r="M1500" t="s">
        <v>10326</v>
      </c>
      <c r="N1500" t="s">
        <v>12265</v>
      </c>
      <c r="O1500" t="s">
        <v>10327</v>
      </c>
      <c r="P1500" t="s">
        <v>10328</v>
      </c>
      <c r="Q1500" t="s">
        <v>10329</v>
      </c>
      <c r="R1500" t="s">
        <v>10327</v>
      </c>
      <c r="S1500" t="s">
        <v>10327</v>
      </c>
      <c r="T1500" t="s">
        <v>10330</v>
      </c>
      <c r="U1500" t="str">
        <f t="shared" si="23"/>
        <v>6253624012928550229</v>
      </c>
      <c r="V1500" t="e">
        <f>VLOOKUP(U1500,网银退汇!F:G,2,FALSE)</f>
        <v>#N/A</v>
      </c>
      <c r="W1500" t="e">
        <f>VLOOKUP(U1500,网银退汇!F:O,10,FALSE)</f>
        <v>#N/A</v>
      </c>
      <c r="X1500" t="e">
        <f>VLOOKUP(C1500,自助退!L:V,11,FALSE)</f>
        <v>#N/A</v>
      </c>
    </row>
    <row r="1501" spans="1:24">
      <c r="A1501" t="s">
        <v>12265</v>
      </c>
      <c r="B1501" t="s">
        <v>4278</v>
      </c>
      <c r="C1501" t="s">
        <v>9612</v>
      </c>
      <c r="D1501">
        <v>74</v>
      </c>
      <c r="E1501" t="s">
        <v>12371</v>
      </c>
      <c r="F1501" t="s">
        <v>88</v>
      </c>
      <c r="G1501" t="s">
        <v>7938</v>
      </c>
      <c r="H1501" t="s">
        <v>4280</v>
      </c>
      <c r="I1501" t="s">
        <v>10322</v>
      </c>
      <c r="J1501" t="s">
        <v>10348</v>
      </c>
      <c r="K1501" t="s">
        <v>10349</v>
      </c>
      <c r="L1501" t="s">
        <v>10325</v>
      </c>
      <c r="M1501" t="s">
        <v>10326</v>
      </c>
      <c r="N1501" t="s">
        <v>12265</v>
      </c>
      <c r="O1501" t="s">
        <v>10327</v>
      </c>
      <c r="P1501" t="s">
        <v>10328</v>
      </c>
      <c r="Q1501" t="s">
        <v>10329</v>
      </c>
      <c r="R1501" t="s">
        <v>10327</v>
      </c>
      <c r="S1501" t="s">
        <v>10327</v>
      </c>
      <c r="T1501" t="s">
        <v>10330</v>
      </c>
      <c r="U1501" t="str">
        <f t="shared" si="23"/>
        <v>625362401292855074</v>
      </c>
      <c r="V1501">
        <f>VLOOKUP(U1501,网银退汇!F:G,2,FALSE)</f>
        <v>74</v>
      </c>
      <c r="W1501" t="str">
        <f>VLOOKUP(U1501,网银退汇!F:O,10,FALSE)</f>
        <v>20170629</v>
      </c>
      <c r="X1501" t="e">
        <f>VLOOKUP(C1501,自助退!L:V,11,FALSE)</f>
        <v>#N/A</v>
      </c>
    </row>
    <row r="1502" spans="1:24">
      <c r="A1502" t="s">
        <v>12265</v>
      </c>
      <c r="B1502" t="s">
        <v>4281</v>
      </c>
      <c r="C1502" t="s">
        <v>9614</v>
      </c>
      <c r="D1502">
        <v>250</v>
      </c>
      <c r="E1502" t="s">
        <v>12372</v>
      </c>
      <c r="F1502" t="s">
        <v>88</v>
      </c>
      <c r="G1502" t="s">
        <v>9616</v>
      </c>
      <c r="H1502" t="s">
        <v>4283</v>
      </c>
      <c r="I1502" t="s">
        <v>10656</v>
      </c>
      <c r="J1502" t="s">
        <v>10657</v>
      </c>
      <c r="K1502" t="s">
        <v>10402</v>
      </c>
      <c r="L1502" t="s">
        <v>10325</v>
      </c>
      <c r="M1502" t="s">
        <v>10326</v>
      </c>
      <c r="N1502" t="s">
        <v>12265</v>
      </c>
      <c r="O1502" t="s">
        <v>10403</v>
      </c>
      <c r="P1502" t="s">
        <v>10328</v>
      </c>
      <c r="Q1502" t="s">
        <v>10329</v>
      </c>
      <c r="R1502" t="s">
        <v>10327</v>
      </c>
      <c r="S1502" t="s">
        <v>10327</v>
      </c>
      <c r="T1502" t="s">
        <v>10330</v>
      </c>
      <c r="U1502" t="str">
        <f t="shared" si="23"/>
        <v>6223691043884414250</v>
      </c>
      <c r="V1502" t="e">
        <f>VLOOKUP(U1502,网银退汇!F:G,2,FALSE)</f>
        <v>#N/A</v>
      </c>
      <c r="W1502" t="e">
        <f>VLOOKUP(U1502,网银退汇!F:O,10,FALSE)</f>
        <v>#N/A</v>
      </c>
      <c r="X1502" t="e">
        <f>VLOOKUP(C1502,自助退!L:V,11,FALSE)</f>
        <v>#N/A</v>
      </c>
    </row>
    <row r="1503" spans="1:24">
      <c r="A1503" t="s">
        <v>12265</v>
      </c>
      <c r="B1503" t="s">
        <v>4284</v>
      </c>
      <c r="C1503" t="s">
        <v>9617</v>
      </c>
      <c r="D1503">
        <v>400</v>
      </c>
      <c r="E1503" t="s">
        <v>12373</v>
      </c>
      <c r="F1503" t="s">
        <v>88</v>
      </c>
      <c r="G1503" t="s">
        <v>9619</v>
      </c>
      <c r="H1503" t="s">
        <v>4286</v>
      </c>
      <c r="I1503" t="s">
        <v>10335</v>
      </c>
      <c r="J1503" t="s">
        <v>10</v>
      </c>
      <c r="K1503" t="s">
        <v>10336</v>
      </c>
      <c r="L1503" t="s">
        <v>10325</v>
      </c>
      <c r="M1503" t="s">
        <v>10326</v>
      </c>
      <c r="N1503" t="s">
        <v>12265</v>
      </c>
      <c r="O1503" t="s">
        <v>10327</v>
      </c>
      <c r="P1503" t="s">
        <v>10328</v>
      </c>
      <c r="Q1503" t="s">
        <v>10329</v>
      </c>
      <c r="R1503" t="s">
        <v>10327</v>
      </c>
      <c r="S1503" t="s">
        <v>10327</v>
      </c>
      <c r="T1503" t="s">
        <v>10330</v>
      </c>
      <c r="U1503" t="str">
        <f t="shared" si="23"/>
        <v>6214838710135973400</v>
      </c>
      <c r="V1503" t="e">
        <f>VLOOKUP(U1503,网银退汇!F:G,2,FALSE)</f>
        <v>#N/A</v>
      </c>
      <c r="W1503" t="e">
        <f>VLOOKUP(U1503,网银退汇!F:O,10,FALSE)</f>
        <v>#N/A</v>
      </c>
      <c r="X1503" t="e">
        <f>VLOOKUP(C1503,自助退!L:V,11,FALSE)</f>
        <v>#N/A</v>
      </c>
    </row>
    <row r="1504" spans="1:24">
      <c r="A1504" t="s">
        <v>12265</v>
      </c>
      <c r="B1504" t="s">
        <v>4287</v>
      </c>
      <c r="C1504" t="s">
        <v>9620</v>
      </c>
      <c r="D1504">
        <v>900</v>
      </c>
      <c r="E1504" t="s">
        <v>12374</v>
      </c>
      <c r="F1504" t="s">
        <v>88</v>
      </c>
      <c r="G1504" t="s">
        <v>9622</v>
      </c>
      <c r="H1504" t="s">
        <v>4289</v>
      </c>
      <c r="I1504" t="s">
        <v>10322</v>
      </c>
      <c r="J1504" t="s">
        <v>10381</v>
      </c>
      <c r="K1504" t="s">
        <v>10382</v>
      </c>
      <c r="L1504" t="s">
        <v>10325</v>
      </c>
      <c r="M1504" t="s">
        <v>10326</v>
      </c>
      <c r="N1504" t="s">
        <v>12265</v>
      </c>
      <c r="O1504" t="s">
        <v>10327</v>
      </c>
      <c r="P1504" t="s">
        <v>10328</v>
      </c>
      <c r="Q1504" t="s">
        <v>10329</v>
      </c>
      <c r="R1504" t="s">
        <v>10327</v>
      </c>
      <c r="S1504" t="s">
        <v>10327</v>
      </c>
      <c r="T1504" t="s">
        <v>10330</v>
      </c>
      <c r="U1504" t="str">
        <f t="shared" si="23"/>
        <v>6228483978548142979900</v>
      </c>
      <c r="V1504" t="e">
        <f>VLOOKUP(U1504,网银退汇!F:G,2,FALSE)</f>
        <v>#N/A</v>
      </c>
      <c r="W1504" t="e">
        <f>VLOOKUP(U1504,网银退汇!F:O,10,FALSE)</f>
        <v>#N/A</v>
      </c>
      <c r="X1504" t="e">
        <f>VLOOKUP(C1504,自助退!L:V,11,FALSE)</f>
        <v>#N/A</v>
      </c>
    </row>
    <row r="1505" spans="1:24">
      <c r="A1505" t="s">
        <v>12265</v>
      </c>
      <c r="B1505" t="s">
        <v>4290</v>
      </c>
      <c r="C1505" t="s">
        <v>9623</v>
      </c>
      <c r="D1505">
        <v>380</v>
      </c>
      <c r="E1505" t="s">
        <v>12375</v>
      </c>
      <c r="F1505" t="s">
        <v>88</v>
      </c>
      <c r="G1505" t="s">
        <v>9625</v>
      </c>
      <c r="H1505" t="s">
        <v>4292</v>
      </c>
      <c r="I1505" t="s">
        <v>10656</v>
      </c>
      <c r="J1505" t="s">
        <v>10657</v>
      </c>
      <c r="K1505" t="s">
        <v>10402</v>
      </c>
      <c r="L1505" t="s">
        <v>10325</v>
      </c>
      <c r="M1505" t="s">
        <v>10326</v>
      </c>
      <c r="N1505" t="s">
        <v>12265</v>
      </c>
      <c r="O1505" t="s">
        <v>10403</v>
      </c>
      <c r="P1505" t="s">
        <v>10328</v>
      </c>
      <c r="Q1505" t="s">
        <v>10329</v>
      </c>
      <c r="R1505" t="s">
        <v>10327</v>
      </c>
      <c r="S1505" t="s">
        <v>10327</v>
      </c>
      <c r="T1505" t="s">
        <v>10330</v>
      </c>
      <c r="U1505" t="str">
        <f t="shared" si="23"/>
        <v>6210178002015384721380</v>
      </c>
      <c r="V1505" t="e">
        <f>VLOOKUP(U1505,网银退汇!F:G,2,FALSE)</f>
        <v>#N/A</v>
      </c>
      <c r="W1505" t="e">
        <f>VLOOKUP(U1505,网银退汇!F:O,10,FALSE)</f>
        <v>#N/A</v>
      </c>
      <c r="X1505" t="e">
        <f>VLOOKUP(C1505,自助退!L:V,11,FALSE)</f>
        <v>#N/A</v>
      </c>
    </row>
    <row r="1506" spans="1:24">
      <c r="A1506" t="s">
        <v>12265</v>
      </c>
      <c r="B1506" t="s">
        <v>4293</v>
      </c>
      <c r="C1506" t="s">
        <v>9626</v>
      </c>
      <c r="D1506">
        <v>305</v>
      </c>
      <c r="E1506" t="s">
        <v>12376</v>
      </c>
      <c r="F1506" t="s">
        <v>88</v>
      </c>
      <c r="G1506" t="s">
        <v>9628</v>
      </c>
      <c r="H1506" t="s">
        <v>4295</v>
      </c>
      <c r="I1506" t="s">
        <v>10416</v>
      </c>
      <c r="J1506" t="s">
        <v>10424</v>
      </c>
      <c r="K1506" t="s">
        <v>10425</v>
      </c>
      <c r="L1506" t="s">
        <v>10325</v>
      </c>
      <c r="M1506" t="s">
        <v>10326</v>
      </c>
      <c r="N1506" t="s">
        <v>12265</v>
      </c>
      <c r="O1506" t="s">
        <v>10327</v>
      </c>
      <c r="P1506" t="s">
        <v>10328</v>
      </c>
      <c r="Q1506" t="s">
        <v>10329</v>
      </c>
      <c r="R1506" t="s">
        <v>10327</v>
      </c>
      <c r="S1506" t="s">
        <v>10327</v>
      </c>
      <c r="T1506" t="s">
        <v>10330</v>
      </c>
      <c r="U1506" t="str">
        <f t="shared" si="23"/>
        <v>6222624910002253755305</v>
      </c>
      <c r="V1506" t="e">
        <f>VLOOKUP(U1506,网银退汇!F:G,2,FALSE)</f>
        <v>#N/A</v>
      </c>
      <c r="W1506" t="e">
        <f>VLOOKUP(U1506,网银退汇!F:O,10,FALSE)</f>
        <v>#N/A</v>
      </c>
      <c r="X1506" t="e">
        <f>VLOOKUP(C1506,自助退!L:V,11,FALSE)</f>
        <v>#N/A</v>
      </c>
    </row>
    <row r="1507" spans="1:24">
      <c r="A1507" t="s">
        <v>12265</v>
      </c>
      <c r="B1507" t="s">
        <v>9629</v>
      </c>
      <c r="C1507" t="s">
        <v>9630</v>
      </c>
      <c r="D1507">
        <v>992</v>
      </c>
      <c r="E1507" t="s">
        <v>12377</v>
      </c>
      <c r="F1507" t="s">
        <v>10740</v>
      </c>
      <c r="G1507" t="s">
        <v>5115</v>
      </c>
      <c r="H1507" t="s">
        <v>12378</v>
      </c>
      <c r="I1507" t="s">
        <v>10656</v>
      </c>
      <c r="J1507" t="s">
        <v>10657</v>
      </c>
      <c r="K1507" t="s">
        <v>10402</v>
      </c>
      <c r="L1507" t="s">
        <v>10325</v>
      </c>
      <c r="M1507" t="s">
        <v>10364</v>
      </c>
      <c r="N1507" t="s">
        <v>12265</v>
      </c>
      <c r="O1507" t="s">
        <v>10403</v>
      </c>
      <c r="P1507" t="s">
        <v>10328</v>
      </c>
      <c r="Q1507" t="s">
        <v>10365</v>
      </c>
      <c r="R1507" t="s">
        <v>10327</v>
      </c>
      <c r="S1507" t="s">
        <v>10327</v>
      </c>
      <c r="T1507" t="s">
        <v>10366</v>
      </c>
      <c r="U1507" t="str">
        <f t="shared" si="23"/>
        <v>6223690990039873992</v>
      </c>
      <c r="V1507">
        <f>VLOOKUP(U1507,网银退汇!F:G,2,FALSE)</f>
        <v>992</v>
      </c>
      <c r="W1507" t="str">
        <f>VLOOKUP(U1507,网银退汇!F:O,10,FALSE)</f>
        <v>20170628</v>
      </c>
      <c r="X1507">
        <f>VLOOKUP(C1507,自助退!L:V,11,FALSE)</f>
        <v>992</v>
      </c>
    </row>
    <row r="1508" spans="1:24">
      <c r="A1508" t="s">
        <v>12265</v>
      </c>
      <c r="B1508" t="s">
        <v>4298</v>
      </c>
      <c r="C1508" t="s">
        <v>9632</v>
      </c>
      <c r="D1508">
        <v>936</v>
      </c>
      <c r="E1508" t="s">
        <v>12379</v>
      </c>
      <c r="F1508" t="s">
        <v>88</v>
      </c>
      <c r="G1508" t="s">
        <v>9634</v>
      </c>
      <c r="H1508" t="s">
        <v>12380</v>
      </c>
      <c r="I1508" t="s">
        <v>10322</v>
      </c>
      <c r="J1508" t="s">
        <v>10351</v>
      </c>
      <c r="K1508" t="s">
        <v>10352</v>
      </c>
      <c r="L1508" t="s">
        <v>10325</v>
      </c>
      <c r="M1508" t="s">
        <v>10326</v>
      </c>
      <c r="N1508" t="s">
        <v>12265</v>
      </c>
      <c r="O1508" t="s">
        <v>10327</v>
      </c>
      <c r="P1508" t="s">
        <v>10328</v>
      </c>
      <c r="Q1508" t="s">
        <v>10329</v>
      </c>
      <c r="R1508" t="s">
        <v>10327</v>
      </c>
      <c r="S1508" t="s">
        <v>10327</v>
      </c>
      <c r="T1508" t="s">
        <v>10330</v>
      </c>
      <c r="U1508" t="str">
        <f t="shared" si="23"/>
        <v>6212262502001411175936</v>
      </c>
      <c r="V1508" t="e">
        <f>VLOOKUP(U1508,网银退汇!F:G,2,FALSE)</f>
        <v>#N/A</v>
      </c>
      <c r="W1508" t="e">
        <f>VLOOKUP(U1508,网银退汇!F:O,10,FALSE)</f>
        <v>#N/A</v>
      </c>
      <c r="X1508" t="e">
        <f>VLOOKUP(C1508,自助退!L:V,11,FALSE)</f>
        <v>#N/A</v>
      </c>
    </row>
    <row r="1509" spans="1:24">
      <c r="A1509" t="s">
        <v>12265</v>
      </c>
      <c r="B1509" t="s">
        <v>4301</v>
      </c>
      <c r="C1509" t="s">
        <v>9635</v>
      </c>
      <c r="D1509">
        <v>500</v>
      </c>
      <c r="E1509" t="s">
        <v>12381</v>
      </c>
      <c r="F1509" t="s">
        <v>88</v>
      </c>
      <c r="G1509" t="s">
        <v>9637</v>
      </c>
      <c r="H1509" t="s">
        <v>4303</v>
      </c>
      <c r="I1509" t="s">
        <v>10656</v>
      </c>
      <c r="J1509" t="s">
        <v>10657</v>
      </c>
      <c r="K1509" t="s">
        <v>10402</v>
      </c>
      <c r="L1509" t="s">
        <v>10325</v>
      </c>
      <c r="M1509" t="s">
        <v>10326</v>
      </c>
      <c r="N1509" t="s">
        <v>12265</v>
      </c>
      <c r="O1509" t="s">
        <v>10403</v>
      </c>
      <c r="P1509" t="s">
        <v>10328</v>
      </c>
      <c r="Q1509" t="s">
        <v>10329</v>
      </c>
      <c r="R1509" t="s">
        <v>10327</v>
      </c>
      <c r="S1509" t="s">
        <v>10327</v>
      </c>
      <c r="T1509" t="s">
        <v>10330</v>
      </c>
      <c r="U1509" t="str">
        <f t="shared" si="23"/>
        <v>6210178002036662196500</v>
      </c>
      <c r="V1509" t="e">
        <f>VLOOKUP(U1509,网银退汇!F:G,2,FALSE)</f>
        <v>#N/A</v>
      </c>
      <c r="W1509" t="e">
        <f>VLOOKUP(U1509,网银退汇!F:O,10,FALSE)</f>
        <v>#N/A</v>
      </c>
      <c r="X1509" t="e">
        <f>VLOOKUP(C1509,自助退!L:V,11,FALSE)</f>
        <v>#N/A</v>
      </c>
    </row>
    <row r="1510" spans="1:24">
      <c r="A1510" t="s">
        <v>12265</v>
      </c>
      <c r="B1510" t="s">
        <v>4304</v>
      </c>
      <c r="C1510" t="s">
        <v>9638</v>
      </c>
      <c r="D1510">
        <v>200</v>
      </c>
      <c r="E1510" t="s">
        <v>12382</v>
      </c>
      <c r="F1510" t="s">
        <v>88</v>
      </c>
      <c r="G1510" t="s">
        <v>9640</v>
      </c>
      <c r="H1510" t="s">
        <v>4306</v>
      </c>
      <c r="I1510" t="s">
        <v>10335</v>
      </c>
      <c r="J1510" t="s">
        <v>10</v>
      </c>
      <c r="K1510" t="s">
        <v>10336</v>
      </c>
      <c r="L1510" t="s">
        <v>10325</v>
      </c>
      <c r="M1510" t="s">
        <v>10326</v>
      </c>
      <c r="N1510" t="s">
        <v>12265</v>
      </c>
      <c r="O1510" t="s">
        <v>10327</v>
      </c>
      <c r="P1510" t="s">
        <v>10328</v>
      </c>
      <c r="Q1510" t="s">
        <v>10329</v>
      </c>
      <c r="R1510" t="s">
        <v>10327</v>
      </c>
      <c r="S1510" t="s">
        <v>10327</v>
      </c>
      <c r="T1510" t="s">
        <v>10330</v>
      </c>
      <c r="U1510" t="str">
        <f t="shared" si="23"/>
        <v>6225757551273577200</v>
      </c>
      <c r="V1510" t="e">
        <f>VLOOKUP(U1510,网银退汇!F:G,2,FALSE)</f>
        <v>#N/A</v>
      </c>
      <c r="W1510" t="e">
        <f>VLOOKUP(U1510,网银退汇!F:O,10,FALSE)</f>
        <v>#N/A</v>
      </c>
      <c r="X1510" t="e">
        <f>VLOOKUP(C1510,自助退!L:V,11,FALSE)</f>
        <v>#N/A</v>
      </c>
    </row>
    <row r="1511" spans="1:24">
      <c r="A1511" t="s">
        <v>12265</v>
      </c>
      <c r="B1511" t="s">
        <v>4307</v>
      </c>
      <c r="C1511" t="s">
        <v>9641</v>
      </c>
      <c r="D1511">
        <v>931</v>
      </c>
      <c r="E1511" t="s">
        <v>12383</v>
      </c>
      <c r="F1511" t="s">
        <v>88</v>
      </c>
      <c r="G1511" t="s">
        <v>9643</v>
      </c>
      <c r="H1511" t="s">
        <v>4309</v>
      </c>
      <c r="I1511" t="s">
        <v>10322</v>
      </c>
      <c r="J1511" t="s">
        <v>10351</v>
      </c>
      <c r="K1511" t="s">
        <v>10352</v>
      </c>
      <c r="L1511" t="s">
        <v>10325</v>
      </c>
      <c r="M1511" t="s">
        <v>10326</v>
      </c>
      <c r="N1511" t="s">
        <v>12265</v>
      </c>
      <c r="O1511" t="s">
        <v>10327</v>
      </c>
      <c r="P1511" t="s">
        <v>10328</v>
      </c>
      <c r="Q1511" t="s">
        <v>10329</v>
      </c>
      <c r="R1511" t="s">
        <v>10327</v>
      </c>
      <c r="S1511" t="s">
        <v>10327</v>
      </c>
      <c r="T1511" t="s">
        <v>10330</v>
      </c>
      <c r="U1511" t="str">
        <f t="shared" si="23"/>
        <v>6222022410006796550931</v>
      </c>
      <c r="V1511" t="e">
        <f>VLOOKUP(U1511,网银退汇!F:G,2,FALSE)</f>
        <v>#N/A</v>
      </c>
      <c r="W1511" t="e">
        <f>VLOOKUP(U1511,网银退汇!F:O,10,FALSE)</f>
        <v>#N/A</v>
      </c>
      <c r="X1511" t="e">
        <f>VLOOKUP(C1511,自助退!L:V,11,FALSE)</f>
        <v>#N/A</v>
      </c>
    </row>
    <row r="1512" spans="1:24">
      <c r="A1512" t="s">
        <v>12265</v>
      </c>
      <c r="B1512" t="s">
        <v>4310</v>
      </c>
      <c r="C1512" t="s">
        <v>9644</v>
      </c>
      <c r="D1512">
        <v>100</v>
      </c>
      <c r="E1512" t="s">
        <v>12384</v>
      </c>
      <c r="F1512" t="s">
        <v>88</v>
      </c>
      <c r="G1512" t="s">
        <v>9646</v>
      </c>
      <c r="H1512" t="s">
        <v>4312</v>
      </c>
      <c r="I1512" t="s">
        <v>10322</v>
      </c>
      <c r="J1512" t="s">
        <v>10381</v>
      </c>
      <c r="K1512" t="s">
        <v>10382</v>
      </c>
      <c r="L1512" t="s">
        <v>10325</v>
      </c>
      <c r="M1512" t="s">
        <v>10326</v>
      </c>
      <c r="N1512" t="s">
        <v>12265</v>
      </c>
      <c r="O1512" t="s">
        <v>10327</v>
      </c>
      <c r="P1512" t="s">
        <v>10328</v>
      </c>
      <c r="Q1512" t="s">
        <v>10329</v>
      </c>
      <c r="R1512" t="s">
        <v>10327</v>
      </c>
      <c r="S1512" t="s">
        <v>10327</v>
      </c>
      <c r="T1512" t="s">
        <v>10330</v>
      </c>
      <c r="U1512" t="str">
        <f t="shared" si="23"/>
        <v>6228481198546206674100</v>
      </c>
      <c r="V1512" t="e">
        <f>VLOOKUP(U1512,网银退汇!F:G,2,FALSE)</f>
        <v>#N/A</v>
      </c>
      <c r="W1512" t="e">
        <f>VLOOKUP(U1512,网银退汇!F:O,10,FALSE)</f>
        <v>#N/A</v>
      </c>
      <c r="X1512" t="e">
        <f>VLOOKUP(C1512,自助退!L:V,11,FALSE)</f>
        <v>#N/A</v>
      </c>
    </row>
    <row r="1513" spans="1:24">
      <c r="A1513" t="s">
        <v>12265</v>
      </c>
      <c r="B1513" t="s">
        <v>4313</v>
      </c>
      <c r="C1513" t="s">
        <v>9647</v>
      </c>
      <c r="D1513">
        <v>600</v>
      </c>
      <c r="E1513" t="s">
        <v>12385</v>
      </c>
      <c r="F1513" t="s">
        <v>88</v>
      </c>
      <c r="G1513" t="s">
        <v>9649</v>
      </c>
      <c r="H1513" t="s">
        <v>4315</v>
      </c>
      <c r="I1513" t="s">
        <v>10656</v>
      </c>
      <c r="J1513" t="s">
        <v>10657</v>
      </c>
      <c r="K1513" t="s">
        <v>10402</v>
      </c>
      <c r="L1513" t="s">
        <v>10325</v>
      </c>
      <c r="M1513" t="s">
        <v>10326</v>
      </c>
      <c r="N1513" t="s">
        <v>12265</v>
      </c>
      <c r="O1513" t="s">
        <v>10403</v>
      </c>
      <c r="P1513" t="s">
        <v>10328</v>
      </c>
      <c r="Q1513" t="s">
        <v>10329</v>
      </c>
      <c r="R1513" t="s">
        <v>10327</v>
      </c>
      <c r="S1513" t="s">
        <v>10327</v>
      </c>
      <c r="T1513" t="s">
        <v>10330</v>
      </c>
      <c r="U1513" t="str">
        <f t="shared" si="23"/>
        <v>6231900000124079886600</v>
      </c>
      <c r="V1513" t="e">
        <f>VLOOKUP(U1513,网银退汇!F:G,2,FALSE)</f>
        <v>#N/A</v>
      </c>
      <c r="W1513" t="e">
        <f>VLOOKUP(U1513,网银退汇!F:O,10,FALSE)</f>
        <v>#N/A</v>
      </c>
      <c r="X1513" t="e">
        <f>VLOOKUP(C1513,自助退!L:V,11,FALSE)</f>
        <v>#N/A</v>
      </c>
    </row>
    <row r="1514" spans="1:24">
      <c r="A1514" t="s">
        <v>12265</v>
      </c>
      <c r="B1514" t="s">
        <v>4316</v>
      </c>
      <c r="C1514" t="s">
        <v>9650</v>
      </c>
      <c r="D1514">
        <v>500</v>
      </c>
      <c r="E1514" t="s">
        <v>12386</v>
      </c>
      <c r="F1514" t="s">
        <v>88</v>
      </c>
      <c r="G1514" t="s">
        <v>9652</v>
      </c>
      <c r="H1514" t="s">
        <v>4318</v>
      </c>
      <c r="I1514" t="s">
        <v>10322</v>
      </c>
      <c r="J1514" t="s">
        <v>10381</v>
      </c>
      <c r="K1514" t="s">
        <v>10382</v>
      </c>
      <c r="L1514" t="s">
        <v>10325</v>
      </c>
      <c r="M1514" t="s">
        <v>10326</v>
      </c>
      <c r="N1514" t="s">
        <v>12265</v>
      </c>
      <c r="O1514" t="s">
        <v>10327</v>
      </c>
      <c r="P1514" t="s">
        <v>10328</v>
      </c>
      <c r="Q1514" t="s">
        <v>10329</v>
      </c>
      <c r="R1514" t="s">
        <v>10327</v>
      </c>
      <c r="S1514" t="s">
        <v>10327</v>
      </c>
      <c r="T1514" t="s">
        <v>10330</v>
      </c>
      <c r="U1514" t="str">
        <f t="shared" si="23"/>
        <v>6228483348605008879500</v>
      </c>
      <c r="V1514" t="e">
        <f>VLOOKUP(U1514,网银退汇!F:G,2,FALSE)</f>
        <v>#N/A</v>
      </c>
      <c r="W1514" t="e">
        <f>VLOOKUP(U1514,网银退汇!F:O,10,FALSE)</f>
        <v>#N/A</v>
      </c>
      <c r="X1514" t="e">
        <f>VLOOKUP(C1514,自助退!L:V,11,FALSE)</f>
        <v>#N/A</v>
      </c>
    </row>
    <row r="1515" spans="1:24">
      <c r="A1515" t="s">
        <v>12265</v>
      </c>
      <c r="B1515" t="s">
        <v>4319</v>
      </c>
      <c r="C1515" t="s">
        <v>9653</v>
      </c>
      <c r="D1515">
        <v>7</v>
      </c>
      <c r="E1515" t="s">
        <v>12387</v>
      </c>
      <c r="F1515" t="s">
        <v>88</v>
      </c>
      <c r="G1515" t="s">
        <v>9655</v>
      </c>
      <c r="H1515" t="s">
        <v>4321</v>
      </c>
      <c r="I1515" t="s">
        <v>10322</v>
      </c>
      <c r="J1515" t="s">
        <v>10348</v>
      </c>
      <c r="K1515" t="s">
        <v>10349</v>
      </c>
      <c r="L1515" t="s">
        <v>10325</v>
      </c>
      <c r="M1515" t="s">
        <v>10326</v>
      </c>
      <c r="N1515" t="s">
        <v>12265</v>
      </c>
      <c r="O1515" t="s">
        <v>10327</v>
      </c>
      <c r="P1515" t="s">
        <v>10328</v>
      </c>
      <c r="Q1515" t="s">
        <v>10329</v>
      </c>
      <c r="R1515" t="s">
        <v>10327</v>
      </c>
      <c r="S1515" t="s">
        <v>10327</v>
      </c>
      <c r="T1515" t="s">
        <v>10330</v>
      </c>
      <c r="U1515" t="str">
        <f t="shared" si="23"/>
        <v>52641038611254197</v>
      </c>
      <c r="V1515" t="e">
        <f>VLOOKUP(U1515,网银退汇!F:G,2,FALSE)</f>
        <v>#N/A</v>
      </c>
      <c r="W1515" t="e">
        <f>VLOOKUP(U1515,网银退汇!F:O,10,FALSE)</f>
        <v>#N/A</v>
      </c>
      <c r="X1515" t="e">
        <f>VLOOKUP(C1515,自助退!L:V,11,FALSE)</f>
        <v>#N/A</v>
      </c>
    </row>
    <row r="1516" spans="1:24">
      <c r="A1516" t="s">
        <v>12265</v>
      </c>
      <c r="B1516" t="s">
        <v>4322</v>
      </c>
      <c r="C1516" t="s">
        <v>9656</v>
      </c>
      <c r="D1516">
        <v>23</v>
      </c>
      <c r="E1516" t="s">
        <v>12388</v>
      </c>
      <c r="F1516" t="s">
        <v>88</v>
      </c>
      <c r="G1516" t="s">
        <v>9658</v>
      </c>
      <c r="H1516" t="s">
        <v>12389</v>
      </c>
      <c r="I1516" t="s">
        <v>10416</v>
      </c>
      <c r="J1516" t="s">
        <v>10424</v>
      </c>
      <c r="K1516" t="s">
        <v>10425</v>
      </c>
      <c r="L1516" t="s">
        <v>10325</v>
      </c>
      <c r="M1516" t="s">
        <v>10326</v>
      </c>
      <c r="N1516" t="s">
        <v>12265</v>
      </c>
      <c r="O1516" t="s">
        <v>10327</v>
      </c>
      <c r="P1516" t="s">
        <v>10328</v>
      </c>
      <c r="Q1516" t="s">
        <v>10329</v>
      </c>
      <c r="R1516" t="s">
        <v>10327</v>
      </c>
      <c r="S1516" t="s">
        <v>10327</v>
      </c>
      <c r="T1516" t="s">
        <v>10330</v>
      </c>
      <c r="U1516" t="str">
        <f t="shared" si="23"/>
        <v>622253059388364323</v>
      </c>
      <c r="V1516" t="e">
        <f>VLOOKUP(U1516,网银退汇!F:G,2,FALSE)</f>
        <v>#N/A</v>
      </c>
      <c r="W1516" t="e">
        <f>VLOOKUP(U1516,网银退汇!F:O,10,FALSE)</f>
        <v>#N/A</v>
      </c>
      <c r="X1516" t="e">
        <f>VLOOKUP(C1516,自助退!L:V,11,FALSE)</f>
        <v>#N/A</v>
      </c>
    </row>
    <row r="1517" spans="1:24">
      <c r="A1517" t="s">
        <v>12265</v>
      </c>
      <c r="B1517" t="s">
        <v>4323</v>
      </c>
      <c r="C1517" t="s">
        <v>9659</v>
      </c>
      <c r="D1517">
        <v>12</v>
      </c>
      <c r="E1517" t="s">
        <v>12390</v>
      </c>
      <c r="F1517" t="s">
        <v>88</v>
      </c>
      <c r="G1517" t="s">
        <v>9661</v>
      </c>
      <c r="H1517" t="s">
        <v>4325</v>
      </c>
      <c r="I1517" t="s">
        <v>10322</v>
      </c>
      <c r="J1517" t="s">
        <v>10381</v>
      </c>
      <c r="K1517" t="s">
        <v>10382</v>
      </c>
      <c r="L1517" t="s">
        <v>10325</v>
      </c>
      <c r="M1517" t="s">
        <v>10326</v>
      </c>
      <c r="N1517" t="s">
        <v>12265</v>
      </c>
      <c r="O1517" t="s">
        <v>10327</v>
      </c>
      <c r="P1517" t="s">
        <v>10328</v>
      </c>
      <c r="Q1517" t="s">
        <v>10329</v>
      </c>
      <c r="R1517" t="s">
        <v>10327</v>
      </c>
      <c r="S1517" t="s">
        <v>10327</v>
      </c>
      <c r="T1517" t="s">
        <v>10330</v>
      </c>
      <c r="U1517" t="str">
        <f t="shared" si="23"/>
        <v>622848193602259396012</v>
      </c>
      <c r="V1517" t="e">
        <f>VLOOKUP(U1517,网银退汇!F:G,2,FALSE)</f>
        <v>#N/A</v>
      </c>
      <c r="W1517" t="e">
        <f>VLOOKUP(U1517,网银退汇!F:O,10,FALSE)</f>
        <v>#N/A</v>
      </c>
      <c r="X1517" t="e">
        <f>VLOOKUP(C1517,自助退!L:V,11,FALSE)</f>
        <v>#N/A</v>
      </c>
    </row>
    <row r="1518" spans="1:24">
      <c r="A1518" t="s">
        <v>12265</v>
      </c>
      <c r="B1518" t="s">
        <v>4326</v>
      </c>
      <c r="C1518" t="s">
        <v>9662</v>
      </c>
      <c r="D1518">
        <v>500</v>
      </c>
      <c r="E1518" t="s">
        <v>12391</v>
      </c>
      <c r="F1518" t="s">
        <v>88</v>
      </c>
      <c r="G1518" t="s">
        <v>9664</v>
      </c>
      <c r="H1518" t="s">
        <v>4328</v>
      </c>
      <c r="I1518" t="s">
        <v>10322</v>
      </c>
      <c r="J1518" t="s">
        <v>10381</v>
      </c>
      <c r="K1518" t="s">
        <v>10382</v>
      </c>
      <c r="L1518" t="s">
        <v>10325</v>
      </c>
      <c r="M1518" t="s">
        <v>10326</v>
      </c>
      <c r="N1518" t="s">
        <v>12265</v>
      </c>
      <c r="O1518" t="s">
        <v>10327</v>
      </c>
      <c r="P1518" t="s">
        <v>10328</v>
      </c>
      <c r="Q1518" t="s">
        <v>10329</v>
      </c>
      <c r="R1518" t="s">
        <v>10327</v>
      </c>
      <c r="S1518" t="s">
        <v>10327</v>
      </c>
      <c r="T1518" t="s">
        <v>10330</v>
      </c>
      <c r="U1518" t="str">
        <f t="shared" si="23"/>
        <v>6228482898521961370500</v>
      </c>
      <c r="V1518" t="e">
        <f>VLOOKUP(U1518,网银退汇!F:G,2,FALSE)</f>
        <v>#N/A</v>
      </c>
      <c r="W1518" t="e">
        <f>VLOOKUP(U1518,网银退汇!F:O,10,FALSE)</f>
        <v>#N/A</v>
      </c>
      <c r="X1518" t="e">
        <f>VLOOKUP(C1518,自助退!L:V,11,FALSE)</f>
        <v>#N/A</v>
      </c>
    </row>
    <row r="1519" spans="1:24">
      <c r="A1519" t="s">
        <v>12265</v>
      </c>
      <c r="B1519" t="s">
        <v>4329</v>
      </c>
      <c r="C1519" t="s">
        <v>9665</v>
      </c>
      <c r="D1519">
        <v>405</v>
      </c>
      <c r="E1519" t="s">
        <v>12392</v>
      </c>
      <c r="F1519" t="s">
        <v>88</v>
      </c>
      <c r="G1519" t="s">
        <v>5041</v>
      </c>
      <c r="H1519" t="s">
        <v>2882</v>
      </c>
      <c r="I1519" t="s">
        <v>10656</v>
      </c>
      <c r="J1519" t="s">
        <v>10657</v>
      </c>
      <c r="K1519" t="s">
        <v>10402</v>
      </c>
      <c r="L1519" t="s">
        <v>10325</v>
      </c>
      <c r="M1519" t="s">
        <v>10326</v>
      </c>
      <c r="N1519" t="s">
        <v>12265</v>
      </c>
      <c r="O1519" t="s">
        <v>10403</v>
      </c>
      <c r="P1519" t="s">
        <v>10328</v>
      </c>
      <c r="Q1519" t="s">
        <v>10329</v>
      </c>
      <c r="R1519" t="s">
        <v>10327</v>
      </c>
      <c r="S1519" t="s">
        <v>10327</v>
      </c>
      <c r="T1519" t="s">
        <v>10330</v>
      </c>
      <c r="U1519" t="str">
        <f t="shared" si="23"/>
        <v>6223691845589989405</v>
      </c>
      <c r="X1519" t="e">
        <f>VLOOKUP(C1519,自助退!L:V,11,FALSE)</f>
        <v>#N/A</v>
      </c>
    </row>
    <row r="1520" spans="1:24">
      <c r="A1520" t="s">
        <v>12265</v>
      </c>
      <c r="B1520" t="s">
        <v>4330</v>
      </c>
      <c r="C1520" t="s">
        <v>9667</v>
      </c>
      <c r="D1520">
        <v>292</v>
      </c>
      <c r="E1520" t="s">
        <v>12393</v>
      </c>
      <c r="F1520" t="s">
        <v>88</v>
      </c>
      <c r="G1520" t="s">
        <v>5041</v>
      </c>
      <c r="H1520" t="s">
        <v>2882</v>
      </c>
      <c r="I1520" t="s">
        <v>10656</v>
      </c>
      <c r="J1520" t="s">
        <v>10657</v>
      </c>
      <c r="K1520" t="s">
        <v>10402</v>
      </c>
      <c r="L1520" t="s">
        <v>10325</v>
      </c>
      <c r="M1520" t="s">
        <v>10326</v>
      </c>
      <c r="N1520" t="s">
        <v>12265</v>
      </c>
      <c r="O1520" t="s">
        <v>10403</v>
      </c>
      <c r="P1520" t="s">
        <v>10328</v>
      </c>
      <c r="Q1520" t="s">
        <v>10329</v>
      </c>
      <c r="R1520" t="s">
        <v>10327</v>
      </c>
      <c r="S1520" t="s">
        <v>10327</v>
      </c>
      <c r="T1520" t="s">
        <v>10330</v>
      </c>
      <c r="U1520" t="str">
        <f t="shared" si="23"/>
        <v>6223691845589989292</v>
      </c>
      <c r="X1520" t="e">
        <f>VLOOKUP(C1520,自助退!L:V,11,FALSE)</f>
        <v>#N/A</v>
      </c>
    </row>
    <row r="1521" spans="1:24">
      <c r="A1521" t="s">
        <v>12265</v>
      </c>
      <c r="B1521" t="s">
        <v>4331</v>
      </c>
      <c r="C1521" t="s">
        <v>9669</v>
      </c>
      <c r="D1521">
        <v>1000</v>
      </c>
      <c r="E1521" t="s">
        <v>12394</v>
      </c>
      <c r="F1521" t="s">
        <v>88</v>
      </c>
      <c r="G1521" t="s">
        <v>9671</v>
      </c>
      <c r="H1521" t="s">
        <v>4333</v>
      </c>
      <c r="I1521" t="s">
        <v>10335</v>
      </c>
      <c r="J1521" t="s">
        <v>10374</v>
      </c>
      <c r="K1521" t="s">
        <v>10375</v>
      </c>
      <c r="L1521" t="s">
        <v>10325</v>
      </c>
      <c r="M1521" t="s">
        <v>10326</v>
      </c>
      <c r="N1521" t="s">
        <v>12265</v>
      </c>
      <c r="O1521" t="s">
        <v>10327</v>
      </c>
      <c r="P1521" t="s">
        <v>10328</v>
      </c>
      <c r="Q1521" t="s">
        <v>10329</v>
      </c>
      <c r="R1521" t="s">
        <v>10327</v>
      </c>
      <c r="S1521" t="s">
        <v>10327</v>
      </c>
      <c r="T1521" t="s">
        <v>10330</v>
      </c>
      <c r="U1521" t="str">
        <f t="shared" si="23"/>
        <v>62305830000071646521000</v>
      </c>
      <c r="V1521" t="e">
        <f>VLOOKUP(U1521,网银退汇!F:G,2,FALSE)</f>
        <v>#N/A</v>
      </c>
      <c r="W1521" t="e">
        <f>VLOOKUP(U1521,网银退汇!F:O,10,FALSE)</f>
        <v>#N/A</v>
      </c>
      <c r="X1521" t="e">
        <f>VLOOKUP(C1521,自助退!L:V,11,FALSE)</f>
        <v>#N/A</v>
      </c>
    </row>
    <row r="1522" spans="1:24">
      <c r="A1522" t="s">
        <v>12265</v>
      </c>
      <c r="B1522" t="s">
        <v>9672</v>
      </c>
      <c r="C1522" t="s">
        <v>9673</v>
      </c>
      <c r="D1522">
        <v>320</v>
      </c>
      <c r="E1522" t="s">
        <v>12395</v>
      </c>
      <c r="F1522" t="s">
        <v>10363</v>
      </c>
      <c r="G1522" t="s">
        <v>5116</v>
      </c>
      <c r="H1522" t="s">
        <v>4335</v>
      </c>
      <c r="I1522" t="s">
        <v>10322</v>
      </c>
      <c r="J1522" t="s">
        <v>10351</v>
      </c>
      <c r="K1522" t="s">
        <v>10352</v>
      </c>
      <c r="L1522" t="s">
        <v>10325</v>
      </c>
      <c r="M1522" t="s">
        <v>10364</v>
      </c>
      <c r="N1522" t="s">
        <v>12265</v>
      </c>
      <c r="O1522" t="s">
        <v>10327</v>
      </c>
      <c r="P1522" t="s">
        <v>10328</v>
      </c>
      <c r="Q1522" t="s">
        <v>10365</v>
      </c>
      <c r="R1522" t="s">
        <v>10327</v>
      </c>
      <c r="S1522" t="s">
        <v>10327</v>
      </c>
      <c r="T1522" t="s">
        <v>10366</v>
      </c>
      <c r="U1522" t="str">
        <f t="shared" si="23"/>
        <v>6222082502007306129320</v>
      </c>
      <c r="V1522">
        <f>VLOOKUP(U1522,网银退汇!F:G,2,FALSE)</f>
        <v>320</v>
      </c>
      <c r="W1522" t="str">
        <f>VLOOKUP(U1522,网银退汇!F:O,10,FALSE)</f>
        <v>20170628</v>
      </c>
      <c r="X1522">
        <f>VLOOKUP(C1522,自助退!L:V,11,FALSE)</f>
        <v>320</v>
      </c>
    </row>
    <row r="1523" spans="1:24">
      <c r="A1523" t="s">
        <v>12265</v>
      </c>
      <c r="B1523" t="s">
        <v>4336</v>
      </c>
      <c r="C1523" t="s">
        <v>9675</v>
      </c>
      <c r="D1523">
        <v>76</v>
      </c>
      <c r="E1523" t="s">
        <v>12396</v>
      </c>
      <c r="F1523" t="s">
        <v>88</v>
      </c>
      <c r="G1523" t="s">
        <v>9640</v>
      </c>
      <c r="H1523" t="s">
        <v>4306</v>
      </c>
      <c r="I1523" t="s">
        <v>10335</v>
      </c>
      <c r="J1523" t="s">
        <v>10</v>
      </c>
      <c r="K1523" t="s">
        <v>10336</v>
      </c>
      <c r="L1523" t="s">
        <v>10325</v>
      </c>
      <c r="M1523" t="s">
        <v>10326</v>
      </c>
      <c r="N1523" t="s">
        <v>12265</v>
      </c>
      <c r="O1523" t="s">
        <v>10327</v>
      </c>
      <c r="P1523" t="s">
        <v>10328</v>
      </c>
      <c r="Q1523" t="s">
        <v>10329</v>
      </c>
      <c r="R1523" t="s">
        <v>10327</v>
      </c>
      <c r="S1523" t="s">
        <v>10327</v>
      </c>
      <c r="T1523" t="s">
        <v>10330</v>
      </c>
      <c r="U1523" t="str">
        <f t="shared" si="23"/>
        <v>622575755127357776</v>
      </c>
      <c r="V1523" t="e">
        <f>VLOOKUP(U1523,网银退汇!F:G,2,FALSE)</f>
        <v>#N/A</v>
      </c>
      <c r="W1523" t="e">
        <f>VLOOKUP(U1523,网银退汇!F:O,10,FALSE)</f>
        <v>#N/A</v>
      </c>
      <c r="X1523" t="e">
        <f>VLOOKUP(C1523,自助退!L:V,11,FALSE)</f>
        <v>#N/A</v>
      </c>
    </row>
    <row r="1524" spans="1:24">
      <c r="A1524" t="s">
        <v>12265</v>
      </c>
      <c r="B1524" t="s">
        <v>4339</v>
      </c>
      <c r="C1524" t="s">
        <v>9681</v>
      </c>
      <c r="D1524">
        <v>350</v>
      </c>
      <c r="E1524" t="s">
        <v>12397</v>
      </c>
      <c r="F1524" t="s">
        <v>88</v>
      </c>
      <c r="G1524" t="s">
        <v>9683</v>
      </c>
      <c r="H1524" t="s">
        <v>12398</v>
      </c>
      <c r="I1524" t="s">
        <v>10369</v>
      </c>
      <c r="J1524" t="s">
        <v>10370</v>
      </c>
      <c r="K1524" t="s">
        <v>10371</v>
      </c>
      <c r="L1524" t="s">
        <v>10325</v>
      </c>
      <c r="M1524" t="s">
        <v>10326</v>
      </c>
      <c r="N1524" t="s">
        <v>12265</v>
      </c>
      <c r="O1524" t="s">
        <v>10327</v>
      </c>
      <c r="P1524" t="s">
        <v>10328</v>
      </c>
      <c r="Q1524" t="s">
        <v>10329</v>
      </c>
      <c r="R1524" t="s">
        <v>10327</v>
      </c>
      <c r="S1524" t="s">
        <v>10327</v>
      </c>
      <c r="T1524" t="s">
        <v>10330</v>
      </c>
      <c r="U1524" t="str">
        <f t="shared" si="23"/>
        <v>6226880039386826350</v>
      </c>
      <c r="V1524" t="e">
        <f>VLOOKUP(U1524,网银退汇!F:G,2,FALSE)</f>
        <v>#N/A</v>
      </c>
      <c r="W1524" t="e">
        <f>VLOOKUP(U1524,网银退汇!F:O,10,FALSE)</f>
        <v>#N/A</v>
      </c>
      <c r="X1524" t="e">
        <f>VLOOKUP(C1524,自助退!L:V,11,FALSE)</f>
        <v>#N/A</v>
      </c>
    </row>
    <row r="1525" spans="1:24">
      <c r="A1525" t="s">
        <v>12265</v>
      </c>
      <c r="B1525" t="s">
        <v>4342</v>
      </c>
      <c r="C1525" t="s">
        <v>9684</v>
      </c>
      <c r="D1525">
        <v>100</v>
      </c>
      <c r="E1525" t="s">
        <v>12399</v>
      </c>
      <c r="F1525" t="s">
        <v>88</v>
      </c>
      <c r="G1525" t="s">
        <v>264</v>
      </c>
      <c r="H1525" t="s">
        <v>217</v>
      </c>
      <c r="I1525" t="s">
        <v>10322</v>
      </c>
      <c r="J1525" t="s">
        <v>10356</v>
      </c>
      <c r="K1525" t="s">
        <v>10357</v>
      </c>
      <c r="L1525" t="s">
        <v>10325</v>
      </c>
      <c r="M1525" t="s">
        <v>10326</v>
      </c>
      <c r="N1525" t="s">
        <v>12265</v>
      </c>
      <c r="O1525" t="s">
        <v>10327</v>
      </c>
      <c r="P1525" t="s">
        <v>10328</v>
      </c>
      <c r="Q1525" t="s">
        <v>10329</v>
      </c>
      <c r="R1525" t="s">
        <v>10327</v>
      </c>
      <c r="S1525" t="s">
        <v>10327</v>
      </c>
      <c r="T1525" t="s">
        <v>10330</v>
      </c>
      <c r="U1525" t="str">
        <f t="shared" si="23"/>
        <v>6217997070003891308100</v>
      </c>
      <c r="V1525" t="e">
        <f>VLOOKUP(U1525,网银退汇!F:G,2,FALSE)</f>
        <v>#N/A</v>
      </c>
      <c r="W1525" t="e">
        <f>VLOOKUP(U1525,网银退汇!F:O,10,FALSE)</f>
        <v>#N/A</v>
      </c>
      <c r="X1525" t="e">
        <f>VLOOKUP(C1525,自助退!L:V,11,FALSE)</f>
        <v>#N/A</v>
      </c>
    </row>
    <row r="1526" spans="1:24">
      <c r="A1526" t="s">
        <v>12265</v>
      </c>
      <c r="B1526" t="s">
        <v>4343</v>
      </c>
      <c r="C1526" t="s">
        <v>9686</v>
      </c>
      <c r="D1526">
        <v>995</v>
      </c>
      <c r="E1526" t="s">
        <v>12400</v>
      </c>
      <c r="F1526" t="s">
        <v>88</v>
      </c>
      <c r="G1526" t="s">
        <v>9688</v>
      </c>
      <c r="H1526" t="s">
        <v>4345</v>
      </c>
      <c r="I1526" t="s">
        <v>10322</v>
      </c>
      <c r="J1526" t="s">
        <v>10348</v>
      </c>
      <c r="K1526" t="s">
        <v>10349</v>
      </c>
      <c r="L1526" t="s">
        <v>10325</v>
      </c>
      <c r="M1526" t="s">
        <v>10326</v>
      </c>
      <c r="N1526" t="s">
        <v>12265</v>
      </c>
      <c r="O1526" t="s">
        <v>10327</v>
      </c>
      <c r="P1526" t="s">
        <v>10328</v>
      </c>
      <c r="Q1526" t="s">
        <v>10329</v>
      </c>
      <c r="R1526" t="s">
        <v>10327</v>
      </c>
      <c r="S1526" t="s">
        <v>10327</v>
      </c>
      <c r="T1526" t="s">
        <v>10330</v>
      </c>
      <c r="U1526" t="str">
        <f t="shared" si="23"/>
        <v>4367485064941752995</v>
      </c>
      <c r="V1526" t="e">
        <f>VLOOKUP(U1526,网银退汇!F:G,2,FALSE)</f>
        <v>#N/A</v>
      </c>
      <c r="W1526" t="e">
        <f>VLOOKUP(U1526,网银退汇!F:O,10,FALSE)</f>
        <v>#N/A</v>
      </c>
      <c r="X1526" t="e">
        <f>VLOOKUP(C1526,自助退!L:V,11,FALSE)</f>
        <v>#N/A</v>
      </c>
    </row>
    <row r="1527" spans="1:24">
      <c r="A1527" t="s">
        <v>12265</v>
      </c>
      <c r="B1527" t="s">
        <v>4346</v>
      </c>
      <c r="C1527" t="s">
        <v>9689</v>
      </c>
      <c r="D1527">
        <v>238</v>
      </c>
      <c r="E1527" t="s">
        <v>12401</v>
      </c>
      <c r="F1527" t="s">
        <v>88</v>
      </c>
      <c r="G1527" t="s">
        <v>9691</v>
      </c>
      <c r="H1527" t="s">
        <v>4354</v>
      </c>
      <c r="I1527" t="s">
        <v>10656</v>
      </c>
      <c r="J1527" t="s">
        <v>10657</v>
      </c>
      <c r="K1527" t="s">
        <v>10402</v>
      </c>
      <c r="L1527" t="s">
        <v>10325</v>
      </c>
      <c r="M1527" t="s">
        <v>10326</v>
      </c>
      <c r="N1527" t="s">
        <v>12265</v>
      </c>
      <c r="O1527" t="s">
        <v>10403</v>
      </c>
      <c r="P1527" t="s">
        <v>10328</v>
      </c>
      <c r="Q1527" t="s">
        <v>10329</v>
      </c>
      <c r="R1527" t="s">
        <v>10327</v>
      </c>
      <c r="S1527" t="s">
        <v>10327</v>
      </c>
      <c r="T1527" t="s">
        <v>10330</v>
      </c>
      <c r="U1527" t="str">
        <f t="shared" si="23"/>
        <v>6223691415501737238</v>
      </c>
      <c r="V1527" t="e">
        <f>VLOOKUP(U1527,网银退汇!F:G,2,FALSE)</f>
        <v>#N/A</v>
      </c>
      <c r="W1527" t="e">
        <f>VLOOKUP(U1527,网银退汇!F:O,10,FALSE)</f>
        <v>#N/A</v>
      </c>
      <c r="X1527" t="e">
        <f>VLOOKUP(C1527,自助退!L:V,11,FALSE)</f>
        <v>#N/A</v>
      </c>
    </row>
    <row r="1528" spans="1:24">
      <c r="A1528" t="s">
        <v>12265</v>
      </c>
      <c r="B1528" t="s">
        <v>4349</v>
      </c>
      <c r="C1528" t="s">
        <v>9692</v>
      </c>
      <c r="D1528">
        <v>672</v>
      </c>
      <c r="E1528" t="s">
        <v>12402</v>
      </c>
      <c r="F1528" t="s">
        <v>88</v>
      </c>
      <c r="G1528" t="s">
        <v>9694</v>
      </c>
      <c r="H1528" t="s">
        <v>12403</v>
      </c>
      <c r="I1528" t="s">
        <v>10542</v>
      </c>
      <c r="J1528" t="s">
        <v>10543</v>
      </c>
      <c r="K1528" t="s">
        <v>10544</v>
      </c>
      <c r="L1528" t="s">
        <v>10325</v>
      </c>
      <c r="M1528" t="s">
        <v>10326</v>
      </c>
      <c r="N1528" t="s">
        <v>12265</v>
      </c>
      <c r="O1528" t="s">
        <v>10327</v>
      </c>
      <c r="P1528" t="s">
        <v>10328</v>
      </c>
      <c r="Q1528" t="s">
        <v>10329</v>
      </c>
      <c r="R1528" t="s">
        <v>10327</v>
      </c>
      <c r="S1528" t="s">
        <v>10327</v>
      </c>
      <c r="T1528" t="s">
        <v>10330</v>
      </c>
      <c r="U1528" t="str">
        <f t="shared" si="23"/>
        <v>6217790001098107416672</v>
      </c>
      <c r="V1528" t="e">
        <f>VLOOKUP(U1528,网银退汇!F:G,2,FALSE)</f>
        <v>#N/A</v>
      </c>
      <c r="W1528" t="e">
        <f>VLOOKUP(U1528,网银退汇!F:O,10,FALSE)</f>
        <v>#N/A</v>
      </c>
      <c r="X1528" t="e">
        <f>VLOOKUP(C1528,自助退!L:V,11,FALSE)</f>
        <v>#N/A</v>
      </c>
    </row>
    <row r="1529" spans="1:24">
      <c r="A1529" t="s">
        <v>12265</v>
      </c>
      <c r="B1529" t="s">
        <v>4352</v>
      </c>
      <c r="C1529" t="s">
        <v>9695</v>
      </c>
      <c r="D1529">
        <v>500</v>
      </c>
      <c r="E1529" t="s">
        <v>12404</v>
      </c>
      <c r="F1529" t="s">
        <v>88</v>
      </c>
      <c r="G1529" t="s">
        <v>9691</v>
      </c>
      <c r="H1529" t="s">
        <v>4354</v>
      </c>
      <c r="I1529" t="s">
        <v>10656</v>
      </c>
      <c r="J1529" t="s">
        <v>10657</v>
      </c>
      <c r="K1529" t="s">
        <v>10402</v>
      </c>
      <c r="L1529" t="s">
        <v>10325</v>
      </c>
      <c r="M1529" t="s">
        <v>10326</v>
      </c>
      <c r="N1529" t="s">
        <v>12265</v>
      </c>
      <c r="O1529" t="s">
        <v>10403</v>
      </c>
      <c r="P1529" t="s">
        <v>10328</v>
      </c>
      <c r="Q1529" t="s">
        <v>10329</v>
      </c>
      <c r="R1529" t="s">
        <v>10327</v>
      </c>
      <c r="S1529" t="s">
        <v>10327</v>
      </c>
      <c r="T1529" t="s">
        <v>10330</v>
      </c>
      <c r="U1529" t="str">
        <f t="shared" si="23"/>
        <v>6223691415501737500</v>
      </c>
      <c r="V1529" t="e">
        <f>VLOOKUP(U1529,网银退汇!F:G,2,FALSE)</f>
        <v>#N/A</v>
      </c>
      <c r="W1529" t="e">
        <f>VLOOKUP(U1529,网银退汇!F:O,10,FALSE)</f>
        <v>#N/A</v>
      </c>
      <c r="X1529" t="e">
        <f>VLOOKUP(C1529,自助退!L:V,11,FALSE)</f>
        <v>#N/A</v>
      </c>
    </row>
    <row r="1530" spans="1:24">
      <c r="A1530" t="s">
        <v>12265</v>
      </c>
      <c r="B1530" t="s">
        <v>4355</v>
      </c>
      <c r="C1530" t="s">
        <v>9697</v>
      </c>
      <c r="D1530">
        <v>376</v>
      </c>
      <c r="E1530" t="s">
        <v>12405</v>
      </c>
      <c r="F1530" t="s">
        <v>88</v>
      </c>
      <c r="G1530" t="s">
        <v>9699</v>
      </c>
      <c r="H1530" t="s">
        <v>4357</v>
      </c>
      <c r="I1530" t="s">
        <v>10322</v>
      </c>
      <c r="J1530" t="s">
        <v>10351</v>
      </c>
      <c r="K1530" t="s">
        <v>10352</v>
      </c>
      <c r="L1530" t="s">
        <v>10325</v>
      </c>
      <c r="M1530" t="s">
        <v>10326</v>
      </c>
      <c r="N1530" t="s">
        <v>12265</v>
      </c>
      <c r="O1530" t="s">
        <v>10327</v>
      </c>
      <c r="P1530" t="s">
        <v>10328</v>
      </c>
      <c r="Q1530" t="s">
        <v>10329</v>
      </c>
      <c r="R1530" t="s">
        <v>10327</v>
      </c>
      <c r="S1530" t="s">
        <v>10327</v>
      </c>
      <c r="T1530" t="s">
        <v>10330</v>
      </c>
      <c r="U1530" t="str">
        <f t="shared" si="23"/>
        <v>6212262504000774033376</v>
      </c>
      <c r="V1530" t="e">
        <f>VLOOKUP(U1530,网银退汇!F:G,2,FALSE)</f>
        <v>#N/A</v>
      </c>
      <c r="W1530" t="e">
        <f>VLOOKUP(U1530,网银退汇!F:O,10,FALSE)</f>
        <v>#N/A</v>
      </c>
      <c r="X1530" t="e">
        <f>VLOOKUP(C1530,自助退!L:V,11,FALSE)</f>
        <v>#N/A</v>
      </c>
    </row>
    <row r="1531" spans="1:24">
      <c r="A1531" t="s">
        <v>12265</v>
      </c>
      <c r="B1531" t="s">
        <v>4358</v>
      </c>
      <c r="C1531" t="s">
        <v>9700</v>
      </c>
      <c r="D1531">
        <v>61</v>
      </c>
      <c r="E1531" t="s">
        <v>12406</v>
      </c>
      <c r="F1531" t="s">
        <v>88</v>
      </c>
      <c r="G1531" t="s">
        <v>9702</v>
      </c>
      <c r="H1531" t="s">
        <v>709</v>
      </c>
      <c r="I1531" t="s">
        <v>10335</v>
      </c>
      <c r="J1531" t="s">
        <v>10</v>
      </c>
      <c r="K1531" t="s">
        <v>10336</v>
      </c>
      <c r="L1531" t="s">
        <v>10325</v>
      </c>
      <c r="M1531" t="s">
        <v>10326</v>
      </c>
      <c r="N1531" t="s">
        <v>12265</v>
      </c>
      <c r="O1531" t="s">
        <v>10327</v>
      </c>
      <c r="P1531" t="s">
        <v>10328</v>
      </c>
      <c r="Q1531" t="s">
        <v>10329</v>
      </c>
      <c r="R1531" t="s">
        <v>10327</v>
      </c>
      <c r="S1531" t="s">
        <v>10327</v>
      </c>
      <c r="T1531" t="s">
        <v>10330</v>
      </c>
      <c r="U1531" t="str">
        <f t="shared" si="23"/>
        <v>622575751020082861</v>
      </c>
      <c r="V1531" t="e">
        <f>VLOOKUP(U1531,网银退汇!F:G,2,FALSE)</f>
        <v>#N/A</v>
      </c>
      <c r="W1531" t="e">
        <f>VLOOKUP(U1531,网银退汇!F:O,10,FALSE)</f>
        <v>#N/A</v>
      </c>
      <c r="X1531" t="e">
        <f>VLOOKUP(C1531,自助退!L:V,11,FALSE)</f>
        <v>#N/A</v>
      </c>
    </row>
    <row r="1532" spans="1:24">
      <c r="A1532" t="s">
        <v>12265</v>
      </c>
      <c r="B1532" t="s">
        <v>4360</v>
      </c>
      <c r="C1532" t="s">
        <v>9703</v>
      </c>
      <c r="D1532">
        <v>2826</v>
      </c>
      <c r="E1532" t="s">
        <v>12407</v>
      </c>
      <c r="F1532" t="s">
        <v>88</v>
      </c>
      <c r="G1532" t="s">
        <v>9212</v>
      </c>
      <c r="H1532" t="s">
        <v>12069</v>
      </c>
      <c r="I1532" t="s">
        <v>10656</v>
      </c>
      <c r="J1532" t="s">
        <v>10657</v>
      </c>
      <c r="K1532" t="s">
        <v>10402</v>
      </c>
      <c r="L1532" t="s">
        <v>10325</v>
      </c>
      <c r="M1532" t="s">
        <v>10326</v>
      </c>
      <c r="N1532" t="s">
        <v>12265</v>
      </c>
      <c r="O1532" t="s">
        <v>10403</v>
      </c>
      <c r="P1532" t="s">
        <v>10328</v>
      </c>
      <c r="Q1532" t="s">
        <v>10329</v>
      </c>
      <c r="R1532" t="s">
        <v>10327</v>
      </c>
      <c r="S1532" t="s">
        <v>10327</v>
      </c>
      <c r="T1532" t="s">
        <v>10330</v>
      </c>
      <c r="U1532" t="str">
        <f t="shared" si="23"/>
        <v>62236914471963242826</v>
      </c>
      <c r="V1532" t="e">
        <f>VLOOKUP(U1532,网银退汇!F:G,2,FALSE)</f>
        <v>#N/A</v>
      </c>
      <c r="W1532" t="e">
        <f>VLOOKUP(U1532,网银退汇!F:O,10,FALSE)</f>
        <v>#N/A</v>
      </c>
      <c r="X1532" t="e">
        <f>VLOOKUP(C1532,自助退!L:V,11,FALSE)</f>
        <v>#N/A</v>
      </c>
    </row>
    <row r="1533" spans="1:24">
      <c r="A1533" t="s">
        <v>12265</v>
      </c>
      <c r="B1533" t="s">
        <v>4361</v>
      </c>
      <c r="C1533" t="s">
        <v>9705</v>
      </c>
      <c r="D1533">
        <v>750</v>
      </c>
      <c r="E1533" t="s">
        <v>12408</v>
      </c>
      <c r="F1533" t="s">
        <v>88</v>
      </c>
      <c r="G1533" t="s">
        <v>9707</v>
      </c>
      <c r="H1533" t="s">
        <v>1641</v>
      </c>
      <c r="I1533" t="s">
        <v>10416</v>
      </c>
      <c r="J1533" t="s">
        <v>10424</v>
      </c>
      <c r="K1533" t="s">
        <v>10425</v>
      </c>
      <c r="L1533" t="s">
        <v>10325</v>
      </c>
      <c r="M1533" t="s">
        <v>10326</v>
      </c>
      <c r="N1533" t="s">
        <v>12265</v>
      </c>
      <c r="O1533" t="s">
        <v>10327</v>
      </c>
      <c r="P1533" t="s">
        <v>10328</v>
      </c>
      <c r="Q1533" t="s">
        <v>10329</v>
      </c>
      <c r="R1533" t="s">
        <v>10327</v>
      </c>
      <c r="S1533" t="s">
        <v>10327</v>
      </c>
      <c r="T1533" t="s">
        <v>10330</v>
      </c>
      <c r="U1533" t="str">
        <f t="shared" si="23"/>
        <v>6222520598304356750</v>
      </c>
      <c r="V1533" t="e">
        <f>VLOOKUP(U1533,网银退汇!F:G,2,FALSE)</f>
        <v>#N/A</v>
      </c>
      <c r="W1533" t="e">
        <f>VLOOKUP(U1533,网银退汇!F:O,10,FALSE)</f>
        <v>#N/A</v>
      </c>
      <c r="X1533" t="e">
        <f>VLOOKUP(C1533,自助退!L:V,11,FALSE)</f>
        <v>#N/A</v>
      </c>
    </row>
    <row r="1534" spans="1:24">
      <c r="A1534" t="s">
        <v>12265</v>
      </c>
      <c r="B1534" t="s">
        <v>4362</v>
      </c>
      <c r="C1534" t="s">
        <v>9708</v>
      </c>
      <c r="D1534">
        <v>12</v>
      </c>
      <c r="E1534" t="s">
        <v>12409</v>
      </c>
      <c r="F1534" t="s">
        <v>88</v>
      </c>
      <c r="G1534" t="s">
        <v>9710</v>
      </c>
      <c r="H1534" t="s">
        <v>4364</v>
      </c>
      <c r="I1534" t="s">
        <v>10322</v>
      </c>
      <c r="J1534" t="s">
        <v>10359</v>
      </c>
      <c r="K1534" t="s">
        <v>10360</v>
      </c>
      <c r="L1534" t="s">
        <v>10325</v>
      </c>
      <c r="M1534" t="s">
        <v>10326</v>
      </c>
      <c r="N1534" t="s">
        <v>12265</v>
      </c>
      <c r="O1534" t="s">
        <v>10327</v>
      </c>
      <c r="P1534" t="s">
        <v>10328</v>
      </c>
      <c r="Q1534" t="s">
        <v>10329</v>
      </c>
      <c r="R1534" t="s">
        <v>10327</v>
      </c>
      <c r="S1534" t="s">
        <v>10327</v>
      </c>
      <c r="T1534" t="s">
        <v>10330</v>
      </c>
      <c r="U1534" t="str">
        <f t="shared" si="23"/>
        <v>621660750000191068812</v>
      </c>
      <c r="V1534" t="e">
        <f>VLOOKUP(U1534,网银退汇!F:G,2,FALSE)</f>
        <v>#N/A</v>
      </c>
      <c r="W1534" t="e">
        <f>VLOOKUP(U1534,网银退汇!F:O,10,FALSE)</f>
        <v>#N/A</v>
      </c>
      <c r="X1534" t="e">
        <f>VLOOKUP(C1534,自助退!L:V,11,FALSE)</f>
        <v>#N/A</v>
      </c>
    </row>
    <row r="1535" spans="1:24">
      <c r="A1535" t="s">
        <v>12265</v>
      </c>
      <c r="B1535" t="s">
        <v>4365</v>
      </c>
      <c r="C1535" t="s">
        <v>9711</v>
      </c>
      <c r="D1535">
        <v>1491</v>
      </c>
      <c r="E1535" t="s">
        <v>12410</v>
      </c>
      <c r="F1535" t="s">
        <v>88</v>
      </c>
      <c r="G1535" t="s">
        <v>9713</v>
      </c>
      <c r="H1535" t="s">
        <v>12411</v>
      </c>
      <c r="I1535" t="s">
        <v>11551</v>
      </c>
      <c r="J1535" t="s">
        <v>12412</v>
      </c>
      <c r="K1535" t="s">
        <v>12413</v>
      </c>
      <c r="L1535" t="s">
        <v>10325</v>
      </c>
      <c r="M1535" t="s">
        <v>10326</v>
      </c>
      <c r="N1535" t="s">
        <v>12265</v>
      </c>
      <c r="O1535" t="s">
        <v>10327</v>
      </c>
      <c r="P1535" t="s">
        <v>10328</v>
      </c>
      <c r="Q1535" t="s">
        <v>10329</v>
      </c>
      <c r="R1535" t="s">
        <v>10327</v>
      </c>
      <c r="S1535" t="s">
        <v>10327</v>
      </c>
      <c r="T1535" t="s">
        <v>10330</v>
      </c>
      <c r="U1535" t="str">
        <f t="shared" si="23"/>
        <v>62303999910194036701491</v>
      </c>
      <c r="V1535" t="e">
        <f>VLOOKUP(U1535,网银退汇!F:G,2,FALSE)</f>
        <v>#N/A</v>
      </c>
      <c r="W1535" t="e">
        <f>VLOOKUP(U1535,网银退汇!F:O,10,FALSE)</f>
        <v>#N/A</v>
      </c>
      <c r="X1535" t="e">
        <f>VLOOKUP(C1535,自助退!L:V,11,FALSE)</f>
        <v>#N/A</v>
      </c>
    </row>
    <row r="1536" spans="1:24">
      <c r="A1536" t="s">
        <v>12265</v>
      </c>
      <c r="B1536" t="s">
        <v>4368</v>
      </c>
      <c r="C1536" t="s">
        <v>9714</v>
      </c>
      <c r="D1536">
        <v>5000</v>
      </c>
      <c r="E1536" t="s">
        <v>12414</v>
      </c>
      <c r="F1536" t="s">
        <v>88</v>
      </c>
      <c r="G1536" t="s">
        <v>4975</v>
      </c>
      <c r="H1536" t="s">
        <v>12415</v>
      </c>
      <c r="I1536" t="s">
        <v>10335</v>
      </c>
      <c r="J1536" t="s">
        <v>10</v>
      </c>
      <c r="K1536" t="s">
        <v>10336</v>
      </c>
      <c r="L1536" t="s">
        <v>10325</v>
      </c>
      <c r="M1536" t="s">
        <v>10326</v>
      </c>
      <c r="N1536" t="s">
        <v>12265</v>
      </c>
      <c r="O1536" t="s">
        <v>10327</v>
      </c>
      <c r="P1536" t="s">
        <v>10328</v>
      </c>
      <c r="Q1536" t="s">
        <v>10329</v>
      </c>
      <c r="R1536" t="s">
        <v>10327</v>
      </c>
      <c r="S1536" t="s">
        <v>10327</v>
      </c>
      <c r="T1536" t="s">
        <v>10330</v>
      </c>
      <c r="U1536" t="str">
        <f t="shared" si="23"/>
        <v>62257600167390675000</v>
      </c>
      <c r="V1536" t="e">
        <f>VLOOKUP(U1536,网银退汇!F:G,2,FALSE)</f>
        <v>#N/A</v>
      </c>
      <c r="W1536" t="e">
        <f>VLOOKUP(U1536,网银退汇!F:O,10,FALSE)</f>
        <v>#N/A</v>
      </c>
      <c r="X1536" t="e">
        <f>VLOOKUP(C1536,自助退!L:V,11,FALSE)</f>
        <v>#N/A</v>
      </c>
    </row>
    <row r="1537" spans="1:24">
      <c r="A1537" t="s">
        <v>12265</v>
      </c>
      <c r="B1537" t="s">
        <v>4369</v>
      </c>
      <c r="C1537" t="s">
        <v>9716</v>
      </c>
      <c r="D1537">
        <v>9000</v>
      </c>
      <c r="E1537" t="s">
        <v>12416</v>
      </c>
      <c r="F1537" t="s">
        <v>88</v>
      </c>
      <c r="G1537" t="s">
        <v>9718</v>
      </c>
      <c r="H1537" t="s">
        <v>12417</v>
      </c>
      <c r="I1537" t="s">
        <v>10322</v>
      </c>
      <c r="J1537" t="s">
        <v>10381</v>
      </c>
      <c r="K1537" t="s">
        <v>10382</v>
      </c>
      <c r="L1537" t="s">
        <v>10325</v>
      </c>
      <c r="M1537" t="s">
        <v>10326</v>
      </c>
      <c r="N1537" t="s">
        <v>12265</v>
      </c>
      <c r="O1537" t="s">
        <v>10327</v>
      </c>
      <c r="P1537" t="s">
        <v>10328</v>
      </c>
      <c r="Q1537" t="s">
        <v>10329</v>
      </c>
      <c r="R1537" t="s">
        <v>10327</v>
      </c>
      <c r="S1537" t="s">
        <v>10327</v>
      </c>
      <c r="T1537" t="s">
        <v>10330</v>
      </c>
      <c r="U1537" t="str">
        <f t="shared" si="23"/>
        <v>62284808682988016719000</v>
      </c>
      <c r="V1537" t="e">
        <f>VLOOKUP(U1537,网银退汇!F:G,2,FALSE)</f>
        <v>#N/A</v>
      </c>
      <c r="W1537" t="e">
        <f>VLOOKUP(U1537,网银退汇!F:O,10,FALSE)</f>
        <v>#N/A</v>
      </c>
      <c r="X1537" t="e">
        <f>VLOOKUP(C1537,自助退!L:V,11,FALSE)</f>
        <v>#N/A</v>
      </c>
    </row>
    <row r="1538" spans="1:24">
      <c r="A1538" t="s">
        <v>12265</v>
      </c>
      <c r="B1538" t="s">
        <v>4372</v>
      </c>
      <c r="C1538" t="s">
        <v>9719</v>
      </c>
      <c r="D1538">
        <v>1000</v>
      </c>
      <c r="E1538" t="s">
        <v>12418</v>
      </c>
      <c r="F1538" t="s">
        <v>88</v>
      </c>
      <c r="G1538" t="s">
        <v>9718</v>
      </c>
      <c r="H1538" t="s">
        <v>12417</v>
      </c>
      <c r="I1538" t="s">
        <v>10322</v>
      </c>
      <c r="J1538" t="s">
        <v>10381</v>
      </c>
      <c r="K1538" t="s">
        <v>10382</v>
      </c>
      <c r="L1538" t="s">
        <v>10325</v>
      </c>
      <c r="M1538" t="s">
        <v>10326</v>
      </c>
      <c r="N1538" t="s">
        <v>12265</v>
      </c>
      <c r="O1538" t="s">
        <v>10327</v>
      </c>
      <c r="P1538" t="s">
        <v>10328</v>
      </c>
      <c r="Q1538" t="s">
        <v>10329</v>
      </c>
      <c r="R1538" t="s">
        <v>10327</v>
      </c>
      <c r="S1538" t="s">
        <v>10327</v>
      </c>
      <c r="T1538" t="s">
        <v>10330</v>
      </c>
      <c r="U1538" t="str">
        <f t="shared" ref="U1538:U1601" si="24">G1538&amp;D1538</f>
        <v>62284808682988016711000</v>
      </c>
      <c r="V1538" t="e">
        <f>VLOOKUP(U1538,网银退汇!F:G,2,FALSE)</f>
        <v>#N/A</v>
      </c>
      <c r="W1538" t="e">
        <f>VLOOKUP(U1538,网银退汇!F:O,10,FALSE)</f>
        <v>#N/A</v>
      </c>
      <c r="X1538" t="e">
        <f>VLOOKUP(C1538,自助退!L:V,11,FALSE)</f>
        <v>#N/A</v>
      </c>
    </row>
    <row r="1539" spans="1:24">
      <c r="A1539" t="s">
        <v>12265</v>
      </c>
      <c r="B1539" t="s">
        <v>4373</v>
      </c>
      <c r="C1539" t="s">
        <v>9721</v>
      </c>
      <c r="D1539">
        <v>911</v>
      </c>
      <c r="E1539" t="s">
        <v>12419</v>
      </c>
      <c r="F1539" t="s">
        <v>88</v>
      </c>
      <c r="G1539" t="s">
        <v>9723</v>
      </c>
      <c r="H1539" t="s">
        <v>4375</v>
      </c>
      <c r="I1539" t="s">
        <v>10322</v>
      </c>
      <c r="J1539" t="s">
        <v>10351</v>
      </c>
      <c r="K1539" t="s">
        <v>10352</v>
      </c>
      <c r="L1539" t="s">
        <v>10325</v>
      </c>
      <c r="M1539" t="s">
        <v>10326</v>
      </c>
      <c r="N1539" t="s">
        <v>12265</v>
      </c>
      <c r="O1539" t="s">
        <v>10327</v>
      </c>
      <c r="P1539" t="s">
        <v>10328</v>
      </c>
      <c r="Q1539" t="s">
        <v>10329</v>
      </c>
      <c r="R1539" t="s">
        <v>10327</v>
      </c>
      <c r="S1539" t="s">
        <v>10327</v>
      </c>
      <c r="T1539" t="s">
        <v>10330</v>
      </c>
      <c r="U1539" t="str">
        <f t="shared" si="24"/>
        <v>6212262502013627784911</v>
      </c>
      <c r="V1539" t="e">
        <f>VLOOKUP(U1539,网银退汇!F:G,2,FALSE)</f>
        <v>#N/A</v>
      </c>
      <c r="W1539" t="e">
        <f>VLOOKUP(U1539,网银退汇!F:O,10,FALSE)</f>
        <v>#N/A</v>
      </c>
      <c r="X1539" t="e">
        <f>VLOOKUP(C1539,自助退!L:V,11,FALSE)</f>
        <v>#N/A</v>
      </c>
    </row>
    <row r="1540" spans="1:24">
      <c r="A1540" t="s">
        <v>12265</v>
      </c>
      <c r="B1540" t="s">
        <v>4376</v>
      </c>
      <c r="C1540" t="s">
        <v>9724</v>
      </c>
      <c r="D1540">
        <v>500</v>
      </c>
      <c r="E1540" t="s">
        <v>12420</v>
      </c>
      <c r="F1540" t="s">
        <v>88</v>
      </c>
      <c r="G1540" t="s">
        <v>9726</v>
      </c>
      <c r="H1540" t="s">
        <v>4378</v>
      </c>
      <c r="I1540" t="s">
        <v>10335</v>
      </c>
      <c r="J1540" t="s">
        <v>10374</v>
      </c>
      <c r="K1540" t="s">
        <v>10375</v>
      </c>
      <c r="L1540" t="s">
        <v>10325</v>
      </c>
      <c r="M1540" t="s">
        <v>10326</v>
      </c>
      <c r="N1540" t="s">
        <v>12265</v>
      </c>
      <c r="O1540" t="s">
        <v>10327</v>
      </c>
      <c r="P1540" t="s">
        <v>10328</v>
      </c>
      <c r="Q1540" t="s">
        <v>10329</v>
      </c>
      <c r="R1540" t="s">
        <v>10327</v>
      </c>
      <c r="S1540" t="s">
        <v>10327</v>
      </c>
      <c r="T1540" t="s">
        <v>10330</v>
      </c>
      <c r="U1540" t="str">
        <f t="shared" si="24"/>
        <v>6221550331057046500</v>
      </c>
      <c r="V1540" t="e">
        <f>VLOOKUP(U1540,网银退汇!F:G,2,FALSE)</f>
        <v>#N/A</v>
      </c>
      <c r="W1540" t="e">
        <f>VLOOKUP(U1540,网银退汇!F:O,10,FALSE)</f>
        <v>#N/A</v>
      </c>
      <c r="X1540" t="e">
        <f>VLOOKUP(C1540,自助退!L:V,11,FALSE)</f>
        <v>#N/A</v>
      </c>
    </row>
    <row r="1541" spans="1:24">
      <c r="A1541" t="s">
        <v>12265</v>
      </c>
      <c r="B1541" t="s">
        <v>4379</v>
      </c>
      <c r="C1541" t="s">
        <v>9727</v>
      </c>
      <c r="D1541">
        <v>200</v>
      </c>
      <c r="E1541" t="s">
        <v>12421</v>
      </c>
      <c r="F1541" t="s">
        <v>88</v>
      </c>
      <c r="G1541" t="s">
        <v>9726</v>
      </c>
      <c r="H1541" t="s">
        <v>4378</v>
      </c>
      <c r="I1541" t="s">
        <v>10335</v>
      </c>
      <c r="J1541" t="s">
        <v>10374</v>
      </c>
      <c r="K1541" t="s">
        <v>10375</v>
      </c>
      <c r="L1541" t="s">
        <v>10325</v>
      </c>
      <c r="M1541" t="s">
        <v>10326</v>
      </c>
      <c r="N1541" t="s">
        <v>12265</v>
      </c>
      <c r="O1541" t="s">
        <v>10327</v>
      </c>
      <c r="P1541" t="s">
        <v>10328</v>
      </c>
      <c r="Q1541" t="s">
        <v>10329</v>
      </c>
      <c r="R1541" t="s">
        <v>10327</v>
      </c>
      <c r="S1541" t="s">
        <v>10327</v>
      </c>
      <c r="T1541" t="s">
        <v>10330</v>
      </c>
      <c r="U1541" t="str">
        <f t="shared" si="24"/>
        <v>6221550331057046200</v>
      </c>
      <c r="V1541" t="e">
        <f>VLOOKUP(U1541,网银退汇!F:G,2,FALSE)</f>
        <v>#N/A</v>
      </c>
      <c r="W1541" t="e">
        <f>VLOOKUP(U1541,网银退汇!F:O,10,FALSE)</f>
        <v>#N/A</v>
      </c>
      <c r="X1541" t="e">
        <f>VLOOKUP(C1541,自助退!L:V,11,FALSE)</f>
        <v>#N/A</v>
      </c>
    </row>
    <row r="1542" spans="1:24">
      <c r="A1542" t="s">
        <v>12265</v>
      </c>
      <c r="B1542" t="s">
        <v>4380</v>
      </c>
      <c r="C1542" t="s">
        <v>9729</v>
      </c>
      <c r="D1542">
        <v>50</v>
      </c>
      <c r="E1542" t="s">
        <v>12422</v>
      </c>
      <c r="F1542" t="s">
        <v>88</v>
      </c>
      <c r="G1542" t="s">
        <v>9726</v>
      </c>
      <c r="H1542" t="s">
        <v>4378</v>
      </c>
      <c r="I1542" t="s">
        <v>10335</v>
      </c>
      <c r="J1542" t="s">
        <v>10374</v>
      </c>
      <c r="K1542" t="s">
        <v>10375</v>
      </c>
      <c r="L1542" t="s">
        <v>10325</v>
      </c>
      <c r="M1542" t="s">
        <v>10326</v>
      </c>
      <c r="N1542" t="s">
        <v>12265</v>
      </c>
      <c r="O1542" t="s">
        <v>10327</v>
      </c>
      <c r="P1542" t="s">
        <v>10328</v>
      </c>
      <c r="Q1542" t="s">
        <v>10329</v>
      </c>
      <c r="R1542" t="s">
        <v>10327</v>
      </c>
      <c r="S1542" t="s">
        <v>10327</v>
      </c>
      <c r="T1542" t="s">
        <v>10330</v>
      </c>
      <c r="U1542" t="str">
        <f t="shared" si="24"/>
        <v>622155033105704650</v>
      </c>
      <c r="V1542" t="e">
        <f>VLOOKUP(U1542,网银退汇!F:G,2,FALSE)</f>
        <v>#N/A</v>
      </c>
      <c r="W1542" t="e">
        <f>VLOOKUP(U1542,网银退汇!F:O,10,FALSE)</f>
        <v>#N/A</v>
      </c>
      <c r="X1542" t="e">
        <f>VLOOKUP(C1542,自助退!L:V,11,FALSE)</f>
        <v>#N/A</v>
      </c>
    </row>
    <row r="1543" spans="1:24">
      <c r="A1543" t="s">
        <v>12265</v>
      </c>
      <c r="B1543" t="s">
        <v>4381</v>
      </c>
      <c r="C1543" t="s">
        <v>9731</v>
      </c>
      <c r="D1543">
        <v>2000</v>
      </c>
      <c r="E1543" t="s">
        <v>12423</v>
      </c>
      <c r="F1543" t="s">
        <v>88</v>
      </c>
      <c r="G1543" t="s">
        <v>9733</v>
      </c>
      <c r="H1543" t="s">
        <v>4383</v>
      </c>
      <c r="I1543" t="s">
        <v>10322</v>
      </c>
      <c r="J1543" t="s">
        <v>10331</v>
      </c>
      <c r="K1543" t="s">
        <v>10332</v>
      </c>
      <c r="L1543" t="s">
        <v>10325</v>
      </c>
      <c r="M1543" t="s">
        <v>10326</v>
      </c>
      <c r="N1543" t="s">
        <v>12265</v>
      </c>
      <c r="O1543" t="s">
        <v>10327</v>
      </c>
      <c r="P1543" t="s">
        <v>10328</v>
      </c>
      <c r="Q1543" t="s">
        <v>10329</v>
      </c>
      <c r="R1543" t="s">
        <v>10327</v>
      </c>
      <c r="S1543" t="s">
        <v>10327</v>
      </c>
      <c r="T1543" t="s">
        <v>10330</v>
      </c>
      <c r="U1543" t="str">
        <f t="shared" si="24"/>
        <v>62169142000433792000</v>
      </c>
      <c r="V1543" t="e">
        <f>VLOOKUP(U1543,网银退汇!F:G,2,FALSE)</f>
        <v>#N/A</v>
      </c>
      <c r="W1543" t="e">
        <f>VLOOKUP(U1543,网银退汇!F:O,10,FALSE)</f>
        <v>#N/A</v>
      </c>
      <c r="X1543" t="e">
        <f>VLOOKUP(C1543,自助退!L:V,11,FALSE)</f>
        <v>#N/A</v>
      </c>
    </row>
    <row r="1544" spans="1:24">
      <c r="A1544" t="s">
        <v>12265</v>
      </c>
      <c r="B1544" t="s">
        <v>4386</v>
      </c>
      <c r="C1544" t="s">
        <v>9738</v>
      </c>
      <c r="D1544">
        <v>192</v>
      </c>
      <c r="E1544" t="s">
        <v>12424</v>
      </c>
      <c r="F1544" t="s">
        <v>88</v>
      </c>
      <c r="G1544" t="s">
        <v>9740</v>
      </c>
      <c r="H1544" t="s">
        <v>4388</v>
      </c>
      <c r="I1544" t="s">
        <v>10335</v>
      </c>
      <c r="J1544" t="s">
        <v>10</v>
      </c>
      <c r="K1544" t="s">
        <v>10336</v>
      </c>
      <c r="L1544" t="s">
        <v>10325</v>
      </c>
      <c r="M1544" t="s">
        <v>10326</v>
      </c>
      <c r="N1544" t="s">
        <v>12265</v>
      </c>
      <c r="O1544" t="s">
        <v>10327</v>
      </c>
      <c r="P1544" t="s">
        <v>10328</v>
      </c>
      <c r="Q1544" t="s">
        <v>10329</v>
      </c>
      <c r="R1544" t="s">
        <v>10327</v>
      </c>
      <c r="S1544" t="s">
        <v>10327</v>
      </c>
      <c r="T1544" t="s">
        <v>10330</v>
      </c>
      <c r="U1544" t="str">
        <f t="shared" si="24"/>
        <v>6214858710943242192</v>
      </c>
      <c r="V1544" t="e">
        <f>VLOOKUP(U1544,网银退汇!F:G,2,FALSE)</f>
        <v>#N/A</v>
      </c>
      <c r="W1544" t="e">
        <f>VLOOKUP(U1544,网银退汇!F:O,10,FALSE)</f>
        <v>#N/A</v>
      </c>
      <c r="X1544" t="e">
        <f>VLOOKUP(C1544,自助退!L:V,11,FALSE)</f>
        <v>#N/A</v>
      </c>
    </row>
    <row r="1545" spans="1:24">
      <c r="A1545" t="s">
        <v>12265</v>
      </c>
      <c r="B1545" t="s">
        <v>4389</v>
      </c>
      <c r="C1545" t="s">
        <v>9741</v>
      </c>
      <c r="D1545">
        <v>789</v>
      </c>
      <c r="E1545" t="s">
        <v>12425</v>
      </c>
      <c r="F1545" t="s">
        <v>88</v>
      </c>
      <c r="G1545" t="s">
        <v>9743</v>
      </c>
      <c r="H1545" t="s">
        <v>4391</v>
      </c>
      <c r="I1545" t="s">
        <v>10335</v>
      </c>
      <c r="J1545" t="s">
        <v>10</v>
      </c>
      <c r="K1545" t="s">
        <v>10336</v>
      </c>
      <c r="L1545" t="s">
        <v>10325</v>
      </c>
      <c r="M1545" t="s">
        <v>10326</v>
      </c>
      <c r="N1545" t="s">
        <v>12265</v>
      </c>
      <c r="O1545" t="s">
        <v>10327</v>
      </c>
      <c r="P1545" t="s">
        <v>10328</v>
      </c>
      <c r="Q1545" t="s">
        <v>10329</v>
      </c>
      <c r="R1545" t="s">
        <v>10327</v>
      </c>
      <c r="S1545" t="s">
        <v>10327</v>
      </c>
      <c r="T1545" t="s">
        <v>10330</v>
      </c>
      <c r="U1545" t="str">
        <f t="shared" si="24"/>
        <v>6214858710940594789</v>
      </c>
      <c r="V1545" t="e">
        <f>VLOOKUP(U1545,网银退汇!F:G,2,FALSE)</f>
        <v>#N/A</v>
      </c>
      <c r="W1545" t="e">
        <f>VLOOKUP(U1545,网银退汇!F:O,10,FALSE)</f>
        <v>#N/A</v>
      </c>
      <c r="X1545" t="e">
        <f>VLOOKUP(C1545,自助退!L:V,11,FALSE)</f>
        <v>#N/A</v>
      </c>
    </row>
    <row r="1546" spans="1:24">
      <c r="A1546" t="s">
        <v>12265</v>
      </c>
      <c r="B1546" t="s">
        <v>9744</v>
      </c>
      <c r="C1546" t="s">
        <v>9745</v>
      </c>
      <c r="D1546">
        <v>836</v>
      </c>
      <c r="E1546" t="s">
        <v>12426</v>
      </c>
      <c r="F1546" t="s">
        <v>96</v>
      </c>
      <c r="G1546" t="s">
        <v>5117</v>
      </c>
      <c r="H1546" t="s">
        <v>4393</v>
      </c>
      <c r="I1546" t="s">
        <v>10656</v>
      </c>
      <c r="J1546" t="s">
        <v>10657</v>
      </c>
      <c r="K1546" t="s">
        <v>10402</v>
      </c>
      <c r="L1546" t="s">
        <v>10325</v>
      </c>
      <c r="M1546" t="s">
        <v>10364</v>
      </c>
      <c r="N1546" t="s">
        <v>12265</v>
      </c>
      <c r="O1546" t="s">
        <v>10403</v>
      </c>
      <c r="P1546" t="s">
        <v>10328</v>
      </c>
      <c r="Q1546" t="s">
        <v>10365</v>
      </c>
      <c r="R1546" t="s">
        <v>10327</v>
      </c>
      <c r="S1546" t="s">
        <v>10327</v>
      </c>
      <c r="T1546" t="s">
        <v>10366</v>
      </c>
      <c r="U1546" t="str">
        <f t="shared" si="24"/>
        <v>6231900000054782327836</v>
      </c>
      <c r="V1546">
        <f>VLOOKUP(U1546,网银退汇!F:G,2,FALSE)</f>
        <v>836</v>
      </c>
      <c r="W1546" t="str">
        <f>VLOOKUP(U1546,网银退汇!F:O,10,FALSE)</f>
        <v>20170628</v>
      </c>
      <c r="X1546">
        <f>VLOOKUP(C1546,自助退!L:V,11,FALSE)</f>
        <v>836</v>
      </c>
    </row>
    <row r="1547" spans="1:24">
      <c r="A1547" t="s">
        <v>12265</v>
      </c>
      <c r="B1547" t="s">
        <v>4394</v>
      </c>
      <c r="C1547" t="s">
        <v>9747</v>
      </c>
      <c r="D1547">
        <v>60</v>
      </c>
      <c r="E1547" t="s">
        <v>12427</v>
      </c>
      <c r="F1547" t="s">
        <v>88</v>
      </c>
      <c r="G1547" t="s">
        <v>9749</v>
      </c>
      <c r="H1547" t="s">
        <v>4396</v>
      </c>
      <c r="I1547" t="s">
        <v>10322</v>
      </c>
      <c r="J1547" t="s">
        <v>10381</v>
      </c>
      <c r="K1547" t="s">
        <v>10382</v>
      </c>
      <c r="L1547" t="s">
        <v>10325</v>
      </c>
      <c r="M1547" t="s">
        <v>10326</v>
      </c>
      <c r="N1547" t="s">
        <v>12265</v>
      </c>
      <c r="O1547" t="s">
        <v>10327</v>
      </c>
      <c r="P1547" t="s">
        <v>10328</v>
      </c>
      <c r="Q1547" t="s">
        <v>10329</v>
      </c>
      <c r="R1547" t="s">
        <v>10327</v>
      </c>
      <c r="S1547" t="s">
        <v>10327</v>
      </c>
      <c r="T1547" t="s">
        <v>10330</v>
      </c>
      <c r="U1547" t="str">
        <f t="shared" si="24"/>
        <v>622848193800668647160</v>
      </c>
      <c r="V1547" t="e">
        <f>VLOOKUP(U1547,网银退汇!F:G,2,FALSE)</f>
        <v>#N/A</v>
      </c>
      <c r="W1547" t="e">
        <f>VLOOKUP(U1547,网银退汇!F:O,10,FALSE)</f>
        <v>#N/A</v>
      </c>
      <c r="X1547" t="e">
        <f>VLOOKUP(C1547,自助退!L:V,11,FALSE)</f>
        <v>#N/A</v>
      </c>
    </row>
    <row r="1548" spans="1:24">
      <c r="A1548" t="s">
        <v>12265</v>
      </c>
      <c r="B1548" t="s">
        <v>4397</v>
      </c>
      <c r="C1548" t="s">
        <v>9750</v>
      </c>
      <c r="D1548">
        <v>1277</v>
      </c>
      <c r="E1548" t="s">
        <v>12428</v>
      </c>
      <c r="F1548" t="s">
        <v>88</v>
      </c>
      <c r="G1548" t="s">
        <v>9752</v>
      </c>
      <c r="H1548" t="s">
        <v>4399</v>
      </c>
      <c r="I1548" t="s">
        <v>10322</v>
      </c>
      <c r="J1548" t="s">
        <v>10351</v>
      </c>
      <c r="K1548" t="s">
        <v>10352</v>
      </c>
      <c r="L1548" t="s">
        <v>10325</v>
      </c>
      <c r="M1548" t="s">
        <v>10326</v>
      </c>
      <c r="N1548" t="s">
        <v>12265</v>
      </c>
      <c r="O1548" t="s">
        <v>10327</v>
      </c>
      <c r="P1548" t="s">
        <v>10328</v>
      </c>
      <c r="Q1548" t="s">
        <v>10329</v>
      </c>
      <c r="R1548" t="s">
        <v>10327</v>
      </c>
      <c r="S1548" t="s">
        <v>10327</v>
      </c>
      <c r="T1548" t="s">
        <v>10330</v>
      </c>
      <c r="U1548" t="str">
        <f t="shared" si="24"/>
        <v>62122625170002535271277</v>
      </c>
      <c r="V1548" t="e">
        <f>VLOOKUP(U1548,网银退汇!F:G,2,FALSE)</f>
        <v>#N/A</v>
      </c>
      <c r="W1548" t="e">
        <f>VLOOKUP(U1548,网银退汇!F:O,10,FALSE)</f>
        <v>#N/A</v>
      </c>
      <c r="X1548" t="e">
        <f>VLOOKUP(C1548,自助退!L:V,11,FALSE)</f>
        <v>#N/A</v>
      </c>
    </row>
    <row r="1549" spans="1:24">
      <c r="A1549" t="s">
        <v>12265</v>
      </c>
      <c r="B1549" t="s">
        <v>4400</v>
      </c>
      <c r="C1549" t="s">
        <v>9753</v>
      </c>
      <c r="D1549">
        <v>492</v>
      </c>
      <c r="E1549" t="s">
        <v>12429</v>
      </c>
      <c r="F1549" t="s">
        <v>88</v>
      </c>
      <c r="G1549" t="s">
        <v>9755</v>
      </c>
      <c r="H1549" t="s">
        <v>4402</v>
      </c>
      <c r="I1549" t="s">
        <v>10322</v>
      </c>
      <c r="J1549" t="s">
        <v>10381</v>
      </c>
      <c r="K1549" t="s">
        <v>10382</v>
      </c>
      <c r="L1549" t="s">
        <v>10325</v>
      </c>
      <c r="M1549" t="s">
        <v>10326</v>
      </c>
      <c r="N1549" t="s">
        <v>12265</v>
      </c>
      <c r="O1549" t="s">
        <v>10327</v>
      </c>
      <c r="P1549" t="s">
        <v>10328</v>
      </c>
      <c r="Q1549" t="s">
        <v>10329</v>
      </c>
      <c r="R1549" t="s">
        <v>10327</v>
      </c>
      <c r="S1549" t="s">
        <v>10327</v>
      </c>
      <c r="T1549" t="s">
        <v>10330</v>
      </c>
      <c r="U1549" t="str">
        <f t="shared" si="24"/>
        <v>6228483340195159618492</v>
      </c>
      <c r="V1549" t="e">
        <f>VLOOKUP(U1549,网银退汇!F:G,2,FALSE)</f>
        <v>#N/A</v>
      </c>
      <c r="W1549" t="e">
        <f>VLOOKUP(U1549,网银退汇!F:O,10,FALSE)</f>
        <v>#N/A</v>
      </c>
      <c r="X1549" t="e">
        <f>VLOOKUP(C1549,自助退!L:V,11,FALSE)</f>
        <v>#N/A</v>
      </c>
    </row>
    <row r="1550" spans="1:24">
      <c r="A1550" t="s">
        <v>12265</v>
      </c>
      <c r="B1550" t="s">
        <v>4403</v>
      </c>
      <c r="C1550" t="s">
        <v>9756</v>
      </c>
      <c r="D1550">
        <v>90</v>
      </c>
      <c r="E1550" t="s">
        <v>12430</v>
      </c>
      <c r="F1550" t="s">
        <v>88</v>
      </c>
      <c r="G1550" t="s">
        <v>9758</v>
      </c>
      <c r="H1550" t="s">
        <v>4405</v>
      </c>
      <c r="I1550" t="s">
        <v>10656</v>
      </c>
      <c r="J1550" t="s">
        <v>10657</v>
      </c>
      <c r="K1550" t="s">
        <v>10402</v>
      </c>
      <c r="L1550" t="s">
        <v>10325</v>
      </c>
      <c r="M1550" t="s">
        <v>10326</v>
      </c>
      <c r="N1550" t="s">
        <v>12265</v>
      </c>
      <c r="O1550" t="s">
        <v>10403</v>
      </c>
      <c r="P1550" t="s">
        <v>10328</v>
      </c>
      <c r="Q1550" t="s">
        <v>10329</v>
      </c>
      <c r="R1550" t="s">
        <v>10327</v>
      </c>
      <c r="S1550" t="s">
        <v>10327</v>
      </c>
      <c r="T1550" t="s">
        <v>10330</v>
      </c>
      <c r="U1550" t="str">
        <f t="shared" si="24"/>
        <v>622369174611504190</v>
      </c>
      <c r="V1550" t="e">
        <f>VLOOKUP(U1550,网银退汇!F:G,2,FALSE)</f>
        <v>#N/A</v>
      </c>
      <c r="W1550" t="e">
        <f>VLOOKUP(U1550,网银退汇!F:O,10,FALSE)</f>
        <v>#N/A</v>
      </c>
      <c r="X1550" t="e">
        <f>VLOOKUP(C1550,自助退!L:V,11,FALSE)</f>
        <v>#N/A</v>
      </c>
    </row>
    <row r="1551" spans="1:24">
      <c r="A1551" t="s">
        <v>12265</v>
      </c>
      <c r="B1551" t="s">
        <v>4406</v>
      </c>
      <c r="C1551" t="s">
        <v>9759</v>
      </c>
      <c r="D1551">
        <v>85</v>
      </c>
      <c r="E1551" t="s">
        <v>12431</v>
      </c>
      <c r="F1551" t="s">
        <v>88</v>
      </c>
      <c r="G1551" t="s">
        <v>9761</v>
      </c>
      <c r="H1551" t="s">
        <v>12432</v>
      </c>
      <c r="I1551" t="s">
        <v>10335</v>
      </c>
      <c r="J1551" t="s">
        <v>10</v>
      </c>
      <c r="K1551" t="s">
        <v>10336</v>
      </c>
      <c r="L1551" t="s">
        <v>10325</v>
      </c>
      <c r="M1551" t="s">
        <v>10326</v>
      </c>
      <c r="N1551" t="s">
        <v>12265</v>
      </c>
      <c r="O1551" t="s">
        <v>10327</v>
      </c>
      <c r="P1551" t="s">
        <v>10328</v>
      </c>
      <c r="Q1551" t="s">
        <v>10329</v>
      </c>
      <c r="R1551" t="s">
        <v>10327</v>
      </c>
      <c r="S1551" t="s">
        <v>10327</v>
      </c>
      <c r="T1551" t="s">
        <v>10330</v>
      </c>
      <c r="U1551" t="str">
        <f t="shared" si="24"/>
        <v>622575838646993585</v>
      </c>
      <c r="V1551" t="e">
        <f>VLOOKUP(U1551,网银退汇!F:G,2,FALSE)</f>
        <v>#N/A</v>
      </c>
      <c r="W1551" t="e">
        <f>VLOOKUP(U1551,网银退汇!F:O,10,FALSE)</f>
        <v>#N/A</v>
      </c>
      <c r="X1551" t="e">
        <f>VLOOKUP(C1551,自助退!L:V,11,FALSE)</f>
        <v>#N/A</v>
      </c>
    </row>
    <row r="1552" spans="1:24">
      <c r="A1552" t="s">
        <v>12265</v>
      </c>
      <c r="B1552" t="s">
        <v>4409</v>
      </c>
      <c r="C1552" t="s">
        <v>9762</v>
      </c>
      <c r="D1552">
        <v>500</v>
      </c>
      <c r="E1552" t="s">
        <v>12433</v>
      </c>
      <c r="F1552" t="s">
        <v>88</v>
      </c>
      <c r="G1552" t="s">
        <v>9764</v>
      </c>
      <c r="H1552" t="s">
        <v>4411</v>
      </c>
      <c r="I1552" t="s">
        <v>10322</v>
      </c>
      <c r="J1552" t="s">
        <v>10351</v>
      </c>
      <c r="K1552" t="s">
        <v>10352</v>
      </c>
      <c r="L1552" t="s">
        <v>10325</v>
      </c>
      <c r="M1552" t="s">
        <v>10326</v>
      </c>
      <c r="N1552" t="s">
        <v>12265</v>
      </c>
      <c r="O1552" t="s">
        <v>10327</v>
      </c>
      <c r="P1552" t="s">
        <v>10328</v>
      </c>
      <c r="Q1552" t="s">
        <v>10329</v>
      </c>
      <c r="R1552" t="s">
        <v>10327</v>
      </c>
      <c r="S1552" t="s">
        <v>10327</v>
      </c>
      <c r="T1552" t="s">
        <v>10330</v>
      </c>
      <c r="U1552" t="str">
        <f t="shared" si="24"/>
        <v>6282880035523621500</v>
      </c>
      <c r="V1552" t="e">
        <f>VLOOKUP(U1552,网银退汇!F:G,2,FALSE)</f>
        <v>#N/A</v>
      </c>
      <c r="W1552" t="e">
        <f>VLOOKUP(U1552,网银退汇!F:O,10,FALSE)</f>
        <v>#N/A</v>
      </c>
      <c r="X1552" t="e">
        <f>VLOOKUP(C1552,自助退!L:V,11,FALSE)</f>
        <v>#N/A</v>
      </c>
    </row>
    <row r="1553" spans="1:24">
      <c r="A1553" t="s">
        <v>12265</v>
      </c>
      <c r="B1553" t="s">
        <v>4412</v>
      </c>
      <c r="C1553" t="s">
        <v>9765</v>
      </c>
      <c r="D1553">
        <v>42</v>
      </c>
      <c r="E1553" t="s">
        <v>12434</v>
      </c>
      <c r="F1553" t="s">
        <v>88</v>
      </c>
      <c r="G1553" t="s">
        <v>9767</v>
      </c>
      <c r="H1553" t="s">
        <v>4414</v>
      </c>
      <c r="I1553" t="s">
        <v>10656</v>
      </c>
      <c r="J1553" t="s">
        <v>10657</v>
      </c>
      <c r="K1553" t="s">
        <v>10402</v>
      </c>
      <c r="L1553" t="s">
        <v>10325</v>
      </c>
      <c r="M1553" t="s">
        <v>10326</v>
      </c>
      <c r="N1553" t="s">
        <v>12265</v>
      </c>
      <c r="O1553" t="s">
        <v>10403</v>
      </c>
      <c r="P1553" t="s">
        <v>10328</v>
      </c>
      <c r="Q1553" t="s">
        <v>10329</v>
      </c>
      <c r="R1553" t="s">
        <v>10327</v>
      </c>
      <c r="S1553" t="s">
        <v>10327</v>
      </c>
      <c r="T1553" t="s">
        <v>10330</v>
      </c>
      <c r="U1553" t="str">
        <f t="shared" si="24"/>
        <v>623190000000683695742</v>
      </c>
      <c r="V1553" t="e">
        <f>VLOOKUP(U1553,网银退汇!F:G,2,FALSE)</f>
        <v>#N/A</v>
      </c>
      <c r="W1553" t="e">
        <f>VLOOKUP(U1553,网银退汇!F:O,10,FALSE)</f>
        <v>#N/A</v>
      </c>
      <c r="X1553" t="e">
        <f>VLOOKUP(C1553,自助退!L:V,11,FALSE)</f>
        <v>#N/A</v>
      </c>
    </row>
    <row r="1554" spans="1:24">
      <c r="A1554" t="s">
        <v>12265</v>
      </c>
      <c r="B1554" t="s">
        <v>4415</v>
      </c>
      <c r="C1554" t="s">
        <v>9768</v>
      </c>
      <c r="D1554">
        <v>479</v>
      </c>
      <c r="E1554" t="s">
        <v>12435</v>
      </c>
      <c r="F1554" t="s">
        <v>88</v>
      </c>
      <c r="G1554" t="s">
        <v>9770</v>
      </c>
      <c r="H1554" t="s">
        <v>4417</v>
      </c>
      <c r="I1554" t="s">
        <v>10416</v>
      </c>
      <c r="J1554" t="s">
        <v>10424</v>
      </c>
      <c r="K1554" t="s">
        <v>10425</v>
      </c>
      <c r="L1554" t="s">
        <v>10325</v>
      </c>
      <c r="M1554" t="s">
        <v>10326</v>
      </c>
      <c r="N1554" t="s">
        <v>12265</v>
      </c>
      <c r="O1554" t="s">
        <v>10327</v>
      </c>
      <c r="P1554" t="s">
        <v>10328</v>
      </c>
      <c r="Q1554" t="s">
        <v>10329</v>
      </c>
      <c r="R1554" t="s">
        <v>10327</v>
      </c>
      <c r="S1554" t="s">
        <v>10327</v>
      </c>
      <c r="T1554" t="s">
        <v>10330</v>
      </c>
      <c r="U1554" t="str">
        <f t="shared" si="24"/>
        <v>6222530597858039479</v>
      </c>
      <c r="V1554" t="e">
        <f>VLOOKUP(U1554,网银退汇!F:G,2,FALSE)</f>
        <v>#N/A</v>
      </c>
      <c r="W1554" t="e">
        <f>VLOOKUP(U1554,网银退汇!F:O,10,FALSE)</f>
        <v>#N/A</v>
      </c>
      <c r="X1554" t="e">
        <f>VLOOKUP(C1554,自助退!L:V,11,FALSE)</f>
        <v>#N/A</v>
      </c>
    </row>
    <row r="1555" spans="1:24">
      <c r="A1555" t="s">
        <v>12265</v>
      </c>
      <c r="B1555" t="s">
        <v>4418</v>
      </c>
      <c r="C1555" t="s">
        <v>9771</v>
      </c>
      <c r="D1555">
        <v>371</v>
      </c>
      <c r="E1555" t="s">
        <v>12436</v>
      </c>
      <c r="F1555" t="s">
        <v>88</v>
      </c>
      <c r="G1555" t="s">
        <v>9773</v>
      </c>
      <c r="H1555" t="s">
        <v>4420</v>
      </c>
      <c r="I1555" t="s">
        <v>10322</v>
      </c>
      <c r="J1555" t="s">
        <v>10356</v>
      </c>
      <c r="K1555" t="s">
        <v>10357</v>
      </c>
      <c r="L1555" t="s">
        <v>10325</v>
      </c>
      <c r="M1555" t="s">
        <v>10326</v>
      </c>
      <c r="N1555" t="s">
        <v>12265</v>
      </c>
      <c r="O1555" t="s">
        <v>10327</v>
      </c>
      <c r="P1555" t="s">
        <v>10328</v>
      </c>
      <c r="Q1555" t="s">
        <v>10329</v>
      </c>
      <c r="R1555" t="s">
        <v>10327</v>
      </c>
      <c r="S1555" t="s">
        <v>10327</v>
      </c>
      <c r="T1555" t="s">
        <v>10330</v>
      </c>
      <c r="U1555" t="str">
        <f t="shared" si="24"/>
        <v>6217997300022920964371</v>
      </c>
      <c r="V1555" t="e">
        <f>VLOOKUP(U1555,网银退汇!F:G,2,FALSE)</f>
        <v>#N/A</v>
      </c>
      <c r="W1555" t="e">
        <f>VLOOKUP(U1555,网银退汇!F:O,10,FALSE)</f>
        <v>#N/A</v>
      </c>
      <c r="X1555" t="e">
        <f>VLOOKUP(C1555,自助退!L:V,11,FALSE)</f>
        <v>#N/A</v>
      </c>
    </row>
    <row r="1556" spans="1:24">
      <c r="A1556" t="s">
        <v>12265</v>
      </c>
      <c r="B1556" t="s">
        <v>4421</v>
      </c>
      <c r="C1556" t="s">
        <v>9774</v>
      </c>
      <c r="D1556">
        <v>70</v>
      </c>
      <c r="E1556" t="s">
        <v>12437</v>
      </c>
      <c r="F1556" t="s">
        <v>88</v>
      </c>
      <c r="G1556" t="s">
        <v>4955</v>
      </c>
      <c r="H1556" t="s">
        <v>4424</v>
      </c>
      <c r="I1556" t="s">
        <v>10322</v>
      </c>
      <c r="J1556" t="s">
        <v>10381</v>
      </c>
      <c r="K1556" t="s">
        <v>10382</v>
      </c>
      <c r="L1556" t="s">
        <v>10325</v>
      </c>
      <c r="M1556" t="s">
        <v>10326</v>
      </c>
      <c r="N1556" t="s">
        <v>12265</v>
      </c>
      <c r="O1556" t="s">
        <v>10327</v>
      </c>
      <c r="P1556" t="s">
        <v>10328</v>
      </c>
      <c r="Q1556" t="s">
        <v>10329</v>
      </c>
      <c r="R1556" t="s">
        <v>10327</v>
      </c>
      <c r="S1556" t="s">
        <v>10327</v>
      </c>
      <c r="T1556" t="s">
        <v>10330</v>
      </c>
      <c r="U1556" t="str">
        <f t="shared" si="24"/>
        <v>622848086859965537070</v>
      </c>
      <c r="V1556" t="e">
        <f>VLOOKUP(U1556,网银退汇!F:G,2,FALSE)</f>
        <v>#N/A</v>
      </c>
      <c r="W1556" t="e">
        <f>VLOOKUP(U1556,网银退汇!F:O,10,FALSE)</f>
        <v>#N/A</v>
      </c>
      <c r="X1556" t="e">
        <f>VLOOKUP(C1556,自助退!L:V,11,FALSE)</f>
        <v>#N/A</v>
      </c>
    </row>
    <row r="1557" spans="1:24">
      <c r="A1557" t="s">
        <v>12265</v>
      </c>
      <c r="B1557" t="s">
        <v>4422</v>
      </c>
      <c r="C1557" t="s">
        <v>9776</v>
      </c>
      <c r="D1557">
        <v>380</v>
      </c>
      <c r="E1557" t="s">
        <v>12438</v>
      </c>
      <c r="F1557" t="s">
        <v>88</v>
      </c>
      <c r="G1557" t="s">
        <v>4955</v>
      </c>
      <c r="H1557" t="s">
        <v>4424</v>
      </c>
      <c r="I1557" t="s">
        <v>10322</v>
      </c>
      <c r="J1557" t="s">
        <v>10381</v>
      </c>
      <c r="K1557" t="s">
        <v>10382</v>
      </c>
      <c r="L1557" t="s">
        <v>10325</v>
      </c>
      <c r="M1557" t="s">
        <v>10326</v>
      </c>
      <c r="N1557" t="s">
        <v>12265</v>
      </c>
      <c r="O1557" t="s">
        <v>10327</v>
      </c>
      <c r="P1557" t="s">
        <v>10328</v>
      </c>
      <c r="Q1557" t="s">
        <v>10329</v>
      </c>
      <c r="R1557" t="s">
        <v>10327</v>
      </c>
      <c r="S1557" t="s">
        <v>10327</v>
      </c>
      <c r="T1557" t="s">
        <v>10330</v>
      </c>
      <c r="U1557" t="str">
        <f t="shared" si="24"/>
        <v>6228480868599655370380</v>
      </c>
      <c r="V1557" t="e">
        <f>VLOOKUP(U1557,网银退汇!F:G,2,FALSE)</f>
        <v>#N/A</v>
      </c>
      <c r="W1557" t="e">
        <f>VLOOKUP(U1557,网银退汇!F:O,10,FALSE)</f>
        <v>#N/A</v>
      </c>
      <c r="X1557" t="e">
        <f>VLOOKUP(C1557,自助退!L:V,11,FALSE)</f>
        <v>#N/A</v>
      </c>
    </row>
    <row r="1558" spans="1:24">
      <c r="A1558" t="s">
        <v>12265</v>
      </c>
      <c r="B1558" t="s">
        <v>4425</v>
      </c>
      <c r="C1558" t="s">
        <v>9778</v>
      </c>
      <c r="D1558">
        <v>115</v>
      </c>
      <c r="E1558" t="s">
        <v>12439</v>
      </c>
      <c r="F1558" t="s">
        <v>88</v>
      </c>
      <c r="G1558" t="s">
        <v>9780</v>
      </c>
      <c r="H1558" t="s">
        <v>4427</v>
      </c>
      <c r="I1558" t="s">
        <v>10656</v>
      </c>
      <c r="J1558" t="s">
        <v>10657</v>
      </c>
      <c r="K1558" t="s">
        <v>10402</v>
      </c>
      <c r="L1558" t="s">
        <v>10325</v>
      </c>
      <c r="M1558" t="s">
        <v>10326</v>
      </c>
      <c r="N1558" t="s">
        <v>12265</v>
      </c>
      <c r="O1558" t="s">
        <v>10403</v>
      </c>
      <c r="P1558" t="s">
        <v>10328</v>
      </c>
      <c r="Q1558" t="s">
        <v>10329</v>
      </c>
      <c r="R1558" t="s">
        <v>10327</v>
      </c>
      <c r="S1558" t="s">
        <v>10327</v>
      </c>
      <c r="T1558" t="s">
        <v>10330</v>
      </c>
      <c r="U1558" t="str">
        <f t="shared" si="24"/>
        <v>6223691643307345115</v>
      </c>
      <c r="V1558" t="e">
        <f>VLOOKUP(U1558,网银退汇!F:G,2,FALSE)</f>
        <v>#N/A</v>
      </c>
      <c r="W1558" t="e">
        <f>VLOOKUP(U1558,网银退汇!F:O,10,FALSE)</f>
        <v>#N/A</v>
      </c>
      <c r="X1558" t="e">
        <f>VLOOKUP(C1558,自助退!L:V,11,FALSE)</f>
        <v>#N/A</v>
      </c>
    </row>
    <row r="1559" spans="1:24">
      <c r="A1559" t="s">
        <v>12265</v>
      </c>
      <c r="B1559" t="s">
        <v>4428</v>
      </c>
      <c r="C1559" t="s">
        <v>9781</v>
      </c>
      <c r="D1559">
        <v>500</v>
      </c>
      <c r="E1559" t="s">
        <v>12440</v>
      </c>
      <c r="F1559" t="s">
        <v>88</v>
      </c>
      <c r="G1559" t="s">
        <v>9783</v>
      </c>
      <c r="H1559" t="s">
        <v>4430</v>
      </c>
      <c r="I1559" t="s">
        <v>10322</v>
      </c>
      <c r="J1559" t="s">
        <v>10351</v>
      </c>
      <c r="K1559" t="s">
        <v>10352</v>
      </c>
      <c r="L1559" t="s">
        <v>10325</v>
      </c>
      <c r="M1559" t="s">
        <v>10326</v>
      </c>
      <c r="N1559" t="s">
        <v>12265</v>
      </c>
      <c r="O1559" t="s">
        <v>10327</v>
      </c>
      <c r="P1559" t="s">
        <v>10328</v>
      </c>
      <c r="Q1559" t="s">
        <v>10329</v>
      </c>
      <c r="R1559" t="s">
        <v>10327</v>
      </c>
      <c r="S1559" t="s">
        <v>10327</v>
      </c>
      <c r="T1559" t="s">
        <v>10330</v>
      </c>
      <c r="U1559" t="str">
        <f t="shared" si="24"/>
        <v>5502130015238451500</v>
      </c>
      <c r="V1559" t="e">
        <f>VLOOKUP(U1559,网银退汇!F:G,2,FALSE)</f>
        <v>#N/A</v>
      </c>
      <c r="W1559" t="e">
        <f>VLOOKUP(U1559,网银退汇!F:O,10,FALSE)</f>
        <v>#N/A</v>
      </c>
      <c r="X1559" t="e">
        <f>VLOOKUP(C1559,自助退!L:V,11,FALSE)</f>
        <v>#N/A</v>
      </c>
    </row>
    <row r="1560" spans="1:24">
      <c r="A1560" t="s">
        <v>12265</v>
      </c>
      <c r="B1560" t="s">
        <v>4431</v>
      </c>
      <c r="C1560" t="s">
        <v>9784</v>
      </c>
      <c r="D1560">
        <v>182</v>
      </c>
      <c r="E1560" t="s">
        <v>12441</v>
      </c>
      <c r="F1560" t="s">
        <v>88</v>
      </c>
      <c r="G1560" t="s">
        <v>9783</v>
      </c>
      <c r="H1560" t="s">
        <v>4430</v>
      </c>
      <c r="I1560" t="s">
        <v>10322</v>
      </c>
      <c r="J1560" t="s">
        <v>10351</v>
      </c>
      <c r="K1560" t="s">
        <v>10352</v>
      </c>
      <c r="L1560" t="s">
        <v>10325</v>
      </c>
      <c r="M1560" t="s">
        <v>10326</v>
      </c>
      <c r="N1560" t="s">
        <v>12265</v>
      </c>
      <c r="O1560" t="s">
        <v>10327</v>
      </c>
      <c r="P1560" t="s">
        <v>10328</v>
      </c>
      <c r="Q1560" t="s">
        <v>10329</v>
      </c>
      <c r="R1560" t="s">
        <v>10327</v>
      </c>
      <c r="S1560" t="s">
        <v>10327</v>
      </c>
      <c r="T1560" t="s">
        <v>10330</v>
      </c>
      <c r="U1560" t="str">
        <f t="shared" si="24"/>
        <v>5502130015238451182</v>
      </c>
      <c r="V1560" t="e">
        <f>VLOOKUP(U1560,网银退汇!F:G,2,FALSE)</f>
        <v>#N/A</v>
      </c>
      <c r="W1560" t="e">
        <f>VLOOKUP(U1560,网银退汇!F:O,10,FALSE)</f>
        <v>#N/A</v>
      </c>
      <c r="X1560" t="e">
        <f>VLOOKUP(C1560,自助退!L:V,11,FALSE)</f>
        <v>#N/A</v>
      </c>
    </row>
    <row r="1561" spans="1:24">
      <c r="A1561" t="s">
        <v>12442</v>
      </c>
      <c r="B1561" t="s">
        <v>12443</v>
      </c>
      <c r="C1561" t="s">
        <v>12444</v>
      </c>
      <c r="D1561">
        <v>8275</v>
      </c>
      <c r="E1561" t="s">
        <v>12445</v>
      </c>
      <c r="F1561" t="s">
        <v>88</v>
      </c>
      <c r="G1561" t="s">
        <v>12446</v>
      </c>
      <c r="H1561" t="s">
        <v>12447</v>
      </c>
      <c r="I1561" t="s">
        <v>10400</v>
      </c>
      <c r="J1561" t="s">
        <v>12448</v>
      </c>
      <c r="K1561" t="s">
        <v>12449</v>
      </c>
      <c r="L1561" t="s">
        <v>10325</v>
      </c>
      <c r="M1561" t="s">
        <v>10326</v>
      </c>
      <c r="N1561" t="s">
        <v>12442</v>
      </c>
      <c r="O1561" t="s">
        <v>10403</v>
      </c>
      <c r="P1561" t="s">
        <v>10328</v>
      </c>
      <c r="Q1561" t="s">
        <v>10329</v>
      </c>
      <c r="R1561" t="s">
        <v>10327</v>
      </c>
      <c r="S1561" t="s">
        <v>10327</v>
      </c>
      <c r="T1561" t="s">
        <v>10330</v>
      </c>
      <c r="U1561" t="str">
        <f t="shared" si="24"/>
        <v>0894242920086078275</v>
      </c>
      <c r="V1561" t="e">
        <f>VLOOKUP(U1561,网银退汇!F:G,2,FALSE)</f>
        <v>#N/A</v>
      </c>
      <c r="W1561" t="e">
        <f>VLOOKUP(U1561,网银退汇!F:O,10,FALSE)</f>
        <v>#N/A</v>
      </c>
      <c r="X1561" t="e">
        <f>VLOOKUP(C1561,自助退!L:V,11,FALSE)</f>
        <v>#N/A</v>
      </c>
    </row>
    <row r="1562" spans="1:24">
      <c r="A1562" t="s">
        <v>12442</v>
      </c>
      <c r="B1562" t="s">
        <v>12450</v>
      </c>
      <c r="C1562" t="s">
        <v>12451</v>
      </c>
      <c r="D1562">
        <v>93123.3</v>
      </c>
      <c r="E1562" t="s">
        <v>12445</v>
      </c>
      <c r="F1562" t="s">
        <v>88</v>
      </c>
      <c r="G1562" t="s">
        <v>12452</v>
      </c>
      <c r="H1562" t="s">
        <v>12453</v>
      </c>
      <c r="I1562" t="s">
        <v>10400</v>
      </c>
      <c r="J1562" t="s">
        <v>12454</v>
      </c>
      <c r="K1562" t="s">
        <v>12455</v>
      </c>
      <c r="L1562" t="s">
        <v>10325</v>
      </c>
      <c r="M1562" t="s">
        <v>10326</v>
      </c>
      <c r="N1562" t="s">
        <v>12442</v>
      </c>
      <c r="O1562" t="s">
        <v>10403</v>
      </c>
      <c r="P1562" t="s">
        <v>10328</v>
      </c>
      <c r="Q1562" t="s">
        <v>10329</v>
      </c>
      <c r="R1562" t="s">
        <v>10327</v>
      </c>
      <c r="S1562" t="s">
        <v>10327</v>
      </c>
      <c r="T1562" t="s">
        <v>10330</v>
      </c>
      <c r="U1562" t="str">
        <f t="shared" si="24"/>
        <v>100003232822101293123.3</v>
      </c>
      <c r="V1562" t="e">
        <f>VLOOKUP(U1562,网银退汇!F:G,2,FALSE)</f>
        <v>#N/A</v>
      </c>
      <c r="W1562" t="e">
        <f>VLOOKUP(U1562,网银退汇!F:O,10,FALSE)</f>
        <v>#N/A</v>
      </c>
      <c r="X1562" t="e">
        <f>VLOOKUP(C1562,自助退!L:V,11,FALSE)</f>
        <v>#N/A</v>
      </c>
    </row>
    <row r="1563" spans="1:24">
      <c r="A1563" t="s">
        <v>12442</v>
      </c>
      <c r="B1563" t="s">
        <v>12456</v>
      </c>
      <c r="C1563" t="s">
        <v>12457</v>
      </c>
      <c r="D1563">
        <v>67090</v>
      </c>
      <c r="E1563" t="s">
        <v>12445</v>
      </c>
      <c r="F1563" t="s">
        <v>88</v>
      </c>
      <c r="G1563" t="s">
        <v>12458</v>
      </c>
      <c r="H1563" t="s">
        <v>12459</v>
      </c>
      <c r="I1563" t="s">
        <v>10400</v>
      </c>
      <c r="J1563" t="s">
        <v>12460</v>
      </c>
      <c r="K1563" t="s">
        <v>12461</v>
      </c>
      <c r="L1563" t="s">
        <v>10325</v>
      </c>
      <c r="M1563" t="s">
        <v>10326</v>
      </c>
      <c r="N1563" t="s">
        <v>12442</v>
      </c>
      <c r="O1563" t="s">
        <v>10403</v>
      </c>
      <c r="P1563" t="s">
        <v>10328</v>
      </c>
      <c r="Q1563" t="s">
        <v>10329</v>
      </c>
      <c r="R1563" t="s">
        <v>10327</v>
      </c>
      <c r="S1563" t="s">
        <v>10327</v>
      </c>
      <c r="T1563" t="s">
        <v>10330</v>
      </c>
      <c r="U1563" t="str">
        <f t="shared" si="24"/>
        <v>5300161553905100182067090</v>
      </c>
      <c r="V1563" t="e">
        <f>VLOOKUP(U1563,网银退汇!F:G,2,FALSE)</f>
        <v>#N/A</v>
      </c>
      <c r="W1563" t="e">
        <f>VLOOKUP(U1563,网银退汇!F:O,10,FALSE)</f>
        <v>#N/A</v>
      </c>
      <c r="X1563" t="e">
        <f>VLOOKUP(C1563,自助退!L:V,11,FALSE)</f>
        <v>#N/A</v>
      </c>
    </row>
    <row r="1564" spans="1:24">
      <c r="A1564" t="s">
        <v>12442</v>
      </c>
      <c r="B1564" t="s">
        <v>12462</v>
      </c>
      <c r="C1564" t="s">
        <v>12463</v>
      </c>
      <c r="D1564">
        <v>31183.5</v>
      </c>
      <c r="E1564" t="s">
        <v>12445</v>
      </c>
      <c r="F1564" t="s">
        <v>88</v>
      </c>
      <c r="G1564" t="s">
        <v>12464</v>
      </c>
      <c r="H1564" t="s">
        <v>12465</v>
      </c>
      <c r="I1564" t="s">
        <v>10400</v>
      </c>
      <c r="J1564" t="s">
        <v>12466</v>
      </c>
      <c r="K1564" t="s">
        <v>12467</v>
      </c>
      <c r="L1564" t="s">
        <v>10325</v>
      </c>
      <c r="M1564" t="s">
        <v>10326</v>
      </c>
      <c r="N1564" t="s">
        <v>12442</v>
      </c>
      <c r="O1564" t="s">
        <v>10403</v>
      </c>
      <c r="P1564" t="s">
        <v>10328</v>
      </c>
      <c r="Q1564" t="s">
        <v>10329</v>
      </c>
      <c r="R1564" t="s">
        <v>10327</v>
      </c>
      <c r="S1564" t="s">
        <v>10327</v>
      </c>
      <c r="T1564" t="s">
        <v>10330</v>
      </c>
      <c r="U1564" t="str">
        <f t="shared" si="24"/>
        <v>5300189503605100186231183.5</v>
      </c>
      <c r="V1564" t="e">
        <f>VLOOKUP(U1564,网银退汇!F:G,2,FALSE)</f>
        <v>#N/A</v>
      </c>
      <c r="W1564" t="e">
        <f>VLOOKUP(U1564,网银退汇!F:O,10,FALSE)</f>
        <v>#N/A</v>
      </c>
      <c r="X1564" t="e">
        <f>VLOOKUP(C1564,自助退!L:V,11,FALSE)</f>
        <v>#N/A</v>
      </c>
    </row>
    <row r="1565" spans="1:24">
      <c r="A1565" t="s">
        <v>12442</v>
      </c>
      <c r="B1565" t="s">
        <v>12468</v>
      </c>
      <c r="C1565" t="s">
        <v>12469</v>
      </c>
      <c r="D1565">
        <v>140000</v>
      </c>
      <c r="E1565" t="s">
        <v>12445</v>
      </c>
      <c r="F1565" t="s">
        <v>88</v>
      </c>
      <c r="G1565" t="s">
        <v>12470</v>
      </c>
      <c r="H1565" t="s">
        <v>12471</v>
      </c>
      <c r="I1565" t="s">
        <v>10400</v>
      </c>
      <c r="J1565" t="s">
        <v>12472</v>
      </c>
      <c r="K1565" t="s">
        <v>12473</v>
      </c>
      <c r="L1565" t="s">
        <v>10325</v>
      </c>
      <c r="M1565" t="s">
        <v>10326</v>
      </c>
      <c r="N1565" t="s">
        <v>12442</v>
      </c>
      <c r="O1565" t="s">
        <v>10403</v>
      </c>
      <c r="P1565" t="s">
        <v>10328</v>
      </c>
      <c r="Q1565" t="s">
        <v>10329</v>
      </c>
      <c r="R1565" t="s">
        <v>10327</v>
      </c>
      <c r="S1565" t="s">
        <v>10327</v>
      </c>
      <c r="T1565" t="s">
        <v>10330</v>
      </c>
      <c r="U1565" t="str">
        <f t="shared" si="24"/>
        <v>53001615549052502996140000</v>
      </c>
      <c r="V1565" t="e">
        <f>VLOOKUP(U1565,网银退汇!F:G,2,FALSE)</f>
        <v>#N/A</v>
      </c>
      <c r="W1565" t="e">
        <f>VLOOKUP(U1565,网银退汇!F:O,10,FALSE)</f>
        <v>#N/A</v>
      </c>
      <c r="X1565" t="e">
        <f>VLOOKUP(C1565,自助退!L:V,11,FALSE)</f>
        <v>#N/A</v>
      </c>
    </row>
    <row r="1566" spans="1:24">
      <c r="A1566" t="s">
        <v>12442</v>
      </c>
      <c r="B1566" t="s">
        <v>12474</v>
      </c>
      <c r="C1566" t="s">
        <v>12475</v>
      </c>
      <c r="D1566">
        <v>19521.599999999999</v>
      </c>
      <c r="E1566" t="s">
        <v>12445</v>
      </c>
      <c r="F1566" t="s">
        <v>88</v>
      </c>
      <c r="G1566" t="s">
        <v>12476</v>
      </c>
      <c r="H1566" t="s">
        <v>12477</v>
      </c>
      <c r="I1566" t="s">
        <v>10400</v>
      </c>
      <c r="J1566" t="s">
        <v>12478</v>
      </c>
      <c r="K1566" t="s">
        <v>12479</v>
      </c>
      <c r="L1566" t="s">
        <v>10325</v>
      </c>
      <c r="M1566" t="s">
        <v>10326</v>
      </c>
      <c r="N1566" t="s">
        <v>12442</v>
      </c>
      <c r="O1566" t="s">
        <v>10403</v>
      </c>
      <c r="P1566" t="s">
        <v>10328</v>
      </c>
      <c r="Q1566" t="s">
        <v>10329</v>
      </c>
      <c r="R1566" t="s">
        <v>10327</v>
      </c>
      <c r="S1566" t="s">
        <v>10327</v>
      </c>
      <c r="T1566" t="s">
        <v>10330</v>
      </c>
      <c r="U1566" t="str">
        <f t="shared" si="24"/>
        <v>250201600902467546819521.6</v>
      </c>
      <c r="V1566" t="e">
        <f>VLOOKUP(U1566,网银退汇!F:G,2,FALSE)</f>
        <v>#N/A</v>
      </c>
      <c r="W1566" t="e">
        <f>VLOOKUP(U1566,网银退汇!F:O,10,FALSE)</f>
        <v>#N/A</v>
      </c>
      <c r="X1566" t="e">
        <f>VLOOKUP(C1566,自助退!L:V,11,FALSE)</f>
        <v>#N/A</v>
      </c>
    </row>
    <row r="1567" spans="1:24">
      <c r="A1567" t="s">
        <v>12442</v>
      </c>
      <c r="B1567" t="s">
        <v>12480</v>
      </c>
      <c r="C1567" t="s">
        <v>12481</v>
      </c>
      <c r="D1567">
        <v>40160</v>
      </c>
      <c r="E1567" t="s">
        <v>12445</v>
      </c>
      <c r="F1567" t="s">
        <v>88</v>
      </c>
      <c r="G1567" t="s">
        <v>12482</v>
      </c>
      <c r="H1567" t="s">
        <v>12483</v>
      </c>
      <c r="I1567" t="s">
        <v>10400</v>
      </c>
      <c r="J1567" t="s">
        <v>12484</v>
      </c>
      <c r="K1567" t="s">
        <v>12485</v>
      </c>
      <c r="L1567" t="s">
        <v>10325</v>
      </c>
      <c r="M1567" t="s">
        <v>10326</v>
      </c>
      <c r="N1567" t="s">
        <v>12442</v>
      </c>
      <c r="O1567" t="s">
        <v>10403</v>
      </c>
      <c r="P1567" t="s">
        <v>10328</v>
      </c>
      <c r="Q1567" t="s">
        <v>10329</v>
      </c>
      <c r="R1567" t="s">
        <v>10327</v>
      </c>
      <c r="S1567" t="s">
        <v>10327</v>
      </c>
      <c r="T1567" t="s">
        <v>10330</v>
      </c>
      <c r="U1567" t="str">
        <f t="shared" si="24"/>
        <v>090008987001001240160</v>
      </c>
      <c r="V1567" t="e">
        <f>VLOOKUP(U1567,网银退汇!F:G,2,FALSE)</f>
        <v>#N/A</v>
      </c>
      <c r="W1567" t="e">
        <f>VLOOKUP(U1567,网银退汇!F:O,10,FALSE)</f>
        <v>#N/A</v>
      </c>
      <c r="X1567" t="e">
        <f>VLOOKUP(C1567,自助退!L:V,11,FALSE)</f>
        <v>#N/A</v>
      </c>
    </row>
    <row r="1568" spans="1:24">
      <c r="A1568" t="s">
        <v>12442</v>
      </c>
      <c r="B1568" t="s">
        <v>12486</v>
      </c>
      <c r="C1568" t="s">
        <v>12487</v>
      </c>
      <c r="D1568">
        <v>74312</v>
      </c>
      <c r="E1568" t="s">
        <v>12445</v>
      </c>
      <c r="F1568" t="s">
        <v>88</v>
      </c>
      <c r="G1568" t="s">
        <v>12488</v>
      </c>
      <c r="H1568" t="s">
        <v>12489</v>
      </c>
      <c r="I1568" t="s">
        <v>10400</v>
      </c>
      <c r="J1568" t="s">
        <v>10</v>
      </c>
      <c r="K1568" t="s">
        <v>88</v>
      </c>
      <c r="L1568" t="s">
        <v>10325</v>
      </c>
      <c r="M1568" t="s">
        <v>10326</v>
      </c>
      <c r="N1568" t="s">
        <v>12442</v>
      </c>
      <c r="O1568" t="s">
        <v>10403</v>
      </c>
      <c r="P1568" t="s">
        <v>10328</v>
      </c>
      <c r="Q1568" t="s">
        <v>10329</v>
      </c>
      <c r="R1568" t="s">
        <v>10327</v>
      </c>
      <c r="S1568" t="s">
        <v>10403</v>
      </c>
      <c r="T1568" t="s">
        <v>10330</v>
      </c>
      <c r="U1568" t="str">
        <f t="shared" si="24"/>
        <v>87190278751070174312</v>
      </c>
      <c r="V1568" t="e">
        <f>VLOOKUP(U1568,网银退汇!F:G,2,FALSE)</f>
        <v>#N/A</v>
      </c>
      <c r="W1568" t="e">
        <f>VLOOKUP(U1568,网银退汇!F:O,10,FALSE)</f>
        <v>#N/A</v>
      </c>
      <c r="X1568" t="e">
        <f>VLOOKUP(C1568,自助退!L:V,11,FALSE)</f>
        <v>#N/A</v>
      </c>
    </row>
    <row r="1569" spans="1:24">
      <c r="A1569" t="s">
        <v>12442</v>
      </c>
      <c r="B1569" t="s">
        <v>12490</v>
      </c>
      <c r="C1569" t="s">
        <v>12491</v>
      </c>
      <c r="D1569">
        <v>159723.4</v>
      </c>
      <c r="E1569" t="s">
        <v>12445</v>
      </c>
      <c r="F1569" t="s">
        <v>88</v>
      </c>
      <c r="G1569" t="s">
        <v>12492</v>
      </c>
      <c r="H1569" t="s">
        <v>12493</v>
      </c>
      <c r="I1569" t="s">
        <v>10400</v>
      </c>
      <c r="J1569" t="s">
        <v>12494</v>
      </c>
      <c r="K1569" t="s">
        <v>12495</v>
      </c>
      <c r="L1569" t="s">
        <v>10325</v>
      </c>
      <c r="M1569" t="s">
        <v>10326</v>
      </c>
      <c r="N1569" t="s">
        <v>12442</v>
      </c>
      <c r="O1569" t="s">
        <v>10403</v>
      </c>
      <c r="P1569" t="s">
        <v>10328</v>
      </c>
      <c r="Q1569" t="s">
        <v>10329</v>
      </c>
      <c r="R1569" t="s">
        <v>10327</v>
      </c>
      <c r="S1569" t="s">
        <v>10327</v>
      </c>
      <c r="T1569" t="s">
        <v>10330</v>
      </c>
      <c r="U1569" t="str">
        <f t="shared" si="24"/>
        <v>887110010122812049159723.4</v>
      </c>
      <c r="V1569" t="e">
        <f>VLOOKUP(U1569,网银退汇!F:G,2,FALSE)</f>
        <v>#N/A</v>
      </c>
      <c r="W1569" t="e">
        <f>VLOOKUP(U1569,网银退汇!F:O,10,FALSE)</f>
        <v>#N/A</v>
      </c>
      <c r="X1569" t="e">
        <f>VLOOKUP(C1569,自助退!L:V,11,FALSE)</f>
        <v>#N/A</v>
      </c>
    </row>
    <row r="1570" spans="1:24">
      <c r="A1570" t="s">
        <v>12442</v>
      </c>
      <c r="B1570" t="s">
        <v>12496</v>
      </c>
      <c r="C1570" t="s">
        <v>12497</v>
      </c>
      <c r="D1570">
        <v>1188</v>
      </c>
      <c r="E1570" t="s">
        <v>12445</v>
      </c>
      <c r="F1570" t="s">
        <v>88</v>
      </c>
      <c r="G1570" t="s">
        <v>12498</v>
      </c>
      <c r="H1570" t="s">
        <v>12499</v>
      </c>
      <c r="I1570" t="s">
        <v>10400</v>
      </c>
      <c r="J1570" t="s">
        <v>12500</v>
      </c>
      <c r="K1570" t="s">
        <v>12501</v>
      </c>
      <c r="L1570" t="s">
        <v>10325</v>
      </c>
      <c r="M1570" t="s">
        <v>10326</v>
      </c>
      <c r="N1570" t="s">
        <v>12442</v>
      </c>
      <c r="O1570" t="s">
        <v>10403</v>
      </c>
      <c r="P1570" t="s">
        <v>10328</v>
      </c>
      <c r="Q1570" t="s">
        <v>10329</v>
      </c>
      <c r="R1570" t="s">
        <v>10327</v>
      </c>
      <c r="S1570" t="s">
        <v>10327</v>
      </c>
      <c r="T1570" t="s">
        <v>10330</v>
      </c>
      <c r="U1570" t="str">
        <f t="shared" si="24"/>
        <v>240220010400012671188</v>
      </c>
      <c r="V1570" t="e">
        <f>VLOOKUP(U1570,网银退汇!F:G,2,FALSE)</f>
        <v>#N/A</v>
      </c>
      <c r="W1570" t="e">
        <f>VLOOKUP(U1570,网银退汇!F:O,10,FALSE)</f>
        <v>#N/A</v>
      </c>
      <c r="X1570" t="e">
        <f>VLOOKUP(C1570,自助退!L:V,11,FALSE)</f>
        <v>#N/A</v>
      </c>
    </row>
    <row r="1571" spans="1:24">
      <c r="A1571" t="s">
        <v>12442</v>
      </c>
      <c r="B1571" t="s">
        <v>12502</v>
      </c>
      <c r="C1571" t="s">
        <v>12503</v>
      </c>
      <c r="D1571">
        <v>233469</v>
      </c>
      <c r="E1571" t="s">
        <v>12445</v>
      </c>
      <c r="F1571" t="s">
        <v>88</v>
      </c>
      <c r="G1571" t="s">
        <v>12504</v>
      </c>
      <c r="H1571" t="s">
        <v>12505</v>
      </c>
      <c r="I1571" t="s">
        <v>10400</v>
      </c>
      <c r="J1571" t="s">
        <v>12506</v>
      </c>
      <c r="K1571" t="s">
        <v>12507</v>
      </c>
      <c r="L1571" t="s">
        <v>10325</v>
      </c>
      <c r="M1571" t="s">
        <v>10326</v>
      </c>
      <c r="N1571" t="s">
        <v>12442</v>
      </c>
      <c r="O1571" t="s">
        <v>10403</v>
      </c>
      <c r="P1571" t="s">
        <v>10328</v>
      </c>
      <c r="Q1571" t="s">
        <v>10329</v>
      </c>
      <c r="R1571" t="s">
        <v>10327</v>
      </c>
      <c r="S1571" t="s">
        <v>10327</v>
      </c>
      <c r="T1571" t="s">
        <v>10330</v>
      </c>
      <c r="U1571" t="str">
        <f t="shared" si="24"/>
        <v>78030154700004907233469</v>
      </c>
      <c r="V1571" t="e">
        <f>VLOOKUP(U1571,网银退汇!F:G,2,FALSE)</f>
        <v>#N/A</v>
      </c>
      <c r="W1571" t="e">
        <f>VLOOKUP(U1571,网银退汇!F:O,10,FALSE)</f>
        <v>#N/A</v>
      </c>
      <c r="X1571" t="e">
        <f>VLOOKUP(C1571,自助退!L:V,11,FALSE)</f>
        <v>#N/A</v>
      </c>
    </row>
    <row r="1572" spans="1:24">
      <c r="A1572" t="s">
        <v>12442</v>
      </c>
      <c r="B1572" t="s">
        <v>12508</v>
      </c>
      <c r="C1572" t="s">
        <v>12509</v>
      </c>
      <c r="D1572">
        <v>2000</v>
      </c>
      <c r="E1572" t="s">
        <v>12445</v>
      </c>
      <c r="F1572" t="s">
        <v>88</v>
      </c>
      <c r="G1572" t="s">
        <v>12510</v>
      </c>
      <c r="H1572" t="s">
        <v>12511</v>
      </c>
      <c r="I1572" t="s">
        <v>10400</v>
      </c>
      <c r="J1572" t="s">
        <v>12512</v>
      </c>
      <c r="K1572" t="s">
        <v>12513</v>
      </c>
      <c r="L1572" t="s">
        <v>10325</v>
      </c>
      <c r="M1572" t="s">
        <v>10326</v>
      </c>
      <c r="N1572" t="s">
        <v>12442</v>
      </c>
      <c r="O1572" t="s">
        <v>10403</v>
      </c>
      <c r="P1572" t="s">
        <v>10328</v>
      </c>
      <c r="Q1572" t="s">
        <v>10329</v>
      </c>
      <c r="R1572" t="s">
        <v>10327</v>
      </c>
      <c r="S1572" t="s">
        <v>10327</v>
      </c>
      <c r="T1572" t="s">
        <v>10330</v>
      </c>
      <c r="U1572" t="str">
        <f t="shared" si="24"/>
        <v>9100310100008326732000</v>
      </c>
      <c r="V1572" t="e">
        <f>VLOOKUP(U1572,网银退汇!F:G,2,FALSE)</f>
        <v>#N/A</v>
      </c>
      <c r="W1572" t="e">
        <f>VLOOKUP(U1572,网银退汇!F:O,10,FALSE)</f>
        <v>#N/A</v>
      </c>
      <c r="X1572" t="e">
        <f>VLOOKUP(C1572,自助退!L:V,11,FALSE)</f>
        <v>#N/A</v>
      </c>
    </row>
    <row r="1573" spans="1:24">
      <c r="A1573" t="s">
        <v>12442</v>
      </c>
      <c r="B1573" t="s">
        <v>12514</v>
      </c>
      <c r="C1573" t="s">
        <v>12515</v>
      </c>
      <c r="D1573">
        <v>6000</v>
      </c>
      <c r="E1573" t="s">
        <v>12445</v>
      </c>
      <c r="F1573" t="s">
        <v>88</v>
      </c>
      <c r="G1573" t="s">
        <v>12516</v>
      </c>
      <c r="H1573" t="s">
        <v>12517</v>
      </c>
      <c r="I1573" t="s">
        <v>10400</v>
      </c>
      <c r="J1573" t="s">
        <v>10</v>
      </c>
      <c r="K1573" t="s">
        <v>88</v>
      </c>
      <c r="L1573" t="s">
        <v>10325</v>
      </c>
      <c r="M1573" t="s">
        <v>10326</v>
      </c>
      <c r="N1573" t="s">
        <v>12442</v>
      </c>
      <c r="O1573" t="s">
        <v>10403</v>
      </c>
      <c r="P1573" t="s">
        <v>10328</v>
      </c>
      <c r="Q1573" t="s">
        <v>10329</v>
      </c>
      <c r="R1573" t="s">
        <v>10327</v>
      </c>
      <c r="S1573" t="s">
        <v>10403</v>
      </c>
      <c r="T1573" t="s">
        <v>10330</v>
      </c>
      <c r="U1573" t="str">
        <f t="shared" si="24"/>
        <v>8719030524106016000</v>
      </c>
      <c r="V1573" t="e">
        <f>VLOOKUP(U1573,网银退汇!F:G,2,FALSE)</f>
        <v>#N/A</v>
      </c>
      <c r="W1573" t="e">
        <f>VLOOKUP(U1573,网银退汇!F:O,10,FALSE)</f>
        <v>#N/A</v>
      </c>
      <c r="X1573" t="e">
        <f>VLOOKUP(C1573,自助退!L:V,11,FALSE)</f>
        <v>#N/A</v>
      </c>
    </row>
    <row r="1574" spans="1:24">
      <c r="A1574" t="s">
        <v>12442</v>
      </c>
      <c r="B1574" t="s">
        <v>12518</v>
      </c>
      <c r="C1574" t="s">
        <v>12519</v>
      </c>
      <c r="D1574">
        <v>18960</v>
      </c>
      <c r="E1574" t="s">
        <v>12445</v>
      </c>
      <c r="F1574" t="s">
        <v>88</v>
      </c>
      <c r="G1574" t="s">
        <v>12520</v>
      </c>
      <c r="H1574" t="s">
        <v>12521</v>
      </c>
      <c r="I1574" t="s">
        <v>10400</v>
      </c>
      <c r="J1574" t="s">
        <v>12522</v>
      </c>
      <c r="K1574" t="s">
        <v>12523</v>
      </c>
      <c r="L1574" t="s">
        <v>10325</v>
      </c>
      <c r="M1574" t="s">
        <v>10326</v>
      </c>
      <c r="N1574" t="s">
        <v>12442</v>
      </c>
      <c r="O1574" t="s">
        <v>10403</v>
      </c>
      <c r="P1574" t="s">
        <v>10328</v>
      </c>
      <c r="Q1574" t="s">
        <v>10329</v>
      </c>
      <c r="R1574" t="s">
        <v>10327</v>
      </c>
      <c r="S1574" t="s">
        <v>10327</v>
      </c>
      <c r="T1574" t="s">
        <v>10330</v>
      </c>
      <c r="U1574" t="str">
        <f t="shared" si="24"/>
        <v>100003676329701218960</v>
      </c>
      <c r="V1574" t="e">
        <f>VLOOKUP(U1574,网银退汇!F:G,2,FALSE)</f>
        <v>#N/A</v>
      </c>
      <c r="W1574" t="e">
        <f>VLOOKUP(U1574,网银退汇!F:O,10,FALSE)</f>
        <v>#N/A</v>
      </c>
      <c r="X1574" t="e">
        <f>VLOOKUP(C1574,自助退!L:V,11,FALSE)</f>
        <v>#N/A</v>
      </c>
    </row>
    <row r="1575" spans="1:24">
      <c r="A1575" t="s">
        <v>12442</v>
      </c>
      <c r="B1575" t="s">
        <v>12524</v>
      </c>
      <c r="C1575" t="s">
        <v>12525</v>
      </c>
      <c r="D1575">
        <v>66216</v>
      </c>
      <c r="E1575" t="s">
        <v>12445</v>
      </c>
      <c r="F1575" t="s">
        <v>88</v>
      </c>
      <c r="G1575" t="s">
        <v>12526</v>
      </c>
      <c r="H1575" t="s">
        <v>12527</v>
      </c>
      <c r="I1575" t="s">
        <v>10400</v>
      </c>
      <c r="J1575" t="s">
        <v>10</v>
      </c>
      <c r="K1575" t="s">
        <v>88</v>
      </c>
      <c r="L1575" t="s">
        <v>10325</v>
      </c>
      <c r="M1575" t="s">
        <v>10326</v>
      </c>
      <c r="N1575" t="s">
        <v>12442</v>
      </c>
      <c r="O1575" t="s">
        <v>10403</v>
      </c>
      <c r="P1575" t="s">
        <v>10328</v>
      </c>
      <c r="Q1575" t="s">
        <v>10329</v>
      </c>
      <c r="R1575" t="s">
        <v>10327</v>
      </c>
      <c r="S1575" t="s">
        <v>10403</v>
      </c>
      <c r="T1575" t="s">
        <v>10330</v>
      </c>
      <c r="U1575" t="str">
        <f t="shared" si="24"/>
        <v>87190606291060566216</v>
      </c>
      <c r="V1575" t="e">
        <f>VLOOKUP(U1575,网银退汇!F:G,2,FALSE)</f>
        <v>#N/A</v>
      </c>
      <c r="W1575" t="e">
        <f>VLOOKUP(U1575,网银退汇!F:O,10,FALSE)</f>
        <v>#N/A</v>
      </c>
      <c r="X1575" t="e">
        <f>VLOOKUP(C1575,自助退!L:V,11,FALSE)</f>
        <v>#N/A</v>
      </c>
    </row>
    <row r="1576" spans="1:24">
      <c r="A1576" t="s">
        <v>12442</v>
      </c>
      <c r="B1576" t="s">
        <v>12528</v>
      </c>
      <c r="C1576" t="s">
        <v>12529</v>
      </c>
      <c r="D1576">
        <v>18000</v>
      </c>
      <c r="E1576" t="s">
        <v>12445</v>
      </c>
      <c r="F1576" t="s">
        <v>88</v>
      </c>
      <c r="G1576" t="s">
        <v>12530</v>
      </c>
      <c r="H1576" t="s">
        <v>12531</v>
      </c>
      <c r="I1576" t="s">
        <v>10400</v>
      </c>
      <c r="J1576" t="s">
        <v>12532</v>
      </c>
      <c r="K1576" t="s">
        <v>12533</v>
      </c>
      <c r="L1576" t="s">
        <v>10325</v>
      </c>
      <c r="M1576" t="s">
        <v>10326</v>
      </c>
      <c r="N1576" t="s">
        <v>12442</v>
      </c>
      <c r="O1576" t="s">
        <v>10403</v>
      </c>
      <c r="P1576" t="s">
        <v>10328</v>
      </c>
      <c r="Q1576" t="s">
        <v>10329</v>
      </c>
      <c r="R1576" t="s">
        <v>10327</v>
      </c>
      <c r="S1576" t="s">
        <v>10327</v>
      </c>
      <c r="T1576" t="s">
        <v>10330</v>
      </c>
      <c r="U1576" t="str">
        <f t="shared" si="24"/>
        <v>88711501012280042618000</v>
      </c>
      <c r="V1576" t="e">
        <f>VLOOKUP(U1576,网银退汇!F:G,2,FALSE)</f>
        <v>#N/A</v>
      </c>
      <c r="W1576" t="e">
        <f>VLOOKUP(U1576,网银退汇!F:O,10,FALSE)</f>
        <v>#N/A</v>
      </c>
      <c r="X1576" t="e">
        <f>VLOOKUP(C1576,自助退!L:V,11,FALSE)</f>
        <v>#N/A</v>
      </c>
    </row>
    <row r="1577" spans="1:24">
      <c r="A1577" t="s">
        <v>12442</v>
      </c>
      <c r="B1577" t="s">
        <v>12534</v>
      </c>
      <c r="C1577" t="s">
        <v>12535</v>
      </c>
      <c r="D1577">
        <v>14398</v>
      </c>
      <c r="E1577" t="s">
        <v>12445</v>
      </c>
      <c r="F1577" t="s">
        <v>88</v>
      </c>
      <c r="G1577" t="s">
        <v>12536</v>
      </c>
      <c r="H1577" t="s">
        <v>12537</v>
      </c>
      <c r="I1577" t="s">
        <v>10400</v>
      </c>
      <c r="J1577" t="s">
        <v>12538</v>
      </c>
      <c r="K1577" t="s">
        <v>12539</v>
      </c>
      <c r="L1577" t="s">
        <v>10325</v>
      </c>
      <c r="M1577" t="s">
        <v>10326</v>
      </c>
      <c r="N1577" t="s">
        <v>12442</v>
      </c>
      <c r="O1577" t="s">
        <v>10403</v>
      </c>
      <c r="P1577" t="s">
        <v>10328</v>
      </c>
      <c r="Q1577" t="s">
        <v>10329</v>
      </c>
      <c r="R1577" t="s">
        <v>10327</v>
      </c>
      <c r="S1577" t="s">
        <v>10327</v>
      </c>
      <c r="T1577" t="s">
        <v>10330</v>
      </c>
      <c r="U1577" t="str">
        <f t="shared" si="24"/>
        <v>250206170902450105214398</v>
      </c>
      <c r="V1577" t="e">
        <f>VLOOKUP(U1577,网银退汇!F:G,2,FALSE)</f>
        <v>#N/A</v>
      </c>
      <c r="W1577" t="e">
        <f>VLOOKUP(U1577,网银退汇!F:O,10,FALSE)</f>
        <v>#N/A</v>
      </c>
      <c r="X1577" t="e">
        <f>VLOOKUP(C1577,自助退!L:V,11,FALSE)</f>
        <v>#N/A</v>
      </c>
    </row>
    <row r="1578" spans="1:24">
      <c r="A1578" t="s">
        <v>12442</v>
      </c>
      <c r="B1578" t="s">
        <v>12540</v>
      </c>
      <c r="C1578" t="s">
        <v>12541</v>
      </c>
      <c r="D1578">
        <v>43632</v>
      </c>
      <c r="E1578" t="s">
        <v>12445</v>
      </c>
      <c r="F1578" t="s">
        <v>88</v>
      </c>
      <c r="G1578" t="s">
        <v>12136</v>
      </c>
      <c r="H1578" t="s">
        <v>12137</v>
      </c>
      <c r="I1578" t="s">
        <v>10400</v>
      </c>
      <c r="J1578" t="s">
        <v>12138</v>
      </c>
      <c r="K1578" t="s">
        <v>12139</v>
      </c>
      <c r="L1578" t="s">
        <v>10325</v>
      </c>
      <c r="M1578" t="s">
        <v>10326</v>
      </c>
      <c r="N1578" t="s">
        <v>12442</v>
      </c>
      <c r="O1578" t="s">
        <v>10403</v>
      </c>
      <c r="P1578" t="s">
        <v>10328</v>
      </c>
      <c r="Q1578" t="s">
        <v>10329</v>
      </c>
      <c r="R1578" t="s">
        <v>10327</v>
      </c>
      <c r="S1578" t="s">
        <v>10327</v>
      </c>
      <c r="T1578" t="s">
        <v>10330</v>
      </c>
      <c r="U1578" t="str">
        <f t="shared" si="24"/>
        <v>90101101000062021643632</v>
      </c>
      <c r="V1578" t="e">
        <f>VLOOKUP(U1578,网银退汇!F:G,2,FALSE)</f>
        <v>#N/A</v>
      </c>
      <c r="W1578" t="e">
        <f>VLOOKUP(U1578,网银退汇!F:O,10,FALSE)</f>
        <v>#N/A</v>
      </c>
      <c r="X1578" t="e">
        <f>VLOOKUP(C1578,自助退!L:V,11,FALSE)</f>
        <v>#N/A</v>
      </c>
    </row>
    <row r="1579" spans="1:24">
      <c r="A1579" t="s">
        <v>12442</v>
      </c>
      <c r="B1579" t="s">
        <v>12542</v>
      </c>
      <c r="C1579" t="s">
        <v>12543</v>
      </c>
      <c r="D1579">
        <v>191139</v>
      </c>
      <c r="E1579" t="s">
        <v>12445</v>
      </c>
      <c r="F1579" t="s">
        <v>88</v>
      </c>
      <c r="G1579" t="s">
        <v>12544</v>
      </c>
      <c r="H1579" t="s">
        <v>12545</v>
      </c>
      <c r="I1579" t="s">
        <v>10400</v>
      </c>
      <c r="J1579" t="s">
        <v>12546</v>
      </c>
      <c r="K1579" t="s">
        <v>12547</v>
      </c>
      <c r="L1579" t="s">
        <v>10325</v>
      </c>
      <c r="M1579" t="s">
        <v>10326</v>
      </c>
      <c r="N1579" t="s">
        <v>12442</v>
      </c>
      <c r="O1579" t="s">
        <v>10403</v>
      </c>
      <c r="P1579" t="s">
        <v>10328</v>
      </c>
      <c r="Q1579" t="s">
        <v>10329</v>
      </c>
      <c r="R1579" t="s">
        <v>10327</v>
      </c>
      <c r="S1579" t="s">
        <v>10327</v>
      </c>
      <c r="T1579" t="s">
        <v>10330</v>
      </c>
      <c r="U1579" t="str">
        <f t="shared" si="24"/>
        <v>24019101040010014191139</v>
      </c>
      <c r="V1579" t="e">
        <f>VLOOKUP(U1579,网银退汇!F:G,2,FALSE)</f>
        <v>#N/A</v>
      </c>
      <c r="W1579" t="e">
        <f>VLOOKUP(U1579,网银退汇!F:O,10,FALSE)</f>
        <v>#N/A</v>
      </c>
      <c r="X1579" t="e">
        <f>VLOOKUP(C1579,自助退!L:V,11,FALSE)</f>
        <v>#N/A</v>
      </c>
    </row>
    <row r="1580" spans="1:24">
      <c r="A1580" t="s">
        <v>12442</v>
      </c>
      <c r="B1580" t="s">
        <v>12548</v>
      </c>
      <c r="C1580" t="s">
        <v>12549</v>
      </c>
      <c r="D1580">
        <v>139300</v>
      </c>
      <c r="E1580" t="s">
        <v>12445</v>
      </c>
      <c r="F1580" t="s">
        <v>88</v>
      </c>
      <c r="G1580" t="s">
        <v>12550</v>
      </c>
      <c r="H1580" t="s">
        <v>12551</v>
      </c>
      <c r="I1580" t="s">
        <v>10400</v>
      </c>
      <c r="J1580" t="s">
        <v>12552</v>
      </c>
      <c r="K1580" t="s">
        <v>12553</v>
      </c>
      <c r="L1580" t="s">
        <v>10325</v>
      </c>
      <c r="M1580" t="s">
        <v>10326</v>
      </c>
      <c r="N1580" t="s">
        <v>12442</v>
      </c>
      <c r="O1580" t="s">
        <v>10403</v>
      </c>
      <c r="P1580" t="s">
        <v>10328</v>
      </c>
      <c r="Q1580" t="s">
        <v>10329</v>
      </c>
      <c r="R1580" t="s">
        <v>10327</v>
      </c>
      <c r="S1580" t="s">
        <v>10327</v>
      </c>
      <c r="T1580" t="s">
        <v>10330</v>
      </c>
      <c r="U1580" t="str">
        <f t="shared" si="24"/>
        <v>53050161535000000161139300</v>
      </c>
      <c r="V1580" t="e">
        <f>VLOOKUP(U1580,网银退汇!F:G,2,FALSE)</f>
        <v>#N/A</v>
      </c>
      <c r="W1580" t="e">
        <f>VLOOKUP(U1580,网银退汇!F:O,10,FALSE)</f>
        <v>#N/A</v>
      </c>
      <c r="X1580" t="e">
        <f>VLOOKUP(C1580,自助退!L:V,11,FALSE)</f>
        <v>#N/A</v>
      </c>
    </row>
    <row r="1581" spans="1:24">
      <c r="A1581" t="s">
        <v>12442</v>
      </c>
      <c r="B1581" t="s">
        <v>12554</v>
      </c>
      <c r="C1581" t="s">
        <v>12555</v>
      </c>
      <c r="D1581">
        <v>96839</v>
      </c>
      <c r="E1581" t="s">
        <v>12445</v>
      </c>
      <c r="F1581" t="s">
        <v>88</v>
      </c>
      <c r="G1581" t="s">
        <v>12556</v>
      </c>
      <c r="H1581" t="s">
        <v>12557</v>
      </c>
      <c r="I1581" t="s">
        <v>10400</v>
      </c>
      <c r="J1581" t="s">
        <v>12558</v>
      </c>
      <c r="K1581" t="s">
        <v>12559</v>
      </c>
      <c r="L1581" t="s">
        <v>10325</v>
      </c>
      <c r="M1581" t="s">
        <v>10326</v>
      </c>
      <c r="N1581" t="s">
        <v>12442</v>
      </c>
      <c r="O1581" t="s">
        <v>10403</v>
      </c>
      <c r="P1581" t="s">
        <v>10328</v>
      </c>
      <c r="Q1581" t="s">
        <v>10329</v>
      </c>
      <c r="R1581" t="s">
        <v>10327</v>
      </c>
      <c r="S1581" t="s">
        <v>10327</v>
      </c>
      <c r="T1581" t="s">
        <v>10330</v>
      </c>
      <c r="U1581" t="str">
        <f t="shared" si="24"/>
        <v>24204101000036493696839</v>
      </c>
      <c r="V1581" t="e">
        <f>VLOOKUP(U1581,网银退汇!F:G,2,FALSE)</f>
        <v>#N/A</v>
      </c>
      <c r="W1581" t="e">
        <f>VLOOKUP(U1581,网银退汇!F:O,10,FALSE)</f>
        <v>#N/A</v>
      </c>
      <c r="X1581" t="e">
        <f>VLOOKUP(C1581,自助退!L:V,11,FALSE)</f>
        <v>#N/A</v>
      </c>
    </row>
    <row r="1582" spans="1:24">
      <c r="A1582" t="s">
        <v>12442</v>
      </c>
      <c r="B1582" t="s">
        <v>12560</v>
      </c>
      <c r="C1582" t="s">
        <v>12561</v>
      </c>
      <c r="D1582">
        <v>29844</v>
      </c>
      <c r="E1582" t="s">
        <v>12445</v>
      </c>
      <c r="F1582" t="s">
        <v>88</v>
      </c>
      <c r="G1582" t="s">
        <v>12562</v>
      </c>
      <c r="H1582" t="s">
        <v>12563</v>
      </c>
      <c r="I1582" t="s">
        <v>10400</v>
      </c>
      <c r="J1582" t="s">
        <v>12558</v>
      </c>
      <c r="K1582" t="s">
        <v>12559</v>
      </c>
      <c r="L1582" t="s">
        <v>10325</v>
      </c>
      <c r="M1582" t="s">
        <v>10326</v>
      </c>
      <c r="N1582" t="s">
        <v>12442</v>
      </c>
      <c r="O1582" t="s">
        <v>10403</v>
      </c>
      <c r="P1582" t="s">
        <v>10328</v>
      </c>
      <c r="Q1582" t="s">
        <v>10329</v>
      </c>
      <c r="R1582" t="s">
        <v>10327</v>
      </c>
      <c r="S1582" t="s">
        <v>10327</v>
      </c>
      <c r="T1582" t="s">
        <v>10330</v>
      </c>
      <c r="U1582" t="str">
        <f t="shared" si="24"/>
        <v>24204101000031624729844</v>
      </c>
      <c r="V1582" t="e">
        <f>VLOOKUP(U1582,网银退汇!F:G,2,FALSE)</f>
        <v>#N/A</v>
      </c>
      <c r="W1582" t="e">
        <f>VLOOKUP(U1582,网银退汇!F:O,10,FALSE)</f>
        <v>#N/A</v>
      </c>
      <c r="X1582" t="e">
        <f>VLOOKUP(C1582,自助退!L:V,11,FALSE)</f>
        <v>#N/A</v>
      </c>
    </row>
    <row r="1583" spans="1:24">
      <c r="A1583" t="s">
        <v>12442</v>
      </c>
      <c r="B1583" t="s">
        <v>12564</v>
      </c>
      <c r="C1583" t="s">
        <v>12565</v>
      </c>
      <c r="D1583">
        <v>993</v>
      </c>
      <c r="E1583" t="s">
        <v>12445</v>
      </c>
      <c r="F1583" t="s">
        <v>88</v>
      </c>
      <c r="G1583" t="s">
        <v>12566</v>
      </c>
      <c r="H1583" t="s">
        <v>12567</v>
      </c>
      <c r="I1583" t="s">
        <v>10400</v>
      </c>
      <c r="J1583" t="s">
        <v>12568</v>
      </c>
      <c r="K1583" t="s">
        <v>12569</v>
      </c>
      <c r="L1583" t="s">
        <v>10325</v>
      </c>
      <c r="M1583" t="s">
        <v>10326</v>
      </c>
      <c r="N1583" t="s">
        <v>12442</v>
      </c>
      <c r="O1583" t="s">
        <v>10403</v>
      </c>
      <c r="P1583" t="s">
        <v>10328</v>
      </c>
      <c r="Q1583" t="s">
        <v>10329</v>
      </c>
      <c r="R1583" t="s">
        <v>10327</v>
      </c>
      <c r="S1583" t="s">
        <v>10327</v>
      </c>
      <c r="T1583" t="s">
        <v>10330</v>
      </c>
      <c r="U1583" t="str">
        <f t="shared" si="24"/>
        <v>531078069018160037596993</v>
      </c>
      <c r="V1583" t="e">
        <f>VLOOKUP(U1583,网银退汇!F:G,2,FALSE)</f>
        <v>#N/A</v>
      </c>
      <c r="W1583" t="e">
        <f>VLOOKUP(U1583,网银退汇!F:O,10,FALSE)</f>
        <v>#N/A</v>
      </c>
      <c r="X1583" t="e">
        <f>VLOOKUP(C1583,自助退!L:V,11,FALSE)</f>
        <v>#N/A</v>
      </c>
    </row>
    <row r="1584" spans="1:24">
      <c r="A1584" t="s">
        <v>12442</v>
      </c>
      <c r="B1584" t="s">
        <v>12570</v>
      </c>
      <c r="C1584" t="s">
        <v>12571</v>
      </c>
      <c r="D1584">
        <v>9279.5</v>
      </c>
      <c r="E1584" t="s">
        <v>12445</v>
      </c>
      <c r="F1584" t="s">
        <v>88</v>
      </c>
      <c r="G1584" t="s">
        <v>12572</v>
      </c>
      <c r="H1584" t="s">
        <v>12573</v>
      </c>
      <c r="I1584" t="s">
        <v>10400</v>
      </c>
      <c r="J1584" t="s">
        <v>12336</v>
      </c>
      <c r="K1584" t="s">
        <v>12337</v>
      </c>
      <c r="L1584" t="s">
        <v>10325</v>
      </c>
      <c r="M1584" t="s">
        <v>10326</v>
      </c>
      <c r="N1584" t="s">
        <v>12442</v>
      </c>
      <c r="O1584" t="s">
        <v>10403</v>
      </c>
      <c r="P1584" t="s">
        <v>10328</v>
      </c>
      <c r="Q1584" t="s">
        <v>10329</v>
      </c>
      <c r="R1584" t="s">
        <v>10327</v>
      </c>
      <c r="S1584" t="s">
        <v>10327</v>
      </c>
      <c r="T1584" t="s">
        <v>10330</v>
      </c>
      <c r="U1584" t="str">
        <f t="shared" si="24"/>
        <v>530016155360599966889279.5</v>
      </c>
      <c r="V1584" t="e">
        <f>VLOOKUP(U1584,网银退汇!F:G,2,FALSE)</f>
        <v>#N/A</v>
      </c>
      <c r="W1584" t="e">
        <f>VLOOKUP(U1584,网银退汇!F:O,10,FALSE)</f>
        <v>#N/A</v>
      </c>
      <c r="X1584" t="e">
        <f>VLOOKUP(C1584,自助退!L:V,11,FALSE)</f>
        <v>#N/A</v>
      </c>
    </row>
    <row r="1585" spans="1:24">
      <c r="A1585" t="s">
        <v>12442</v>
      </c>
      <c r="B1585" t="s">
        <v>12574</v>
      </c>
      <c r="C1585" t="s">
        <v>12575</v>
      </c>
      <c r="D1585">
        <v>82300</v>
      </c>
      <c r="E1585" t="s">
        <v>12445</v>
      </c>
      <c r="F1585" t="s">
        <v>88</v>
      </c>
      <c r="G1585" t="s">
        <v>12576</v>
      </c>
      <c r="H1585" t="s">
        <v>12577</v>
      </c>
      <c r="I1585" t="s">
        <v>10400</v>
      </c>
      <c r="J1585" t="s">
        <v>12578</v>
      </c>
      <c r="K1585" t="s">
        <v>12579</v>
      </c>
      <c r="L1585" t="s">
        <v>10325</v>
      </c>
      <c r="M1585" t="s">
        <v>10326</v>
      </c>
      <c r="N1585" t="s">
        <v>12442</v>
      </c>
      <c r="O1585" t="s">
        <v>10403</v>
      </c>
      <c r="P1585" t="s">
        <v>10328</v>
      </c>
      <c r="Q1585" t="s">
        <v>10329</v>
      </c>
      <c r="R1585" t="s">
        <v>10327</v>
      </c>
      <c r="S1585" t="s">
        <v>10327</v>
      </c>
      <c r="T1585" t="s">
        <v>10330</v>
      </c>
      <c r="U1585" t="str">
        <f t="shared" si="24"/>
        <v>221101283000638082300</v>
      </c>
      <c r="V1585" t="e">
        <f>VLOOKUP(U1585,网银退汇!F:G,2,FALSE)</f>
        <v>#N/A</v>
      </c>
      <c r="W1585" t="e">
        <f>VLOOKUP(U1585,网银退汇!F:O,10,FALSE)</f>
        <v>#N/A</v>
      </c>
      <c r="X1585" t="e">
        <f>VLOOKUP(C1585,自助退!L:V,11,FALSE)</f>
        <v>#N/A</v>
      </c>
    </row>
    <row r="1586" spans="1:24">
      <c r="A1586" t="s">
        <v>12442</v>
      </c>
      <c r="B1586" t="s">
        <v>12580</v>
      </c>
      <c r="C1586" t="s">
        <v>12581</v>
      </c>
      <c r="D1586">
        <v>82120</v>
      </c>
      <c r="E1586" t="s">
        <v>12445</v>
      </c>
      <c r="F1586" t="s">
        <v>88</v>
      </c>
      <c r="G1586" t="s">
        <v>12582</v>
      </c>
      <c r="H1586" t="s">
        <v>12583</v>
      </c>
      <c r="I1586" t="s">
        <v>10400</v>
      </c>
      <c r="J1586" t="s">
        <v>12584</v>
      </c>
      <c r="K1586" t="s">
        <v>12585</v>
      </c>
      <c r="L1586" t="s">
        <v>10325</v>
      </c>
      <c r="M1586" t="s">
        <v>10326</v>
      </c>
      <c r="N1586" t="s">
        <v>12442</v>
      </c>
      <c r="O1586" t="s">
        <v>10403</v>
      </c>
      <c r="P1586" t="s">
        <v>10328</v>
      </c>
      <c r="Q1586" t="s">
        <v>10329</v>
      </c>
      <c r="R1586" t="s">
        <v>10327</v>
      </c>
      <c r="S1586" t="s">
        <v>10327</v>
      </c>
      <c r="T1586" t="s">
        <v>10330</v>
      </c>
      <c r="U1586" t="str">
        <f t="shared" si="24"/>
        <v>2401420104000245182120</v>
      </c>
      <c r="V1586" t="e">
        <f>VLOOKUP(U1586,网银退汇!F:G,2,FALSE)</f>
        <v>#N/A</v>
      </c>
      <c r="W1586" t="e">
        <f>VLOOKUP(U1586,网银退汇!F:O,10,FALSE)</f>
        <v>#N/A</v>
      </c>
      <c r="X1586" t="e">
        <f>VLOOKUP(C1586,自助退!L:V,11,FALSE)</f>
        <v>#N/A</v>
      </c>
    </row>
    <row r="1587" spans="1:24">
      <c r="A1587" t="s">
        <v>12442</v>
      </c>
      <c r="B1587" t="s">
        <v>12586</v>
      </c>
      <c r="C1587" t="s">
        <v>12587</v>
      </c>
      <c r="D1587">
        <v>32170</v>
      </c>
      <c r="E1587" t="s">
        <v>12445</v>
      </c>
      <c r="F1587" t="s">
        <v>88</v>
      </c>
      <c r="G1587" t="s">
        <v>12588</v>
      </c>
      <c r="H1587" t="s">
        <v>12589</v>
      </c>
      <c r="I1587" t="s">
        <v>10400</v>
      </c>
      <c r="J1587" t="s">
        <v>12590</v>
      </c>
      <c r="K1587" t="s">
        <v>12591</v>
      </c>
      <c r="L1587" t="s">
        <v>10325</v>
      </c>
      <c r="M1587" t="s">
        <v>10326</v>
      </c>
      <c r="N1587" t="s">
        <v>12442</v>
      </c>
      <c r="O1587" t="s">
        <v>10403</v>
      </c>
      <c r="P1587" t="s">
        <v>10328</v>
      </c>
      <c r="Q1587" t="s">
        <v>10329</v>
      </c>
      <c r="R1587" t="s">
        <v>10327</v>
      </c>
      <c r="S1587" t="s">
        <v>10327</v>
      </c>
      <c r="T1587" t="s">
        <v>10330</v>
      </c>
      <c r="U1587" t="str">
        <f t="shared" si="24"/>
        <v>483120000180190001097532170</v>
      </c>
      <c r="V1587" t="e">
        <f>VLOOKUP(U1587,网银退汇!F:G,2,FALSE)</f>
        <v>#N/A</v>
      </c>
      <c r="W1587" t="e">
        <f>VLOOKUP(U1587,网银退汇!F:O,10,FALSE)</f>
        <v>#N/A</v>
      </c>
      <c r="X1587" t="e">
        <f>VLOOKUP(C1587,自助退!L:V,11,FALSE)</f>
        <v>#N/A</v>
      </c>
    </row>
    <row r="1588" spans="1:24">
      <c r="A1588" t="s">
        <v>12442</v>
      </c>
      <c r="B1588" t="s">
        <v>12592</v>
      </c>
      <c r="C1588" t="s">
        <v>12593</v>
      </c>
      <c r="D1588">
        <v>9277.7999999999993</v>
      </c>
      <c r="E1588" t="s">
        <v>12445</v>
      </c>
      <c r="F1588" t="s">
        <v>88</v>
      </c>
      <c r="G1588" t="s">
        <v>12594</v>
      </c>
      <c r="H1588" t="s">
        <v>12595</v>
      </c>
      <c r="I1588" t="s">
        <v>10400</v>
      </c>
      <c r="J1588" t="s">
        <v>12303</v>
      </c>
      <c r="K1588" t="s">
        <v>12304</v>
      </c>
      <c r="L1588" t="s">
        <v>10325</v>
      </c>
      <c r="M1588" t="s">
        <v>10326</v>
      </c>
      <c r="N1588" t="s">
        <v>12442</v>
      </c>
      <c r="O1588" t="s">
        <v>10403</v>
      </c>
      <c r="P1588" t="s">
        <v>10328</v>
      </c>
      <c r="Q1588" t="s">
        <v>10329</v>
      </c>
      <c r="R1588" t="s">
        <v>10327</v>
      </c>
      <c r="S1588" t="s">
        <v>10327</v>
      </c>
      <c r="T1588" t="s">
        <v>10330</v>
      </c>
      <c r="U1588" t="str">
        <f t="shared" si="24"/>
        <v>9170310100040884129277.8</v>
      </c>
      <c r="V1588" t="e">
        <f>VLOOKUP(U1588,网银退汇!F:G,2,FALSE)</f>
        <v>#N/A</v>
      </c>
      <c r="W1588" t="e">
        <f>VLOOKUP(U1588,网银退汇!F:O,10,FALSE)</f>
        <v>#N/A</v>
      </c>
      <c r="X1588" t="e">
        <f>VLOOKUP(C1588,自助退!L:V,11,FALSE)</f>
        <v>#N/A</v>
      </c>
    </row>
    <row r="1589" spans="1:24">
      <c r="A1589" t="s">
        <v>12442</v>
      </c>
      <c r="B1589" t="s">
        <v>12596</v>
      </c>
      <c r="C1589" t="s">
        <v>12597</v>
      </c>
      <c r="D1589">
        <v>61870</v>
      </c>
      <c r="E1589" t="s">
        <v>12445</v>
      </c>
      <c r="F1589" t="s">
        <v>88</v>
      </c>
      <c r="G1589" t="s">
        <v>12598</v>
      </c>
      <c r="H1589" t="s">
        <v>12599</v>
      </c>
      <c r="I1589" t="s">
        <v>10400</v>
      </c>
      <c r="J1589" t="s">
        <v>12600</v>
      </c>
      <c r="K1589" t="s">
        <v>12601</v>
      </c>
      <c r="L1589" t="s">
        <v>10325</v>
      </c>
      <c r="M1589" t="s">
        <v>10326</v>
      </c>
      <c r="N1589" t="s">
        <v>12442</v>
      </c>
      <c r="O1589" t="s">
        <v>10403</v>
      </c>
      <c r="P1589" t="s">
        <v>10328</v>
      </c>
      <c r="Q1589" t="s">
        <v>10329</v>
      </c>
      <c r="R1589" t="s">
        <v>10327</v>
      </c>
      <c r="S1589" t="s">
        <v>10327</v>
      </c>
      <c r="T1589" t="s">
        <v>10330</v>
      </c>
      <c r="U1589" t="str">
        <f t="shared" si="24"/>
        <v>53107822101801003502661870</v>
      </c>
      <c r="V1589" t="e">
        <f>VLOOKUP(U1589,网银退汇!F:G,2,FALSE)</f>
        <v>#N/A</v>
      </c>
      <c r="W1589" t="e">
        <f>VLOOKUP(U1589,网银退汇!F:O,10,FALSE)</f>
        <v>#N/A</v>
      </c>
      <c r="X1589" t="e">
        <f>VLOOKUP(C1589,自助退!L:V,11,FALSE)</f>
        <v>#N/A</v>
      </c>
    </row>
    <row r="1590" spans="1:24">
      <c r="A1590" t="s">
        <v>12442</v>
      </c>
      <c r="B1590" t="s">
        <v>12602</v>
      </c>
      <c r="C1590" t="s">
        <v>12603</v>
      </c>
      <c r="D1590">
        <v>28171</v>
      </c>
      <c r="E1590" t="s">
        <v>12445</v>
      </c>
      <c r="F1590" t="s">
        <v>88</v>
      </c>
      <c r="G1590" t="s">
        <v>12604</v>
      </c>
      <c r="H1590" t="s">
        <v>12605</v>
      </c>
      <c r="I1590" t="s">
        <v>10400</v>
      </c>
      <c r="J1590" t="s">
        <v>12111</v>
      </c>
      <c r="K1590" t="s">
        <v>12112</v>
      </c>
      <c r="L1590" t="s">
        <v>10325</v>
      </c>
      <c r="M1590" t="s">
        <v>10326</v>
      </c>
      <c r="N1590" t="s">
        <v>12442</v>
      </c>
      <c r="O1590" t="s">
        <v>10403</v>
      </c>
      <c r="P1590" t="s">
        <v>10328</v>
      </c>
      <c r="Q1590" t="s">
        <v>10329</v>
      </c>
      <c r="R1590" t="s">
        <v>10327</v>
      </c>
      <c r="S1590" t="s">
        <v>10327</v>
      </c>
      <c r="T1590" t="s">
        <v>10330</v>
      </c>
      <c r="U1590" t="str">
        <f t="shared" si="24"/>
        <v>91004101000033999528171</v>
      </c>
      <c r="V1590" t="e">
        <f>VLOOKUP(U1590,网银退汇!F:G,2,FALSE)</f>
        <v>#N/A</v>
      </c>
      <c r="W1590" t="e">
        <f>VLOOKUP(U1590,网银退汇!F:O,10,FALSE)</f>
        <v>#N/A</v>
      </c>
      <c r="X1590" t="e">
        <f>VLOOKUP(C1590,自助退!L:V,11,FALSE)</f>
        <v>#N/A</v>
      </c>
    </row>
    <row r="1591" spans="1:24">
      <c r="A1591" t="s">
        <v>12442</v>
      </c>
      <c r="B1591" t="s">
        <v>12606</v>
      </c>
      <c r="C1591" t="s">
        <v>12607</v>
      </c>
      <c r="D1591">
        <v>34329</v>
      </c>
      <c r="E1591" t="s">
        <v>12445</v>
      </c>
      <c r="F1591" t="s">
        <v>88</v>
      </c>
      <c r="G1591" t="s">
        <v>12608</v>
      </c>
      <c r="H1591" t="s">
        <v>12609</v>
      </c>
      <c r="I1591" t="s">
        <v>10400</v>
      </c>
      <c r="J1591" t="s">
        <v>12610</v>
      </c>
      <c r="K1591" t="s">
        <v>12611</v>
      </c>
      <c r="L1591" t="s">
        <v>10325</v>
      </c>
      <c r="M1591" t="s">
        <v>10326</v>
      </c>
      <c r="N1591" t="s">
        <v>12442</v>
      </c>
      <c r="O1591" t="s">
        <v>10403</v>
      </c>
      <c r="P1591" t="s">
        <v>10328</v>
      </c>
      <c r="Q1591" t="s">
        <v>10329</v>
      </c>
      <c r="R1591" t="s">
        <v>10327</v>
      </c>
      <c r="S1591" t="s">
        <v>10327</v>
      </c>
      <c r="T1591" t="s">
        <v>10330</v>
      </c>
      <c r="U1591" t="str">
        <f t="shared" si="24"/>
        <v>1101457194200634329</v>
      </c>
      <c r="V1591" t="e">
        <f>VLOOKUP(U1591,网银退汇!F:G,2,FALSE)</f>
        <v>#N/A</v>
      </c>
      <c r="W1591" t="e">
        <f>VLOOKUP(U1591,网银退汇!F:O,10,FALSE)</f>
        <v>#N/A</v>
      </c>
      <c r="X1591" t="e">
        <f>VLOOKUP(C1591,自助退!L:V,11,FALSE)</f>
        <v>#N/A</v>
      </c>
    </row>
    <row r="1592" spans="1:24">
      <c r="A1592" t="s">
        <v>12442</v>
      </c>
      <c r="B1592" t="s">
        <v>12612</v>
      </c>
      <c r="C1592" t="s">
        <v>12613</v>
      </c>
      <c r="D1592">
        <v>47492.4</v>
      </c>
      <c r="E1592" t="s">
        <v>12445</v>
      </c>
      <c r="F1592" t="s">
        <v>88</v>
      </c>
      <c r="G1592" t="s">
        <v>12614</v>
      </c>
      <c r="H1592" t="s">
        <v>12615</v>
      </c>
      <c r="I1592" t="s">
        <v>10400</v>
      </c>
      <c r="J1592" t="s">
        <v>12616</v>
      </c>
      <c r="K1592" t="s">
        <v>12617</v>
      </c>
      <c r="L1592" t="s">
        <v>10325</v>
      </c>
      <c r="M1592" t="s">
        <v>10326</v>
      </c>
      <c r="N1592" t="s">
        <v>12442</v>
      </c>
      <c r="O1592" t="s">
        <v>10403</v>
      </c>
      <c r="P1592" t="s">
        <v>10328</v>
      </c>
      <c r="Q1592" t="s">
        <v>10329</v>
      </c>
      <c r="R1592" t="s">
        <v>10327</v>
      </c>
      <c r="S1592" t="s">
        <v>10327</v>
      </c>
      <c r="T1592" t="s">
        <v>10330</v>
      </c>
      <c r="U1592" t="str">
        <f t="shared" si="24"/>
        <v>2401970104000833847492.4</v>
      </c>
      <c r="V1592" t="e">
        <f>VLOOKUP(U1592,网银退汇!F:G,2,FALSE)</f>
        <v>#N/A</v>
      </c>
      <c r="W1592" t="e">
        <f>VLOOKUP(U1592,网银退汇!F:O,10,FALSE)</f>
        <v>#N/A</v>
      </c>
      <c r="X1592" t="e">
        <f>VLOOKUP(C1592,自助退!L:V,11,FALSE)</f>
        <v>#N/A</v>
      </c>
    </row>
    <row r="1593" spans="1:24">
      <c r="A1593" t="s">
        <v>12442</v>
      </c>
      <c r="B1593" t="s">
        <v>12618</v>
      </c>
      <c r="C1593" t="s">
        <v>12619</v>
      </c>
      <c r="D1593">
        <v>13720</v>
      </c>
      <c r="E1593" t="s">
        <v>12445</v>
      </c>
      <c r="F1593" t="s">
        <v>88</v>
      </c>
      <c r="G1593" t="s">
        <v>12620</v>
      </c>
      <c r="H1593" t="s">
        <v>12621</v>
      </c>
      <c r="I1593" t="s">
        <v>12622</v>
      </c>
      <c r="J1593" t="s">
        <v>12623</v>
      </c>
      <c r="K1593" t="s">
        <v>12624</v>
      </c>
      <c r="L1593" t="s">
        <v>10325</v>
      </c>
      <c r="M1593" t="s">
        <v>10326</v>
      </c>
      <c r="N1593" t="s">
        <v>12442</v>
      </c>
      <c r="O1593" t="s">
        <v>10327</v>
      </c>
      <c r="P1593" t="s">
        <v>10328</v>
      </c>
      <c r="Q1593" t="s">
        <v>10329</v>
      </c>
      <c r="R1593" t="s">
        <v>10327</v>
      </c>
      <c r="S1593" t="s">
        <v>10327</v>
      </c>
      <c r="T1593" t="s">
        <v>10330</v>
      </c>
      <c r="U1593" t="str">
        <f t="shared" si="24"/>
        <v>201602180920000575513720</v>
      </c>
      <c r="V1593" t="e">
        <f>VLOOKUP(U1593,网银退汇!F:G,2,FALSE)</f>
        <v>#N/A</v>
      </c>
      <c r="W1593" t="e">
        <f>VLOOKUP(U1593,网银退汇!F:O,10,FALSE)</f>
        <v>#N/A</v>
      </c>
      <c r="X1593" t="e">
        <f>VLOOKUP(C1593,自助退!L:V,11,FALSE)</f>
        <v>#N/A</v>
      </c>
    </row>
    <row r="1594" spans="1:24">
      <c r="A1594" t="s">
        <v>12442</v>
      </c>
      <c r="B1594" t="s">
        <v>12625</v>
      </c>
      <c r="C1594" t="s">
        <v>12626</v>
      </c>
      <c r="D1594">
        <v>80000</v>
      </c>
      <c r="E1594" t="s">
        <v>12445</v>
      </c>
      <c r="F1594" t="s">
        <v>88</v>
      </c>
      <c r="G1594" t="s">
        <v>12627</v>
      </c>
      <c r="H1594" t="s">
        <v>12628</v>
      </c>
      <c r="I1594" t="s">
        <v>11758</v>
      </c>
      <c r="J1594" t="s">
        <v>12629</v>
      </c>
      <c r="K1594" t="s">
        <v>12630</v>
      </c>
      <c r="L1594" t="s">
        <v>10325</v>
      </c>
      <c r="M1594" t="s">
        <v>10326</v>
      </c>
      <c r="N1594" t="s">
        <v>12442</v>
      </c>
      <c r="O1594" t="s">
        <v>10327</v>
      </c>
      <c r="P1594" t="s">
        <v>10328</v>
      </c>
      <c r="Q1594" t="s">
        <v>10329</v>
      </c>
      <c r="R1594" t="s">
        <v>10327</v>
      </c>
      <c r="S1594" t="s">
        <v>10327</v>
      </c>
      <c r="T1594" t="s">
        <v>10330</v>
      </c>
      <c r="U1594" t="str">
        <f t="shared" si="24"/>
        <v>130001519224001280000</v>
      </c>
      <c r="V1594" t="e">
        <f>VLOOKUP(U1594,网银退汇!F:G,2,FALSE)</f>
        <v>#N/A</v>
      </c>
      <c r="W1594" t="e">
        <f>VLOOKUP(U1594,网银退汇!F:O,10,FALSE)</f>
        <v>#N/A</v>
      </c>
      <c r="X1594" t="e">
        <f>VLOOKUP(C1594,自助退!L:V,11,FALSE)</f>
        <v>#N/A</v>
      </c>
    </row>
    <row r="1595" spans="1:24">
      <c r="A1595" t="s">
        <v>12442</v>
      </c>
      <c r="B1595" t="s">
        <v>12631</v>
      </c>
      <c r="C1595" t="s">
        <v>12632</v>
      </c>
      <c r="D1595">
        <v>59844</v>
      </c>
      <c r="E1595" t="s">
        <v>12445</v>
      </c>
      <c r="F1595" t="s">
        <v>88</v>
      </c>
      <c r="G1595" t="s">
        <v>12633</v>
      </c>
      <c r="H1595" t="s">
        <v>12634</v>
      </c>
      <c r="I1595" t="s">
        <v>10400</v>
      </c>
      <c r="J1595" t="s">
        <v>12635</v>
      </c>
      <c r="K1595" t="s">
        <v>12636</v>
      </c>
      <c r="L1595" t="s">
        <v>10325</v>
      </c>
      <c r="M1595" t="s">
        <v>10326</v>
      </c>
      <c r="N1595" t="s">
        <v>12442</v>
      </c>
      <c r="O1595" t="s">
        <v>10403</v>
      </c>
      <c r="P1595" t="s">
        <v>10328</v>
      </c>
      <c r="Q1595" t="s">
        <v>10329</v>
      </c>
      <c r="R1595" t="s">
        <v>10327</v>
      </c>
      <c r="S1595" t="s">
        <v>10327</v>
      </c>
      <c r="T1595" t="s">
        <v>10330</v>
      </c>
      <c r="U1595" t="str">
        <f t="shared" si="24"/>
        <v>24104101000000514259844</v>
      </c>
      <c r="V1595" t="e">
        <f>VLOOKUP(U1595,网银退汇!F:G,2,FALSE)</f>
        <v>#N/A</v>
      </c>
      <c r="W1595" t="e">
        <f>VLOOKUP(U1595,网银退汇!F:O,10,FALSE)</f>
        <v>#N/A</v>
      </c>
      <c r="X1595" t="e">
        <f>VLOOKUP(C1595,自助退!L:V,11,FALSE)</f>
        <v>#N/A</v>
      </c>
    </row>
    <row r="1596" spans="1:24">
      <c r="A1596" t="s">
        <v>12442</v>
      </c>
      <c r="B1596" t="s">
        <v>12637</v>
      </c>
      <c r="C1596" t="s">
        <v>12638</v>
      </c>
      <c r="D1596">
        <v>128287.5</v>
      </c>
      <c r="E1596" t="s">
        <v>12445</v>
      </c>
      <c r="F1596" t="s">
        <v>88</v>
      </c>
      <c r="G1596" t="s">
        <v>12639</v>
      </c>
      <c r="H1596" t="s">
        <v>12640</v>
      </c>
      <c r="I1596" t="s">
        <v>10400</v>
      </c>
      <c r="J1596" t="s">
        <v>12641</v>
      </c>
      <c r="K1596" t="s">
        <v>12642</v>
      </c>
      <c r="L1596" t="s">
        <v>10325</v>
      </c>
      <c r="M1596" t="s">
        <v>10326</v>
      </c>
      <c r="N1596" t="s">
        <v>12442</v>
      </c>
      <c r="O1596" t="s">
        <v>10403</v>
      </c>
      <c r="P1596" t="s">
        <v>10328</v>
      </c>
      <c r="Q1596" t="s">
        <v>10329</v>
      </c>
      <c r="R1596" t="s">
        <v>10327</v>
      </c>
      <c r="S1596" t="s">
        <v>10327</v>
      </c>
      <c r="T1596" t="s">
        <v>10330</v>
      </c>
      <c r="U1596" t="str">
        <f t="shared" si="24"/>
        <v>39740188000000716128287.5</v>
      </c>
      <c r="V1596" t="e">
        <f>VLOOKUP(U1596,网银退汇!F:G,2,FALSE)</f>
        <v>#N/A</v>
      </c>
      <c r="W1596" t="e">
        <f>VLOOKUP(U1596,网银退汇!F:O,10,FALSE)</f>
        <v>#N/A</v>
      </c>
      <c r="X1596" t="e">
        <f>VLOOKUP(C1596,自助退!L:V,11,FALSE)</f>
        <v>#N/A</v>
      </c>
    </row>
    <row r="1597" spans="1:24">
      <c r="A1597" t="s">
        <v>12442</v>
      </c>
      <c r="B1597" t="s">
        <v>12643</v>
      </c>
      <c r="C1597" t="s">
        <v>12644</v>
      </c>
      <c r="D1597">
        <v>19320</v>
      </c>
      <c r="E1597" t="s">
        <v>12445</v>
      </c>
      <c r="F1597" t="s">
        <v>88</v>
      </c>
      <c r="G1597" t="s">
        <v>12645</v>
      </c>
      <c r="H1597" t="s">
        <v>12646</v>
      </c>
      <c r="I1597" t="s">
        <v>10400</v>
      </c>
      <c r="J1597" t="s">
        <v>10</v>
      </c>
      <c r="K1597" t="s">
        <v>88</v>
      </c>
      <c r="L1597" t="s">
        <v>10325</v>
      </c>
      <c r="M1597" t="s">
        <v>10326</v>
      </c>
      <c r="N1597" t="s">
        <v>12442</v>
      </c>
      <c r="O1597" t="s">
        <v>10403</v>
      </c>
      <c r="P1597" t="s">
        <v>10328</v>
      </c>
      <c r="Q1597" t="s">
        <v>10329</v>
      </c>
      <c r="R1597" t="s">
        <v>10327</v>
      </c>
      <c r="S1597" t="s">
        <v>10403</v>
      </c>
      <c r="T1597" t="s">
        <v>10330</v>
      </c>
      <c r="U1597" t="str">
        <f t="shared" si="24"/>
        <v>87190494901010119320</v>
      </c>
      <c r="V1597" t="e">
        <f>VLOOKUP(U1597,网银退汇!F:G,2,FALSE)</f>
        <v>#N/A</v>
      </c>
      <c r="W1597" t="e">
        <f>VLOOKUP(U1597,网银退汇!F:O,10,FALSE)</f>
        <v>#N/A</v>
      </c>
      <c r="X1597" t="e">
        <f>VLOOKUP(C1597,自助退!L:V,11,FALSE)</f>
        <v>#N/A</v>
      </c>
    </row>
    <row r="1598" spans="1:24">
      <c r="A1598" t="s">
        <v>12442</v>
      </c>
      <c r="B1598" t="s">
        <v>12647</v>
      </c>
      <c r="C1598" t="s">
        <v>12648</v>
      </c>
      <c r="D1598">
        <v>54450</v>
      </c>
      <c r="E1598" t="s">
        <v>12445</v>
      </c>
      <c r="F1598" t="s">
        <v>88</v>
      </c>
      <c r="G1598" t="s">
        <v>12649</v>
      </c>
      <c r="H1598" t="s">
        <v>12650</v>
      </c>
      <c r="I1598" t="s">
        <v>10400</v>
      </c>
      <c r="J1598" t="s">
        <v>12651</v>
      </c>
      <c r="K1598" t="s">
        <v>12652</v>
      </c>
      <c r="L1598" t="s">
        <v>10325</v>
      </c>
      <c r="M1598" t="s">
        <v>10326</v>
      </c>
      <c r="N1598" t="s">
        <v>12442</v>
      </c>
      <c r="O1598" t="s">
        <v>10403</v>
      </c>
      <c r="P1598" t="s">
        <v>10328</v>
      </c>
      <c r="Q1598" t="s">
        <v>10329</v>
      </c>
      <c r="R1598" t="s">
        <v>10327</v>
      </c>
      <c r="S1598" t="s">
        <v>10327</v>
      </c>
      <c r="T1598" t="s">
        <v>10330</v>
      </c>
      <c r="U1598" t="str">
        <f t="shared" si="24"/>
        <v>250201210902456716954450</v>
      </c>
      <c r="V1598" t="e">
        <f>VLOOKUP(U1598,网银退汇!F:G,2,FALSE)</f>
        <v>#N/A</v>
      </c>
      <c r="W1598" t="e">
        <f>VLOOKUP(U1598,网银退汇!F:O,10,FALSE)</f>
        <v>#N/A</v>
      </c>
      <c r="X1598" t="e">
        <f>VLOOKUP(C1598,自助退!L:V,11,FALSE)</f>
        <v>#N/A</v>
      </c>
    </row>
    <row r="1599" spans="1:24">
      <c r="A1599" t="s">
        <v>12442</v>
      </c>
      <c r="B1599" t="s">
        <v>12653</v>
      </c>
      <c r="C1599" t="s">
        <v>12654</v>
      </c>
      <c r="D1599">
        <v>28970</v>
      </c>
      <c r="E1599" t="s">
        <v>12445</v>
      </c>
      <c r="F1599" t="s">
        <v>88</v>
      </c>
      <c r="G1599" t="s">
        <v>12321</v>
      </c>
      <c r="H1599" t="s">
        <v>12322</v>
      </c>
      <c r="I1599" t="s">
        <v>10400</v>
      </c>
      <c r="J1599" t="s">
        <v>12323</v>
      </c>
      <c r="K1599" t="s">
        <v>12324</v>
      </c>
      <c r="L1599" t="s">
        <v>10325</v>
      </c>
      <c r="M1599" t="s">
        <v>10326</v>
      </c>
      <c r="N1599" t="s">
        <v>12442</v>
      </c>
      <c r="O1599" t="s">
        <v>10403</v>
      </c>
      <c r="P1599" t="s">
        <v>10328</v>
      </c>
      <c r="Q1599" t="s">
        <v>10329</v>
      </c>
      <c r="R1599" t="s">
        <v>10327</v>
      </c>
      <c r="S1599" t="s">
        <v>10327</v>
      </c>
      <c r="T1599" t="s">
        <v>10330</v>
      </c>
      <c r="U1599" t="str">
        <f t="shared" si="24"/>
        <v>250204450900003495528970</v>
      </c>
      <c r="V1599" t="e">
        <f>VLOOKUP(U1599,网银退汇!F:G,2,FALSE)</f>
        <v>#N/A</v>
      </c>
      <c r="W1599" t="e">
        <f>VLOOKUP(U1599,网银退汇!F:O,10,FALSE)</f>
        <v>#N/A</v>
      </c>
      <c r="X1599" t="e">
        <f>VLOOKUP(C1599,自助退!L:V,11,FALSE)</f>
        <v>#N/A</v>
      </c>
    </row>
    <row r="1600" spans="1:24">
      <c r="A1600" t="s">
        <v>12442</v>
      </c>
      <c r="B1600" t="s">
        <v>12655</v>
      </c>
      <c r="C1600" t="s">
        <v>12656</v>
      </c>
      <c r="D1600">
        <v>68487.5</v>
      </c>
      <c r="E1600" t="s">
        <v>12445</v>
      </c>
      <c r="F1600" t="s">
        <v>88</v>
      </c>
      <c r="G1600" t="s">
        <v>12657</v>
      </c>
      <c r="H1600" t="s">
        <v>12658</v>
      </c>
      <c r="I1600" t="s">
        <v>10400</v>
      </c>
      <c r="J1600" t="s">
        <v>12659</v>
      </c>
      <c r="K1600" t="s">
        <v>12660</v>
      </c>
      <c r="L1600" t="s">
        <v>10325</v>
      </c>
      <c r="M1600" t="s">
        <v>10326</v>
      </c>
      <c r="N1600" t="s">
        <v>12442</v>
      </c>
      <c r="O1600" t="s">
        <v>10403</v>
      </c>
      <c r="P1600" t="s">
        <v>10328</v>
      </c>
      <c r="Q1600" t="s">
        <v>10329</v>
      </c>
      <c r="R1600" t="s">
        <v>10327</v>
      </c>
      <c r="S1600" t="s">
        <v>10327</v>
      </c>
      <c r="T1600" t="s">
        <v>10330</v>
      </c>
      <c r="U1600" t="str">
        <f t="shared" si="24"/>
        <v>2402080104000947168487.5</v>
      </c>
      <c r="V1600" t="e">
        <f>VLOOKUP(U1600,网银退汇!F:G,2,FALSE)</f>
        <v>#N/A</v>
      </c>
      <c r="W1600" t="e">
        <f>VLOOKUP(U1600,网银退汇!F:O,10,FALSE)</f>
        <v>#N/A</v>
      </c>
      <c r="X1600" t="e">
        <f>VLOOKUP(C1600,自助退!L:V,11,FALSE)</f>
        <v>#N/A</v>
      </c>
    </row>
    <row r="1601" spans="1:24">
      <c r="A1601" t="s">
        <v>12442</v>
      </c>
      <c r="B1601" t="s">
        <v>12661</v>
      </c>
      <c r="C1601" t="s">
        <v>12662</v>
      </c>
      <c r="D1601">
        <v>36770</v>
      </c>
      <c r="E1601" t="s">
        <v>12445</v>
      </c>
      <c r="F1601" t="s">
        <v>88</v>
      </c>
      <c r="G1601" t="s">
        <v>12663</v>
      </c>
      <c r="H1601" t="s">
        <v>12664</v>
      </c>
      <c r="I1601" t="s">
        <v>10400</v>
      </c>
      <c r="J1601" t="s">
        <v>12665</v>
      </c>
      <c r="K1601" t="s">
        <v>12666</v>
      </c>
      <c r="L1601" t="s">
        <v>10325</v>
      </c>
      <c r="M1601" t="s">
        <v>10326</v>
      </c>
      <c r="N1601" t="s">
        <v>12442</v>
      </c>
      <c r="O1601" t="s">
        <v>10403</v>
      </c>
      <c r="P1601" t="s">
        <v>10328</v>
      </c>
      <c r="Q1601" t="s">
        <v>10329</v>
      </c>
      <c r="R1601" t="s">
        <v>10327</v>
      </c>
      <c r="S1601" t="s">
        <v>10327</v>
      </c>
      <c r="T1601" t="s">
        <v>10330</v>
      </c>
      <c r="U1601" t="str">
        <f t="shared" si="24"/>
        <v>93202101000038351936770</v>
      </c>
      <c r="V1601" t="e">
        <f>VLOOKUP(U1601,网银退汇!F:G,2,FALSE)</f>
        <v>#N/A</v>
      </c>
      <c r="W1601" t="e">
        <f>VLOOKUP(U1601,网银退汇!F:O,10,FALSE)</f>
        <v>#N/A</v>
      </c>
      <c r="X1601" t="e">
        <f>VLOOKUP(C1601,自助退!L:V,11,FALSE)</f>
        <v>#N/A</v>
      </c>
    </row>
    <row r="1602" spans="1:24">
      <c r="A1602" t="s">
        <v>12442</v>
      </c>
      <c r="B1602" t="s">
        <v>12667</v>
      </c>
      <c r="C1602" t="s">
        <v>12668</v>
      </c>
      <c r="D1602">
        <v>77263</v>
      </c>
      <c r="E1602" t="s">
        <v>12445</v>
      </c>
      <c r="F1602" t="s">
        <v>12669</v>
      </c>
      <c r="G1602" t="s">
        <v>12670</v>
      </c>
      <c r="H1602" t="s">
        <v>12671</v>
      </c>
      <c r="I1602" t="s">
        <v>10400</v>
      </c>
      <c r="J1602" t="s">
        <v>12672</v>
      </c>
      <c r="K1602" t="s">
        <v>12673</v>
      </c>
      <c r="L1602" t="s">
        <v>10325</v>
      </c>
      <c r="M1602" t="s">
        <v>10364</v>
      </c>
      <c r="N1602" t="s">
        <v>12442</v>
      </c>
      <c r="O1602" t="s">
        <v>10403</v>
      </c>
      <c r="P1602" t="s">
        <v>10328</v>
      </c>
      <c r="Q1602" t="s">
        <v>10365</v>
      </c>
      <c r="R1602" t="s">
        <v>10327</v>
      </c>
      <c r="S1602" t="s">
        <v>10327</v>
      </c>
      <c r="T1602" t="s">
        <v>10366</v>
      </c>
      <c r="U1602" t="str">
        <f t="shared" ref="U1602:U1665" si="25">G1602&amp;D1602</f>
        <v>090008989825501277263</v>
      </c>
      <c r="V1602" t="e">
        <f>VLOOKUP(U1602,网银退汇!F:G,2,FALSE)</f>
        <v>#N/A</v>
      </c>
      <c r="W1602" t="e">
        <f>VLOOKUP(U1602,网银退汇!F:O,10,FALSE)</f>
        <v>#N/A</v>
      </c>
      <c r="X1602" t="e">
        <f>VLOOKUP(C1602,自助退!L:V,11,FALSE)</f>
        <v>#N/A</v>
      </c>
    </row>
    <row r="1603" spans="1:24">
      <c r="A1603" t="s">
        <v>12442</v>
      </c>
      <c r="B1603" t="s">
        <v>12674</v>
      </c>
      <c r="C1603" t="s">
        <v>12675</v>
      </c>
      <c r="D1603">
        <v>100156</v>
      </c>
      <c r="E1603" t="s">
        <v>12445</v>
      </c>
      <c r="F1603" t="s">
        <v>88</v>
      </c>
      <c r="G1603" t="s">
        <v>12676</v>
      </c>
      <c r="H1603" t="s">
        <v>12677</v>
      </c>
      <c r="I1603" t="s">
        <v>10400</v>
      </c>
      <c r="J1603" t="s">
        <v>12678</v>
      </c>
      <c r="K1603" t="s">
        <v>12679</v>
      </c>
      <c r="L1603" t="s">
        <v>10325</v>
      </c>
      <c r="M1603" t="s">
        <v>10326</v>
      </c>
      <c r="N1603" t="s">
        <v>12442</v>
      </c>
      <c r="O1603" t="s">
        <v>10403</v>
      </c>
      <c r="P1603" t="s">
        <v>10328</v>
      </c>
      <c r="Q1603" t="s">
        <v>10329</v>
      </c>
      <c r="R1603" t="s">
        <v>10327</v>
      </c>
      <c r="S1603" t="s">
        <v>10327</v>
      </c>
      <c r="T1603" t="s">
        <v>10330</v>
      </c>
      <c r="U1603" t="str">
        <f t="shared" si="25"/>
        <v>53001615540051002432100156</v>
      </c>
      <c r="V1603" t="e">
        <f>VLOOKUP(U1603,网银退汇!F:G,2,FALSE)</f>
        <v>#N/A</v>
      </c>
      <c r="W1603" t="e">
        <f>VLOOKUP(U1603,网银退汇!F:O,10,FALSE)</f>
        <v>#N/A</v>
      </c>
      <c r="X1603" t="e">
        <f>VLOOKUP(C1603,自助退!L:V,11,FALSE)</f>
        <v>#N/A</v>
      </c>
    </row>
    <row r="1604" spans="1:24">
      <c r="A1604" t="s">
        <v>12442</v>
      </c>
      <c r="B1604" t="s">
        <v>12680</v>
      </c>
      <c r="C1604" t="s">
        <v>12681</v>
      </c>
      <c r="D1604">
        <v>31250</v>
      </c>
      <c r="E1604" t="s">
        <v>12445</v>
      </c>
      <c r="F1604" t="s">
        <v>88</v>
      </c>
      <c r="G1604" t="s">
        <v>12682</v>
      </c>
      <c r="H1604" t="s">
        <v>12683</v>
      </c>
      <c r="I1604" t="s">
        <v>10400</v>
      </c>
      <c r="J1604" t="s">
        <v>12684</v>
      </c>
      <c r="K1604" t="s">
        <v>12685</v>
      </c>
      <c r="L1604" t="s">
        <v>10325</v>
      </c>
      <c r="M1604" t="s">
        <v>10326</v>
      </c>
      <c r="N1604" t="s">
        <v>12442</v>
      </c>
      <c r="O1604" t="s">
        <v>10403</v>
      </c>
      <c r="P1604" t="s">
        <v>10328</v>
      </c>
      <c r="Q1604" t="s">
        <v>10329</v>
      </c>
      <c r="R1604" t="s">
        <v>10327</v>
      </c>
      <c r="S1604" t="s">
        <v>10327</v>
      </c>
      <c r="T1604" t="s">
        <v>10330</v>
      </c>
      <c r="U1604" t="str">
        <f t="shared" si="25"/>
        <v>91804101000001287131250</v>
      </c>
      <c r="V1604" t="e">
        <f>VLOOKUP(U1604,网银退汇!F:G,2,FALSE)</f>
        <v>#N/A</v>
      </c>
      <c r="W1604" t="e">
        <f>VLOOKUP(U1604,网银退汇!F:O,10,FALSE)</f>
        <v>#N/A</v>
      </c>
      <c r="X1604" t="e">
        <f>VLOOKUP(C1604,自助退!L:V,11,FALSE)</f>
        <v>#N/A</v>
      </c>
    </row>
    <row r="1605" spans="1:24">
      <c r="A1605" t="s">
        <v>12442</v>
      </c>
      <c r="B1605" t="s">
        <v>12686</v>
      </c>
      <c r="C1605" t="s">
        <v>12687</v>
      </c>
      <c r="D1605">
        <v>37873</v>
      </c>
      <c r="E1605" t="s">
        <v>12445</v>
      </c>
      <c r="F1605" t="s">
        <v>88</v>
      </c>
      <c r="G1605" t="s">
        <v>12688</v>
      </c>
      <c r="H1605" t="s">
        <v>12689</v>
      </c>
      <c r="I1605" t="s">
        <v>10400</v>
      </c>
      <c r="J1605" t="s">
        <v>12690</v>
      </c>
      <c r="K1605" t="s">
        <v>12691</v>
      </c>
      <c r="L1605" t="s">
        <v>10325</v>
      </c>
      <c r="M1605" t="s">
        <v>10326</v>
      </c>
      <c r="N1605" t="s">
        <v>12442</v>
      </c>
      <c r="O1605" t="s">
        <v>10403</v>
      </c>
      <c r="P1605" t="s">
        <v>10328</v>
      </c>
      <c r="Q1605" t="s">
        <v>10329</v>
      </c>
      <c r="R1605" t="s">
        <v>10327</v>
      </c>
      <c r="S1605" t="s">
        <v>10327</v>
      </c>
      <c r="T1605" t="s">
        <v>10330</v>
      </c>
      <c r="U1605" t="str">
        <f t="shared" si="25"/>
        <v>94101101000046044537873</v>
      </c>
      <c r="V1605" t="e">
        <f>VLOOKUP(U1605,网银退汇!F:G,2,FALSE)</f>
        <v>#N/A</v>
      </c>
      <c r="W1605" t="e">
        <f>VLOOKUP(U1605,网银退汇!F:O,10,FALSE)</f>
        <v>#N/A</v>
      </c>
      <c r="X1605" t="e">
        <f>VLOOKUP(C1605,自助退!L:V,11,FALSE)</f>
        <v>#N/A</v>
      </c>
    </row>
    <row r="1606" spans="1:24">
      <c r="A1606" t="s">
        <v>12442</v>
      </c>
      <c r="B1606" t="s">
        <v>12692</v>
      </c>
      <c r="C1606" t="s">
        <v>12693</v>
      </c>
      <c r="D1606">
        <v>16080</v>
      </c>
      <c r="E1606" t="s">
        <v>12445</v>
      </c>
      <c r="F1606" t="s">
        <v>88</v>
      </c>
      <c r="G1606" t="s">
        <v>12694</v>
      </c>
      <c r="H1606" t="s">
        <v>12695</v>
      </c>
      <c r="I1606" t="s">
        <v>10400</v>
      </c>
      <c r="J1606" t="s">
        <v>12696</v>
      </c>
      <c r="K1606" t="s">
        <v>12697</v>
      </c>
      <c r="L1606" t="s">
        <v>10325</v>
      </c>
      <c r="M1606" t="s">
        <v>10326</v>
      </c>
      <c r="N1606" t="s">
        <v>12442</v>
      </c>
      <c r="O1606" t="s">
        <v>10403</v>
      </c>
      <c r="P1606" t="s">
        <v>10328</v>
      </c>
      <c r="Q1606" t="s">
        <v>10329</v>
      </c>
      <c r="R1606" t="s">
        <v>10327</v>
      </c>
      <c r="S1606" t="s">
        <v>10327</v>
      </c>
      <c r="T1606" t="s">
        <v>10330</v>
      </c>
      <c r="U1606" t="str">
        <f t="shared" si="25"/>
        <v>925012010900196716080</v>
      </c>
      <c r="V1606" t="e">
        <f>VLOOKUP(U1606,网银退汇!F:G,2,FALSE)</f>
        <v>#N/A</v>
      </c>
      <c r="W1606" t="e">
        <f>VLOOKUP(U1606,网银退汇!F:O,10,FALSE)</f>
        <v>#N/A</v>
      </c>
      <c r="X1606" t="e">
        <f>VLOOKUP(C1606,自助退!L:V,11,FALSE)</f>
        <v>#N/A</v>
      </c>
    </row>
    <row r="1607" spans="1:24">
      <c r="A1607" t="s">
        <v>12442</v>
      </c>
      <c r="B1607" t="s">
        <v>12698</v>
      </c>
      <c r="C1607" t="s">
        <v>12699</v>
      </c>
      <c r="D1607">
        <v>5250</v>
      </c>
      <c r="E1607" t="s">
        <v>12445</v>
      </c>
      <c r="F1607" t="s">
        <v>88</v>
      </c>
      <c r="G1607" t="s">
        <v>12700</v>
      </c>
      <c r="H1607" t="s">
        <v>12701</v>
      </c>
      <c r="I1607" t="s">
        <v>10400</v>
      </c>
      <c r="J1607" t="s">
        <v>12702</v>
      </c>
      <c r="K1607" t="s">
        <v>12703</v>
      </c>
      <c r="L1607" t="s">
        <v>10325</v>
      </c>
      <c r="M1607" t="s">
        <v>10326</v>
      </c>
      <c r="N1607" t="s">
        <v>12442</v>
      </c>
      <c r="O1607" t="s">
        <v>10403</v>
      </c>
      <c r="P1607" t="s">
        <v>10328</v>
      </c>
      <c r="Q1607" t="s">
        <v>10329</v>
      </c>
      <c r="R1607" t="s">
        <v>10327</v>
      </c>
      <c r="S1607" t="s">
        <v>10327</v>
      </c>
      <c r="T1607" t="s">
        <v>10330</v>
      </c>
      <c r="U1607" t="str">
        <f t="shared" si="25"/>
        <v>530018750360510135595250</v>
      </c>
      <c r="V1607" t="e">
        <f>VLOOKUP(U1607,网银退汇!F:G,2,FALSE)</f>
        <v>#N/A</v>
      </c>
      <c r="W1607" t="e">
        <f>VLOOKUP(U1607,网银退汇!F:O,10,FALSE)</f>
        <v>#N/A</v>
      </c>
      <c r="X1607" t="e">
        <f>VLOOKUP(C1607,自助退!L:V,11,FALSE)</f>
        <v>#N/A</v>
      </c>
    </row>
    <row r="1608" spans="1:24">
      <c r="A1608" t="s">
        <v>12442</v>
      </c>
      <c r="B1608" t="s">
        <v>12704</v>
      </c>
      <c r="C1608" t="s">
        <v>12705</v>
      </c>
      <c r="D1608">
        <v>55525</v>
      </c>
      <c r="E1608" t="s">
        <v>12445</v>
      </c>
      <c r="F1608" t="s">
        <v>88</v>
      </c>
      <c r="G1608" t="s">
        <v>12706</v>
      </c>
      <c r="H1608" t="s">
        <v>12707</v>
      </c>
      <c r="I1608" t="s">
        <v>10400</v>
      </c>
      <c r="J1608" t="s">
        <v>12708</v>
      </c>
      <c r="K1608" t="s">
        <v>12709</v>
      </c>
      <c r="L1608" t="s">
        <v>10325</v>
      </c>
      <c r="M1608" t="s">
        <v>10326</v>
      </c>
      <c r="N1608" t="s">
        <v>12442</v>
      </c>
      <c r="O1608" t="s">
        <v>10403</v>
      </c>
      <c r="P1608" t="s">
        <v>10328</v>
      </c>
      <c r="Q1608" t="s">
        <v>10329</v>
      </c>
      <c r="R1608" t="s">
        <v>10327</v>
      </c>
      <c r="S1608" t="s">
        <v>10327</v>
      </c>
      <c r="T1608" t="s">
        <v>10330</v>
      </c>
      <c r="U1608" t="str">
        <f t="shared" si="25"/>
        <v>730281018220000671455525</v>
      </c>
      <c r="V1608" t="e">
        <f>VLOOKUP(U1608,网银退汇!F:G,2,FALSE)</f>
        <v>#N/A</v>
      </c>
      <c r="W1608" t="e">
        <f>VLOOKUP(U1608,网银退汇!F:O,10,FALSE)</f>
        <v>#N/A</v>
      </c>
      <c r="X1608" t="e">
        <f>VLOOKUP(C1608,自助退!L:V,11,FALSE)</f>
        <v>#N/A</v>
      </c>
    </row>
    <row r="1609" spans="1:24">
      <c r="A1609" t="s">
        <v>12442</v>
      </c>
      <c r="B1609" t="s">
        <v>12710</v>
      </c>
      <c r="C1609" t="s">
        <v>12711</v>
      </c>
      <c r="D1609">
        <v>40508</v>
      </c>
      <c r="E1609" t="s">
        <v>12445</v>
      </c>
      <c r="F1609" t="s">
        <v>88</v>
      </c>
      <c r="G1609" t="s">
        <v>12712</v>
      </c>
      <c r="H1609" t="s">
        <v>12713</v>
      </c>
      <c r="I1609" t="s">
        <v>10400</v>
      </c>
      <c r="J1609" t="s">
        <v>12590</v>
      </c>
      <c r="K1609" t="s">
        <v>12591</v>
      </c>
      <c r="L1609" t="s">
        <v>10325</v>
      </c>
      <c r="M1609" t="s">
        <v>10326</v>
      </c>
      <c r="N1609" t="s">
        <v>12442</v>
      </c>
      <c r="O1609" t="s">
        <v>10403</v>
      </c>
      <c r="P1609" t="s">
        <v>10328</v>
      </c>
      <c r="Q1609" t="s">
        <v>10329</v>
      </c>
      <c r="R1609" t="s">
        <v>10327</v>
      </c>
      <c r="S1609" t="s">
        <v>10327</v>
      </c>
      <c r="T1609" t="s">
        <v>10330</v>
      </c>
      <c r="U1609" t="str">
        <f t="shared" si="25"/>
        <v>1075600000034822140508</v>
      </c>
      <c r="V1609" t="e">
        <f>VLOOKUP(U1609,网银退汇!F:G,2,FALSE)</f>
        <v>#N/A</v>
      </c>
      <c r="W1609" t="e">
        <f>VLOOKUP(U1609,网银退汇!F:O,10,FALSE)</f>
        <v>#N/A</v>
      </c>
      <c r="X1609" t="e">
        <f>VLOOKUP(C1609,自助退!L:V,11,FALSE)</f>
        <v>#N/A</v>
      </c>
    </row>
    <row r="1610" spans="1:24">
      <c r="A1610" t="s">
        <v>12442</v>
      </c>
      <c r="B1610" t="s">
        <v>12714</v>
      </c>
      <c r="C1610" t="s">
        <v>12715</v>
      </c>
      <c r="D1610">
        <v>321874</v>
      </c>
      <c r="E1610" t="s">
        <v>12445</v>
      </c>
      <c r="F1610" t="s">
        <v>88</v>
      </c>
      <c r="G1610" t="s">
        <v>12716</v>
      </c>
      <c r="H1610" t="s">
        <v>12717</v>
      </c>
      <c r="I1610" t="s">
        <v>10400</v>
      </c>
      <c r="J1610" t="s">
        <v>12718</v>
      </c>
      <c r="K1610" t="s">
        <v>12719</v>
      </c>
      <c r="L1610" t="s">
        <v>10325</v>
      </c>
      <c r="M1610" t="s">
        <v>10326</v>
      </c>
      <c r="N1610" t="s">
        <v>12442</v>
      </c>
      <c r="O1610" t="s">
        <v>10403</v>
      </c>
      <c r="P1610" t="s">
        <v>10328</v>
      </c>
      <c r="Q1610" t="s">
        <v>10329</v>
      </c>
      <c r="R1610" t="s">
        <v>10327</v>
      </c>
      <c r="S1610" t="s">
        <v>10327</v>
      </c>
      <c r="T1610" t="s">
        <v>10330</v>
      </c>
      <c r="U1610" t="str">
        <f t="shared" si="25"/>
        <v>137245191899321874</v>
      </c>
      <c r="V1610" t="e">
        <f>VLOOKUP(U1610,网银退汇!F:G,2,FALSE)</f>
        <v>#N/A</v>
      </c>
      <c r="W1610" t="e">
        <f>VLOOKUP(U1610,网银退汇!F:O,10,FALSE)</f>
        <v>#N/A</v>
      </c>
      <c r="X1610" t="e">
        <f>VLOOKUP(C1610,自助退!L:V,11,FALSE)</f>
        <v>#N/A</v>
      </c>
    </row>
    <row r="1611" spans="1:24">
      <c r="A1611" t="s">
        <v>12442</v>
      </c>
      <c r="B1611" t="s">
        <v>12720</v>
      </c>
      <c r="C1611" t="s">
        <v>12721</v>
      </c>
      <c r="D1611">
        <v>800</v>
      </c>
      <c r="E1611" t="s">
        <v>12445</v>
      </c>
      <c r="F1611" t="s">
        <v>88</v>
      </c>
      <c r="G1611" t="s">
        <v>12722</v>
      </c>
      <c r="H1611" t="s">
        <v>12723</v>
      </c>
      <c r="I1611" t="s">
        <v>10400</v>
      </c>
      <c r="J1611" t="s">
        <v>12610</v>
      </c>
      <c r="K1611" t="s">
        <v>12611</v>
      </c>
      <c r="L1611" t="s">
        <v>10325</v>
      </c>
      <c r="M1611" t="s">
        <v>10326</v>
      </c>
      <c r="N1611" t="s">
        <v>12442</v>
      </c>
      <c r="O1611" t="s">
        <v>10403</v>
      </c>
      <c r="P1611" t="s">
        <v>10328</v>
      </c>
      <c r="Q1611" t="s">
        <v>10329</v>
      </c>
      <c r="R1611" t="s">
        <v>10327</v>
      </c>
      <c r="S1611" t="s">
        <v>10327</v>
      </c>
      <c r="T1611" t="s">
        <v>10330</v>
      </c>
      <c r="U1611" t="str">
        <f t="shared" si="25"/>
        <v>11014696387005800</v>
      </c>
      <c r="V1611" t="e">
        <f>VLOOKUP(U1611,网银退汇!F:G,2,FALSE)</f>
        <v>#N/A</v>
      </c>
      <c r="W1611" t="e">
        <f>VLOOKUP(U1611,网银退汇!F:O,10,FALSE)</f>
        <v>#N/A</v>
      </c>
      <c r="X1611" t="e">
        <f>VLOOKUP(C1611,自助退!L:V,11,FALSE)</f>
        <v>#N/A</v>
      </c>
    </row>
    <row r="1612" spans="1:24">
      <c r="A1612" t="s">
        <v>12442</v>
      </c>
      <c r="B1612" t="s">
        <v>12724</v>
      </c>
      <c r="C1612" t="s">
        <v>12725</v>
      </c>
      <c r="D1612">
        <v>28048.99</v>
      </c>
      <c r="E1612" t="s">
        <v>12445</v>
      </c>
      <c r="F1612" t="s">
        <v>88</v>
      </c>
      <c r="G1612" t="s">
        <v>12726</v>
      </c>
      <c r="H1612" t="s">
        <v>12727</v>
      </c>
      <c r="I1612" t="s">
        <v>10400</v>
      </c>
      <c r="J1612" t="s">
        <v>12728</v>
      </c>
      <c r="K1612" t="s">
        <v>12729</v>
      </c>
      <c r="L1612" t="s">
        <v>10325</v>
      </c>
      <c r="M1612" t="s">
        <v>10326</v>
      </c>
      <c r="N1612" t="s">
        <v>12442</v>
      </c>
      <c r="O1612" t="s">
        <v>10403</v>
      </c>
      <c r="P1612" t="s">
        <v>10328</v>
      </c>
      <c r="Q1612" t="s">
        <v>10329</v>
      </c>
      <c r="R1612" t="s">
        <v>10327</v>
      </c>
      <c r="S1612" t="s">
        <v>10327</v>
      </c>
      <c r="T1612" t="s">
        <v>10330</v>
      </c>
      <c r="U1612" t="str">
        <f t="shared" si="25"/>
        <v>53107817101801002116428048.99</v>
      </c>
      <c r="V1612" t="e">
        <f>VLOOKUP(U1612,网银退汇!F:G,2,FALSE)</f>
        <v>#N/A</v>
      </c>
      <c r="W1612" t="e">
        <f>VLOOKUP(U1612,网银退汇!F:O,10,FALSE)</f>
        <v>#N/A</v>
      </c>
      <c r="X1612" t="e">
        <f>VLOOKUP(C1612,自助退!L:V,11,FALSE)</f>
        <v>#N/A</v>
      </c>
    </row>
    <row r="1613" spans="1:24">
      <c r="A1613" t="s">
        <v>12442</v>
      </c>
      <c r="B1613" t="s">
        <v>12730</v>
      </c>
      <c r="C1613" t="s">
        <v>12731</v>
      </c>
      <c r="D1613">
        <v>15740</v>
      </c>
      <c r="E1613" t="s">
        <v>12445</v>
      </c>
      <c r="F1613" t="s">
        <v>88</v>
      </c>
      <c r="G1613" t="s">
        <v>12732</v>
      </c>
      <c r="H1613" t="s">
        <v>12733</v>
      </c>
      <c r="I1613" t="s">
        <v>10400</v>
      </c>
      <c r="J1613" t="s">
        <v>12734</v>
      </c>
      <c r="K1613" t="s">
        <v>12735</v>
      </c>
      <c r="L1613" t="s">
        <v>10325</v>
      </c>
      <c r="M1613" t="s">
        <v>10326</v>
      </c>
      <c r="N1613" t="s">
        <v>12442</v>
      </c>
      <c r="O1613" t="s">
        <v>10403</v>
      </c>
      <c r="P1613" t="s">
        <v>10328</v>
      </c>
      <c r="Q1613" t="s">
        <v>10329</v>
      </c>
      <c r="R1613" t="s">
        <v>10327</v>
      </c>
      <c r="S1613" t="s">
        <v>10327</v>
      </c>
      <c r="T1613" t="s">
        <v>10330</v>
      </c>
      <c r="U1613" t="str">
        <f t="shared" si="25"/>
        <v>5300188533605050343315740</v>
      </c>
      <c r="V1613" t="e">
        <f>VLOOKUP(U1613,网银退汇!F:G,2,FALSE)</f>
        <v>#N/A</v>
      </c>
      <c r="W1613" t="e">
        <f>VLOOKUP(U1613,网银退汇!F:O,10,FALSE)</f>
        <v>#N/A</v>
      </c>
      <c r="X1613" t="e">
        <f>VLOOKUP(C1613,自助退!L:V,11,FALSE)</f>
        <v>#N/A</v>
      </c>
    </row>
    <row r="1614" spans="1:24">
      <c r="A1614" t="s">
        <v>12442</v>
      </c>
      <c r="B1614" t="s">
        <v>4432</v>
      </c>
      <c r="C1614" t="s">
        <v>9786</v>
      </c>
      <c r="D1614">
        <v>2908</v>
      </c>
      <c r="E1614" t="s">
        <v>12736</v>
      </c>
      <c r="F1614" t="s">
        <v>88</v>
      </c>
      <c r="G1614" t="s">
        <v>9788</v>
      </c>
      <c r="H1614" t="s">
        <v>12737</v>
      </c>
      <c r="I1614" t="s">
        <v>10322</v>
      </c>
      <c r="J1614" t="s">
        <v>10351</v>
      </c>
      <c r="K1614" t="s">
        <v>10352</v>
      </c>
      <c r="L1614" t="s">
        <v>10325</v>
      </c>
      <c r="M1614" t="s">
        <v>10326</v>
      </c>
      <c r="N1614" t="s">
        <v>12442</v>
      </c>
      <c r="O1614" t="s">
        <v>10327</v>
      </c>
      <c r="P1614" t="s">
        <v>10328</v>
      </c>
      <c r="Q1614" t="s">
        <v>10329</v>
      </c>
      <c r="R1614" t="s">
        <v>10327</v>
      </c>
      <c r="S1614" t="s">
        <v>10327</v>
      </c>
      <c r="T1614" t="s">
        <v>10330</v>
      </c>
      <c r="U1614" t="str">
        <f t="shared" si="25"/>
        <v>62172324100004072002908</v>
      </c>
      <c r="V1614" t="e">
        <f>VLOOKUP(U1614,网银退汇!F:G,2,FALSE)</f>
        <v>#N/A</v>
      </c>
      <c r="W1614" t="e">
        <f>VLOOKUP(U1614,网银退汇!F:O,10,FALSE)</f>
        <v>#N/A</v>
      </c>
      <c r="X1614" t="e">
        <f>VLOOKUP(C1614,自助退!L:V,11,FALSE)</f>
        <v>#N/A</v>
      </c>
    </row>
    <row r="1615" spans="1:24">
      <c r="A1615" t="s">
        <v>12442</v>
      </c>
      <c r="B1615" t="s">
        <v>9789</v>
      </c>
      <c r="C1615" t="s">
        <v>9790</v>
      </c>
      <c r="D1615">
        <v>1121</v>
      </c>
      <c r="E1615" t="s">
        <v>12738</v>
      </c>
      <c r="F1615" t="s">
        <v>90</v>
      </c>
      <c r="G1615" t="s">
        <v>5120</v>
      </c>
      <c r="H1615" t="s">
        <v>4436</v>
      </c>
      <c r="I1615" t="s">
        <v>10322</v>
      </c>
      <c r="J1615" t="s">
        <v>10356</v>
      </c>
      <c r="K1615" t="s">
        <v>10357</v>
      </c>
      <c r="L1615" t="s">
        <v>10325</v>
      </c>
      <c r="M1615" t="s">
        <v>10364</v>
      </c>
      <c r="N1615" t="s">
        <v>12442</v>
      </c>
      <c r="O1615" t="s">
        <v>10327</v>
      </c>
      <c r="P1615" t="s">
        <v>10328</v>
      </c>
      <c r="Q1615" t="s">
        <v>10365</v>
      </c>
      <c r="R1615" t="s">
        <v>10327</v>
      </c>
      <c r="S1615" t="s">
        <v>10327</v>
      </c>
      <c r="T1615" t="s">
        <v>10366</v>
      </c>
      <c r="U1615" t="str">
        <f t="shared" si="25"/>
        <v>62179973000282956681121</v>
      </c>
      <c r="V1615">
        <f>VLOOKUP(U1615,网银退汇!F:G,2,FALSE)</f>
        <v>1121</v>
      </c>
      <c r="W1615" t="str">
        <f>VLOOKUP(U1615,网银退汇!F:O,10,FALSE)</f>
        <v>20170629</v>
      </c>
      <c r="X1615">
        <f>VLOOKUP(C1615,自助退!L:V,11,FALSE)</f>
        <v>1121</v>
      </c>
    </row>
    <row r="1616" spans="1:24">
      <c r="A1616" t="s">
        <v>12442</v>
      </c>
      <c r="B1616" t="s">
        <v>9792</v>
      </c>
      <c r="C1616" t="s">
        <v>9793</v>
      </c>
      <c r="D1616">
        <v>32</v>
      </c>
      <c r="E1616" t="s">
        <v>12739</v>
      </c>
      <c r="F1616" t="s">
        <v>10363</v>
      </c>
      <c r="G1616" t="s">
        <v>5079</v>
      </c>
      <c r="H1616" t="s">
        <v>4438</v>
      </c>
      <c r="I1616" t="s">
        <v>10322</v>
      </c>
      <c r="J1616" t="s">
        <v>10381</v>
      </c>
      <c r="K1616" t="s">
        <v>10382</v>
      </c>
      <c r="L1616" t="s">
        <v>10325</v>
      </c>
      <c r="M1616" t="s">
        <v>10364</v>
      </c>
      <c r="N1616" t="s">
        <v>12442</v>
      </c>
      <c r="O1616" t="s">
        <v>10327</v>
      </c>
      <c r="P1616" t="s">
        <v>10328</v>
      </c>
      <c r="Q1616" t="s">
        <v>10365</v>
      </c>
      <c r="R1616" t="s">
        <v>10327</v>
      </c>
      <c r="S1616" t="s">
        <v>10327</v>
      </c>
      <c r="T1616" t="s">
        <v>10366</v>
      </c>
      <c r="U1616" t="str">
        <f t="shared" si="25"/>
        <v>625996004400070132</v>
      </c>
      <c r="V1616">
        <f>VLOOKUP(U1616,网银退汇!F:G,2,FALSE)</f>
        <v>32</v>
      </c>
      <c r="W1616" t="str">
        <f>VLOOKUP(U1616,网银退汇!F:O,10,FALSE)</f>
        <v>20170629</v>
      </c>
      <c r="X1616">
        <f>VLOOKUP(C1616,自助退!L:V,11,FALSE)</f>
        <v>32</v>
      </c>
    </row>
    <row r="1617" spans="1:24">
      <c r="A1617" t="s">
        <v>12442</v>
      </c>
      <c r="B1617" t="s">
        <v>9795</v>
      </c>
      <c r="C1617" t="s">
        <v>9796</v>
      </c>
      <c r="D1617">
        <v>150</v>
      </c>
      <c r="E1617" t="s">
        <v>12740</v>
      </c>
      <c r="F1617" t="s">
        <v>10740</v>
      </c>
      <c r="G1617" t="s">
        <v>5121</v>
      </c>
      <c r="H1617" t="s">
        <v>4440</v>
      </c>
      <c r="I1617" t="s">
        <v>10656</v>
      </c>
      <c r="J1617" t="s">
        <v>10657</v>
      </c>
      <c r="K1617" t="s">
        <v>10402</v>
      </c>
      <c r="L1617" t="s">
        <v>10325</v>
      </c>
      <c r="M1617" t="s">
        <v>10364</v>
      </c>
      <c r="N1617" t="s">
        <v>12442</v>
      </c>
      <c r="O1617" t="s">
        <v>10403</v>
      </c>
      <c r="P1617" t="s">
        <v>10328</v>
      </c>
      <c r="Q1617" t="s">
        <v>10365</v>
      </c>
      <c r="R1617" t="s">
        <v>10327</v>
      </c>
      <c r="S1617" t="s">
        <v>10327</v>
      </c>
      <c r="T1617" t="s">
        <v>10366</v>
      </c>
      <c r="U1617" t="str">
        <f t="shared" si="25"/>
        <v>6223692136682343150</v>
      </c>
      <c r="V1617">
        <f>VLOOKUP(U1617,网银退汇!F:G,2,FALSE)</f>
        <v>150</v>
      </c>
      <c r="W1617" t="str">
        <f>VLOOKUP(U1617,网银退汇!F:O,10,FALSE)</f>
        <v>20170629</v>
      </c>
      <c r="X1617">
        <f>VLOOKUP(C1617,自助退!L:V,11,FALSE)</f>
        <v>150</v>
      </c>
    </row>
    <row r="1618" spans="1:24">
      <c r="A1618" t="s">
        <v>12442</v>
      </c>
      <c r="B1618" t="s">
        <v>4441</v>
      </c>
      <c r="C1618" t="s">
        <v>9798</v>
      </c>
      <c r="D1618">
        <v>74</v>
      </c>
      <c r="E1618" t="s">
        <v>12741</v>
      </c>
      <c r="F1618" t="s">
        <v>88</v>
      </c>
      <c r="G1618" t="s">
        <v>9800</v>
      </c>
      <c r="H1618" t="s">
        <v>4443</v>
      </c>
      <c r="I1618" t="s">
        <v>10322</v>
      </c>
      <c r="J1618" t="s">
        <v>10331</v>
      </c>
      <c r="K1618" t="s">
        <v>10332</v>
      </c>
      <c r="L1618" t="s">
        <v>10325</v>
      </c>
      <c r="M1618" t="s">
        <v>10326</v>
      </c>
      <c r="N1618" t="s">
        <v>12442</v>
      </c>
      <c r="O1618" t="s">
        <v>10327</v>
      </c>
      <c r="P1618" t="s">
        <v>10328</v>
      </c>
      <c r="Q1618" t="s">
        <v>10329</v>
      </c>
      <c r="R1618" t="s">
        <v>10327</v>
      </c>
      <c r="S1618" t="s">
        <v>10327</v>
      </c>
      <c r="T1618" t="s">
        <v>10330</v>
      </c>
      <c r="U1618" t="str">
        <f t="shared" si="25"/>
        <v>622619220052285274</v>
      </c>
      <c r="V1618" t="e">
        <f>VLOOKUP(U1618,网银退汇!F:G,2,FALSE)</f>
        <v>#N/A</v>
      </c>
      <c r="W1618" t="e">
        <f>VLOOKUP(U1618,网银退汇!F:O,10,FALSE)</f>
        <v>#N/A</v>
      </c>
      <c r="X1618" t="e">
        <f>VLOOKUP(C1618,自助退!L:V,11,FALSE)</f>
        <v>#N/A</v>
      </c>
    </row>
    <row r="1619" spans="1:24">
      <c r="A1619" t="s">
        <v>12442</v>
      </c>
      <c r="B1619" t="s">
        <v>4446</v>
      </c>
      <c r="C1619" t="s">
        <v>9807</v>
      </c>
      <c r="D1619">
        <v>300</v>
      </c>
      <c r="E1619" t="s">
        <v>12742</v>
      </c>
      <c r="F1619" t="s">
        <v>88</v>
      </c>
      <c r="G1619" t="s">
        <v>9809</v>
      </c>
      <c r="H1619" t="s">
        <v>12743</v>
      </c>
      <c r="I1619" t="s">
        <v>10537</v>
      </c>
      <c r="J1619" t="s">
        <v>10538</v>
      </c>
      <c r="K1619" t="s">
        <v>10539</v>
      </c>
      <c r="L1619" t="s">
        <v>10325</v>
      </c>
      <c r="M1619" t="s">
        <v>10326</v>
      </c>
      <c r="N1619" t="s">
        <v>12442</v>
      </c>
      <c r="O1619" t="s">
        <v>10327</v>
      </c>
      <c r="P1619" t="s">
        <v>10328</v>
      </c>
      <c r="Q1619" t="s">
        <v>10329</v>
      </c>
      <c r="R1619" t="s">
        <v>10327</v>
      </c>
      <c r="S1619" t="s">
        <v>10327</v>
      </c>
      <c r="T1619" t="s">
        <v>10330</v>
      </c>
      <c r="U1619" t="str">
        <f t="shared" si="25"/>
        <v>6250867715607103300</v>
      </c>
      <c r="V1619" t="e">
        <f>VLOOKUP(U1619,网银退汇!F:G,2,FALSE)</f>
        <v>#N/A</v>
      </c>
      <c r="W1619" t="e">
        <f>VLOOKUP(U1619,网银退汇!F:O,10,FALSE)</f>
        <v>#N/A</v>
      </c>
      <c r="X1619" t="e">
        <f>VLOOKUP(C1619,自助退!L:V,11,FALSE)</f>
        <v>#N/A</v>
      </c>
    </row>
    <row r="1620" spans="1:24">
      <c r="A1620" t="s">
        <v>12442</v>
      </c>
      <c r="B1620" t="s">
        <v>4449</v>
      </c>
      <c r="C1620" t="s">
        <v>9810</v>
      </c>
      <c r="D1620">
        <v>20</v>
      </c>
      <c r="E1620" t="s">
        <v>12744</v>
      </c>
      <c r="F1620" t="s">
        <v>88</v>
      </c>
      <c r="G1620" t="s">
        <v>9812</v>
      </c>
      <c r="H1620" t="s">
        <v>4451</v>
      </c>
      <c r="I1620" t="s">
        <v>10322</v>
      </c>
      <c r="J1620" t="s">
        <v>10351</v>
      </c>
      <c r="K1620" t="s">
        <v>10352</v>
      </c>
      <c r="L1620" t="s">
        <v>10325</v>
      </c>
      <c r="M1620" t="s">
        <v>10326</v>
      </c>
      <c r="N1620" t="s">
        <v>12442</v>
      </c>
      <c r="O1620" t="s">
        <v>10327</v>
      </c>
      <c r="P1620" t="s">
        <v>10328</v>
      </c>
      <c r="Q1620" t="s">
        <v>10329</v>
      </c>
      <c r="R1620" t="s">
        <v>10327</v>
      </c>
      <c r="S1620" t="s">
        <v>10327</v>
      </c>
      <c r="T1620" t="s">
        <v>10330</v>
      </c>
      <c r="U1620" t="str">
        <f t="shared" si="25"/>
        <v>621226251700222559820</v>
      </c>
      <c r="V1620" t="e">
        <f>VLOOKUP(U1620,网银退汇!F:G,2,FALSE)</f>
        <v>#N/A</v>
      </c>
      <c r="W1620" t="e">
        <f>VLOOKUP(U1620,网银退汇!F:O,10,FALSE)</f>
        <v>#N/A</v>
      </c>
      <c r="X1620" t="e">
        <f>VLOOKUP(C1620,自助退!L:V,11,FALSE)</f>
        <v>#N/A</v>
      </c>
    </row>
    <row r="1621" spans="1:24">
      <c r="A1621" t="s">
        <v>12442</v>
      </c>
      <c r="B1621" t="s">
        <v>4452</v>
      </c>
      <c r="C1621" t="s">
        <v>9813</v>
      </c>
      <c r="D1621">
        <v>1477</v>
      </c>
      <c r="E1621" t="s">
        <v>12745</v>
      </c>
      <c r="F1621" t="s">
        <v>88</v>
      </c>
      <c r="G1621" t="s">
        <v>9815</v>
      </c>
      <c r="H1621" t="s">
        <v>12746</v>
      </c>
      <c r="I1621" t="s">
        <v>10322</v>
      </c>
      <c r="J1621" t="s">
        <v>10348</v>
      </c>
      <c r="K1621" t="s">
        <v>10349</v>
      </c>
      <c r="L1621" t="s">
        <v>10325</v>
      </c>
      <c r="M1621" t="s">
        <v>10326</v>
      </c>
      <c r="N1621" t="s">
        <v>12442</v>
      </c>
      <c r="O1621" t="s">
        <v>10327</v>
      </c>
      <c r="P1621" t="s">
        <v>10328</v>
      </c>
      <c r="Q1621" t="s">
        <v>10329</v>
      </c>
      <c r="R1621" t="s">
        <v>10327</v>
      </c>
      <c r="S1621" t="s">
        <v>10327</v>
      </c>
      <c r="T1621" t="s">
        <v>10330</v>
      </c>
      <c r="U1621" t="str">
        <f t="shared" si="25"/>
        <v>62170038600070430841477</v>
      </c>
      <c r="V1621" t="e">
        <f>VLOOKUP(U1621,网银退汇!F:G,2,FALSE)</f>
        <v>#N/A</v>
      </c>
      <c r="W1621" t="e">
        <f>VLOOKUP(U1621,网银退汇!F:O,10,FALSE)</f>
        <v>#N/A</v>
      </c>
      <c r="X1621" t="e">
        <f>VLOOKUP(C1621,自助退!L:V,11,FALSE)</f>
        <v>#N/A</v>
      </c>
    </row>
    <row r="1622" spans="1:24">
      <c r="A1622" t="s">
        <v>12442</v>
      </c>
      <c r="B1622" t="s">
        <v>4455</v>
      </c>
      <c r="C1622" t="s">
        <v>9816</v>
      </c>
      <c r="D1622">
        <v>177</v>
      </c>
      <c r="E1622" t="s">
        <v>12747</v>
      </c>
      <c r="F1622" t="s">
        <v>88</v>
      </c>
      <c r="G1622" t="s">
        <v>9818</v>
      </c>
      <c r="H1622" t="s">
        <v>4457</v>
      </c>
      <c r="I1622" t="s">
        <v>10322</v>
      </c>
      <c r="J1622" t="s">
        <v>10348</v>
      </c>
      <c r="K1622" t="s">
        <v>10349</v>
      </c>
      <c r="L1622" t="s">
        <v>10325</v>
      </c>
      <c r="M1622" t="s">
        <v>10326</v>
      </c>
      <c r="N1622" t="s">
        <v>12442</v>
      </c>
      <c r="O1622" t="s">
        <v>10327</v>
      </c>
      <c r="P1622" t="s">
        <v>10328</v>
      </c>
      <c r="Q1622" t="s">
        <v>10329</v>
      </c>
      <c r="R1622" t="s">
        <v>10327</v>
      </c>
      <c r="S1622" t="s">
        <v>10327</v>
      </c>
      <c r="T1622" t="s">
        <v>10330</v>
      </c>
      <c r="U1622" t="str">
        <f t="shared" si="25"/>
        <v>6217003860017115377177</v>
      </c>
      <c r="V1622" t="e">
        <f>VLOOKUP(U1622,网银退汇!F:G,2,FALSE)</f>
        <v>#N/A</v>
      </c>
      <c r="W1622" t="e">
        <f>VLOOKUP(U1622,网银退汇!F:O,10,FALSE)</f>
        <v>#N/A</v>
      </c>
      <c r="X1622" t="e">
        <f>VLOOKUP(C1622,自助退!L:V,11,FALSE)</f>
        <v>#N/A</v>
      </c>
    </row>
    <row r="1623" spans="1:24">
      <c r="A1623" t="s">
        <v>12442</v>
      </c>
      <c r="B1623" t="s">
        <v>9821</v>
      </c>
      <c r="C1623" t="s">
        <v>9822</v>
      </c>
      <c r="D1623">
        <v>695</v>
      </c>
      <c r="E1623" t="s">
        <v>12748</v>
      </c>
      <c r="F1623" t="s">
        <v>10740</v>
      </c>
      <c r="G1623" t="s">
        <v>5122</v>
      </c>
      <c r="H1623" t="s">
        <v>4461</v>
      </c>
      <c r="I1623" t="s">
        <v>10656</v>
      </c>
      <c r="J1623" t="s">
        <v>10657</v>
      </c>
      <c r="K1623" t="s">
        <v>10402</v>
      </c>
      <c r="L1623" t="s">
        <v>10325</v>
      </c>
      <c r="M1623" t="s">
        <v>10364</v>
      </c>
      <c r="N1623" t="s">
        <v>12442</v>
      </c>
      <c r="O1623" t="s">
        <v>10403</v>
      </c>
      <c r="P1623" t="s">
        <v>10328</v>
      </c>
      <c r="Q1623" t="s">
        <v>10365</v>
      </c>
      <c r="R1623" t="s">
        <v>10327</v>
      </c>
      <c r="S1623" t="s">
        <v>10327</v>
      </c>
      <c r="T1623" t="s">
        <v>10366</v>
      </c>
      <c r="U1623" t="str">
        <f t="shared" si="25"/>
        <v>6210178002035047282695</v>
      </c>
      <c r="V1623">
        <f>VLOOKUP(U1623,网银退汇!F:G,2,FALSE)</f>
        <v>695</v>
      </c>
      <c r="W1623" t="str">
        <f>VLOOKUP(U1623,网银退汇!F:O,10,FALSE)</f>
        <v>20170629</v>
      </c>
      <c r="X1623">
        <f>VLOOKUP(C1623,自助退!L:V,11,FALSE)</f>
        <v>695</v>
      </c>
    </row>
    <row r="1624" spans="1:24">
      <c r="A1624" t="s">
        <v>12442</v>
      </c>
      <c r="B1624" t="s">
        <v>9824</v>
      </c>
      <c r="C1624" t="s">
        <v>9825</v>
      </c>
      <c r="D1624">
        <v>765</v>
      </c>
      <c r="E1624" t="s">
        <v>12749</v>
      </c>
      <c r="F1624" t="s">
        <v>10363</v>
      </c>
      <c r="G1624" t="s">
        <v>5123</v>
      </c>
      <c r="H1624" t="s">
        <v>4463</v>
      </c>
      <c r="I1624" t="s">
        <v>10322</v>
      </c>
      <c r="J1624" t="s">
        <v>10351</v>
      </c>
      <c r="K1624" t="s">
        <v>10352</v>
      </c>
      <c r="L1624" t="s">
        <v>10325</v>
      </c>
      <c r="M1624" t="s">
        <v>10364</v>
      </c>
      <c r="N1624" t="s">
        <v>12442</v>
      </c>
      <c r="O1624" t="s">
        <v>10327</v>
      </c>
      <c r="P1624" t="s">
        <v>10328</v>
      </c>
      <c r="Q1624" t="s">
        <v>10365</v>
      </c>
      <c r="R1624" t="s">
        <v>10327</v>
      </c>
      <c r="S1624" t="s">
        <v>10327</v>
      </c>
      <c r="T1624" t="s">
        <v>10366</v>
      </c>
      <c r="U1624" t="str">
        <f t="shared" si="25"/>
        <v>6222060023700803765</v>
      </c>
      <c r="V1624">
        <f>VLOOKUP(U1624,网银退汇!F:G,2,FALSE)</f>
        <v>765</v>
      </c>
      <c r="W1624" t="str">
        <f>VLOOKUP(U1624,网银退汇!F:O,10,FALSE)</f>
        <v>20170629</v>
      </c>
      <c r="X1624">
        <f>VLOOKUP(C1624,自助退!L:V,11,FALSE)</f>
        <v>765</v>
      </c>
    </row>
    <row r="1625" spans="1:24">
      <c r="A1625" t="s">
        <v>12442</v>
      </c>
      <c r="B1625" t="s">
        <v>9827</v>
      </c>
      <c r="C1625" t="s">
        <v>9828</v>
      </c>
      <c r="D1625">
        <v>1000</v>
      </c>
      <c r="E1625" t="s">
        <v>12750</v>
      </c>
      <c r="F1625" t="s">
        <v>10363</v>
      </c>
      <c r="G1625" t="s">
        <v>5123</v>
      </c>
      <c r="H1625" t="s">
        <v>4463</v>
      </c>
      <c r="I1625" t="s">
        <v>10322</v>
      </c>
      <c r="J1625" t="s">
        <v>10351</v>
      </c>
      <c r="K1625" t="s">
        <v>10352</v>
      </c>
      <c r="L1625" t="s">
        <v>10325</v>
      </c>
      <c r="M1625" t="s">
        <v>10364</v>
      </c>
      <c r="N1625" t="s">
        <v>12442</v>
      </c>
      <c r="O1625" t="s">
        <v>10327</v>
      </c>
      <c r="P1625" t="s">
        <v>10328</v>
      </c>
      <c r="Q1625" t="s">
        <v>10365</v>
      </c>
      <c r="R1625" t="s">
        <v>10327</v>
      </c>
      <c r="S1625" t="s">
        <v>10327</v>
      </c>
      <c r="T1625" t="s">
        <v>10366</v>
      </c>
      <c r="U1625" t="str">
        <f t="shared" si="25"/>
        <v>62220600237008031000</v>
      </c>
      <c r="V1625">
        <f>VLOOKUP(U1625,网银退汇!F:G,2,FALSE)</f>
        <v>1000</v>
      </c>
      <c r="W1625" t="str">
        <f>VLOOKUP(U1625,网银退汇!F:O,10,FALSE)</f>
        <v>20170629</v>
      </c>
      <c r="X1625">
        <f>VLOOKUP(C1625,自助退!L:V,11,FALSE)</f>
        <v>1000</v>
      </c>
    </row>
    <row r="1626" spans="1:24">
      <c r="A1626" t="s">
        <v>12442</v>
      </c>
      <c r="B1626" t="s">
        <v>4466</v>
      </c>
      <c r="C1626" t="s">
        <v>9830</v>
      </c>
      <c r="D1626">
        <v>41</v>
      </c>
      <c r="E1626" t="s">
        <v>12751</v>
      </c>
      <c r="F1626" t="s">
        <v>88</v>
      </c>
      <c r="G1626" t="s">
        <v>9832</v>
      </c>
      <c r="H1626" t="s">
        <v>12752</v>
      </c>
      <c r="I1626" t="s">
        <v>10656</v>
      </c>
      <c r="J1626" t="s">
        <v>10657</v>
      </c>
      <c r="K1626" t="s">
        <v>10402</v>
      </c>
      <c r="L1626" t="s">
        <v>10325</v>
      </c>
      <c r="M1626" t="s">
        <v>10326</v>
      </c>
      <c r="N1626" t="s">
        <v>12442</v>
      </c>
      <c r="O1626" t="s">
        <v>10403</v>
      </c>
      <c r="P1626" t="s">
        <v>10328</v>
      </c>
      <c r="Q1626" t="s">
        <v>10329</v>
      </c>
      <c r="R1626" t="s">
        <v>10327</v>
      </c>
      <c r="S1626" t="s">
        <v>10327</v>
      </c>
      <c r="T1626" t="s">
        <v>10330</v>
      </c>
      <c r="U1626" t="str">
        <f t="shared" si="25"/>
        <v>623190000001366702341</v>
      </c>
      <c r="V1626" t="e">
        <f>VLOOKUP(U1626,网银退汇!F:G,2,FALSE)</f>
        <v>#N/A</v>
      </c>
      <c r="W1626" t="e">
        <f>VLOOKUP(U1626,网银退汇!F:O,10,FALSE)</f>
        <v>#N/A</v>
      </c>
      <c r="X1626" t="e">
        <f>VLOOKUP(C1626,自助退!L:V,11,FALSE)</f>
        <v>#N/A</v>
      </c>
    </row>
    <row r="1627" spans="1:24">
      <c r="A1627" t="s">
        <v>12442</v>
      </c>
      <c r="B1627" t="s">
        <v>4469</v>
      </c>
      <c r="C1627" t="s">
        <v>9833</v>
      </c>
      <c r="D1627">
        <v>1500</v>
      </c>
      <c r="E1627" t="s">
        <v>12753</v>
      </c>
      <c r="F1627" t="s">
        <v>88</v>
      </c>
      <c r="G1627" t="s">
        <v>9835</v>
      </c>
      <c r="H1627" t="s">
        <v>4471</v>
      </c>
      <c r="I1627" t="s">
        <v>10322</v>
      </c>
      <c r="J1627" t="s">
        <v>10359</v>
      </c>
      <c r="K1627" t="s">
        <v>10360</v>
      </c>
      <c r="L1627" t="s">
        <v>10325</v>
      </c>
      <c r="M1627" t="s">
        <v>10326</v>
      </c>
      <c r="N1627" t="s">
        <v>12442</v>
      </c>
      <c r="O1627" t="s">
        <v>10327</v>
      </c>
      <c r="P1627" t="s">
        <v>10328</v>
      </c>
      <c r="Q1627" t="s">
        <v>10329</v>
      </c>
      <c r="R1627" t="s">
        <v>10327</v>
      </c>
      <c r="S1627" t="s">
        <v>10327</v>
      </c>
      <c r="T1627" t="s">
        <v>10330</v>
      </c>
      <c r="U1627" t="str">
        <f t="shared" si="25"/>
        <v>62006127000002655661500</v>
      </c>
      <c r="V1627" t="e">
        <f>VLOOKUP(U1627,网银退汇!F:G,2,FALSE)</f>
        <v>#N/A</v>
      </c>
      <c r="W1627" t="e">
        <f>VLOOKUP(U1627,网银退汇!F:O,10,FALSE)</f>
        <v>#N/A</v>
      </c>
      <c r="X1627" t="e">
        <f>VLOOKUP(C1627,自助退!L:V,11,FALSE)</f>
        <v>#N/A</v>
      </c>
    </row>
    <row r="1628" spans="1:24">
      <c r="A1628" t="s">
        <v>12442</v>
      </c>
      <c r="B1628" t="s">
        <v>9836</v>
      </c>
      <c r="C1628" t="s">
        <v>9837</v>
      </c>
      <c r="D1628">
        <v>63</v>
      </c>
      <c r="E1628" t="s">
        <v>12754</v>
      </c>
      <c r="F1628" t="s">
        <v>10740</v>
      </c>
      <c r="G1628" t="s">
        <v>164</v>
      </c>
      <c r="H1628" t="s">
        <v>136</v>
      </c>
      <c r="I1628" t="s">
        <v>10656</v>
      </c>
      <c r="J1628" t="s">
        <v>10657</v>
      </c>
      <c r="K1628" t="s">
        <v>10402</v>
      </c>
      <c r="L1628" t="s">
        <v>10325</v>
      </c>
      <c r="M1628" t="s">
        <v>10364</v>
      </c>
      <c r="N1628" t="s">
        <v>12442</v>
      </c>
      <c r="O1628" t="s">
        <v>10403</v>
      </c>
      <c r="P1628" t="s">
        <v>10328</v>
      </c>
      <c r="Q1628" t="s">
        <v>10365</v>
      </c>
      <c r="R1628" t="s">
        <v>10327</v>
      </c>
      <c r="S1628" t="s">
        <v>10327</v>
      </c>
      <c r="T1628" t="s">
        <v>10366</v>
      </c>
      <c r="U1628" t="str">
        <f t="shared" si="25"/>
        <v>623190000006730411963</v>
      </c>
      <c r="V1628">
        <f>VLOOKUP(U1628,网银退汇!F:G,2,FALSE)</f>
        <v>63</v>
      </c>
      <c r="W1628" t="str">
        <f>VLOOKUP(U1628,网银退汇!F:O,10,FALSE)</f>
        <v>20170629</v>
      </c>
      <c r="X1628">
        <f>VLOOKUP(C1628,自助退!L:V,11,FALSE)</f>
        <v>63</v>
      </c>
    </row>
    <row r="1629" spans="1:24">
      <c r="A1629" t="s">
        <v>12442</v>
      </c>
      <c r="B1629" t="s">
        <v>4472</v>
      </c>
      <c r="C1629" t="s">
        <v>9839</v>
      </c>
      <c r="D1629">
        <v>5000</v>
      </c>
      <c r="E1629" t="s">
        <v>12755</v>
      </c>
      <c r="F1629" t="s">
        <v>88</v>
      </c>
      <c r="G1629" t="s">
        <v>9841</v>
      </c>
      <c r="H1629" t="s">
        <v>301</v>
      </c>
      <c r="I1629" t="s">
        <v>10335</v>
      </c>
      <c r="J1629" t="s">
        <v>10</v>
      </c>
      <c r="K1629" t="s">
        <v>10336</v>
      </c>
      <c r="L1629" t="s">
        <v>10325</v>
      </c>
      <c r="M1629" t="s">
        <v>10326</v>
      </c>
      <c r="N1629" t="s">
        <v>12442</v>
      </c>
      <c r="O1629" t="s">
        <v>10327</v>
      </c>
      <c r="P1629" t="s">
        <v>10328</v>
      </c>
      <c r="Q1629" t="s">
        <v>10329</v>
      </c>
      <c r="R1629" t="s">
        <v>10327</v>
      </c>
      <c r="S1629" t="s">
        <v>10327</v>
      </c>
      <c r="T1629" t="s">
        <v>10330</v>
      </c>
      <c r="U1629" t="str">
        <f t="shared" si="25"/>
        <v>43922683117432405000</v>
      </c>
      <c r="V1629" t="e">
        <f>VLOOKUP(U1629,网银退汇!F:G,2,FALSE)</f>
        <v>#N/A</v>
      </c>
      <c r="W1629" t="e">
        <f>VLOOKUP(U1629,网银退汇!F:O,10,FALSE)</f>
        <v>#N/A</v>
      </c>
      <c r="X1629" t="e">
        <f>VLOOKUP(C1629,自助退!L:V,11,FALSE)</f>
        <v>#N/A</v>
      </c>
    </row>
    <row r="1630" spans="1:24">
      <c r="A1630" t="s">
        <v>12442</v>
      </c>
      <c r="B1630" t="s">
        <v>4474</v>
      </c>
      <c r="C1630" t="s">
        <v>9842</v>
      </c>
      <c r="D1630">
        <v>63</v>
      </c>
      <c r="E1630" t="s">
        <v>12756</v>
      </c>
      <c r="F1630" t="s">
        <v>88</v>
      </c>
      <c r="G1630" t="s">
        <v>164</v>
      </c>
      <c r="H1630" t="s">
        <v>138</v>
      </c>
      <c r="I1630" t="s">
        <v>10656</v>
      </c>
      <c r="J1630" t="s">
        <v>10657</v>
      </c>
      <c r="K1630" t="s">
        <v>10402</v>
      </c>
      <c r="L1630" t="s">
        <v>10325</v>
      </c>
      <c r="M1630" t="s">
        <v>10326</v>
      </c>
      <c r="N1630" t="s">
        <v>12442</v>
      </c>
      <c r="O1630" t="s">
        <v>10403</v>
      </c>
      <c r="P1630" t="s">
        <v>10328</v>
      </c>
      <c r="Q1630" t="s">
        <v>10329</v>
      </c>
      <c r="R1630" t="s">
        <v>10327</v>
      </c>
      <c r="S1630" t="s">
        <v>10327</v>
      </c>
      <c r="T1630" t="s">
        <v>10330</v>
      </c>
      <c r="U1630" t="str">
        <f t="shared" si="25"/>
        <v>623190000006730411963</v>
      </c>
      <c r="X1630" t="e">
        <f>VLOOKUP(C1630,自助退!L:V,11,FALSE)</f>
        <v>#N/A</v>
      </c>
    </row>
    <row r="1631" spans="1:24">
      <c r="A1631" t="s">
        <v>12442</v>
      </c>
      <c r="B1631" t="s">
        <v>4475</v>
      </c>
      <c r="C1631" t="s">
        <v>9844</v>
      </c>
      <c r="D1631">
        <v>1170</v>
      </c>
      <c r="E1631" t="s">
        <v>12757</v>
      </c>
      <c r="F1631" t="s">
        <v>88</v>
      </c>
      <c r="G1631" t="s">
        <v>9846</v>
      </c>
      <c r="H1631" t="s">
        <v>4477</v>
      </c>
      <c r="I1631" t="s">
        <v>10400</v>
      </c>
      <c r="J1631" t="s">
        <v>10874</v>
      </c>
      <c r="K1631" t="s">
        <v>10875</v>
      </c>
      <c r="L1631" t="s">
        <v>10325</v>
      </c>
      <c r="M1631" t="s">
        <v>10326</v>
      </c>
      <c r="N1631" t="s">
        <v>12442</v>
      </c>
      <c r="O1631" t="s">
        <v>10403</v>
      </c>
      <c r="P1631" t="s">
        <v>10328</v>
      </c>
      <c r="Q1631" t="s">
        <v>10329</v>
      </c>
      <c r="R1631" t="s">
        <v>10327</v>
      </c>
      <c r="S1631" t="s">
        <v>10327</v>
      </c>
      <c r="T1631" t="s">
        <v>10330</v>
      </c>
      <c r="U1631" t="str">
        <f t="shared" si="25"/>
        <v>62141573129045255901170</v>
      </c>
      <c r="V1631" t="e">
        <f>VLOOKUP(U1631,网银退汇!F:G,2,FALSE)</f>
        <v>#N/A</v>
      </c>
      <c r="W1631" t="e">
        <f>VLOOKUP(U1631,网银退汇!F:O,10,FALSE)</f>
        <v>#N/A</v>
      </c>
      <c r="X1631" t="e">
        <f>VLOOKUP(C1631,自助退!L:V,11,FALSE)</f>
        <v>#N/A</v>
      </c>
    </row>
    <row r="1632" spans="1:24">
      <c r="A1632" t="s">
        <v>12442</v>
      </c>
      <c r="B1632" t="s">
        <v>4478</v>
      </c>
      <c r="C1632" t="s">
        <v>9847</v>
      </c>
      <c r="D1632">
        <v>42</v>
      </c>
      <c r="E1632" t="s">
        <v>12758</v>
      </c>
      <c r="F1632" t="s">
        <v>88</v>
      </c>
      <c r="G1632" t="s">
        <v>9849</v>
      </c>
      <c r="H1632" t="s">
        <v>12759</v>
      </c>
      <c r="I1632" t="s">
        <v>10322</v>
      </c>
      <c r="J1632" t="s">
        <v>10359</v>
      </c>
      <c r="K1632" t="s">
        <v>10360</v>
      </c>
      <c r="L1632" t="s">
        <v>10325</v>
      </c>
      <c r="M1632" t="s">
        <v>10326</v>
      </c>
      <c r="N1632" t="s">
        <v>12442</v>
      </c>
      <c r="O1632" t="s">
        <v>10327</v>
      </c>
      <c r="P1632" t="s">
        <v>10328</v>
      </c>
      <c r="Q1632" t="s">
        <v>10329</v>
      </c>
      <c r="R1632" t="s">
        <v>10327</v>
      </c>
      <c r="S1632" t="s">
        <v>10327</v>
      </c>
      <c r="T1632" t="s">
        <v>10330</v>
      </c>
      <c r="U1632" t="str">
        <f t="shared" si="25"/>
        <v>623575270000007706642</v>
      </c>
      <c r="V1632" t="e">
        <f>VLOOKUP(U1632,网银退汇!F:G,2,FALSE)</f>
        <v>#N/A</v>
      </c>
      <c r="W1632" t="e">
        <f>VLOOKUP(U1632,网银退汇!F:O,10,FALSE)</f>
        <v>#N/A</v>
      </c>
      <c r="X1632" t="e">
        <f>VLOOKUP(C1632,自助退!L:V,11,FALSE)</f>
        <v>#N/A</v>
      </c>
    </row>
    <row r="1633" spans="1:24">
      <c r="A1633" t="s">
        <v>12442</v>
      </c>
      <c r="B1633" t="s">
        <v>4481</v>
      </c>
      <c r="C1633" t="s">
        <v>9850</v>
      </c>
      <c r="D1633">
        <v>40</v>
      </c>
      <c r="E1633" t="s">
        <v>12760</v>
      </c>
      <c r="F1633" t="s">
        <v>88</v>
      </c>
      <c r="G1633" t="s">
        <v>9852</v>
      </c>
      <c r="H1633" t="s">
        <v>4483</v>
      </c>
      <c r="I1633" t="s">
        <v>10322</v>
      </c>
      <c r="J1633" t="s">
        <v>10356</v>
      </c>
      <c r="K1633" t="s">
        <v>10357</v>
      </c>
      <c r="L1633" t="s">
        <v>10325</v>
      </c>
      <c r="M1633" t="s">
        <v>10326</v>
      </c>
      <c r="N1633" t="s">
        <v>12442</v>
      </c>
      <c r="O1633" t="s">
        <v>10327</v>
      </c>
      <c r="P1633" t="s">
        <v>10328</v>
      </c>
      <c r="Q1633" t="s">
        <v>10329</v>
      </c>
      <c r="R1633" t="s">
        <v>10327</v>
      </c>
      <c r="S1633" t="s">
        <v>10327</v>
      </c>
      <c r="T1633" t="s">
        <v>10330</v>
      </c>
      <c r="U1633" t="str">
        <f t="shared" si="25"/>
        <v>621799702000245088740</v>
      </c>
      <c r="V1633" t="e">
        <f>VLOOKUP(U1633,网银退汇!F:G,2,FALSE)</f>
        <v>#N/A</v>
      </c>
      <c r="W1633" t="e">
        <f>VLOOKUP(U1633,网银退汇!F:O,10,FALSE)</f>
        <v>#N/A</v>
      </c>
      <c r="X1633" t="e">
        <f>VLOOKUP(C1633,自助退!L:V,11,FALSE)</f>
        <v>#N/A</v>
      </c>
    </row>
    <row r="1634" spans="1:24">
      <c r="A1634" t="s">
        <v>12442</v>
      </c>
      <c r="B1634" t="s">
        <v>4484</v>
      </c>
      <c r="C1634" t="s">
        <v>9853</v>
      </c>
      <c r="D1634">
        <v>100</v>
      </c>
      <c r="E1634" t="s">
        <v>12761</v>
      </c>
      <c r="F1634" t="s">
        <v>88</v>
      </c>
      <c r="G1634" t="s">
        <v>9855</v>
      </c>
      <c r="H1634" t="s">
        <v>4486</v>
      </c>
      <c r="I1634" t="s">
        <v>10416</v>
      </c>
      <c r="J1634" t="s">
        <v>10417</v>
      </c>
      <c r="K1634" t="s">
        <v>10418</v>
      </c>
      <c r="L1634" t="s">
        <v>10325</v>
      </c>
      <c r="M1634" t="s">
        <v>10326</v>
      </c>
      <c r="N1634" t="s">
        <v>12442</v>
      </c>
      <c r="O1634" t="s">
        <v>10327</v>
      </c>
      <c r="P1634" t="s">
        <v>10328</v>
      </c>
      <c r="Q1634" t="s">
        <v>10329</v>
      </c>
      <c r="R1634" t="s">
        <v>10327</v>
      </c>
      <c r="S1634" t="s">
        <v>10327</v>
      </c>
      <c r="T1634" t="s">
        <v>10330</v>
      </c>
      <c r="U1634" t="str">
        <f t="shared" si="25"/>
        <v>6221775506041083100</v>
      </c>
      <c r="V1634" t="e">
        <f>VLOOKUP(U1634,网银退汇!F:G,2,FALSE)</f>
        <v>#N/A</v>
      </c>
      <c r="W1634" t="e">
        <f>VLOOKUP(U1634,网银退汇!F:O,10,FALSE)</f>
        <v>#N/A</v>
      </c>
      <c r="X1634" t="e">
        <f>VLOOKUP(C1634,自助退!L:V,11,FALSE)</f>
        <v>#N/A</v>
      </c>
    </row>
    <row r="1635" spans="1:24">
      <c r="A1635" t="s">
        <v>12442</v>
      </c>
      <c r="B1635" t="s">
        <v>4487</v>
      </c>
      <c r="C1635" t="s">
        <v>9856</v>
      </c>
      <c r="D1635">
        <v>1000</v>
      </c>
      <c r="E1635" t="s">
        <v>12762</v>
      </c>
      <c r="F1635" t="s">
        <v>88</v>
      </c>
      <c r="G1635" t="s">
        <v>9858</v>
      </c>
      <c r="H1635" t="s">
        <v>12763</v>
      </c>
      <c r="I1635" t="s">
        <v>10656</v>
      </c>
      <c r="J1635" t="s">
        <v>10657</v>
      </c>
      <c r="K1635" t="s">
        <v>10402</v>
      </c>
      <c r="L1635" t="s">
        <v>10325</v>
      </c>
      <c r="M1635" t="s">
        <v>10326</v>
      </c>
      <c r="N1635" t="s">
        <v>12442</v>
      </c>
      <c r="O1635" t="s">
        <v>10403</v>
      </c>
      <c r="P1635" t="s">
        <v>10328</v>
      </c>
      <c r="Q1635" t="s">
        <v>10329</v>
      </c>
      <c r="R1635" t="s">
        <v>10327</v>
      </c>
      <c r="S1635" t="s">
        <v>10327</v>
      </c>
      <c r="T1635" t="s">
        <v>10330</v>
      </c>
      <c r="U1635" t="str">
        <f t="shared" si="25"/>
        <v>62236923828790491000</v>
      </c>
      <c r="V1635" t="e">
        <f>VLOOKUP(U1635,网银退汇!F:G,2,FALSE)</f>
        <v>#N/A</v>
      </c>
      <c r="W1635" t="e">
        <f>VLOOKUP(U1635,网银退汇!F:O,10,FALSE)</f>
        <v>#N/A</v>
      </c>
      <c r="X1635" t="e">
        <f>VLOOKUP(C1635,自助退!L:V,11,FALSE)</f>
        <v>#N/A</v>
      </c>
    </row>
    <row r="1636" spans="1:24">
      <c r="A1636" t="s">
        <v>12442</v>
      </c>
      <c r="B1636" t="s">
        <v>4490</v>
      </c>
      <c r="C1636" t="s">
        <v>9859</v>
      </c>
      <c r="D1636">
        <v>379</v>
      </c>
      <c r="E1636" t="s">
        <v>12764</v>
      </c>
      <c r="F1636" t="s">
        <v>88</v>
      </c>
      <c r="G1636" t="s">
        <v>9861</v>
      </c>
      <c r="H1636" t="s">
        <v>12765</v>
      </c>
      <c r="I1636" t="s">
        <v>10322</v>
      </c>
      <c r="J1636" t="s">
        <v>10351</v>
      </c>
      <c r="K1636" t="s">
        <v>10352</v>
      </c>
      <c r="L1636" t="s">
        <v>10325</v>
      </c>
      <c r="M1636" t="s">
        <v>10326</v>
      </c>
      <c r="N1636" t="s">
        <v>12442</v>
      </c>
      <c r="O1636" t="s">
        <v>10327</v>
      </c>
      <c r="P1636" t="s">
        <v>10328</v>
      </c>
      <c r="Q1636" t="s">
        <v>10329</v>
      </c>
      <c r="R1636" t="s">
        <v>10327</v>
      </c>
      <c r="S1636" t="s">
        <v>10327</v>
      </c>
      <c r="T1636" t="s">
        <v>10330</v>
      </c>
      <c r="U1636" t="str">
        <f t="shared" si="25"/>
        <v>6222022517001355875379</v>
      </c>
      <c r="V1636" t="e">
        <f>VLOOKUP(U1636,网银退汇!F:G,2,FALSE)</f>
        <v>#N/A</v>
      </c>
      <c r="W1636" t="e">
        <f>VLOOKUP(U1636,网银退汇!F:O,10,FALSE)</f>
        <v>#N/A</v>
      </c>
      <c r="X1636" t="e">
        <f>VLOOKUP(C1636,自助退!L:V,11,FALSE)</f>
        <v>#N/A</v>
      </c>
    </row>
    <row r="1637" spans="1:24">
      <c r="A1637" t="s">
        <v>12442</v>
      </c>
      <c r="B1637" t="s">
        <v>4493</v>
      </c>
      <c r="C1637" t="s">
        <v>9862</v>
      </c>
      <c r="D1637">
        <v>98</v>
      </c>
      <c r="E1637" t="s">
        <v>12766</v>
      </c>
      <c r="F1637" t="s">
        <v>88</v>
      </c>
      <c r="G1637" t="s">
        <v>9864</v>
      </c>
      <c r="H1637" t="s">
        <v>4495</v>
      </c>
      <c r="I1637" t="s">
        <v>10322</v>
      </c>
      <c r="J1637" t="s">
        <v>10351</v>
      </c>
      <c r="K1637" t="s">
        <v>10352</v>
      </c>
      <c r="L1637" t="s">
        <v>10325</v>
      </c>
      <c r="M1637" t="s">
        <v>10326</v>
      </c>
      <c r="N1637" t="s">
        <v>12442</v>
      </c>
      <c r="O1637" t="s">
        <v>10327</v>
      </c>
      <c r="P1637" t="s">
        <v>10328</v>
      </c>
      <c r="Q1637" t="s">
        <v>10329</v>
      </c>
      <c r="R1637" t="s">
        <v>10327</v>
      </c>
      <c r="S1637" t="s">
        <v>10327</v>
      </c>
      <c r="T1637" t="s">
        <v>10330</v>
      </c>
      <c r="U1637" t="str">
        <f t="shared" si="25"/>
        <v>621226250200208338798</v>
      </c>
      <c r="V1637" t="e">
        <f>VLOOKUP(U1637,网银退汇!F:G,2,FALSE)</f>
        <v>#N/A</v>
      </c>
      <c r="W1637" t="e">
        <f>VLOOKUP(U1637,网银退汇!F:O,10,FALSE)</f>
        <v>#N/A</v>
      </c>
      <c r="X1637" t="e">
        <f>VLOOKUP(C1637,自助退!L:V,11,FALSE)</f>
        <v>#N/A</v>
      </c>
    </row>
    <row r="1638" spans="1:24">
      <c r="A1638" t="s">
        <v>12442</v>
      </c>
      <c r="B1638" t="s">
        <v>4496</v>
      </c>
      <c r="C1638" t="s">
        <v>9865</v>
      </c>
      <c r="D1638">
        <v>534</v>
      </c>
      <c r="E1638" t="s">
        <v>12767</v>
      </c>
      <c r="F1638" t="s">
        <v>88</v>
      </c>
      <c r="G1638" t="s">
        <v>9867</v>
      </c>
      <c r="H1638" t="s">
        <v>12768</v>
      </c>
      <c r="I1638" t="s">
        <v>10322</v>
      </c>
      <c r="J1638" t="s">
        <v>10351</v>
      </c>
      <c r="K1638" t="s">
        <v>10352</v>
      </c>
      <c r="L1638" t="s">
        <v>10325</v>
      </c>
      <c r="M1638" t="s">
        <v>10326</v>
      </c>
      <c r="N1638" t="s">
        <v>12442</v>
      </c>
      <c r="O1638" t="s">
        <v>10327</v>
      </c>
      <c r="P1638" t="s">
        <v>10328</v>
      </c>
      <c r="Q1638" t="s">
        <v>10329</v>
      </c>
      <c r="R1638" t="s">
        <v>10327</v>
      </c>
      <c r="S1638" t="s">
        <v>10327</v>
      </c>
      <c r="T1638" t="s">
        <v>10330</v>
      </c>
      <c r="U1638" t="str">
        <f t="shared" si="25"/>
        <v>6282880024957384534</v>
      </c>
      <c r="V1638" t="e">
        <f>VLOOKUP(U1638,网银退汇!F:G,2,FALSE)</f>
        <v>#N/A</v>
      </c>
      <c r="W1638" t="e">
        <f>VLOOKUP(U1638,网银退汇!F:O,10,FALSE)</f>
        <v>#N/A</v>
      </c>
      <c r="X1638" t="e">
        <f>VLOOKUP(C1638,自助退!L:V,11,FALSE)</f>
        <v>#N/A</v>
      </c>
    </row>
    <row r="1639" spans="1:24">
      <c r="A1639" t="s">
        <v>12442</v>
      </c>
      <c r="B1639" t="s">
        <v>4498</v>
      </c>
      <c r="C1639" t="s">
        <v>9868</v>
      </c>
      <c r="D1639">
        <v>405</v>
      </c>
      <c r="E1639" t="s">
        <v>12769</v>
      </c>
      <c r="F1639" t="s">
        <v>88</v>
      </c>
      <c r="G1639" t="s">
        <v>9870</v>
      </c>
      <c r="H1639" t="s">
        <v>349</v>
      </c>
      <c r="I1639" t="s">
        <v>10322</v>
      </c>
      <c r="J1639" t="s">
        <v>10359</v>
      </c>
      <c r="K1639" t="s">
        <v>10360</v>
      </c>
      <c r="L1639" t="s">
        <v>10325</v>
      </c>
      <c r="M1639" t="s">
        <v>10326</v>
      </c>
      <c r="N1639" t="s">
        <v>12442</v>
      </c>
      <c r="O1639" t="s">
        <v>10327</v>
      </c>
      <c r="P1639" t="s">
        <v>10328</v>
      </c>
      <c r="Q1639" t="s">
        <v>10329</v>
      </c>
      <c r="R1639" t="s">
        <v>10327</v>
      </c>
      <c r="S1639" t="s">
        <v>10327</v>
      </c>
      <c r="T1639" t="s">
        <v>10330</v>
      </c>
      <c r="U1639" t="str">
        <f t="shared" si="25"/>
        <v>6217902700001598612405</v>
      </c>
      <c r="V1639" t="e">
        <f>VLOOKUP(U1639,网银退汇!F:G,2,FALSE)</f>
        <v>#N/A</v>
      </c>
      <c r="W1639" t="e">
        <f>VLOOKUP(U1639,网银退汇!F:O,10,FALSE)</f>
        <v>#N/A</v>
      </c>
      <c r="X1639" t="e">
        <f>VLOOKUP(C1639,自助退!L:V,11,FALSE)</f>
        <v>#N/A</v>
      </c>
    </row>
    <row r="1640" spans="1:24">
      <c r="A1640" t="s">
        <v>12442</v>
      </c>
      <c r="B1640" t="s">
        <v>4501</v>
      </c>
      <c r="C1640" t="s">
        <v>9871</v>
      </c>
      <c r="D1640">
        <v>892</v>
      </c>
      <c r="E1640" t="s">
        <v>12770</v>
      </c>
      <c r="F1640" t="s">
        <v>88</v>
      </c>
      <c r="G1640" t="s">
        <v>9873</v>
      </c>
      <c r="H1640" t="s">
        <v>4503</v>
      </c>
      <c r="I1640" t="s">
        <v>10322</v>
      </c>
      <c r="J1640" t="s">
        <v>10356</v>
      </c>
      <c r="K1640" t="s">
        <v>10357</v>
      </c>
      <c r="L1640" t="s">
        <v>10325</v>
      </c>
      <c r="M1640" t="s">
        <v>10326</v>
      </c>
      <c r="N1640" t="s">
        <v>12442</v>
      </c>
      <c r="O1640" t="s">
        <v>10327</v>
      </c>
      <c r="P1640" t="s">
        <v>10328</v>
      </c>
      <c r="Q1640" t="s">
        <v>10329</v>
      </c>
      <c r="R1640" t="s">
        <v>10327</v>
      </c>
      <c r="S1640" t="s">
        <v>10327</v>
      </c>
      <c r="T1640" t="s">
        <v>10330</v>
      </c>
      <c r="U1640" t="str">
        <f t="shared" si="25"/>
        <v>6217997300042234719892</v>
      </c>
      <c r="V1640" t="e">
        <f>VLOOKUP(U1640,网银退汇!F:G,2,FALSE)</f>
        <v>#N/A</v>
      </c>
      <c r="W1640" t="e">
        <f>VLOOKUP(U1640,网银退汇!F:O,10,FALSE)</f>
        <v>#N/A</v>
      </c>
      <c r="X1640" t="e">
        <f>VLOOKUP(C1640,自助退!L:V,11,FALSE)</f>
        <v>#N/A</v>
      </c>
    </row>
    <row r="1641" spans="1:24">
      <c r="A1641" t="s">
        <v>12442</v>
      </c>
      <c r="B1641" t="s">
        <v>4504</v>
      </c>
      <c r="C1641" t="s">
        <v>9874</v>
      </c>
      <c r="D1641">
        <v>4500</v>
      </c>
      <c r="E1641" t="s">
        <v>12771</v>
      </c>
      <c r="F1641" t="s">
        <v>88</v>
      </c>
      <c r="G1641" t="s">
        <v>9876</v>
      </c>
      <c r="H1641" t="s">
        <v>12772</v>
      </c>
      <c r="I1641" t="s">
        <v>10322</v>
      </c>
      <c r="J1641" t="s">
        <v>10348</v>
      </c>
      <c r="K1641" t="s">
        <v>10349</v>
      </c>
      <c r="L1641" t="s">
        <v>10325</v>
      </c>
      <c r="M1641" t="s">
        <v>10326</v>
      </c>
      <c r="N1641" t="s">
        <v>12442</v>
      </c>
      <c r="O1641" t="s">
        <v>10327</v>
      </c>
      <c r="P1641" t="s">
        <v>10328</v>
      </c>
      <c r="Q1641" t="s">
        <v>10329</v>
      </c>
      <c r="R1641" t="s">
        <v>10327</v>
      </c>
      <c r="S1641" t="s">
        <v>10327</v>
      </c>
      <c r="T1641" t="s">
        <v>10330</v>
      </c>
      <c r="U1641" t="str">
        <f t="shared" si="25"/>
        <v>43674271715701154474500</v>
      </c>
      <c r="V1641" t="e">
        <f>VLOOKUP(U1641,网银退汇!F:G,2,FALSE)</f>
        <v>#N/A</v>
      </c>
      <c r="W1641" t="e">
        <f>VLOOKUP(U1641,网银退汇!F:O,10,FALSE)</f>
        <v>#N/A</v>
      </c>
      <c r="X1641" t="e">
        <f>VLOOKUP(C1641,自助退!L:V,11,FALSE)</f>
        <v>#N/A</v>
      </c>
    </row>
    <row r="1642" spans="1:24">
      <c r="A1642" t="s">
        <v>12442</v>
      </c>
      <c r="B1642" t="s">
        <v>4507</v>
      </c>
      <c r="C1642" t="s">
        <v>9877</v>
      </c>
      <c r="D1642">
        <v>200</v>
      </c>
      <c r="E1642" t="s">
        <v>12773</v>
      </c>
      <c r="F1642" t="s">
        <v>88</v>
      </c>
      <c r="G1642" t="s">
        <v>9879</v>
      </c>
      <c r="H1642" t="s">
        <v>12774</v>
      </c>
      <c r="I1642" t="s">
        <v>10369</v>
      </c>
      <c r="J1642" t="s">
        <v>10370</v>
      </c>
      <c r="K1642" t="s">
        <v>10371</v>
      </c>
      <c r="L1642" t="s">
        <v>10325</v>
      </c>
      <c r="M1642" t="s">
        <v>10326</v>
      </c>
      <c r="N1642" t="s">
        <v>12442</v>
      </c>
      <c r="O1642" t="s">
        <v>10327</v>
      </c>
      <c r="P1642" t="s">
        <v>10328</v>
      </c>
      <c r="Q1642" t="s">
        <v>10329</v>
      </c>
      <c r="R1642" t="s">
        <v>10327</v>
      </c>
      <c r="S1642" t="s">
        <v>10327</v>
      </c>
      <c r="T1642" t="s">
        <v>10330</v>
      </c>
      <c r="U1642" t="str">
        <f t="shared" si="25"/>
        <v>6226890074916742200</v>
      </c>
      <c r="V1642" t="e">
        <f>VLOOKUP(U1642,网银退汇!F:G,2,FALSE)</f>
        <v>#N/A</v>
      </c>
      <c r="W1642" t="e">
        <f>VLOOKUP(U1642,网银退汇!F:O,10,FALSE)</f>
        <v>#N/A</v>
      </c>
      <c r="X1642" t="e">
        <f>VLOOKUP(C1642,自助退!L:V,11,FALSE)</f>
        <v>#N/A</v>
      </c>
    </row>
    <row r="1643" spans="1:24">
      <c r="A1643" t="s">
        <v>12442</v>
      </c>
      <c r="B1643" t="s">
        <v>9880</v>
      </c>
      <c r="C1643" t="s">
        <v>9881</v>
      </c>
      <c r="D1643">
        <v>400</v>
      </c>
      <c r="E1643" t="s">
        <v>12775</v>
      </c>
      <c r="F1643" t="s">
        <v>10363</v>
      </c>
      <c r="G1643" t="s">
        <v>5124</v>
      </c>
      <c r="H1643" t="s">
        <v>4511</v>
      </c>
      <c r="I1643" t="s">
        <v>10322</v>
      </c>
      <c r="J1643" t="s">
        <v>10351</v>
      </c>
      <c r="K1643" t="s">
        <v>10352</v>
      </c>
      <c r="L1643" t="s">
        <v>10325</v>
      </c>
      <c r="M1643" t="s">
        <v>10364</v>
      </c>
      <c r="N1643" t="s">
        <v>12442</v>
      </c>
      <c r="O1643" t="s">
        <v>10327</v>
      </c>
      <c r="P1643" t="s">
        <v>10328</v>
      </c>
      <c r="Q1643" t="s">
        <v>10365</v>
      </c>
      <c r="R1643" t="s">
        <v>10327</v>
      </c>
      <c r="S1643" t="s">
        <v>10327</v>
      </c>
      <c r="T1643" t="s">
        <v>10366</v>
      </c>
      <c r="U1643" t="str">
        <f t="shared" si="25"/>
        <v>6282880012903226400</v>
      </c>
      <c r="V1643">
        <f>VLOOKUP(U1643,网银退汇!F:G,2,FALSE)</f>
        <v>400</v>
      </c>
      <c r="W1643" t="str">
        <f>VLOOKUP(U1643,网银退汇!F:O,10,FALSE)</f>
        <v>20170629</v>
      </c>
      <c r="X1643">
        <f>VLOOKUP(C1643,自助退!L:V,11,FALSE)</f>
        <v>400</v>
      </c>
    </row>
    <row r="1644" spans="1:24">
      <c r="A1644" t="s">
        <v>12442</v>
      </c>
      <c r="B1644" t="s">
        <v>4512</v>
      </c>
      <c r="C1644" t="s">
        <v>9883</v>
      </c>
      <c r="D1644">
        <v>2577</v>
      </c>
      <c r="E1644" t="s">
        <v>12776</v>
      </c>
      <c r="F1644" t="s">
        <v>88</v>
      </c>
      <c r="G1644" t="s">
        <v>9885</v>
      </c>
      <c r="H1644" t="s">
        <v>4514</v>
      </c>
      <c r="I1644" t="s">
        <v>10322</v>
      </c>
      <c r="J1644" t="s">
        <v>10348</v>
      </c>
      <c r="K1644" t="s">
        <v>10349</v>
      </c>
      <c r="L1644" t="s">
        <v>10325</v>
      </c>
      <c r="M1644" t="s">
        <v>10326</v>
      </c>
      <c r="N1644" t="s">
        <v>12442</v>
      </c>
      <c r="O1644" t="s">
        <v>10327</v>
      </c>
      <c r="P1644" t="s">
        <v>10328</v>
      </c>
      <c r="Q1644" t="s">
        <v>10329</v>
      </c>
      <c r="R1644" t="s">
        <v>10327</v>
      </c>
      <c r="S1644" t="s">
        <v>10327</v>
      </c>
      <c r="T1644" t="s">
        <v>10330</v>
      </c>
      <c r="U1644" t="str">
        <f t="shared" si="25"/>
        <v>62170071700045540342577</v>
      </c>
      <c r="V1644" t="e">
        <f>VLOOKUP(U1644,网银退汇!F:G,2,FALSE)</f>
        <v>#N/A</v>
      </c>
      <c r="W1644" t="e">
        <f>VLOOKUP(U1644,网银退汇!F:O,10,FALSE)</f>
        <v>#N/A</v>
      </c>
      <c r="X1644" t="e">
        <f>VLOOKUP(C1644,自助退!L:V,11,FALSE)</f>
        <v>#N/A</v>
      </c>
    </row>
    <row r="1645" spans="1:24">
      <c r="A1645" t="s">
        <v>12442</v>
      </c>
      <c r="B1645" t="s">
        <v>4515</v>
      </c>
      <c r="C1645" t="s">
        <v>9886</v>
      </c>
      <c r="D1645">
        <v>198</v>
      </c>
      <c r="E1645" t="s">
        <v>12777</v>
      </c>
      <c r="F1645" t="s">
        <v>88</v>
      </c>
      <c r="G1645" t="s">
        <v>9888</v>
      </c>
      <c r="H1645" t="s">
        <v>4517</v>
      </c>
      <c r="I1645" t="s">
        <v>10322</v>
      </c>
      <c r="J1645" t="s">
        <v>10381</v>
      </c>
      <c r="K1645" t="s">
        <v>10382</v>
      </c>
      <c r="L1645" t="s">
        <v>10325</v>
      </c>
      <c r="M1645" t="s">
        <v>10326</v>
      </c>
      <c r="N1645" t="s">
        <v>12442</v>
      </c>
      <c r="O1645" t="s">
        <v>10327</v>
      </c>
      <c r="P1645" t="s">
        <v>10328</v>
      </c>
      <c r="Q1645" t="s">
        <v>10329</v>
      </c>
      <c r="R1645" t="s">
        <v>10327</v>
      </c>
      <c r="S1645" t="s">
        <v>10327</v>
      </c>
      <c r="T1645" t="s">
        <v>10330</v>
      </c>
      <c r="U1645" t="str">
        <f t="shared" si="25"/>
        <v>6228481198600568076198</v>
      </c>
      <c r="V1645" t="e">
        <f>VLOOKUP(U1645,网银退汇!F:G,2,FALSE)</f>
        <v>#N/A</v>
      </c>
      <c r="W1645" t="e">
        <f>VLOOKUP(U1645,网银退汇!F:O,10,FALSE)</f>
        <v>#N/A</v>
      </c>
      <c r="X1645" t="e">
        <f>VLOOKUP(C1645,自助退!L:V,11,FALSE)</f>
        <v>#N/A</v>
      </c>
    </row>
    <row r="1646" spans="1:24">
      <c r="A1646" t="s">
        <v>12442</v>
      </c>
      <c r="B1646" t="s">
        <v>9889</v>
      </c>
      <c r="C1646" t="s">
        <v>9890</v>
      </c>
      <c r="D1646">
        <v>417</v>
      </c>
      <c r="E1646" t="s">
        <v>12778</v>
      </c>
      <c r="F1646" t="s">
        <v>90</v>
      </c>
      <c r="G1646" t="s">
        <v>5125</v>
      </c>
      <c r="H1646" t="s">
        <v>4519</v>
      </c>
      <c r="I1646" t="s">
        <v>10322</v>
      </c>
      <c r="J1646" t="s">
        <v>10348</v>
      </c>
      <c r="K1646" t="s">
        <v>10349</v>
      </c>
      <c r="L1646" t="s">
        <v>10325</v>
      </c>
      <c r="M1646" t="s">
        <v>10364</v>
      </c>
      <c r="N1646" t="s">
        <v>12442</v>
      </c>
      <c r="O1646" t="s">
        <v>10327</v>
      </c>
      <c r="P1646" t="s">
        <v>10328</v>
      </c>
      <c r="Q1646" t="s">
        <v>10365</v>
      </c>
      <c r="R1646" t="s">
        <v>10327</v>
      </c>
      <c r="S1646" t="s">
        <v>10327</v>
      </c>
      <c r="T1646" t="s">
        <v>10366</v>
      </c>
      <c r="U1646" t="str">
        <f t="shared" si="25"/>
        <v>6217003980000698369417</v>
      </c>
      <c r="V1646">
        <f>VLOOKUP(U1646,网银退汇!F:G,2,FALSE)</f>
        <v>417</v>
      </c>
      <c r="W1646" t="str">
        <f>VLOOKUP(U1646,网银退汇!F:O,10,FALSE)</f>
        <v>20170629</v>
      </c>
      <c r="X1646">
        <f>VLOOKUP(C1646,自助退!L:V,11,FALSE)</f>
        <v>417</v>
      </c>
    </row>
    <row r="1647" spans="1:24">
      <c r="A1647" t="s">
        <v>12442</v>
      </c>
      <c r="B1647" t="s">
        <v>9892</v>
      </c>
      <c r="C1647" t="s">
        <v>9893</v>
      </c>
      <c r="D1647">
        <v>100</v>
      </c>
      <c r="E1647" t="s">
        <v>12779</v>
      </c>
      <c r="F1647" t="s">
        <v>10453</v>
      </c>
      <c r="G1647" t="s">
        <v>5126</v>
      </c>
      <c r="H1647" t="s">
        <v>4521</v>
      </c>
      <c r="I1647" t="s">
        <v>10322</v>
      </c>
      <c r="J1647" t="s">
        <v>10381</v>
      </c>
      <c r="K1647" t="s">
        <v>10382</v>
      </c>
      <c r="L1647" t="s">
        <v>10325</v>
      </c>
      <c r="M1647" t="s">
        <v>10364</v>
      </c>
      <c r="N1647" t="s">
        <v>12442</v>
      </c>
      <c r="O1647" t="s">
        <v>10327</v>
      </c>
      <c r="P1647" t="s">
        <v>10328</v>
      </c>
      <c r="Q1647" t="s">
        <v>10365</v>
      </c>
      <c r="R1647" t="s">
        <v>10327</v>
      </c>
      <c r="S1647" t="s">
        <v>10327</v>
      </c>
      <c r="T1647" t="s">
        <v>10366</v>
      </c>
      <c r="U1647" t="str">
        <f t="shared" si="25"/>
        <v>6228360062421533100</v>
      </c>
      <c r="V1647">
        <f>VLOOKUP(U1647,网银退汇!F:G,2,FALSE)</f>
        <v>100</v>
      </c>
      <c r="W1647" t="str">
        <f>VLOOKUP(U1647,网银退汇!F:O,10,FALSE)</f>
        <v>20170629</v>
      </c>
      <c r="X1647">
        <f>VLOOKUP(C1647,自助退!L:V,11,FALSE)</f>
        <v>100</v>
      </c>
    </row>
    <row r="1648" spans="1:24">
      <c r="A1648" t="s">
        <v>12442</v>
      </c>
      <c r="B1648" t="s">
        <v>4522</v>
      </c>
      <c r="C1648" t="s">
        <v>9895</v>
      </c>
      <c r="D1648">
        <v>3084</v>
      </c>
      <c r="E1648" t="s">
        <v>12780</v>
      </c>
      <c r="F1648" t="s">
        <v>88</v>
      </c>
      <c r="G1648" t="s">
        <v>265</v>
      </c>
      <c r="H1648" t="s">
        <v>219</v>
      </c>
      <c r="I1648" t="s">
        <v>10416</v>
      </c>
      <c r="J1648" t="s">
        <v>10424</v>
      </c>
      <c r="K1648" t="s">
        <v>10425</v>
      </c>
      <c r="L1648" t="s">
        <v>10325</v>
      </c>
      <c r="M1648" t="s">
        <v>10326</v>
      </c>
      <c r="N1648" t="s">
        <v>12442</v>
      </c>
      <c r="O1648" t="s">
        <v>10327</v>
      </c>
      <c r="P1648" t="s">
        <v>10328</v>
      </c>
      <c r="Q1648" t="s">
        <v>10329</v>
      </c>
      <c r="R1648" t="s">
        <v>10327</v>
      </c>
      <c r="S1648" t="s">
        <v>10327</v>
      </c>
      <c r="T1648" t="s">
        <v>10330</v>
      </c>
      <c r="U1648" t="str">
        <f t="shared" si="25"/>
        <v>62226205900046610333084</v>
      </c>
      <c r="V1648" t="e">
        <f>VLOOKUP(U1648,网银退汇!F:G,2,FALSE)</f>
        <v>#N/A</v>
      </c>
      <c r="W1648" t="e">
        <f>VLOOKUP(U1648,网银退汇!F:O,10,FALSE)</f>
        <v>#N/A</v>
      </c>
      <c r="X1648" t="e">
        <f>VLOOKUP(C1648,自助退!L:V,11,FALSE)</f>
        <v>#N/A</v>
      </c>
    </row>
    <row r="1649" spans="1:24">
      <c r="A1649" t="s">
        <v>12442</v>
      </c>
      <c r="B1649" t="s">
        <v>4523</v>
      </c>
      <c r="C1649" t="s">
        <v>9897</v>
      </c>
      <c r="D1649">
        <v>500</v>
      </c>
      <c r="E1649" t="s">
        <v>12781</v>
      </c>
      <c r="F1649" t="s">
        <v>88</v>
      </c>
      <c r="G1649" t="s">
        <v>5118</v>
      </c>
      <c r="H1649" t="s">
        <v>4445</v>
      </c>
      <c r="I1649" t="s">
        <v>10322</v>
      </c>
      <c r="J1649" t="s">
        <v>10351</v>
      </c>
      <c r="K1649" t="s">
        <v>10352</v>
      </c>
      <c r="L1649" t="s">
        <v>10325</v>
      </c>
      <c r="M1649" t="s">
        <v>10326</v>
      </c>
      <c r="N1649" t="s">
        <v>12442</v>
      </c>
      <c r="O1649" t="s">
        <v>10327</v>
      </c>
      <c r="P1649" t="s">
        <v>10328</v>
      </c>
      <c r="Q1649" t="s">
        <v>10329</v>
      </c>
      <c r="R1649" t="s">
        <v>10327</v>
      </c>
      <c r="S1649" t="s">
        <v>10327</v>
      </c>
      <c r="T1649" t="s">
        <v>10330</v>
      </c>
      <c r="U1649" t="str">
        <f t="shared" si="25"/>
        <v>6212262512000313900500</v>
      </c>
      <c r="V1649" t="e">
        <f>VLOOKUP(U1649,网银退汇!F:G,2,FALSE)</f>
        <v>#N/A</v>
      </c>
      <c r="W1649" t="e">
        <f>VLOOKUP(U1649,网银退汇!F:O,10,FALSE)</f>
        <v>#N/A</v>
      </c>
      <c r="X1649" t="e">
        <f>VLOOKUP(C1649,自助退!L:V,11,FALSE)</f>
        <v>#N/A</v>
      </c>
    </row>
    <row r="1650" spans="1:24">
      <c r="A1650" t="s">
        <v>12442</v>
      </c>
      <c r="B1650" t="s">
        <v>4524</v>
      </c>
      <c r="C1650" t="s">
        <v>9899</v>
      </c>
      <c r="D1650">
        <v>9</v>
      </c>
      <c r="E1650" t="s">
        <v>12782</v>
      </c>
      <c r="F1650" t="s">
        <v>88</v>
      </c>
      <c r="G1650" t="s">
        <v>9901</v>
      </c>
      <c r="H1650" t="s">
        <v>4526</v>
      </c>
      <c r="I1650" t="s">
        <v>10322</v>
      </c>
      <c r="J1650" t="s">
        <v>10381</v>
      </c>
      <c r="K1650" t="s">
        <v>10382</v>
      </c>
      <c r="L1650" t="s">
        <v>10325</v>
      </c>
      <c r="M1650" t="s">
        <v>10326</v>
      </c>
      <c r="N1650" t="s">
        <v>12442</v>
      </c>
      <c r="O1650" t="s">
        <v>10327</v>
      </c>
      <c r="P1650" t="s">
        <v>10328</v>
      </c>
      <c r="Q1650" t="s">
        <v>10329</v>
      </c>
      <c r="R1650" t="s">
        <v>10327</v>
      </c>
      <c r="S1650" t="s">
        <v>10327</v>
      </c>
      <c r="T1650" t="s">
        <v>10330</v>
      </c>
      <c r="U1650" t="str">
        <f t="shared" si="25"/>
        <v>62284808686660174709</v>
      </c>
      <c r="V1650" t="e">
        <f>VLOOKUP(U1650,网银退汇!F:G,2,FALSE)</f>
        <v>#N/A</v>
      </c>
      <c r="W1650" t="e">
        <f>VLOOKUP(U1650,网银退汇!F:O,10,FALSE)</f>
        <v>#N/A</v>
      </c>
      <c r="X1650" t="e">
        <f>VLOOKUP(C1650,自助退!L:V,11,FALSE)</f>
        <v>#N/A</v>
      </c>
    </row>
    <row r="1651" spans="1:24">
      <c r="A1651" t="s">
        <v>12442</v>
      </c>
      <c r="B1651" t="s">
        <v>9902</v>
      </c>
      <c r="C1651" t="s">
        <v>9903</v>
      </c>
      <c r="D1651">
        <v>979</v>
      </c>
      <c r="E1651" t="s">
        <v>12783</v>
      </c>
      <c r="F1651" t="s">
        <v>12784</v>
      </c>
      <c r="G1651" t="s">
        <v>5127</v>
      </c>
      <c r="H1651" t="s">
        <v>4528</v>
      </c>
      <c r="I1651" t="s">
        <v>10416</v>
      </c>
      <c r="J1651" t="s">
        <v>10424</v>
      </c>
      <c r="K1651" t="s">
        <v>10425</v>
      </c>
      <c r="L1651" t="s">
        <v>10325</v>
      </c>
      <c r="M1651" t="s">
        <v>10364</v>
      </c>
      <c r="N1651" t="s">
        <v>12442</v>
      </c>
      <c r="O1651" t="s">
        <v>10327</v>
      </c>
      <c r="P1651" t="s">
        <v>10328</v>
      </c>
      <c r="Q1651" t="s">
        <v>10365</v>
      </c>
      <c r="R1651" t="s">
        <v>10327</v>
      </c>
      <c r="S1651" t="s">
        <v>10327</v>
      </c>
      <c r="T1651" t="s">
        <v>10366</v>
      </c>
      <c r="U1651" t="str">
        <f t="shared" si="25"/>
        <v>6222627150000354399979</v>
      </c>
      <c r="V1651">
        <f>VLOOKUP(U1651,网银退汇!F:G,2,FALSE)</f>
        <v>979</v>
      </c>
      <c r="W1651" t="str">
        <f>VLOOKUP(U1651,网银退汇!F:O,10,FALSE)</f>
        <v>20170629</v>
      </c>
      <c r="X1651">
        <f>VLOOKUP(C1651,自助退!L:V,11,FALSE)</f>
        <v>979</v>
      </c>
    </row>
    <row r="1652" spans="1:24">
      <c r="A1652" t="s">
        <v>12442</v>
      </c>
      <c r="B1652" t="s">
        <v>4529</v>
      </c>
      <c r="C1652" t="s">
        <v>9905</v>
      </c>
      <c r="D1652">
        <v>1418</v>
      </c>
      <c r="E1652" t="s">
        <v>12785</v>
      </c>
      <c r="F1652" t="s">
        <v>88</v>
      </c>
      <c r="G1652" t="s">
        <v>8996</v>
      </c>
      <c r="H1652" t="s">
        <v>3738</v>
      </c>
      <c r="I1652" t="s">
        <v>10656</v>
      </c>
      <c r="J1652" t="s">
        <v>10657</v>
      </c>
      <c r="K1652" t="s">
        <v>10402</v>
      </c>
      <c r="L1652" t="s">
        <v>10325</v>
      </c>
      <c r="M1652" t="s">
        <v>10326</v>
      </c>
      <c r="N1652" t="s">
        <v>12442</v>
      </c>
      <c r="O1652" t="s">
        <v>10403</v>
      </c>
      <c r="P1652" t="s">
        <v>10328</v>
      </c>
      <c r="Q1652" t="s">
        <v>10329</v>
      </c>
      <c r="R1652" t="s">
        <v>10327</v>
      </c>
      <c r="S1652" t="s">
        <v>10327</v>
      </c>
      <c r="T1652" t="s">
        <v>10330</v>
      </c>
      <c r="U1652" t="str">
        <f t="shared" si="25"/>
        <v>62319000000657745521418</v>
      </c>
      <c r="V1652" t="e">
        <f>VLOOKUP(U1652,网银退汇!F:G,2,FALSE)</f>
        <v>#N/A</v>
      </c>
      <c r="W1652" t="e">
        <f>VLOOKUP(U1652,网银退汇!F:O,10,FALSE)</f>
        <v>#N/A</v>
      </c>
      <c r="X1652" t="e">
        <f>VLOOKUP(C1652,自助退!L:V,11,FALSE)</f>
        <v>#N/A</v>
      </c>
    </row>
    <row r="1653" spans="1:24">
      <c r="A1653" t="s">
        <v>12442</v>
      </c>
      <c r="B1653" t="s">
        <v>4530</v>
      </c>
      <c r="C1653" t="s">
        <v>9907</v>
      </c>
      <c r="D1653">
        <v>382</v>
      </c>
      <c r="E1653" t="s">
        <v>12786</v>
      </c>
      <c r="F1653" t="s">
        <v>88</v>
      </c>
      <c r="G1653" t="s">
        <v>9909</v>
      </c>
      <c r="H1653" t="s">
        <v>4532</v>
      </c>
      <c r="I1653" t="s">
        <v>10335</v>
      </c>
      <c r="J1653" t="s">
        <v>10374</v>
      </c>
      <c r="K1653" t="s">
        <v>10375</v>
      </c>
      <c r="L1653" t="s">
        <v>10325</v>
      </c>
      <c r="M1653" t="s">
        <v>10326</v>
      </c>
      <c r="N1653" t="s">
        <v>12442</v>
      </c>
      <c r="O1653" t="s">
        <v>10327</v>
      </c>
      <c r="P1653" t="s">
        <v>10328</v>
      </c>
      <c r="Q1653" t="s">
        <v>10329</v>
      </c>
      <c r="R1653" t="s">
        <v>10327</v>
      </c>
      <c r="S1653" t="s">
        <v>10327</v>
      </c>
      <c r="T1653" t="s">
        <v>10330</v>
      </c>
      <c r="U1653" t="str">
        <f t="shared" si="25"/>
        <v>6270670386565949382</v>
      </c>
      <c r="V1653" t="e">
        <f>VLOOKUP(U1653,网银退汇!F:G,2,FALSE)</f>
        <v>#N/A</v>
      </c>
      <c r="W1653" t="e">
        <f>VLOOKUP(U1653,网银退汇!F:O,10,FALSE)</f>
        <v>#N/A</v>
      </c>
      <c r="X1653" t="e">
        <f>VLOOKUP(C1653,自助退!L:V,11,FALSE)</f>
        <v>#N/A</v>
      </c>
    </row>
    <row r="1654" spans="1:24">
      <c r="A1654" t="s">
        <v>12442</v>
      </c>
      <c r="B1654" t="s">
        <v>4533</v>
      </c>
      <c r="C1654" t="s">
        <v>9910</v>
      </c>
      <c r="D1654">
        <v>500</v>
      </c>
      <c r="E1654" t="s">
        <v>12787</v>
      </c>
      <c r="F1654" t="s">
        <v>88</v>
      </c>
      <c r="G1654" t="s">
        <v>4954</v>
      </c>
      <c r="H1654" t="s">
        <v>12788</v>
      </c>
      <c r="I1654" t="s">
        <v>10322</v>
      </c>
      <c r="J1654" t="s">
        <v>10356</v>
      </c>
      <c r="K1654" t="s">
        <v>10357</v>
      </c>
      <c r="L1654" t="s">
        <v>10325</v>
      </c>
      <c r="M1654" t="s">
        <v>10326</v>
      </c>
      <c r="N1654" t="s">
        <v>12442</v>
      </c>
      <c r="O1654" t="s">
        <v>10327</v>
      </c>
      <c r="P1654" t="s">
        <v>10328</v>
      </c>
      <c r="Q1654" t="s">
        <v>10329</v>
      </c>
      <c r="R1654" t="s">
        <v>10327</v>
      </c>
      <c r="S1654" t="s">
        <v>10327</v>
      </c>
      <c r="T1654" t="s">
        <v>10330</v>
      </c>
      <c r="U1654" t="str">
        <f t="shared" si="25"/>
        <v>6217997300018798630500</v>
      </c>
      <c r="X1654" t="e">
        <f>VLOOKUP(C1654,自助退!L:V,11,FALSE)</f>
        <v>#N/A</v>
      </c>
    </row>
    <row r="1655" spans="1:24">
      <c r="A1655" t="s">
        <v>12442</v>
      </c>
      <c r="B1655" t="s">
        <v>4534</v>
      </c>
      <c r="C1655" t="s">
        <v>9912</v>
      </c>
      <c r="D1655">
        <v>150</v>
      </c>
      <c r="E1655" t="s">
        <v>12789</v>
      </c>
      <c r="F1655" t="s">
        <v>88</v>
      </c>
      <c r="G1655" t="s">
        <v>9914</v>
      </c>
      <c r="H1655" t="s">
        <v>12790</v>
      </c>
      <c r="I1655" t="s">
        <v>10322</v>
      </c>
      <c r="J1655" t="s">
        <v>10351</v>
      </c>
      <c r="K1655" t="s">
        <v>10352</v>
      </c>
      <c r="L1655" t="s">
        <v>10325</v>
      </c>
      <c r="M1655" t="s">
        <v>10326</v>
      </c>
      <c r="N1655" t="s">
        <v>12442</v>
      </c>
      <c r="O1655" t="s">
        <v>10327</v>
      </c>
      <c r="P1655" t="s">
        <v>10328</v>
      </c>
      <c r="Q1655" t="s">
        <v>10329</v>
      </c>
      <c r="R1655" t="s">
        <v>10327</v>
      </c>
      <c r="S1655" t="s">
        <v>10327</v>
      </c>
      <c r="T1655" t="s">
        <v>10330</v>
      </c>
      <c r="U1655" t="str">
        <f t="shared" si="25"/>
        <v>6212262507005239332150</v>
      </c>
      <c r="V1655" t="e">
        <f>VLOOKUP(U1655,网银退汇!F:G,2,FALSE)</f>
        <v>#N/A</v>
      </c>
      <c r="W1655" t="e">
        <f>VLOOKUP(U1655,网银退汇!F:O,10,FALSE)</f>
        <v>#N/A</v>
      </c>
      <c r="X1655" t="e">
        <f>VLOOKUP(C1655,自助退!L:V,11,FALSE)</f>
        <v>#N/A</v>
      </c>
    </row>
    <row r="1656" spans="1:24">
      <c r="A1656" t="s">
        <v>12442</v>
      </c>
      <c r="B1656" t="s">
        <v>4536</v>
      </c>
      <c r="C1656" t="s">
        <v>9915</v>
      </c>
      <c r="D1656">
        <v>500</v>
      </c>
      <c r="E1656" t="s">
        <v>12791</v>
      </c>
      <c r="F1656" t="s">
        <v>88</v>
      </c>
      <c r="G1656" t="s">
        <v>9917</v>
      </c>
      <c r="H1656" t="s">
        <v>4538</v>
      </c>
      <c r="I1656" t="s">
        <v>10322</v>
      </c>
      <c r="J1656" t="s">
        <v>10381</v>
      </c>
      <c r="K1656" t="s">
        <v>10382</v>
      </c>
      <c r="L1656" t="s">
        <v>10325</v>
      </c>
      <c r="M1656" t="s">
        <v>10326</v>
      </c>
      <c r="N1656" t="s">
        <v>12442</v>
      </c>
      <c r="O1656" t="s">
        <v>10327</v>
      </c>
      <c r="P1656" t="s">
        <v>10328</v>
      </c>
      <c r="Q1656" t="s">
        <v>10329</v>
      </c>
      <c r="R1656" t="s">
        <v>10327</v>
      </c>
      <c r="S1656" t="s">
        <v>10327</v>
      </c>
      <c r="T1656" t="s">
        <v>10330</v>
      </c>
      <c r="U1656" t="str">
        <f t="shared" si="25"/>
        <v>6228481198335681277500</v>
      </c>
      <c r="V1656" t="e">
        <f>VLOOKUP(U1656,网银退汇!F:G,2,FALSE)</f>
        <v>#N/A</v>
      </c>
      <c r="W1656" t="e">
        <f>VLOOKUP(U1656,网银退汇!F:O,10,FALSE)</f>
        <v>#N/A</v>
      </c>
      <c r="X1656" t="e">
        <f>VLOOKUP(C1656,自助退!L:V,11,FALSE)</f>
        <v>#N/A</v>
      </c>
    </row>
    <row r="1657" spans="1:24">
      <c r="A1657" t="s">
        <v>12442</v>
      </c>
      <c r="B1657" t="s">
        <v>4539</v>
      </c>
      <c r="C1657" t="s">
        <v>9918</v>
      </c>
      <c r="D1657">
        <v>1000</v>
      </c>
      <c r="E1657" t="s">
        <v>12792</v>
      </c>
      <c r="F1657" t="s">
        <v>88</v>
      </c>
      <c r="G1657" t="s">
        <v>9920</v>
      </c>
      <c r="H1657" t="s">
        <v>4541</v>
      </c>
      <c r="I1657" t="s">
        <v>10322</v>
      </c>
      <c r="J1657" t="s">
        <v>10359</v>
      </c>
      <c r="K1657" t="s">
        <v>10360</v>
      </c>
      <c r="L1657" t="s">
        <v>10325</v>
      </c>
      <c r="M1657" t="s">
        <v>10326</v>
      </c>
      <c r="N1657" t="s">
        <v>12442</v>
      </c>
      <c r="O1657" t="s">
        <v>10327</v>
      </c>
      <c r="P1657" t="s">
        <v>10328</v>
      </c>
      <c r="Q1657" t="s">
        <v>10329</v>
      </c>
      <c r="R1657" t="s">
        <v>10327</v>
      </c>
      <c r="S1657" t="s">
        <v>10327</v>
      </c>
      <c r="T1657" t="s">
        <v>10330</v>
      </c>
      <c r="U1657" t="str">
        <f t="shared" si="25"/>
        <v>62178527000013147701000</v>
      </c>
      <c r="V1657" t="e">
        <f>VLOOKUP(U1657,网银退汇!F:G,2,FALSE)</f>
        <v>#N/A</v>
      </c>
      <c r="W1657" t="e">
        <f>VLOOKUP(U1657,网银退汇!F:O,10,FALSE)</f>
        <v>#N/A</v>
      </c>
      <c r="X1657" t="e">
        <f>VLOOKUP(C1657,自助退!L:V,11,FALSE)</f>
        <v>#N/A</v>
      </c>
    </row>
    <row r="1658" spans="1:24">
      <c r="A1658" t="s">
        <v>12442</v>
      </c>
      <c r="B1658" t="s">
        <v>4542</v>
      </c>
      <c r="C1658" t="s">
        <v>9921</v>
      </c>
      <c r="D1658">
        <v>166</v>
      </c>
      <c r="E1658" t="s">
        <v>12793</v>
      </c>
      <c r="F1658" t="s">
        <v>88</v>
      </c>
      <c r="G1658" t="s">
        <v>5146</v>
      </c>
      <c r="H1658" t="s">
        <v>4544</v>
      </c>
      <c r="I1658" t="s">
        <v>10656</v>
      </c>
      <c r="J1658" t="s">
        <v>10657</v>
      </c>
      <c r="K1658" t="s">
        <v>10402</v>
      </c>
      <c r="L1658" t="s">
        <v>10325</v>
      </c>
      <c r="M1658" t="s">
        <v>10326</v>
      </c>
      <c r="N1658" t="s">
        <v>12442</v>
      </c>
      <c r="O1658" t="s">
        <v>10403</v>
      </c>
      <c r="P1658" t="s">
        <v>10328</v>
      </c>
      <c r="Q1658" t="s">
        <v>10329</v>
      </c>
      <c r="R1658" t="s">
        <v>10327</v>
      </c>
      <c r="S1658" t="s">
        <v>10327</v>
      </c>
      <c r="T1658" t="s">
        <v>10330</v>
      </c>
      <c r="U1658" t="str">
        <f t="shared" si="25"/>
        <v>6231900000117193439166</v>
      </c>
      <c r="V1658" t="e">
        <f>VLOOKUP(U1658,网银退汇!F:G,2,FALSE)</f>
        <v>#N/A</v>
      </c>
      <c r="W1658" t="e">
        <f>VLOOKUP(U1658,网银退汇!F:O,10,FALSE)</f>
        <v>#N/A</v>
      </c>
      <c r="X1658" t="e">
        <f>VLOOKUP(C1658,自助退!L:V,11,FALSE)</f>
        <v>#N/A</v>
      </c>
    </row>
    <row r="1659" spans="1:24">
      <c r="A1659" t="s">
        <v>12442</v>
      </c>
      <c r="B1659" t="s">
        <v>4545</v>
      </c>
      <c r="C1659" t="s">
        <v>9923</v>
      </c>
      <c r="D1659">
        <v>9999</v>
      </c>
      <c r="E1659" t="s">
        <v>12794</v>
      </c>
      <c r="F1659" t="s">
        <v>88</v>
      </c>
      <c r="G1659" t="s">
        <v>9925</v>
      </c>
      <c r="H1659" t="s">
        <v>4547</v>
      </c>
      <c r="I1659" t="s">
        <v>10335</v>
      </c>
      <c r="J1659" t="s">
        <v>10</v>
      </c>
      <c r="K1659" t="s">
        <v>10336</v>
      </c>
      <c r="L1659" t="s">
        <v>10325</v>
      </c>
      <c r="M1659" t="s">
        <v>10326</v>
      </c>
      <c r="N1659" t="s">
        <v>12442</v>
      </c>
      <c r="O1659" t="s">
        <v>10327</v>
      </c>
      <c r="P1659" t="s">
        <v>10328</v>
      </c>
      <c r="Q1659" t="s">
        <v>10329</v>
      </c>
      <c r="R1659" t="s">
        <v>10327</v>
      </c>
      <c r="S1659" t="s">
        <v>10327</v>
      </c>
      <c r="T1659" t="s">
        <v>10330</v>
      </c>
      <c r="U1659" t="str">
        <f t="shared" si="25"/>
        <v>62148587131541029999</v>
      </c>
      <c r="V1659" t="e">
        <f>VLOOKUP(U1659,网银退汇!F:G,2,FALSE)</f>
        <v>#N/A</v>
      </c>
      <c r="W1659" t="e">
        <f>VLOOKUP(U1659,网银退汇!F:O,10,FALSE)</f>
        <v>#N/A</v>
      </c>
      <c r="X1659" t="e">
        <f>VLOOKUP(C1659,自助退!L:V,11,FALSE)</f>
        <v>#N/A</v>
      </c>
    </row>
    <row r="1660" spans="1:24">
      <c r="A1660" t="s">
        <v>12442</v>
      </c>
      <c r="B1660" t="s">
        <v>4548</v>
      </c>
      <c r="C1660" t="s">
        <v>9926</v>
      </c>
      <c r="D1660">
        <v>29</v>
      </c>
      <c r="E1660" t="s">
        <v>12795</v>
      </c>
      <c r="F1660" t="s">
        <v>88</v>
      </c>
      <c r="G1660" t="s">
        <v>9928</v>
      </c>
      <c r="H1660" t="s">
        <v>4550</v>
      </c>
      <c r="I1660" t="s">
        <v>10322</v>
      </c>
      <c r="J1660" t="s">
        <v>10351</v>
      </c>
      <c r="K1660" t="s">
        <v>10352</v>
      </c>
      <c r="L1660" t="s">
        <v>10325</v>
      </c>
      <c r="M1660" t="s">
        <v>10326</v>
      </c>
      <c r="N1660" t="s">
        <v>12442</v>
      </c>
      <c r="O1660" t="s">
        <v>10327</v>
      </c>
      <c r="P1660" t="s">
        <v>10328</v>
      </c>
      <c r="Q1660" t="s">
        <v>10329</v>
      </c>
      <c r="R1660" t="s">
        <v>10327</v>
      </c>
      <c r="S1660" t="s">
        <v>10327</v>
      </c>
      <c r="T1660" t="s">
        <v>10330</v>
      </c>
      <c r="U1660" t="str">
        <f t="shared" si="25"/>
        <v>621226220101247150629</v>
      </c>
      <c r="V1660" t="e">
        <f>VLOOKUP(U1660,网银退汇!F:G,2,FALSE)</f>
        <v>#N/A</v>
      </c>
      <c r="W1660" t="e">
        <f>VLOOKUP(U1660,网银退汇!F:O,10,FALSE)</f>
        <v>#N/A</v>
      </c>
      <c r="X1660" t="e">
        <f>VLOOKUP(C1660,自助退!L:V,11,FALSE)</f>
        <v>#N/A</v>
      </c>
    </row>
    <row r="1661" spans="1:24">
      <c r="A1661" t="s">
        <v>12442</v>
      </c>
      <c r="B1661" t="s">
        <v>9929</v>
      </c>
      <c r="C1661" t="s">
        <v>9930</v>
      </c>
      <c r="D1661">
        <v>1000</v>
      </c>
      <c r="E1661" t="s">
        <v>12796</v>
      </c>
      <c r="F1661" t="s">
        <v>10363</v>
      </c>
      <c r="G1661" t="s">
        <v>382</v>
      </c>
      <c r="H1661" t="s">
        <v>335</v>
      </c>
      <c r="I1661" t="s">
        <v>10322</v>
      </c>
      <c r="J1661" t="s">
        <v>10381</v>
      </c>
      <c r="K1661" t="s">
        <v>10382</v>
      </c>
      <c r="L1661" t="s">
        <v>10325</v>
      </c>
      <c r="M1661" t="s">
        <v>10364</v>
      </c>
      <c r="N1661" t="s">
        <v>12442</v>
      </c>
      <c r="O1661" t="s">
        <v>10327</v>
      </c>
      <c r="P1661" t="s">
        <v>10328</v>
      </c>
      <c r="Q1661" t="s">
        <v>10365</v>
      </c>
      <c r="R1661" t="s">
        <v>10327</v>
      </c>
      <c r="S1661" t="s">
        <v>10327</v>
      </c>
      <c r="T1661" t="s">
        <v>10366</v>
      </c>
      <c r="U1661" t="str">
        <f t="shared" si="25"/>
        <v>62284808686578953711000</v>
      </c>
      <c r="V1661">
        <f>VLOOKUP(U1661,网银退汇!F:G,2,FALSE)</f>
        <v>1000</v>
      </c>
      <c r="W1661" t="str">
        <f>VLOOKUP(U1661,网银退汇!F:O,10,FALSE)</f>
        <v>20170629</v>
      </c>
      <c r="X1661">
        <f>VLOOKUP(C1661,自助退!L:V,11,FALSE)</f>
        <v>1000</v>
      </c>
    </row>
    <row r="1662" spans="1:24">
      <c r="A1662" t="s">
        <v>12442</v>
      </c>
      <c r="B1662" t="s">
        <v>9932</v>
      </c>
      <c r="C1662" t="s">
        <v>9933</v>
      </c>
      <c r="D1662">
        <v>867</v>
      </c>
      <c r="E1662" t="s">
        <v>12797</v>
      </c>
      <c r="F1662" t="s">
        <v>10363</v>
      </c>
      <c r="G1662" t="s">
        <v>5128</v>
      </c>
      <c r="H1662" t="s">
        <v>12798</v>
      </c>
      <c r="I1662" t="s">
        <v>10322</v>
      </c>
      <c r="J1662" t="s">
        <v>10381</v>
      </c>
      <c r="K1662" t="s">
        <v>10382</v>
      </c>
      <c r="L1662" t="s">
        <v>10325</v>
      </c>
      <c r="M1662" t="s">
        <v>10364</v>
      </c>
      <c r="N1662" t="s">
        <v>12442</v>
      </c>
      <c r="O1662" t="s">
        <v>10327</v>
      </c>
      <c r="P1662" t="s">
        <v>10328</v>
      </c>
      <c r="Q1662" t="s">
        <v>10365</v>
      </c>
      <c r="R1662" t="s">
        <v>10327</v>
      </c>
      <c r="S1662" t="s">
        <v>10327</v>
      </c>
      <c r="T1662" t="s">
        <v>10366</v>
      </c>
      <c r="U1662" t="str">
        <f t="shared" si="25"/>
        <v>6282680004973868867</v>
      </c>
      <c r="V1662">
        <f>VLOOKUP(U1662,网银退汇!F:G,2,FALSE)</f>
        <v>867</v>
      </c>
      <c r="W1662" t="str">
        <f>VLOOKUP(U1662,网银退汇!F:O,10,FALSE)</f>
        <v>20170629</v>
      </c>
      <c r="X1662">
        <f>VLOOKUP(C1662,自助退!L:V,11,FALSE)</f>
        <v>867</v>
      </c>
    </row>
    <row r="1663" spans="1:24">
      <c r="A1663" t="s">
        <v>12442</v>
      </c>
      <c r="B1663" t="s">
        <v>4553</v>
      </c>
      <c r="C1663" t="s">
        <v>9935</v>
      </c>
      <c r="D1663">
        <v>66</v>
      </c>
      <c r="E1663" t="s">
        <v>12799</v>
      </c>
      <c r="F1663" t="s">
        <v>88</v>
      </c>
      <c r="G1663" t="s">
        <v>9937</v>
      </c>
      <c r="H1663" t="s">
        <v>4555</v>
      </c>
      <c r="I1663" t="s">
        <v>10322</v>
      </c>
      <c r="J1663" t="s">
        <v>10351</v>
      </c>
      <c r="K1663" t="s">
        <v>10352</v>
      </c>
      <c r="L1663" t="s">
        <v>10325</v>
      </c>
      <c r="M1663" t="s">
        <v>10326</v>
      </c>
      <c r="N1663" t="s">
        <v>12442</v>
      </c>
      <c r="O1663" t="s">
        <v>10327</v>
      </c>
      <c r="P1663" t="s">
        <v>10328</v>
      </c>
      <c r="Q1663" t="s">
        <v>10329</v>
      </c>
      <c r="R1663" t="s">
        <v>10327</v>
      </c>
      <c r="S1663" t="s">
        <v>10327</v>
      </c>
      <c r="T1663" t="s">
        <v>10330</v>
      </c>
      <c r="U1663" t="str">
        <f t="shared" si="25"/>
        <v>621226250500117824966</v>
      </c>
      <c r="V1663" t="e">
        <f>VLOOKUP(U1663,网银退汇!F:G,2,FALSE)</f>
        <v>#N/A</v>
      </c>
      <c r="W1663" t="e">
        <f>VLOOKUP(U1663,网银退汇!F:O,10,FALSE)</f>
        <v>#N/A</v>
      </c>
      <c r="X1663" t="e">
        <f>VLOOKUP(C1663,自助退!L:V,11,FALSE)</f>
        <v>#N/A</v>
      </c>
    </row>
    <row r="1664" spans="1:24">
      <c r="A1664" t="s">
        <v>12442</v>
      </c>
      <c r="B1664" t="s">
        <v>9938</v>
      </c>
      <c r="C1664" t="s">
        <v>9939</v>
      </c>
      <c r="D1664">
        <v>144</v>
      </c>
      <c r="E1664" t="s">
        <v>12800</v>
      </c>
      <c r="F1664" t="s">
        <v>10740</v>
      </c>
      <c r="G1664" t="s">
        <v>5129</v>
      </c>
      <c r="H1664" t="s">
        <v>4557</v>
      </c>
      <c r="I1664" t="s">
        <v>10656</v>
      </c>
      <c r="J1664" t="s">
        <v>10657</v>
      </c>
      <c r="K1664" t="s">
        <v>10402</v>
      </c>
      <c r="L1664" t="s">
        <v>10325</v>
      </c>
      <c r="M1664" t="s">
        <v>10364</v>
      </c>
      <c r="N1664" t="s">
        <v>12442</v>
      </c>
      <c r="O1664" t="s">
        <v>10403</v>
      </c>
      <c r="P1664" t="s">
        <v>10328</v>
      </c>
      <c r="Q1664" t="s">
        <v>10365</v>
      </c>
      <c r="R1664" t="s">
        <v>10327</v>
      </c>
      <c r="S1664" t="s">
        <v>10327</v>
      </c>
      <c r="T1664" t="s">
        <v>10366</v>
      </c>
      <c r="U1664" t="str">
        <f t="shared" si="25"/>
        <v>6231900000067507505144</v>
      </c>
      <c r="V1664">
        <f>VLOOKUP(U1664,网银退汇!F:G,2,FALSE)</f>
        <v>144</v>
      </c>
      <c r="W1664" t="str">
        <f>VLOOKUP(U1664,网银退汇!F:O,10,FALSE)</f>
        <v>20170629</v>
      </c>
      <c r="X1664">
        <f>VLOOKUP(C1664,自助退!L:V,11,FALSE)</f>
        <v>144</v>
      </c>
    </row>
    <row r="1665" spans="1:24">
      <c r="A1665" t="s">
        <v>12442</v>
      </c>
      <c r="B1665" t="s">
        <v>9941</v>
      </c>
      <c r="C1665" t="s">
        <v>9942</v>
      </c>
      <c r="D1665">
        <v>700</v>
      </c>
      <c r="E1665" t="s">
        <v>12801</v>
      </c>
      <c r="F1665" t="s">
        <v>393</v>
      </c>
      <c r="G1665" t="s">
        <v>5130</v>
      </c>
      <c r="H1665" t="s">
        <v>4559</v>
      </c>
      <c r="I1665" t="s">
        <v>10369</v>
      </c>
      <c r="J1665" t="s">
        <v>10484</v>
      </c>
      <c r="K1665" t="s">
        <v>10485</v>
      </c>
      <c r="L1665" t="s">
        <v>10325</v>
      </c>
      <c r="M1665" t="s">
        <v>10364</v>
      </c>
      <c r="N1665" t="s">
        <v>12442</v>
      </c>
      <c r="O1665" t="s">
        <v>10327</v>
      </c>
      <c r="P1665" t="s">
        <v>10328</v>
      </c>
      <c r="Q1665" t="s">
        <v>10365</v>
      </c>
      <c r="R1665" t="s">
        <v>10327</v>
      </c>
      <c r="S1665" t="s">
        <v>10327</v>
      </c>
      <c r="T1665" t="s">
        <v>10366</v>
      </c>
      <c r="U1665" t="str">
        <f t="shared" si="25"/>
        <v>6214600180015525186700</v>
      </c>
      <c r="V1665">
        <f>VLOOKUP(U1665,网银退汇!F:G,2,FALSE)</f>
        <v>700</v>
      </c>
      <c r="W1665" t="str">
        <f>VLOOKUP(U1665,网银退汇!F:O,10,FALSE)</f>
        <v>20170629</v>
      </c>
      <c r="X1665">
        <f>VLOOKUP(C1665,自助退!L:V,11,FALSE)</f>
        <v>700</v>
      </c>
    </row>
    <row r="1666" spans="1:24">
      <c r="A1666" t="s">
        <v>12442</v>
      </c>
      <c r="B1666" t="s">
        <v>4560</v>
      </c>
      <c r="C1666" t="s">
        <v>9944</v>
      </c>
      <c r="D1666">
        <v>90</v>
      </c>
      <c r="E1666" t="s">
        <v>12802</v>
      </c>
      <c r="F1666" t="s">
        <v>88</v>
      </c>
      <c r="G1666" t="s">
        <v>5130</v>
      </c>
      <c r="H1666" t="s">
        <v>4562</v>
      </c>
      <c r="I1666" t="s">
        <v>10369</v>
      </c>
      <c r="J1666" t="s">
        <v>10484</v>
      </c>
      <c r="K1666" t="s">
        <v>10485</v>
      </c>
      <c r="L1666" t="s">
        <v>10325</v>
      </c>
      <c r="M1666" t="s">
        <v>10326</v>
      </c>
      <c r="N1666" t="s">
        <v>12442</v>
      </c>
      <c r="O1666" t="s">
        <v>10327</v>
      </c>
      <c r="P1666" t="s">
        <v>10328</v>
      </c>
      <c r="Q1666" t="s">
        <v>10329</v>
      </c>
      <c r="R1666" t="s">
        <v>10327</v>
      </c>
      <c r="S1666" t="s">
        <v>10327</v>
      </c>
      <c r="T1666" t="s">
        <v>10330</v>
      </c>
      <c r="U1666" t="str">
        <f t="shared" ref="U1666:U1729" si="26">G1666&amp;D1666</f>
        <v>621460018001552518690</v>
      </c>
      <c r="V1666" t="e">
        <f>VLOOKUP(U1666,网银退汇!F:G,2,FALSE)</f>
        <v>#N/A</v>
      </c>
      <c r="W1666" t="e">
        <f>VLOOKUP(U1666,网银退汇!F:O,10,FALSE)</f>
        <v>#N/A</v>
      </c>
      <c r="X1666" t="e">
        <f>VLOOKUP(C1666,自助退!L:V,11,FALSE)</f>
        <v>#N/A</v>
      </c>
    </row>
    <row r="1667" spans="1:24">
      <c r="A1667" t="s">
        <v>12442</v>
      </c>
      <c r="B1667" t="s">
        <v>9946</v>
      </c>
      <c r="C1667" t="s">
        <v>9947</v>
      </c>
      <c r="D1667">
        <v>170</v>
      </c>
      <c r="E1667" t="s">
        <v>12803</v>
      </c>
      <c r="F1667" t="s">
        <v>10453</v>
      </c>
      <c r="G1667" t="s">
        <v>5131</v>
      </c>
      <c r="H1667" t="s">
        <v>4825</v>
      </c>
      <c r="I1667" t="s">
        <v>10322</v>
      </c>
      <c r="J1667" t="s">
        <v>10381</v>
      </c>
      <c r="K1667" t="s">
        <v>10382</v>
      </c>
      <c r="L1667" t="s">
        <v>10325</v>
      </c>
      <c r="M1667" t="s">
        <v>10364</v>
      </c>
      <c r="N1667" t="s">
        <v>12442</v>
      </c>
      <c r="O1667" t="s">
        <v>10327</v>
      </c>
      <c r="P1667" t="s">
        <v>10328</v>
      </c>
      <c r="Q1667" t="s">
        <v>10365</v>
      </c>
      <c r="R1667" t="s">
        <v>10327</v>
      </c>
      <c r="S1667" t="s">
        <v>10327</v>
      </c>
      <c r="T1667" t="s">
        <v>10366</v>
      </c>
      <c r="U1667" t="str">
        <f t="shared" si="26"/>
        <v>6282680010380777170</v>
      </c>
      <c r="V1667">
        <f>VLOOKUP(U1667,网银退汇!F:G,2,FALSE)</f>
        <v>170</v>
      </c>
      <c r="W1667" t="str">
        <f>VLOOKUP(U1667,网银退汇!F:O,10,FALSE)</f>
        <v>20170629</v>
      </c>
      <c r="X1667">
        <f>VLOOKUP(C1667,自助退!L:V,11,FALSE)</f>
        <v>170</v>
      </c>
    </row>
    <row r="1668" spans="1:24">
      <c r="A1668" t="s">
        <v>12442</v>
      </c>
      <c r="B1668" t="s">
        <v>9949</v>
      </c>
      <c r="C1668" t="s">
        <v>9950</v>
      </c>
      <c r="D1668">
        <v>4955</v>
      </c>
      <c r="E1668" t="s">
        <v>12804</v>
      </c>
      <c r="F1668" t="s">
        <v>96</v>
      </c>
      <c r="G1668" t="s">
        <v>5132</v>
      </c>
      <c r="H1668" t="s">
        <v>4566</v>
      </c>
      <c r="I1668" t="s">
        <v>10656</v>
      </c>
      <c r="J1668" t="s">
        <v>10657</v>
      </c>
      <c r="K1668" t="s">
        <v>10402</v>
      </c>
      <c r="L1668" t="s">
        <v>10325</v>
      </c>
      <c r="M1668" t="s">
        <v>10364</v>
      </c>
      <c r="N1668" t="s">
        <v>12442</v>
      </c>
      <c r="O1668" t="s">
        <v>10403</v>
      </c>
      <c r="P1668" t="s">
        <v>10328</v>
      </c>
      <c r="Q1668" t="s">
        <v>10365</v>
      </c>
      <c r="R1668" t="s">
        <v>10327</v>
      </c>
      <c r="S1668" t="s">
        <v>10327</v>
      </c>
      <c r="T1668" t="s">
        <v>10366</v>
      </c>
      <c r="U1668" t="str">
        <f t="shared" si="26"/>
        <v>62319000000695049484955</v>
      </c>
      <c r="V1668">
        <f>VLOOKUP(U1668,网银退汇!F:G,2,FALSE)</f>
        <v>4955</v>
      </c>
      <c r="W1668" t="str">
        <f>VLOOKUP(U1668,网银退汇!F:O,10,FALSE)</f>
        <v>20170629</v>
      </c>
      <c r="X1668">
        <f>VLOOKUP(C1668,自助退!L:V,11,FALSE)</f>
        <v>4955</v>
      </c>
    </row>
    <row r="1669" spans="1:24">
      <c r="A1669" t="s">
        <v>12442</v>
      </c>
      <c r="B1669" t="s">
        <v>4567</v>
      </c>
      <c r="C1669" t="s">
        <v>9952</v>
      </c>
      <c r="D1669">
        <v>553</v>
      </c>
      <c r="E1669" t="s">
        <v>12805</v>
      </c>
      <c r="F1669" t="s">
        <v>88</v>
      </c>
      <c r="G1669" t="s">
        <v>9954</v>
      </c>
      <c r="H1669" t="s">
        <v>12806</v>
      </c>
      <c r="I1669" t="s">
        <v>10542</v>
      </c>
      <c r="J1669" t="s">
        <v>10543</v>
      </c>
      <c r="K1669" t="s">
        <v>10544</v>
      </c>
      <c r="L1669" t="s">
        <v>10325</v>
      </c>
      <c r="M1669" t="s">
        <v>10326</v>
      </c>
      <c r="N1669" t="s">
        <v>12442</v>
      </c>
      <c r="O1669" t="s">
        <v>10327</v>
      </c>
      <c r="P1669" t="s">
        <v>10328</v>
      </c>
      <c r="Q1669" t="s">
        <v>10329</v>
      </c>
      <c r="R1669" t="s">
        <v>10327</v>
      </c>
      <c r="S1669" t="s">
        <v>10327</v>
      </c>
      <c r="T1669" t="s">
        <v>10330</v>
      </c>
      <c r="U1669" t="str">
        <f t="shared" si="26"/>
        <v>6217790001098173384553</v>
      </c>
      <c r="V1669" t="e">
        <f>VLOOKUP(U1669,网银退汇!F:G,2,FALSE)</f>
        <v>#N/A</v>
      </c>
      <c r="W1669" t="e">
        <f>VLOOKUP(U1669,网银退汇!F:O,10,FALSE)</f>
        <v>#N/A</v>
      </c>
      <c r="X1669" t="e">
        <f>VLOOKUP(C1669,自助退!L:V,11,FALSE)</f>
        <v>#N/A</v>
      </c>
    </row>
    <row r="1670" spans="1:24">
      <c r="A1670" t="s">
        <v>12442</v>
      </c>
      <c r="B1670" t="s">
        <v>4570</v>
      </c>
      <c r="C1670" t="s">
        <v>9955</v>
      </c>
      <c r="D1670">
        <v>980</v>
      </c>
      <c r="E1670" t="s">
        <v>12807</v>
      </c>
      <c r="F1670" t="s">
        <v>88</v>
      </c>
      <c r="G1670" t="s">
        <v>9957</v>
      </c>
      <c r="H1670" t="s">
        <v>4572</v>
      </c>
      <c r="I1670" t="s">
        <v>10322</v>
      </c>
      <c r="J1670" t="s">
        <v>10351</v>
      </c>
      <c r="K1670" t="s">
        <v>10352</v>
      </c>
      <c r="L1670" t="s">
        <v>10325</v>
      </c>
      <c r="M1670" t="s">
        <v>10326</v>
      </c>
      <c r="N1670" t="s">
        <v>12442</v>
      </c>
      <c r="O1670" t="s">
        <v>10327</v>
      </c>
      <c r="P1670" t="s">
        <v>10328</v>
      </c>
      <c r="Q1670" t="s">
        <v>10329</v>
      </c>
      <c r="R1670" t="s">
        <v>10327</v>
      </c>
      <c r="S1670" t="s">
        <v>10327</v>
      </c>
      <c r="T1670" t="s">
        <v>10330</v>
      </c>
      <c r="U1670" t="str">
        <f t="shared" si="26"/>
        <v>6222022410006845142980</v>
      </c>
      <c r="V1670" t="e">
        <f>VLOOKUP(U1670,网银退汇!F:G,2,FALSE)</f>
        <v>#N/A</v>
      </c>
      <c r="W1670" t="e">
        <f>VLOOKUP(U1670,网银退汇!F:O,10,FALSE)</f>
        <v>#N/A</v>
      </c>
      <c r="X1670" t="e">
        <f>VLOOKUP(C1670,自助退!L:V,11,FALSE)</f>
        <v>#N/A</v>
      </c>
    </row>
    <row r="1671" spans="1:24">
      <c r="A1671" t="s">
        <v>12442</v>
      </c>
      <c r="B1671" t="s">
        <v>4573</v>
      </c>
      <c r="C1671" t="s">
        <v>9958</v>
      </c>
      <c r="D1671">
        <v>4218</v>
      </c>
      <c r="E1671" t="s">
        <v>12808</v>
      </c>
      <c r="F1671" t="s">
        <v>88</v>
      </c>
      <c r="G1671" t="s">
        <v>9960</v>
      </c>
      <c r="H1671" t="s">
        <v>4575</v>
      </c>
      <c r="I1671" t="s">
        <v>10335</v>
      </c>
      <c r="J1671" t="s">
        <v>10</v>
      </c>
      <c r="K1671" t="s">
        <v>10336</v>
      </c>
      <c r="L1671" t="s">
        <v>10325</v>
      </c>
      <c r="M1671" t="s">
        <v>10326</v>
      </c>
      <c r="N1671" t="s">
        <v>12442</v>
      </c>
      <c r="O1671" t="s">
        <v>10327</v>
      </c>
      <c r="P1671" t="s">
        <v>10328</v>
      </c>
      <c r="Q1671" t="s">
        <v>10329</v>
      </c>
      <c r="R1671" t="s">
        <v>10327</v>
      </c>
      <c r="S1671" t="s">
        <v>10327</v>
      </c>
      <c r="T1671" t="s">
        <v>10330</v>
      </c>
      <c r="U1671" t="str">
        <f t="shared" si="26"/>
        <v>43922583208968994218</v>
      </c>
      <c r="V1671" t="e">
        <f>VLOOKUP(U1671,网银退汇!F:G,2,FALSE)</f>
        <v>#N/A</v>
      </c>
      <c r="W1671" t="e">
        <f>VLOOKUP(U1671,网银退汇!F:O,10,FALSE)</f>
        <v>#N/A</v>
      </c>
      <c r="X1671" t="e">
        <f>VLOOKUP(C1671,自助退!L:V,11,FALSE)</f>
        <v>#N/A</v>
      </c>
    </row>
    <row r="1672" spans="1:24">
      <c r="A1672" t="s">
        <v>12442</v>
      </c>
      <c r="B1672" t="s">
        <v>4576</v>
      </c>
      <c r="C1672" t="s">
        <v>9961</v>
      </c>
      <c r="D1672">
        <v>1575</v>
      </c>
      <c r="E1672" t="s">
        <v>12809</v>
      </c>
      <c r="F1672" t="s">
        <v>88</v>
      </c>
      <c r="G1672" t="s">
        <v>9963</v>
      </c>
      <c r="H1672" t="s">
        <v>2591</v>
      </c>
      <c r="I1672" t="s">
        <v>10322</v>
      </c>
      <c r="J1672" t="s">
        <v>10351</v>
      </c>
      <c r="K1672" t="s">
        <v>10352</v>
      </c>
      <c r="L1672" t="s">
        <v>10325</v>
      </c>
      <c r="M1672" t="s">
        <v>10326</v>
      </c>
      <c r="N1672" t="s">
        <v>12442</v>
      </c>
      <c r="O1672" t="s">
        <v>10327</v>
      </c>
      <c r="P1672" t="s">
        <v>10328</v>
      </c>
      <c r="Q1672" t="s">
        <v>10329</v>
      </c>
      <c r="R1672" t="s">
        <v>10327</v>
      </c>
      <c r="S1672" t="s">
        <v>10327</v>
      </c>
      <c r="T1672" t="s">
        <v>10330</v>
      </c>
      <c r="U1672" t="str">
        <f t="shared" si="26"/>
        <v>62122625160011307001575</v>
      </c>
      <c r="V1672" t="e">
        <f>VLOOKUP(U1672,网银退汇!F:G,2,FALSE)</f>
        <v>#N/A</v>
      </c>
      <c r="W1672" t="e">
        <f>VLOOKUP(U1672,网银退汇!F:O,10,FALSE)</f>
        <v>#N/A</v>
      </c>
      <c r="X1672" t="e">
        <f>VLOOKUP(C1672,自助退!L:V,11,FALSE)</f>
        <v>#N/A</v>
      </c>
    </row>
    <row r="1673" spans="1:24">
      <c r="A1673" t="s">
        <v>12442</v>
      </c>
      <c r="B1673" t="s">
        <v>4578</v>
      </c>
      <c r="C1673" t="s">
        <v>9964</v>
      </c>
      <c r="D1673">
        <v>1165</v>
      </c>
      <c r="E1673" t="s">
        <v>12810</v>
      </c>
      <c r="F1673" t="s">
        <v>88</v>
      </c>
      <c r="G1673" t="s">
        <v>9966</v>
      </c>
      <c r="H1673" t="s">
        <v>4580</v>
      </c>
      <c r="I1673" t="s">
        <v>10322</v>
      </c>
      <c r="J1673" t="s">
        <v>10381</v>
      </c>
      <c r="K1673" t="s">
        <v>10382</v>
      </c>
      <c r="L1673" t="s">
        <v>10325</v>
      </c>
      <c r="M1673" t="s">
        <v>10326</v>
      </c>
      <c r="N1673" t="s">
        <v>12442</v>
      </c>
      <c r="O1673" t="s">
        <v>10327</v>
      </c>
      <c r="P1673" t="s">
        <v>10328</v>
      </c>
      <c r="Q1673" t="s">
        <v>10329</v>
      </c>
      <c r="R1673" t="s">
        <v>10327</v>
      </c>
      <c r="S1673" t="s">
        <v>10327</v>
      </c>
      <c r="T1673" t="s">
        <v>10330</v>
      </c>
      <c r="U1673" t="str">
        <f t="shared" si="26"/>
        <v>62284838686098620701165</v>
      </c>
      <c r="V1673" t="e">
        <f>VLOOKUP(U1673,网银退汇!F:G,2,FALSE)</f>
        <v>#N/A</v>
      </c>
      <c r="W1673" t="e">
        <f>VLOOKUP(U1673,网银退汇!F:O,10,FALSE)</f>
        <v>#N/A</v>
      </c>
      <c r="X1673" t="e">
        <f>VLOOKUP(C1673,自助退!L:V,11,FALSE)</f>
        <v>#N/A</v>
      </c>
    </row>
    <row r="1674" spans="1:24">
      <c r="A1674" t="s">
        <v>12442</v>
      </c>
      <c r="B1674" t="s">
        <v>9967</v>
      </c>
      <c r="C1674" t="s">
        <v>9968</v>
      </c>
      <c r="D1674">
        <v>200</v>
      </c>
      <c r="E1674" t="s">
        <v>12811</v>
      </c>
      <c r="F1674" t="s">
        <v>12812</v>
      </c>
      <c r="G1674" t="s">
        <v>5133</v>
      </c>
      <c r="H1674" t="s">
        <v>4582</v>
      </c>
      <c r="I1674" t="s">
        <v>10416</v>
      </c>
      <c r="J1674" t="s">
        <v>10424</v>
      </c>
      <c r="K1674" t="s">
        <v>10425</v>
      </c>
      <c r="L1674" t="s">
        <v>10325</v>
      </c>
      <c r="M1674" t="s">
        <v>10364</v>
      </c>
      <c r="N1674" t="s">
        <v>12442</v>
      </c>
      <c r="O1674" t="s">
        <v>10327</v>
      </c>
      <c r="P1674" t="s">
        <v>10328</v>
      </c>
      <c r="Q1674" t="s">
        <v>10365</v>
      </c>
      <c r="R1674" t="s">
        <v>10327</v>
      </c>
      <c r="S1674" t="s">
        <v>10327</v>
      </c>
      <c r="T1674" t="s">
        <v>10366</v>
      </c>
      <c r="U1674" t="str">
        <f t="shared" si="26"/>
        <v>6222620170010555329200</v>
      </c>
      <c r="V1674">
        <f>VLOOKUP(U1674,网银退汇!F:G,2,FALSE)</f>
        <v>200</v>
      </c>
      <c r="W1674" t="str">
        <f>VLOOKUP(U1674,网银退汇!F:O,10,FALSE)</f>
        <v>20170629</v>
      </c>
      <c r="X1674">
        <f>VLOOKUP(C1674,自助退!L:V,11,FALSE)</f>
        <v>200</v>
      </c>
    </row>
    <row r="1675" spans="1:24">
      <c r="A1675" t="s">
        <v>12442</v>
      </c>
      <c r="B1675" t="s">
        <v>4583</v>
      </c>
      <c r="C1675" t="s">
        <v>9970</v>
      </c>
      <c r="D1675">
        <v>38</v>
      </c>
      <c r="E1675" t="s">
        <v>12813</v>
      </c>
      <c r="F1675" t="s">
        <v>88</v>
      </c>
      <c r="G1675" t="s">
        <v>9972</v>
      </c>
      <c r="H1675" t="s">
        <v>4585</v>
      </c>
      <c r="I1675" t="s">
        <v>10656</v>
      </c>
      <c r="J1675" t="s">
        <v>10657</v>
      </c>
      <c r="K1675" t="s">
        <v>10402</v>
      </c>
      <c r="L1675" t="s">
        <v>10325</v>
      </c>
      <c r="M1675" t="s">
        <v>10326</v>
      </c>
      <c r="N1675" t="s">
        <v>12442</v>
      </c>
      <c r="O1675" t="s">
        <v>10403</v>
      </c>
      <c r="P1675" t="s">
        <v>10328</v>
      </c>
      <c r="Q1675" t="s">
        <v>10329</v>
      </c>
      <c r="R1675" t="s">
        <v>10327</v>
      </c>
      <c r="S1675" t="s">
        <v>10327</v>
      </c>
      <c r="T1675" t="s">
        <v>10330</v>
      </c>
      <c r="U1675" t="str">
        <f t="shared" si="26"/>
        <v>623190000005744250738</v>
      </c>
      <c r="V1675" t="e">
        <f>VLOOKUP(U1675,网银退汇!F:G,2,FALSE)</f>
        <v>#N/A</v>
      </c>
      <c r="W1675" t="e">
        <f>VLOOKUP(U1675,网银退汇!F:O,10,FALSE)</f>
        <v>#N/A</v>
      </c>
      <c r="X1675" t="e">
        <f>VLOOKUP(C1675,自助退!L:V,11,FALSE)</f>
        <v>#N/A</v>
      </c>
    </row>
    <row r="1676" spans="1:24">
      <c r="A1676" t="s">
        <v>12442</v>
      </c>
      <c r="B1676" t="s">
        <v>4586</v>
      </c>
      <c r="C1676" t="s">
        <v>9973</v>
      </c>
      <c r="D1676">
        <v>32</v>
      </c>
      <c r="E1676" t="s">
        <v>12814</v>
      </c>
      <c r="F1676" t="s">
        <v>88</v>
      </c>
      <c r="G1676" t="s">
        <v>9975</v>
      </c>
      <c r="H1676" t="s">
        <v>4588</v>
      </c>
      <c r="I1676" t="s">
        <v>10335</v>
      </c>
      <c r="J1676" t="s">
        <v>10</v>
      </c>
      <c r="K1676" t="s">
        <v>10336</v>
      </c>
      <c r="L1676" t="s">
        <v>10325</v>
      </c>
      <c r="M1676" t="s">
        <v>10326</v>
      </c>
      <c r="N1676" t="s">
        <v>12442</v>
      </c>
      <c r="O1676" t="s">
        <v>10327</v>
      </c>
      <c r="P1676" t="s">
        <v>10328</v>
      </c>
      <c r="Q1676" t="s">
        <v>10329</v>
      </c>
      <c r="R1676" t="s">
        <v>10327</v>
      </c>
      <c r="S1676" t="s">
        <v>10327</v>
      </c>
      <c r="T1676" t="s">
        <v>10330</v>
      </c>
      <c r="U1676" t="str">
        <f t="shared" si="26"/>
        <v>622575110202086832</v>
      </c>
      <c r="V1676" t="e">
        <f>VLOOKUP(U1676,网银退汇!F:G,2,FALSE)</f>
        <v>#N/A</v>
      </c>
      <c r="W1676" t="e">
        <f>VLOOKUP(U1676,网银退汇!F:O,10,FALSE)</f>
        <v>#N/A</v>
      </c>
      <c r="X1676" t="e">
        <f>VLOOKUP(C1676,自助退!L:V,11,FALSE)</f>
        <v>#N/A</v>
      </c>
    </row>
    <row r="1677" spans="1:24">
      <c r="A1677" t="s">
        <v>12442</v>
      </c>
      <c r="B1677" t="s">
        <v>4589</v>
      </c>
      <c r="C1677" t="s">
        <v>9976</v>
      </c>
      <c r="D1677">
        <v>996</v>
      </c>
      <c r="E1677" t="s">
        <v>12815</v>
      </c>
      <c r="F1677" t="s">
        <v>88</v>
      </c>
      <c r="G1677" t="s">
        <v>9978</v>
      </c>
      <c r="H1677" t="s">
        <v>331</v>
      </c>
      <c r="I1677" t="s">
        <v>10656</v>
      </c>
      <c r="J1677" t="s">
        <v>10657</v>
      </c>
      <c r="K1677" t="s">
        <v>10402</v>
      </c>
      <c r="L1677" t="s">
        <v>10325</v>
      </c>
      <c r="M1677" t="s">
        <v>10326</v>
      </c>
      <c r="N1677" t="s">
        <v>12442</v>
      </c>
      <c r="O1677" t="s">
        <v>10403</v>
      </c>
      <c r="P1677" t="s">
        <v>10328</v>
      </c>
      <c r="Q1677" t="s">
        <v>10329</v>
      </c>
      <c r="R1677" t="s">
        <v>10327</v>
      </c>
      <c r="S1677" t="s">
        <v>10327</v>
      </c>
      <c r="T1677" t="s">
        <v>10330</v>
      </c>
      <c r="U1677" t="str">
        <f t="shared" si="26"/>
        <v>6223691543284537996</v>
      </c>
      <c r="V1677" t="e">
        <f>VLOOKUP(U1677,网银退汇!F:G,2,FALSE)</f>
        <v>#N/A</v>
      </c>
      <c r="W1677" t="e">
        <f>VLOOKUP(U1677,网银退汇!F:O,10,FALSE)</f>
        <v>#N/A</v>
      </c>
      <c r="X1677" t="e">
        <f>VLOOKUP(C1677,自助退!L:V,11,FALSE)</f>
        <v>#N/A</v>
      </c>
    </row>
    <row r="1678" spans="1:24">
      <c r="A1678" t="s">
        <v>12442</v>
      </c>
      <c r="B1678" t="s">
        <v>4591</v>
      </c>
      <c r="C1678" t="s">
        <v>9979</v>
      </c>
      <c r="D1678">
        <v>789</v>
      </c>
      <c r="E1678" t="s">
        <v>12816</v>
      </c>
      <c r="F1678" t="s">
        <v>88</v>
      </c>
      <c r="G1678" t="s">
        <v>9981</v>
      </c>
      <c r="H1678" t="s">
        <v>12817</v>
      </c>
      <c r="I1678" t="s">
        <v>10322</v>
      </c>
      <c r="J1678" t="s">
        <v>10381</v>
      </c>
      <c r="K1678" t="s">
        <v>10382</v>
      </c>
      <c r="L1678" t="s">
        <v>10325</v>
      </c>
      <c r="M1678" t="s">
        <v>10326</v>
      </c>
      <c r="N1678" t="s">
        <v>12442</v>
      </c>
      <c r="O1678" t="s">
        <v>10327</v>
      </c>
      <c r="P1678" t="s">
        <v>10328</v>
      </c>
      <c r="Q1678" t="s">
        <v>10329</v>
      </c>
      <c r="R1678" t="s">
        <v>10327</v>
      </c>
      <c r="S1678" t="s">
        <v>10327</v>
      </c>
      <c r="T1678" t="s">
        <v>10330</v>
      </c>
      <c r="U1678" t="str">
        <f t="shared" si="26"/>
        <v>6228480868675452072789</v>
      </c>
      <c r="V1678" t="e">
        <f>VLOOKUP(U1678,网银退汇!F:G,2,FALSE)</f>
        <v>#N/A</v>
      </c>
      <c r="W1678" t="e">
        <f>VLOOKUP(U1678,网银退汇!F:O,10,FALSE)</f>
        <v>#N/A</v>
      </c>
      <c r="X1678" t="e">
        <f>VLOOKUP(C1678,自助退!L:V,11,FALSE)</f>
        <v>#N/A</v>
      </c>
    </row>
    <row r="1679" spans="1:24">
      <c r="A1679" t="s">
        <v>12442</v>
      </c>
      <c r="B1679" t="s">
        <v>4594</v>
      </c>
      <c r="C1679" t="s">
        <v>9982</v>
      </c>
      <c r="D1679">
        <v>600</v>
      </c>
      <c r="E1679" t="s">
        <v>12818</v>
      </c>
      <c r="F1679" t="s">
        <v>88</v>
      </c>
      <c r="G1679" t="s">
        <v>9963</v>
      </c>
      <c r="H1679" t="s">
        <v>2591</v>
      </c>
      <c r="I1679" t="s">
        <v>10322</v>
      </c>
      <c r="J1679" t="s">
        <v>10351</v>
      </c>
      <c r="K1679" t="s">
        <v>10352</v>
      </c>
      <c r="L1679" t="s">
        <v>10325</v>
      </c>
      <c r="M1679" t="s">
        <v>10326</v>
      </c>
      <c r="N1679" t="s">
        <v>12442</v>
      </c>
      <c r="O1679" t="s">
        <v>10327</v>
      </c>
      <c r="P1679" t="s">
        <v>10328</v>
      </c>
      <c r="Q1679" t="s">
        <v>10329</v>
      </c>
      <c r="R1679" t="s">
        <v>10327</v>
      </c>
      <c r="S1679" t="s">
        <v>10327</v>
      </c>
      <c r="T1679" t="s">
        <v>10330</v>
      </c>
      <c r="U1679" t="str">
        <f t="shared" si="26"/>
        <v>6212262516001130700600</v>
      </c>
      <c r="V1679" t="e">
        <f>VLOOKUP(U1679,网银退汇!F:G,2,FALSE)</f>
        <v>#N/A</v>
      </c>
      <c r="W1679" t="e">
        <f>VLOOKUP(U1679,网银退汇!F:O,10,FALSE)</f>
        <v>#N/A</v>
      </c>
      <c r="X1679" t="e">
        <f>VLOOKUP(C1679,自助退!L:V,11,FALSE)</f>
        <v>#N/A</v>
      </c>
    </row>
    <row r="1680" spans="1:24">
      <c r="A1680" t="s">
        <v>12442</v>
      </c>
      <c r="B1680" t="s">
        <v>4597</v>
      </c>
      <c r="C1680" t="s">
        <v>9984</v>
      </c>
      <c r="D1680">
        <v>3358</v>
      </c>
      <c r="E1680" t="s">
        <v>12819</v>
      </c>
      <c r="F1680" t="s">
        <v>88</v>
      </c>
      <c r="G1680" t="s">
        <v>9986</v>
      </c>
      <c r="H1680" t="s">
        <v>12820</v>
      </c>
      <c r="I1680" t="s">
        <v>10335</v>
      </c>
      <c r="J1680" t="s">
        <v>10374</v>
      </c>
      <c r="K1680" t="s">
        <v>10375</v>
      </c>
      <c r="L1680" t="s">
        <v>10325</v>
      </c>
      <c r="M1680" t="s">
        <v>10326</v>
      </c>
      <c r="N1680" t="s">
        <v>12442</v>
      </c>
      <c r="O1680" t="s">
        <v>10327</v>
      </c>
      <c r="P1680" t="s">
        <v>10328</v>
      </c>
      <c r="Q1680" t="s">
        <v>10329</v>
      </c>
      <c r="R1680" t="s">
        <v>10327</v>
      </c>
      <c r="S1680" t="s">
        <v>10327</v>
      </c>
      <c r="T1680" t="s">
        <v>10330</v>
      </c>
      <c r="U1680" t="str">
        <f t="shared" si="26"/>
        <v>62215503697115553358</v>
      </c>
      <c r="V1680" t="e">
        <f>VLOOKUP(U1680,网银退汇!F:G,2,FALSE)</f>
        <v>#N/A</v>
      </c>
      <c r="W1680" t="e">
        <f>VLOOKUP(U1680,网银退汇!F:O,10,FALSE)</f>
        <v>#N/A</v>
      </c>
      <c r="X1680" t="e">
        <f>VLOOKUP(C1680,自助退!L:V,11,FALSE)</f>
        <v>#N/A</v>
      </c>
    </row>
    <row r="1681" spans="1:24">
      <c r="A1681" t="s">
        <v>12442</v>
      </c>
      <c r="B1681" t="s">
        <v>4600</v>
      </c>
      <c r="C1681" t="s">
        <v>9987</v>
      </c>
      <c r="D1681">
        <v>362</v>
      </c>
      <c r="E1681" t="s">
        <v>12821</v>
      </c>
      <c r="F1681" t="s">
        <v>88</v>
      </c>
      <c r="G1681" t="s">
        <v>9989</v>
      </c>
      <c r="H1681" t="s">
        <v>4602</v>
      </c>
      <c r="I1681" t="s">
        <v>10656</v>
      </c>
      <c r="J1681" t="s">
        <v>10657</v>
      </c>
      <c r="K1681" t="s">
        <v>10402</v>
      </c>
      <c r="L1681" t="s">
        <v>10325</v>
      </c>
      <c r="M1681" t="s">
        <v>10326</v>
      </c>
      <c r="N1681" t="s">
        <v>12442</v>
      </c>
      <c r="O1681" t="s">
        <v>10403</v>
      </c>
      <c r="P1681" t="s">
        <v>10328</v>
      </c>
      <c r="Q1681" t="s">
        <v>10329</v>
      </c>
      <c r="R1681" t="s">
        <v>10327</v>
      </c>
      <c r="S1681" t="s">
        <v>10327</v>
      </c>
      <c r="T1681" t="s">
        <v>10330</v>
      </c>
      <c r="U1681" t="str">
        <f t="shared" si="26"/>
        <v>6231900000022080838362</v>
      </c>
      <c r="V1681" t="e">
        <f>VLOOKUP(U1681,网银退汇!F:G,2,FALSE)</f>
        <v>#N/A</v>
      </c>
      <c r="W1681" t="e">
        <f>VLOOKUP(U1681,网银退汇!F:O,10,FALSE)</f>
        <v>#N/A</v>
      </c>
      <c r="X1681" t="e">
        <f>VLOOKUP(C1681,自助退!L:V,11,FALSE)</f>
        <v>#N/A</v>
      </c>
    </row>
    <row r="1682" spans="1:24">
      <c r="A1682" t="s">
        <v>12442</v>
      </c>
      <c r="B1682" t="s">
        <v>9990</v>
      </c>
      <c r="C1682" t="s">
        <v>9991</v>
      </c>
      <c r="D1682">
        <v>100</v>
      </c>
      <c r="E1682" t="s">
        <v>12822</v>
      </c>
      <c r="F1682" t="s">
        <v>10740</v>
      </c>
      <c r="G1682" t="s">
        <v>5134</v>
      </c>
      <c r="H1682" t="s">
        <v>12823</v>
      </c>
      <c r="I1682" t="s">
        <v>10656</v>
      </c>
      <c r="J1682" t="s">
        <v>10657</v>
      </c>
      <c r="K1682" t="s">
        <v>10402</v>
      </c>
      <c r="L1682" t="s">
        <v>10325</v>
      </c>
      <c r="M1682" t="s">
        <v>10364</v>
      </c>
      <c r="N1682" t="s">
        <v>12442</v>
      </c>
      <c r="O1682" t="s">
        <v>10403</v>
      </c>
      <c r="P1682" t="s">
        <v>10328</v>
      </c>
      <c r="Q1682" t="s">
        <v>10365</v>
      </c>
      <c r="R1682" t="s">
        <v>10327</v>
      </c>
      <c r="S1682" t="s">
        <v>10327</v>
      </c>
      <c r="T1682" t="s">
        <v>10366</v>
      </c>
      <c r="U1682" t="str">
        <f t="shared" si="26"/>
        <v>6223691859608048100</v>
      </c>
      <c r="V1682">
        <f>VLOOKUP(U1682,网银退汇!F:G,2,FALSE)</f>
        <v>100</v>
      </c>
      <c r="W1682" t="str">
        <f>VLOOKUP(U1682,网银退汇!F:O,10,FALSE)</f>
        <v>20170629</v>
      </c>
      <c r="X1682">
        <f>VLOOKUP(C1682,自助退!L:V,11,FALSE)</f>
        <v>100</v>
      </c>
    </row>
    <row r="1683" spans="1:24">
      <c r="A1683" t="s">
        <v>12442</v>
      </c>
      <c r="B1683" t="s">
        <v>9993</v>
      </c>
      <c r="C1683" t="s">
        <v>9994</v>
      </c>
      <c r="D1683">
        <v>200</v>
      </c>
      <c r="E1683" t="s">
        <v>12824</v>
      </c>
      <c r="F1683" t="s">
        <v>10363</v>
      </c>
      <c r="G1683" t="s">
        <v>5135</v>
      </c>
      <c r="H1683" t="s">
        <v>4606</v>
      </c>
      <c r="I1683" t="s">
        <v>10322</v>
      </c>
      <c r="J1683" t="s">
        <v>10351</v>
      </c>
      <c r="K1683" t="s">
        <v>10352</v>
      </c>
      <c r="L1683" t="s">
        <v>10325</v>
      </c>
      <c r="M1683" t="s">
        <v>10364</v>
      </c>
      <c r="N1683" t="s">
        <v>12442</v>
      </c>
      <c r="O1683" t="s">
        <v>10327</v>
      </c>
      <c r="P1683" t="s">
        <v>10328</v>
      </c>
      <c r="Q1683" t="s">
        <v>10365</v>
      </c>
      <c r="R1683" t="s">
        <v>10327</v>
      </c>
      <c r="S1683" t="s">
        <v>10327</v>
      </c>
      <c r="T1683" t="s">
        <v>10366</v>
      </c>
      <c r="U1683" t="str">
        <f t="shared" si="26"/>
        <v>6222022515000128798200</v>
      </c>
      <c r="V1683">
        <f>VLOOKUP(U1683,网银退汇!F:G,2,FALSE)</f>
        <v>200</v>
      </c>
      <c r="W1683" t="str">
        <f>VLOOKUP(U1683,网银退汇!F:O,10,FALSE)</f>
        <v>20170629</v>
      </c>
      <c r="X1683">
        <f>VLOOKUP(C1683,自助退!L:V,11,FALSE)</f>
        <v>200</v>
      </c>
    </row>
    <row r="1684" spans="1:24">
      <c r="A1684" t="s">
        <v>12442</v>
      </c>
      <c r="B1684" t="s">
        <v>9996</v>
      </c>
      <c r="C1684" t="s">
        <v>9997</v>
      </c>
      <c r="D1684">
        <v>88</v>
      </c>
      <c r="E1684" t="s">
        <v>12825</v>
      </c>
      <c r="F1684" t="s">
        <v>90</v>
      </c>
      <c r="G1684" t="s">
        <v>5137</v>
      </c>
      <c r="H1684" t="s">
        <v>4608</v>
      </c>
      <c r="I1684" t="s">
        <v>10322</v>
      </c>
      <c r="J1684" t="s">
        <v>10348</v>
      </c>
      <c r="K1684" t="s">
        <v>10349</v>
      </c>
      <c r="L1684" t="s">
        <v>10325</v>
      </c>
      <c r="M1684" t="s">
        <v>10364</v>
      </c>
      <c r="N1684" t="s">
        <v>12442</v>
      </c>
      <c r="O1684" t="s">
        <v>10327</v>
      </c>
      <c r="P1684" t="s">
        <v>10328</v>
      </c>
      <c r="Q1684" t="s">
        <v>10365</v>
      </c>
      <c r="R1684" t="s">
        <v>10327</v>
      </c>
      <c r="S1684" t="s">
        <v>10327</v>
      </c>
      <c r="T1684" t="s">
        <v>10366</v>
      </c>
      <c r="U1684" t="str">
        <f t="shared" si="26"/>
        <v>621700391000619793488</v>
      </c>
      <c r="V1684">
        <f>VLOOKUP(U1684,网银退汇!F:G,2,FALSE)</f>
        <v>88</v>
      </c>
      <c r="W1684" t="str">
        <f>VLOOKUP(U1684,网银退汇!F:O,10,FALSE)</f>
        <v>20170629</v>
      </c>
      <c r="X1684">
        <f>VLOOKUP(C1684,自助退!L:V,11,FALSE)</f>
        <v>88</v>
      </c>
    </row>
    <row r="1685" spans="1:24">
      <c r="A1685" t="s">
        <v>12442</v>
      </c>
      <c r="B1685" t="s">
        <v>4609</v>
      </c>
      <c r="C1685" t="s">
        <v>9999</v>
      </c>
      <c r="D1685">
        <v>200</v>
      </c>
      <c r="E1685" t="s">
        <v>12826</v>
      </c>
      <c r="F1685" t="s">
        <v>88</v>
      </c>
      <c r="G1685" t="s">
        <v>10001</v>
      </c>
      <c r="H1685" t="s">
        <v>12827</v>
      </c>
      <c r="I1685" t="s">
        <v>10322</v>
      </c>
      <c r="J1685" t="s">
        <v>10348</v>
      </c>
      <c r="K1685" t="s">
        <v>10349</v>
      </c>
      <c r="L1685" t="s">
        <v>10325</v>
      </c>
      <c r="M1685" t="s">
        <v>10326</v>
      </c>
      <c r="N1685" t="s">
        <v>12442</v>
      </c>
      <c r="O1685" t="s">
        <v>10327</v>
      </c>
      <c r="P1685" t="s">
        <v>10328</v>
      </c>
      <c r="Q1685" t="s">
        <v>10329</v>
      </c>
      <c r="R1685" t="s">
        <v>10327</v>
      </c>
      <c r="S1685" t="s">
        <v>10327</v>
      </c>
      <c r="T1685" t="s">
        <v>10330</v>
      </c>
      <c r="U1685" t="str">
        <f t="shared" si="26"/>
        <v>6217003860035154630200</v>
      </c>
      <c r="V1685" t="e">
        <f>VLOOKUP(U1685,网银退汇!F:G,2,FALSE)</f>
        <v>#N/A</v>
      </c>
      <c r="W1685" t="e">
        <f>VLOOKUP(U1685,网银退汇!F:O,10,FALSE)</f>
        <v>#N/A</v>
      </c>
      <c r="X1685" t="e">
        <f>VLOOKUP(C1685,自助退!L:V,11,FALSE)</f>
        <v>#N/A</v>
      </c>
    </row>
    <row r="1686" spans="1:24">
      <c r="A1686" t="s">
        <v>12442</v>
      </c>
      <c r="B1686" t="s">
        <v>4612</v>
      </c>
      <c r="C1686" t="s">
        <v>10002</v>
      </c>
      <c r="D1686">
        <v>900</v>
      </c>
      <c r="E1686" t="s">
        <v>12828</v>
      </c>
      <c r="F1686" t="s">
        <v>88</v>
      </c>
      <c r="G1686" t="s">
        <v>10004</v>
      </c>
      <c r="H1686" t="s">
        <v>4614</v>
      </c>
      <c r="I1686" t="s">
        <v>10335</v>
      </c>
      <c r="J1686" t="s">
        <v>10</v>
      </c>
      <c r="K1686" t="s">
        <v>10336</v>
      </c>
      <c r="L1686" t="s">
        <v>10325</v>
      </c>
      <c r="M1686" t="s">
        <v>10326</v>
      </c>
      <c r="N1686" t="s">
        <v>12442</v>
      </c>
      <c r="O1686" t="s">
        <v>10327</v>
      </c>
      <c r="P1686" t="s">
        <v>10328</v>
      </c>
      <c r="Q1686" t="s">
        <v>10329</v>
      </c>
      <c r="R1686" t="s">
        <v>10327</v>
      </c>
      <c r="S1686" t="s">
        <v>10327</v>
      </c>
      <c r="T1686" t="s">
        <v>10330</v>
      </c>
      <c r="U1686" t="str">
        <f t="shared" si="26"/>
        <v>6214832010471709900</v>
      </c>
      <c r="V1686" t="e">
        <f>VLOOKUP(U1686,网银退汇!F:G,2,FALSE)</f>
        <v>#N/A</v>
      </c>
      <c r="W1686" t="e">
        <f>VLOOKUP(U1686,网银退汇!F:O,10,FALSE)</f>
        <v>#N/A</v>
      </c>
      <c r="X1686" t="e">
        <f>VLOOKUP(C1686,自助退!L:V,11,FALSE)</f>
        <v>#N/A</v>
      </c>
    </row>
    <row r="1687" spans="1:24">
      <c r="A1687" t="s">
        <v>12442</v>
      </c>
      <c r="B1687" t="s">
        <v>4615</v>
      </c>
      <c r="C1687" t="s">
        <v>10005</v>
      </c>
      <c r="D1687">
        <v>695</v>
      </c>
      <c r="E1687" t="s">
        <v>12829</v>
      </c>
      <c r="F1687" t="s">
        <v>88</v>
      </c>
      <c r="G1687" t="s">
        <v>10007</v>
      </c>
      <c r="H1687" t="s">
        <v>12830</v>
      </c>
      <c r="I1687" t="s">
        <v>10322</v>
      </c>
      <c r="J1687" t="s">
        <v>10351</v>
      </c>
      <c r="K1687" t="s">
        <v>10352</v>
      </c>
      <c r="L1687" t="s">
        <v>10325</v>
      </c>
      <c r="M1687" t="s">
        <v>10326</v>
      </c>
      <c r="N1687" t="s">
        <v>12442</v>
      </c>
      <c r="O1687" t="s">
        <v>10327</v>
      </c>
      <c r="P1687" t="s">
        <v>10328</v>
      </c>
      <c r="Q1687" t="s">
        <v>10329</v>
      </c>
      <c r="R1687" t="s">
        <v>10327</v>
      </c>
      <c r="S1687" t="s">
        <v>10327</v>
      </c>
      <c r="T1687" t="s">
        <v>10330</v>
      </c>
      <c r="U1687" t="str">
        <f t="shared" si="26"/>
        <v>6217232512000033496695</v>
      </c>
      <c r="V1687" t="e">
        <f>VLOOKUP(U1687,网银退汇!F:G,2,FALSE)</f>
        <v>#N/A</v>
      </c>
      <c r="W1687" t="e">
        <f>VLOOKUP(U1687,网银退汇!F:O,10,FALSE)</f>
        <v>#N/A</v>
      </c>
      <c r="X1687" t="e">
        <f>VLOOKUP(C1687,自助退!L:V,11,FALSE)</f>
        <v>#N/A</v>
      </c>
    </row>
    <row r="1688" spans="1:24">
      <c r="A1688" t="s">
        <v>12442</v>
      </c>
      <c r="B1688" t="s">
        <v>4618</v>
      </c>
      <c r="C1688" t="s">
        <v>10008</v>
      </c>
      <c r="D1688">
        <v>44</v>
      </c>
      <c r="E1688" t="s">
        <v>12831</v>
      </c>
      <c r="F1688" t="s">
        <v>88</v>
      </c>
      <c r="G1688" t="s">
        <v>10010</v>
      </c>
      <c r="H1688" t="s">
        <v>4620</v>
      </c>
      <c r="I1688" t="s">
        <v>10322</v>
      </c>
      <c r="J1688" t="s">
        <v>10381</v>
      </c>
      <c r="K1688" t="s">
        <v>10382</v>
      </c>
      <c r="L1688" t="s">
        <v>10325</v>
      </c>
      <c r="M1688" t="s">
        <v>10326</v>
      </c>
      <c r="N1688" t="s">
        <v>12442</v>
      </c>
      <c r="O1688" t="s">
        <v>10327</v>
      </c>
      <c r="P1688" t="s">
        <v>10328</v>
      </c>
      <c r="Q1688" t="s">
        <v>10329</v>
      </c>
      <c r="R1688" t="s">
        <v>10327</v>
      </c>
      <c r="S1688" t="s">
        <v>10327</v>
      </c>
      <c r="T1688" t="s">
        <v>10330</v>
      </c>
      <c r="U1688" t="str">
        <f t="shared" si="26"/>
        <v>621282086250893507544</v>
      </c>
      <c r="V1688" t="e">
        <f>VLOOKUP(U1688,网银退汇!F:G,2,FALSE)</f>
        <v>#N/A</v>
      </c>
      <c r="W1688" t="e">
        <f>VLOOKUP(U1688,网银退汇!F:O,10,FALSE)</f>
        <v>#N/A</v>
      </c>
      <c r="X1688" t="e">
        <f>VLOOKUP(C1688,自助退!L:V,11,FALSE)</f>
        <v>#N/A</v>
      </c>
    </row>
    <row r="1689" spans="1:24">
      <c r="A1689" t="s">
        <v>12442</v>
      </c>
      <c r="B1689" t="s">
        <v>10011</v>
      </c>
      <c r="C1689" t="s">
        <v>10012</v>
      </c>
      <c r="D1689">
        <v>144</v>
      </c>
      <c r="E1689" t="s">
        <v>12832</v>
      </c>
      <c r="F1689" t="s">
        <v>10363</v>
      </c>
      <c r="G1689" t="s">
        <v>5136</v>
      </c>
      <c r="H1689" t="s">
        <v>4622</v>
      </c>
      <c r="I1689" t="s">
        <v>10322</v>
      </c>
      <c r="J1689" t="s">
        <v>10351</v>
      </c>
      <c r="K1689" t="s">
        <v>10352</v>
      </c>
      <c r="L1689" t="s">
        <v>10325</v>
      </c>
      <c r="M1689" t="s">
        <v>10364</v>
      </c>
      <c r="N1689" t="s">
        <v>12442</v>
      </c>
      <c r="O1689" t="s">
        <v>10327</v>
      </c>
      <c r="P1689" t="s">
        <v>10328</v>
      </c>
      <c r="Q1689" t="s">
        <v>10365</v>
      </c>
      <c r="R1689" t="s">
        <v>10327</v>
      </c>
      <c r="S1689" t="s">
        <v>10327</v>
      </c>
      <c r="T1689" t="s">
        <v>10366</v>
      </c>
      <c r="U1689" t="str">
        <f t="shared" si="26"/>
        <v>6222082502009653890144</v>
      </c>
      <c r="V1689">
        <f>VLOOKUP(U1689,网银退汇!F:G,2,FALSE)</f>
        <v>144</v>
      </c>
      <c r="W1689" t="str">
        <f>VLOOKUP(U1689,网银退汇!F:O,10,FALSE)</f>
        <v>20170629</v>
      </c>
      <c r="X1689">
        <f>VLOOKUP(C1689,自助退!L:V,11,FALSE)</f>
        <v>144</v>
      </c>
    </row>
    <row r="1690" spans="1:24">
      <c r="A1690" t="s">
        <v>12442</v>
      </c>
      <c r="B1690" t="s">
        <v>4623</v>
      </c>
      <c r="C1690" t="s">
        <v>10014</v>
      </c>
      <c r="D1690">
        <v>357</v>
      </c>
      <c r="E1690" t="s">
        <v>12833</v>
      </c>
      <c r="F1690" t="s">
        <v>88</v>
      </c>
      <c r="G1690" t="s">
        <v>10016</v>
      </c>
      <c r="H1690" t="s">
        <v>4625</v>
      </c>
      <c r="I1690" t="s">
        <v>10322</v>
      </c>
      <c r="J1690" t="s">
        <v>10381</v>
      </c>
      <c r="K1690" t="s">
        <v>10382</v>
      </c>
      <c r="L1690" t="s">
        <v>10325</v>
      </c>
      <c r="M1690" t="s">
        <v>10326</v>
      </c>
      <c r="N1690" t="s">
        <v>12442</v>
      </c>
      <c r="O1690" t="s">
        <v>10327</v>
      </c>
      <c r="P1690" t="s">
        <v>10328</v>
      </c>
      <c r="Q1690" t="s">
        <v>10329</v>
      </c>
      <c r="R1690" t="s">
        <v>10327</v>
      </c>
      <c r="S1690" t="s">
        <v>10327</v>
      </c>
      <c r="T1690" t="s">
        <v>10330</v>
      </c>
      <c r="U1690" t="str">
        <f t="shared" si="26"/>
        <v>6228483308016165171357</v>
      </c>
      <c r="V1690" t="e">
        <f>VLOOKUP(U1690,网银退汇!F:G,2,FALSE)</f>
        <v>#N/A</v>
      </c>
      <c r="W1690" t="e">
        <f>VLOOKUP(U1690,网银退汇!F:O,10,FALSE)</f>
        <v>#N/A</v>
      </c>
      <c r="X1690" t="e">
        <f>VLOOKUP(C1690,自助退!L:V,11,FALSE)</f>
        <v>#N/A</v>
      </c>
    </row>
    <row r="1691" spans="1:24">
      <c r="A1691" t="s">
        <v>12442</v>
      </c>
      <c r="B1691" t="s">
        <v>4626</v>
      </c>
      <c r="C1691" t="s">
        <v>10017</v>
      </c>
      <c r="D1691">
        <v>400</v>
      </c>
      <c r="E1691" t="s">
        <v>12834</v>
      </c>
      <c r="F1691" t="s">
        <v>88</v>
      </c>
      <c r="G1691" t="s">
        <v>10019</v>
      </c>
      <c r="H1691" t="s">
        <v>4628</v>
      </c>
      <c r="I1691" t="s">
        <v>10322</v>
      </c>
      <c r="J1691" t="s">
        <v>10381</v>
      </c>
      <c r="K1691" t="s">
        <v>10382</v>
      </c>
      <c r="L1691" t="s">
        <v>10325</v>
      </c>
      <c r="M1691" t="s">
        <v>10326</v>
      </c>
      <c r="N1691" t="s">
        <v>12442</v>
      </c>
      <c r="O1691" t="s">
        <v>10327</v>
      </c>
      <c r="P1691" t="s">
        <v>10328</v>
      </c>
      <c r="Q1691" t="s">
        <v>10329</v>
      </c>
      <c r="R1691" t="s">
        <v>10327</v>
      </c>
      <c r="S1691" t="s">
        <v>10327</v>
      </c>
      <c r="T1691" t="s">
        <v>10330</v>
      </c>
      <c r="U1691" t="str">
        <f t="shared" si="26"/>
        <v>6230522890000457572400</v>
      </c>
      <c r="V1691" t="e">
        <f>VLOOKUP(U1691,网银退汇!F:G,2,FALSE)</f>
        <v>#N/A</v>
      </c>
      <c r="W1691" t="e">
        <f>VLOOKUP(U1691,网银退汇!F:O,10,FALSE)</f>
        <v>#N/A</v>
      </c>
      <c r="X1691" t="e">
        <f>VLOOKUP(C1691,自助退!L:V,11,FALSE)</f>
        <v>#N/A</v>
      </c>
    </row>
    <row r="1692" spans="1:24">
      <c r="A1692" t="s">
        <v>12442</v>
      </c>
      <c r="B1692" t="s">
        <v>4629</v>
      </c>
      <c r="C1692" t="s">
        <v>10020</v>
      </c>
      <c r="D1692">
        <v>300</v>
      </c>
      <c r="E1692" t="s">
        <v>12835</v>
      </c>
      <c r="F1692" t="s">
        <v>88</v>
      </c>
      <c r="G1692" t="s">
        <v>10022</v>
      </c>
      <c r="H1692" t="s">
        <v>12836</v>
      </c>
      <c r="I1692" t="s">
        <v>10656</v>
      </c>
      <c r="J1692" t="s">
        <v>10657</v>
      </c>
      <c r="K1692" t="s">
        <v>10402</v>
      </c>
      <c r="L1692" t="s">
        <v>10325</v>
      </c>
      <c r="M1692" t="s">
        <v>10326</v>
      </c>
      <c r="N1692" t="s">
        <v>12442</v>
      </c>
      <c r="O1692" t="s">
        <v>10403</v>
      </c>
      <c r="P1692" t="s">
        <v>10328</v>
      </c>
      <c r="Q1692" t="s">
        <v>10329</v>
      </c>
      <c r="R1692" t="s">
        <v>10327</v>
      </c>
      <c r="S1692" t="s">
        <v>10327</v>
      </c>
      <c r="T1692" t="s">
        <v>10330</v>
      </c>
      <c r="U1692" t="str">
        <f t="shared" si="26"/>
        <v>6231900000111695116300</v>
      </c>
      <c r="V1692" t="e">
        <f>VLOOKUP(U1692,网银退汇!F:G,2,FALSE)</f>
        <v>#N/A</v>
      </c>
      <c r="W1692" t="e">
        <f>VLOOKUP(U1692,网银退汇!F:O,10,FALSE)</f>
        <v>#N/A</v>
      </c>
      <c r="X1692" t="e">
        <f>VLOOKUP(C1692,自助退!L:V,11,FALSE)</f>
        <v>#N/A</v>
      </c>
    </row>
    <row r="1693" spans="1:24">
      <c r="A1693" t="s">
        <v>12442</v>
      </c>
      <c r="B1693" t="s">
        <v>4632</v>
      </c>
      <c r="C1693" t="s">
        <v>10023</v>
      </c>
      <c r="D1693">
        <v>6</v>
      </c>
      <c r="E1693" t="s">
        <v>12837</v>
      </c>
      <c r="F1693" t="s">
        <v>88</v>
      </c>
      <c r="G1693" t="s">
        <v>269</v>
      </c>
      <c r="H1693" t="s">
        <v>12838</v>
      </c>
      <c r="I1693" t="s">
        <v>10656</v>
      </c>
      <c r="J1693" t="s">
        <v>10657</v>
      </c>
      <c r="K1693" t="s">
        <v>10402</v>
      </c>
      <c r="L1693" t="s">
        <v>10325</v>
      </c>
      <c r="M1693" t="s">
        <v>10326</v>
      </c>
      <c r="N1693" t="s">
        <v>12442</v>
      </c>
      <c r="O1693" t="s">
        <v>10403</v>
      </c>
      <c r="P1693" t="s">
        <v>10328</v>
      </c>
      <c r="Q1693" t="s">
        <v>10329</v>
      </c>
      <c r="R1693" t="s">
        <v>10327</v>
      </c>
      <c r="S1693" t="s">
        <v>10327</v>
      </c>
      <c r="T1693" t="s">
        <v>10330</v>
      </c>
      <c r="U1693" t="str">
        <f t="shared" si="26"/>
        <v>62319000001119584316</v>
      </c>
      <c r="V1693" t="e">
        <f>VLOOKUP(U1693,网银退汇!F:G,2,FALSE)</f>
        <v>#N/A</v>
      </c>
      <c r="W1693" t="e">
        <f>VLOOKUP(U1693,网银退汇!F:O,10,FALSE)</f>
        <v>#N/A</v>
      </c>
      <c r="X1693" t="e">
        <f>VLOOKUP(C1693,自助退!L:V,11,FALSE)</f>
        <v>#N/A</v>
      </c>
    </row>
    <row r="1694" spans="1:24">
      <c r="A1694" t="s">
        <v>12442</v>
      </c>
      <c r="B1694" t="s">
        <v>10025</v>
      </c>
      <c r="C1694" t="s">
        <v>10026</v>
      </c>
      <c r="D1694">
        <v>1516</v>
      </c>
      <c r="E1694" t="s">
        <v>12839</v>
      </c>
      <c r="F1694" t="s">
        <v>10363</v>
      </c>
      <c r="G1694" t="s">
        <v>10028</v>
      </c>
      <c r="H1694" t="s">
        <v>4634</v>
      </c>
      <c r="I1694" t="s">
        <v>10322</v>
      </c>
      <c r="J1694" t="s">
        <v>10351</v>
      </c>
      <c r="K1694" t="s">
        <v>10352</v>
      </c>
      <c r="L1694" t="s">
        <v>10325</v>
      </c>
      <c r="M1694" t="s">
        <v>10364</v>
      </c>
      <c r="N1694" t="s">
        <v>12442</v>
      </c>
      <c r="O1694" t="s">
        <v>10327</v>
      </c>
      <c r="P1694" t="s">
        <v>10328</v>
      </c>
      <c r="Q1694" t="s">
        <v>10365</v>
      </c>
      <c r="R1694" t="s">
        <v>10327</v>
      </c>
      <c r="S1694" t="s">
        <v>10327</v>
      </c>
      <c r="T1694" t="s">
        <v>10366</v>
      </c>
      <c r="U1694" t="str">
        <f t="shared" si="26"/>
        <v>62122625020127650311516</v>
      </c>
      <c r="V1694">
        <f>VLOOKUP(U1694,网银退汇!F:G,2,FALSE)</f>
        <v>1516</v>
      </c>
      <c r="W1694" t="str">
        <f>VLOOKUP(U1694,网银退汇!F:O,10,FALSE)</f>
        <v>20170630</v>
      </c>
      <c r="X1694" t="e">
        <f>VLOOKUP(C1694,自助退!L:V,11,FALSE)</f>
        <v>#N/A</v>
      </c>
    </row>
    <row r="1695" spans="1:24">
      <c r="A1695" t="s">
        <v>12442</v>
      </c>
      <c r="B1695" t="s">
        <v>10029</v>
      </c>
      <c r="C1695" t="s">
        <v>10030</v>
      </c>
      <c r="D1695">
        <v>5000</v>
      </c>
      <c r="E1695" t="s">
        <v>12840</v>
      </c>
      <c r="F1695" t="s">
        <v>96</v>
      </c>
      <c r="G1695" t="s">
        <v>5138</v>
      </c>
      <c r="H1695" t="s">
        <v>4636</v>
      </c>
      <c r="I1695" t="s">
        <v>10656</v>
      </c>
      <c r="J1695" t="s">
        <v>10657</v>
      </c>
      <c r="K1695" t="s">
        <v>10402</v>
      </c>
      <c r="L1695" t="s">
        <v>10325</v>
      </c>
      <c r="M1695" t="s">
        <v>10364</v>
      </c>
      <c r="N1695" t="s">
        <v>12442</v>
      </c>
      <c r="O1695" t="s">
        <v>10403</v>
      </c>
      <c r="P1695" t="s">
        <v>10328</v>
      </c>
      <c r="Q1695" t="s">
        <v>10365</v>
      </c>
      <c r="R1695" t="s">
        <v>10327</v>
      </c>
      <c r="S1695" t="s">
        <v>10327</v>
      </c>
      <c r="T1695" t="s">
        <v>10366</v>
      </c>
      <c r="U1695" t="str">
        <f t="shared" si="26"/>
        <v>62319000000993805175000</v>
      </c>
      <c r="V1695">
        <f>VLOOKUP(U1695,网银退汇!F:G,2,FALSE)</f>
        <v>5000</v>
      </c>
      <c r="W1695" t="str">
        <f>VLOOKUP(U1695,网银退汇!F:O,10,FALSE)</f>
        <v>20170629</v>
      </c>
      <c r="X1695">
        <f>VLOOKUP(C1695,自助退!L:V,11,FALSE)</f>
        <v>5000</v>
      </c>
    </row>
    <row r="1696" spans="1:24">
      <c r="A1696" t="s">
        <v>12442</v>
      </c>
      <c r="B1696" t="s">
        <v>4637</v>
      </c>
      <c r="C1696" t="s">
        <v>10032</v>
      </c>
      <c r="D1696">
        <v>11</v>
      </c>
      <c r="E1696" t="s">
        <v>12841</v>
      </c>
      <c r="F1696" t="s">
        <v>88</v>
      </c>
      <c r="G1696" t="s">
        <v>10034</v>
      </c>
      <c r="H1696" t="s">
        <v>4639</v>
      </c>
      <c r="I1696" t="s">
        <v>10322</v>
      </c>
      <c r="J1696" t="s">
        <v>10359</v>
      </c>
      <c r="K1696" t="s">
        <v>10360</v>
      </c>
      <c r="L1696" t="s">
        <v>10325</v>
      </c>
      <c r="M1696" t="s">
        <v>10326</v>
      </c>
      <c r="N1696" t="s">
        <v>12442</v>
      </c>
      <c r="O1696" t="s">
        <v>10327</v>
      </c>
      <c r="P1696" t="s">
        <v>10328</v>
      </c>
      <c r="Q1696" t="s">
        <v>10329</v>
      </c>
      <c r="R1696" t="s">
        <v>10327</v>
      </c>
      <c r="S1696" t="s">
        <v>10327</v>
      </c>
      <c r="T1696" t="s">
        <v>10330</v>
      </c>
      <c r="U1696" t="str">
        <f t="shared" si="26"/>
        <v>623573270000031684011</v>
      </c>
      <c r="V1696" t="e">
        <f>VLOOKUP(U1696,网银退汇!F:G,2,FALSE)</f>
        <v>#N/A</v>
      </c>
      <c r="W1696" t="e">
        <f>VLOOKUP(U1696,网银退汇!F:O,10,FALSE)</f>
        <v>#N/A</v>
      </c>
      <c r="X1696" t="e">
        <f>VLOOKUP(C1696,自助退!L:V,11,FALSE)</f>
        <v>#N/A</v>
      </c>
    </row>
    <row r="1697" spans="1:24">
      <c r="A1697" t="s">
        <v>12842</v>
      </c>
      <c r="B1697" t="s">
        <v>12843</v>
      </c>
      <c r="C1697" t="s">
        <v>12844</v>
      </c>
      <c r="D1697">
        <v>8000</v>
      </c>
      <c r="E1697" t="s">
        <v>12845</v>
      </c>
      <c r="F1697" t="s">
        <v>88</v>
      </c>
      <c r="G1697" t="s">
        <v>12269</v>
      </c>
      <c r="H1697" t="s">
        <v>12270</v>
      </c>
      <c r="I1697" t="s">
        <v>10400</v>
      </c>
      <c r="J1697" t="s">
        <v>12271</v>
      </c>
      <c r="K1697" t="s">
        <v>12272</v>
      </c>
      <c r="L1697" t="s">
        <v>10325</v>
      </c>
      <c r="M1697" t="s">
        <v>10326</v>
      </c>
      <c r="N1697" t="s">
        <v>12842</v>
      </c>
      <c r="O1697" t="s">
        <v>10403</v>
      </c>
      <c r="P1697" t="s">
        <v>10328</v>
      </c>
      <c r="Q1697" t="s">
        <v>10329</v>
      </c>
      <c r="R1697" t="s">
        <v>10327</v>
      </c>
      <c r="S1697" t="s">
        <v>10327</v>
      </c>
      <c r="T1697" t="s">
        <v>10330</v>
      </c>
      <c r="U1697" t="str">
        <f t="shared" si="26"/>
        <v>25020110090221403148000</v>
      </c>
      <c r="V1697" t="e">
        <f>VLOOKUP(U1697,网银退汇!F:G,2,FALSE)</f>
        <v>#N/A</v>
      </c>
      <c r="W1697" t="e">
        <f>VLOOKUP(U1697,网银退汇!F:O,10,FALSE)</f>
        <v>#N/A</v>
      </c>
      <c r="X1697" t="e">
        <f>VLOOKUP(C1697,自助退!L:V,11,FALSE)</f>
        <v>#N/A</v>
      </c>
    </row>
    <row r="1698" spans="1:24">
      <c r="A1698" t="s">
        <v>12842</v>
      </c>
      <c r="B1698" t="s">
        <v>12846</v>
      </c>
      <c r="C1698" t="s">
        <v>12847</v>
      </c>
      <c r="D1698">
        <v>3300</v>
      </c>
      <c r="E1698" t="s">
        <v>12103</v>
      </c>
      <c r="F1698" t="s">
        <v>88</v>
      </c>
      <c r="G1698" t="s">
        <v>12848</v>
      </c>
      <c r="H1698" t="s">
        <v>12849</v>
      </c>
      <c r="I1698" t="s">
        <v>10400</v>
      </c>
      <c r="J1698" t="s">
        <v>12850</v>
      </c>
      <c r="K1698" t="s">
        <v>12851</v>
      </c>
      <c r="L1698" t="s">
        <v>10325</v>
      </c>
      <c r="M1698" t="s">
        <v>10326</v>
      </c>
      <c r="N1698" t="s">
        <v>12842</v>
      </c>
      <c r="O1698" t="s">
        <v>10403</v>
      </c>
      <c r="P1698" t="s">
        <v>10328</v>
      </c>
      <c r="Q1698" t="s">
        <v>10329</v>
      </c>
      <c r="R1698" t="s">
        <v>10327</v>
      </c>
      <c r="S1698" t="s">
        <v>10327</v>
      </c>
      <c r="T1698" t="s">
        <v>10330</v>
      </c>
      <c r="U1698" t="str">
        <f t="shared" si="26"/>
        <v>25020116090245121233300</v>
      </c>
      <c r="V1698" t="e">
        <f>VLOOKUP(U1698,网银退汇!F:G,2,FALSE)</f>
        <v>#N/A</v>
      </c>
      <c r="W1698" t="e">
        <f>VLOOKUP(U1698,网银退汇!F:O,10,FALSE)</f>
        <v>#N/A</v>
      </c>
      <c r="X1698" t="e">
        <f>VLOOKUP(C1698,自助退!L:V,11,FALSE)</f>
        <v>#N/A</v>
      </c>
    </row>
    <row r="1699" spans="1:24">
      <c r="A1699" t="s">
        <v>12842</v>
      </c>
      <c r="B1699" t="s">
        <v>12852</v>
      </c>
      <c r="C1699" t="s">
        <v>12853</v>
      </c>
      <c r="D1699">
        <v>6696</v>
      </c>
      <c r="E1699" t="s">
        <v>12312</v>
      </c>
      <c r="F1699" t="s">
        <v>88</v>
      </c>
      <c r="G1699" t="s">
        <v>12854</v>
      </c>
      <c r="H1699" t="s">
        <v>12855</v>
      </c>
      <c r="I1699" t="s">
        <v>10400</v>
      </c>
      <c r="J1699" t="s">
        <v>12856</v>
      </c>
      <c r="K1699" t="s">
        <v>12857</v>
      </c>
      <c r="L1699" t="s">
        <v>10325</v>
      </c>
      <c r="M1699" t="s">
        <v>10326</v>
      </c>
      <c r="N1699" t="s">
        <v>12842</v>
      </c>
      <c r="O1699" t="s">
        <v>10403</v>
      </c>
      <c r="P1699" t="s">
        <v>10328</v>
      </c>
      <c r="Q1699" t="s">
        <v>10329</v>
      </c>
      <c r="R1699" t="s">
        <v>10327</v>
      </c>
      <c r="S1699" t="s">
        <v>10327</v>
      </c>
      <c r="T1699" t="s">
        <v>10330</v>
      </c>
      <c r="U1699" t="str">
        <f t="shared" si="26"/>
        <v>5310781190181600327566696</v>
      </c>
      <c r="V1699" t="e">
        <f>VLOOKUP(U1699,网银退汇!F:G,2,FALSE)</f>
        <v>#N/A</v>
      </c>
      <c r="W1699" t="e">
        <f>VLOOKUP(U1699,网银退汇!F:O,10,FALSE)</f>
        <v>#N/A</v>
      </c>
      <c r="X1699" t="e">
        <f>VLOOKUP(C1699,自助退!L:V,11,FALSE)</f>
        <v>#N/A</v>
      </c>
    </row>
    <row r="1700" spans="1:24">
      <c r="A1700" t="s">
        <v>12842</v>
      </c>
      <c r="B1700" t="s">
        <v>12858</v>
      </c>
      <c r="C1700" t="s">
        <v>12859</v>
      </c>
      <c r="D1700">
        <v>8690</v>
      </c>
      <c r="E1700" t="s">
        <v>12096</v>
      </c>
      <c r="F1700" t="s">
        <v>88</v>
      </c>
      <c r="G1700" t="s">
        <v>12097</v>
      </c>
      <c r="H1700" t="s">
        <v>12098</v>
      </c>
      <c r="I1700" t="s">
        <v>10400</v>
      </c>
      <c r="J1700" t="s">
        <v>12099</v>
      </c>
      <c r="K1700" t="s">
        <v>12100</v>
      </c>
      <c r="L1700" t="s">
        <v>10325</v>
      </c>
      <c r="M1700" t="s">
        <v>10326</v>
      </c>
      <c r="N1700" t="s">
        <v>12842</v>
      </c>
      <c r="O1700" t="s">
        <v>10403</v>
      </c>
      <c r="P1700" t="s">
        <v>10328</v>
      </c>
      <c r="Q1700" t="s">
        <v>10329</v>
      </c>
      <c r="R1700" t="s">
        <v>10327</v>
      </c>
      <c r="S1700" t="s">
        <v>10327</v>
      </c>
      <c r="T1700" t="s">
        <v>10330</v>
      </c>
      <c r="U1700" t="str">
        <f t="shared" si="26"/>
        <v>62178527000178736118690</v>
      </c>
      <c r="V1700" t="e">
        <f>VLOOKUP(U1700,网银退汇!F:G,2,FALSE)</f>
        <v>#N/A</v>
      </c>
      <c r="W1700" t="e">
        <f>VLOOKUP(U1700,网银退汇!F:O,10,FALSE)</f>
        <v>#N/A</v>
      </c>
      <c r="X1700" t="e">
        <f>VLOOKUP(C1700,自助退!L:V,11,FALSE)</f>
        <v>#N/A</v>
      </c>
    </row>
    <row r="1701" spans="1:24">
      <c r="A1701" t="s">
        <v>12842</v>
      </c>
      <c r="B1701" t="s">
        <v>12860</v>
      </c>
      <c r="C1701" t="s">
        <v>12861</v>
      </c>
      <c r="D1701">
        <v>9428</v>
      </c>
      <c r="E1701" t="s">
        <v>12862</v>
      </c>
      <c r="F1701" t="s">
        <v>88</v>
      </c>
      <c r="G1701" t="s">
        <v>12863</v>
      </c>
      <c r="H1701" t="s">
        <v>12864</v>
      </c>
      <c r="I1701" t="s">
        <v>10400</v>
      </c>
      <c r="J1701" t="s">
        <v>12303</v>
      </c>
      <c r="K1701" t="s">
        <v>12304</v>
      </c>
      <c r="L1701" t="s">
        <v>10325</v>
      </c>
      <c r="M1701" t="s">
        <v>10326</v>
      </c>
      <c r="N1701" t="s">
        <v>12842</v>
      </c>
      <c r="O1701" t="s">
        <v>10403</v>
      </c>
      <c r="P1701" t="s">
        <v>10328</v>
      </c>
      <c r="Q1701" t="s">
        <v>10329</v>
      </c>
      <c r="R1701" t="s">
        <v>10327</v>
      </c>
      <c r="S1701" t="s">
        <v>10327</v>
      </c>
      <c r="T1701" t="s">
        <v>10330</v>
      </c>
      <c r="U1701" t="str">
        <f t="shared" si="26"/>
        <v>9170310100033283879428</v>
      </c>
      <c r="V1701" t="e">
        <f>VLOOKUP(U1701,网银退汇!F:G,2,FALSE)</f>
        <v>#N/A</v>
      </c>
      <c r="W1701" t="e">
        <f>VLOOKUP(U1701,网银退汇!F:O,10,FALSE)</f>
        <v>#N/A</v>
      </c>
      <c r="X1701" t="e">
        <f>VLOOKUP(C1701,自助退!L:V,11,FALSE)</f>
        <v>#N/A</v>
      </c>
    </row>
    <row r="1702" spans="1:24">
      <c r="A1702" t="s">
        <v>12842</v>
      </c>
      <c r="B1702" t="s">
        <v>12865</v>
      </c>
      <c r="C1702" t="s">
        <v>12866</v>
      </c>
      <c r="D1702">
        <v>41697.599999999999</v>
      </c>
      <c r="E1702" t="s">
        <v>12867</v>
      </c>
      <c r="F1702" t="s">
        <v>88</v>
      </c>
      <c r="G1702" t="s">
        <v>12868</v>
      </c>
      <c r="H1702" t="s">
        <v>12869</v>
      </c>
      <c r="I1702" t="s">
        <v>10400</v>
      </c>
      <c r="J1702" t="s">
        <v>12870</v>
      </c>
      <c r="K1702" t="s">
        <v>12871</v>
      </c>
      <c r="L1702" t="s">
        <v>10325</v>
      </c>
      <c r="M1702" t="s">
        <v>10326</v>
      </c>
      <c r="N1702" t="s">
        <v>12842</v>
      </c>
      <c r="O1702" t="s">
        <v>10403</v>
      </c>
      <c r="P1702" t="s">
        <v>10328</v>
      </c>
      <c r="Q1702" t="s">
        <v>10329</v>
      </c>
      <c r="R1702" t="s">
        <v>10327</v>
      </c>
      <c r="S1702" t="s">
        <v>10327</v>
      </c>
      <c r="T1702" t="s">
        <v>10330</v>
      </c>
      <c r="U1702" t="str">
        <f t="shared" si="26"/>
        <v>1101481401100341697.6</v>
      </c>
      <c r="V1702" t="e">
        <f>VLOOKUP(U1702,网银退汇!F:G,2,FALSE)</f>
        <v>#N/A</v>
      </c>
      <c r="W1702" t="e">
        <f>VLOOKUP(U1702,网银退汇!F:O,10,FALSE)</f>
        <v>#N/A</v>
      </c>
      <c r="X1702" t="e">
        <f>VLOOKUP(C1702,自助退!L:V,11,FALSE)</f>
        <v>#N/A</v>
      </c>
    </row>
    <row r="1703" spans="1:24">
      <c r="A1703" t="s">
        <v>12842</v>
      </c>
      <c r="B1703" t="s">
        <v>12872</v>
      </c>
      <c r="C1703" t="s">
        <v>12873</v>
      </c>
      <c r="D1703">
        <v>1000</v>
      </c>
      <c r="E1703" t="s">
        <v>12874</v>
      </c>
      <c r="F1703" t="s">
        <v>88</v>
      </c>
      <c r="G1703" t="s">
        <v>12875</v>
      </c>
      <c r="H1703" t="s">
        <v>12876</v>
      </c>
      <c r="I1703" t="s">
        <v>10400</v>
      </c>
      <c r="J1703" t="s">
        <v>12877</v>
      </c>
      <c r="K1703" t="s">
        <v>12878</v>
      </c>
      <c r="L1703" t="s">
        <v>10325</v>
      </c>
      <c r="M1703" t="s">
        <v>10326</v>
      </c>
      <c r="N1703" t="s">
        <v>12842</v>
      </c>
      <c r="O1703" t="s">
        <v>10403</v>
      </c>
      <c r="P1703" t="s">
        <v>10328</v>
      </c>
      <c r="Q1703" t="s">
        <v>10329</v>
      </c>
      <c r="R1703" t="s">
        <v>10327</v>
      </c>
      <c r="S1703" t="s">
        <v>10327</v>
      </c>
      <c r="T1703" t="s">
        <v>10330</v>
      </c>
      <c r="U1703" t="str">
        <f t="shared" si="26"/>
        <v>00000035694500121000</v>
      </c>
      <c r="V1703" t="e">
        <f>VLOOKUP(U1703,网银退汇!F:G,2,FALSE)</f>
        <v>#N/A</v>
      </c>
      <c r="W1703" t="e">
        <f>VLOOKUP(U1703,网银退汇!F:O,10,FALSE)</f>
        <v>#N/A</v>
      </c>
      <c r="X1703" t="e">
        <f>VLOOKUP(C1703,自助退!L:V,11,FALSE)</f>
        <v>#N/A</v>
      </c>
    </row>
    <row r="1704" spans="1:24">
      <c r="A1704" t="s">
        <v>12842</v>
      </c>
      <c r="B1704" t="s">
        <v>12879</v>
      </c>
      <c r="C1704" t="s">
        <v>12880</v>
      </c>
      <c r="D1704">
        <v>23539.3</v>
      </c>
      <c r="E1704" t="s">
        <v>12881</v>
      </c>
      <c r="F1704" t="s">
        <v>88</v>
      </c>
      <c r="G1704" t="s">
        <v>12882</v>
      </c>
      <c r="H1704" t="s">
        <v>12883</v>
      </c>
      <c r="I1704" t="s">
        <v>10400</v>
      </c>
      <c r="J1704" t="s">
        <v>11970</v>
      </c>
      <c r="K1704" t="s">
        <v>11971</v>
      </c>
      <c r="L1704" t="s">
        <v>10325</v>
      </c>
      <c r="M1704" t="s">
        <v>10326</v>
      </c>
      <c r="N1704" t="s">
        <v>12842</v>
      </c>
      <c r="O1704" t="s">
        <v>10403</v>
      </c>
      <c r="P1704" t="s">
        <v>10328</v>
      </c>
      <c r="Q1704" t="s">
        <v>10329</v>
      </c>
      <c r="R1704" t="s">
        <v>10327</v>
      </c>
      <c r="S1704" t="s">
        <v>10327</v>
      </c>
      <c r="T1704" t="s">
        <v>10330</v>
      </c>
      <c r="U1704" t="str">
        <f t="shared" si="26"/>
        <v>13724947654223539.3</v>
      </c>
      <c r="V1704" t="e">
        <f>VLOOKUP(U1704,网银退汇!F:G,2,FALSE)</f>
        <v>#N/A</v>
      </c>
      <c r="W1704" t="e">
        <f>VLOOKUP(U1704,网银退汇!F:O,10,FALSE)</f>
        <v>#N/A</v>
      </c>
      <c r="X1704" t="e">
        <f>VLOOKUP(C1704,自助退!L:V,11,FALSE)</f>
        <v>#N/A</v>
      </c>
    </row>
    <row r="1705" spans="1:24">
      <c r="A1705" t="s">
        <v>12842</v>
      </c>
      <c r="B1705" t="s">
        <v>12884</v>
      </c>
      <c r="C1705" t="s">
        <v>12885</v>
      </c>
      <c r="D1705">
        <v>360382.5</v>
      </c>
      <c r="E1705" t="s">
        <v>12886</v>
      </c>
      <c r="F1705" t="s">
        <v>88</v>
      </c>
      <c r="G1705" t="s">
        <v>12887</v>
      </c>
      <c r="H1705" t="s">
        <v>12888</v>
      </c>
      <c r="I1705" t="s">
        <v>12889</v>
      </c>
      <c r="J1705" t="s">
        <v>12890</v>
      </c>
      <c r="K1705" t="s">
        <v>12891</v>
      </c>
      <c r="L1705" t="s">
        <v>10325</v>
      </c>
      <c r="M1705" t="s">
        <v>10326</v>
      </c>
      <c r="N1705" t="s">
        <v>12842</v>
      </c>
      <c r="O1705" t="s">
        <v>10327</v>
      </c>
      <c r="P1705" t="s">
        <v>10328</v>
      </c>
      <c r="Q1705" t="s">
        <v>10329</v>
      </c>
      <c r="R1705" t="s">
        <v>10327</v>
      </c>
      <c r="S1705" t="s">
        <v>10327</v>
      </c>
      <c r="T1705" t="s">
        <v>10330</v>
      </c>
      <c r="U1705" t="str">
        <f t="shared" si="26"/>
        <v>4400010071852012360382.5</v>
      </c>
      <c r="V1705" t="e">
        <f>VLOOKUP(U1705,网银退汇!F:G,2,FALSE)</f>
        <v>#N/A</v>
      </c>
      <c r="W1705" t="e">
        <f>VLOOKUP(U1705,网银退汇!F:O,10,FALSE)</f>
        <v>#N/A</v>
      </c>
      <c r="X1705" t="e">
        <f>VLOOKUP(C1705,自助退!L:V,11,FALSE)</f>
        <v>#N/A</v>
      </c>
    </row>
    <row r="1706" spans="1:24">
      <c r="A1706" t="s">
        <v>12842</v>
      </c>
      <c r="B1706" t="s">
        <v>12892</v>
      </c>
      <c r="C1706" t="s">
        <v>12893</v>
      </c>
      <c r="D1706">
        <v>29653.84</v>
      </c>
      <c r="E1706" t="s">
        <v>12894</v>
      </c>
      <c r="F1706" t="s">
        <v>88</v>
      </c>
      <c r="G1706" t="s">
        <v>12895</v>
      </c>
      <c r="H1706" t="s">
        <v>12896</v>
      </c>
      <c r="I1706" t="s">
        <v>10400</v>
      </c>
      <c r="J1706" t="s">
        <v>11970</v>
      </c>
      <c r="K1706" t="s">
        <v>11971</v>
      </c>
      <c r="L1706" t="s">
        <v>10325</v>
      </c>
      <c r="M1706" t="s">
        <v>10326</v>
      </c>
      <c r="N1706" t="s">
        <v>12842</v>
      </c>
      <c r="O1706" t="s">
        <v>10403</v>
      </c>
      <c r="P1706" t="s">
        <v>10328</v>
      </c>
      <c r="Q1706" t="s">
        <v>10329</v>
      </c>
      <c r="R1706" t="s">
        <v>10327</v>
      </c>
      <c r="S1706" t="s">
        <v>10327</v>
      </c>
      <c r="T1706" t="s">
        <v>10330</v>
      </c>
      <c r="U1706" t="str">
        <f t="shared" si="26"/>
        <v>13564957406129653.84</v>
      </c>
      <c r="V1706" t="e">
        <f>VLOOKUP(U1706,网银退汇!F:G,2,FALSE)</f>
        <v>#N/A</v>
      </c>
      <c r="W1706" t="e">
        <f>VLOOKUP(U1706,网银退汇!F:O,10,FALSE)</f>
        <v>#N/A</v>
      </c>
      <c r="X1706" t="e">
        <f>VLOOKUP(C1706,自助退!L:V,11,FALSE)</f>
        <v>#N/A</v>
      </c>
    </row>
    <row r="1707" spans="1:24">
      <c r="A1707" t="s">
        <v>12842</v>
      </c>
      <c r="B1707" t="s">
        <v>12897</v>
      </c>
      <c r="C1707" t="s">
        <v>12898</v>
      </c>
      <c r="D1707">
        <v>37459.81</v>
      </c>
      <c r="E1707" t="s">
        <v>12899</v>
      </c>
      <c r="F1707" t="s">
        <v>88</v>
      </c>
      <c r="G1707" t="s">
        <v>12900</v>
      </c>
      <c r="H1707" t="s">
        <v>12901</v>
      </c>
      <c r="I1707" t="s">
        <v>10400</v>
      </c>
      <c r="J1707" t="s">
        <v>12902</v>
      </c>
      <c r="K1707" t="s">
        <v>12903</v>
      </c>
      <c r="L1707" t="s">
        <v>10325</v>
      </c>
      <c r="M1707" t="s">
        <v>10326</v>
      </c>
      <c r="N1707" t="s">
        <v>12842</v>
      </c>
      <c r="O1707" t="s">
        <v>10403</v>
      </c>
      <c r="P1707" t="s">
        <v>10328</v>
      </c>
      <c r="Q1707" t="s">
        <v>10329</v>
      </c>
      <c r="R1707" t="s">
        <v>10327</v>
      </c>
      <c r="S1707" t="s">
        <v>10327</v>
      </c>
      <c r="T1707" t="s">
        <v>10330</v>
      </c>
      <c r="U1707" t="str">
        <f t="shared" si="26"/>
        <v>13722290591537459.81</v>
      </c>
      <c r="V1707" t="e">
        <f>VLOOKUP(U1707,网银退汇!F:G,2,FALSE)</f>
        <v>#N/A</v>
      </c>
      <c r="W1707" t="e">
        <f>VLOOKUP(U1707,网银退汇!F:O,10,FALSE)</f>
        <v>#N/A</v>
      </c>
      <c r="X1707" t="e">
        <f>VLOOKUP(C1707,自助退!L:V,11,FALSE)</f>
        <v>#N/A</v>
      </c>
    </row>
    <row r="1708" spans="1:24">
      <c r="A1708" t="s">
        <v>12842</v>
      </c>
      <c r="B1708" t="s">
        <v>12904</v>
      </c>
      <c r="C1708" t="s">
        <v>12905</v>
      </c>
      <c r="D1708">
        <v>9854</v>
      </c>
      <c r="E1708" t="s">
        <v>12906</v>
      </c>
      <c r="F1708" t="s">
        <v>88</v>
      </c>
      <c r="G1708" t="s">
        <v>12907</v>
      </c>
      <c r="H1708" t="s">
        <v>12908</v>
      </c>
      <c r="I1708" t="s">
        <v>10400</v>
      </c>
      <c r="J1708" t="s">
        <v>12512</v>
      </c>
      <c r="K1708" t="s">
        <v>12513</v>
      </c>
      <c r="L1708" t="s">
        <v>10325</v>
      </c>
      <c r="M1708" t="s">
        <v>10326</v>
      </c>
      <c r="N1708" t="s">
        <v>12842</v>
      </c>
      <c r="O1708" t="s">
        <v>10403</v>
      </c>
      <c r="P1708" t="s">
        <v>10328</v>
      </c>
      <c r="Q1708" t="s">
        <v>10329</v>
      </c>
      <c r="R1708" t="s">
        <v>10327</v>
      </c>
      <c r="S1708" t="s">
        <v>10327</v>
      </c>
      <c r="T1708" t="s">
        <v>10330</v>
      </c>
      <c r="U1708" t="str">
        <f t="shared" si="26"/>
        <v>9100310100001622449854</v>
      </c>
      <c r="V1708" t="e">
        <f>VLOOKUP(U1708,网银退汇!F:G,2,FALSE)</f>
        <v>#N/A</v>
      </c>
      <c r="W1708" t="e">
        <f>VLOOKUP(U1708,网银退汇!F:O,10,FALSE)</f>
        <v>#N/A</v>
      </c>
      <c r="X1708" t="e">
        <f>VLOOKUP(C1708,自助退!L:V,11,FALSE)</f>
        <v>#N/A</v>
      </c>
    </row>
    <row r="1709" spans="1:24">
      <c r="A1709" t="s">
        <v>12842</v>
      </c>
      <c r="B1709" t="s">
        <v>12909</v>
      </c>
      <c r="C1709" t="s">
        <v>12910</v>
      </c>
      <c r="D1709">
        <v>86460.800000000003</v>
      </c>
      <c r="E1709" t="s">
        <v>12312</v>
      </c>
      <c r="F1709" t="s">
        <v>88</v>
      </c>
      <c r="G1709" t="s">
        <v>12327</v>
      </c>
      <c r="H1709" t="s">
        <v>12328</v>
      </c>
      <c r="I1709" t="s">
        <v>10400</v>
      </c>
      <c r="J1709" t="s">
        <v>12329</v>
      </c>
      <c r="K1709" t="s">
        <v>12330</v>
      </c>
      <c r="L1709" t="s">
        <v>10325</v>
      </c>
      <c r="M1709" t="s">
        <v>10326</v>
      </c>
      <c r="N1709" t="s">
        <v>12842</v>
      </c>
      <c r="O1709" t="s">
        <v>10403</v>
      </c>
      <c r="P1709" t="s">
        <v>10328</v>
      </c>
      <c r="Q1709" t="s">
        <v>10329</v>
      </c>
      <c r="R1709" t="s">
        <v>10327</v>
      </c>
      <c r="S1709" t="s">
        <v>10327</v>
      </c>
      <c r="T1709" t="s">
        <v>10330</v>
      </c>
      <c r="U1709" t="str">
        <f t="shared" si="26"/>
        <v>1101563138200386460.8</v>
      </c>
      <c r="V1709" t="e">
        <f>VLOOKUP(U1709,网银退汇!F:G,2,FALSE)</f>
        <v>#N/A</v>
      </c>
      <c r="W1709" t="e">
        <f>VLOOKUP(U1709,网银退汇!F:O,10,FALSE)</f>
        <v>#N/A</v>
      </c>
      <c r="X1709" t="e">
        <f>VLOOKUP(C1709,自助退!L:V,11,FALSE)</f>
        <v>#N/A</v>
      </c>
    </row>
    <row r="1710" spans="1:24">
      <c r="A1710" t="s">
        <v>12842</v>
      </c>
      <c r="B1710" t="s">
        <v>12911</v>
      </c>
      <c r="C1710" t="s">
        <v>12912</v>
      </c>
      <c r="D1710">
        <v>10108.799999999999</v>
      </c>
      <c r="E1710" t="s">
        <v>12913</v>
      </c>
      <c r="F1710" t="s">
        <v>88</v>
      </c>
      <c r="G1710" t="s">
        <v>12914</v>
      </c>
      <c r="H1710" t="s">
        <v>12915</v>
      </c>
      <c r="I1710" t="s">
        <v>10400</v>
      </c>
      <c r="J1710" t="s">
        <v>12916</v>
      </c>
      <c r="K1710" t="s">
        <v>12917</v>
      </c>
      <c r="L1710" t="s">
        <v>10325</v>
      </c>
      <c r="M1710" t="s">
        <v>10326</v>
      </c>
      <c r="N1710" t="s">
        <v>12842</v>
      </c>
      <c r="O1710" t="s">
        <v>10403</v>
      </c>
      <c r="P1710" t="s">
        <v>10328</v>
      </c>
      <c r="Q1710" t="s">
        <v>10329</v>
      </c>
      <c r="R1710" t="s">
        <v>10327</v>
      </c>
      <c r="S1710" t="s">
        <v>10327</v>
      </c>
      <c r="T1710" t="s">
        <v>10330</v>
      </c>
      <c r="U1710" t="str">
        <f t="shared" si="26"/>
        <v>060004668054901210108.8</v>
      </c>
      <c r="V1710" t="e">
        <f>VLOOKUP(U1710,网银退汇!F:G,2,FALSE)</f>
        <v>#N/A</v>
      </c>
      <c r="W1710" t="e">
        <f>VLOOKUP(U1710,网银退汇!F:O,10,FALSE)</f>
        <v>#N/A</v>
      </c>
      <c r="X1710" t="e">
        <f>VLOOKUP(C1710,自助退!L:V,11,FALSE)</f>
        <v>#N/A</v>
      </c>
    </row>
    <row r="1711" spans="1:24">
      <c r="A1711" t="s">
        <v>12842</v>
      </c>
      <c r="B1711" t="s">
        <v>12918</v>
      </c>
      <c r="C1711" t="s">
        <v>12919</v>
      </c>
      <c r="D1711">
        <v>25280</v>
      </c>
      <c r="E1711" t="s">
        <v>12320</v>
      </c>
      <c r="F1711" t="s">
        <v>88</v>
      </c>
      <c r="G1711" t="s">
        <v>12321</v>
      </c>
      <c r="H1711" t="s">
        <v>12322</v>
      </c>
      <c r="I1711" t="s">
        <v>10400</v>
      </c>
      <c r="J1711" t="s">
        <v>12323</v>
      </c>
      <c r="K1711" t="s">
        <v>12324</v>
      </c>
      <c r="L1711" t="s">
        <v>10325</v>
      </c>
      <c r="M1711" t="s">
        <v>10326</v>
      </c>
      <c r="N1711" t="s">
        <v>12842</v>
      </c>
      <c r="O1711" t="s">
        <v>10403</v>
      </c>
      <c r="P1711" t="s">
        <v>10328</v>
      </c>
      <c r="Q1711" t="s">
        <v>10329</v>
      </c>
      <c r="R1711" t="s">
        <v>10327</v>
      </c>
      <c r="S1711" t="s">
        <v>10327</v>
      </c>
      <c r="T1711" t="s">
        <v>10330</v>
      </c>
      <c r="U1711" t="str">
        <f t="shared" si="26"/>
        <v>250204450900003495525280</v>
      </c>
      <c r="V1711" t="e">
        <f>VLOOKUP(U1711,网银退汇!F:G,2,FALSE)</f>
        <v>#N/A</v>
      </c>
      <c r="W1711" t="e">
        <f>VLOOKUP(U1711,网银退汇!F:O,10,FALSE)</f>
        <v>#N/A</v>
      </c>
      <c r="X1711" t="e">
        <f>VLOOKUP(C1711,自助退!L:V,11,FALSE)</f>
        <v>#N/A</v>
      </c>
    </row>
    <row r="1712" spans="1:24">
      <c r="A1712" t="s">
        <v>12842</v>
      </c>
      <c r="B1712" t="s">
        <v>12920</v>
      </c>
      <c r="C1712" t="s">
        <v>12921</v>
      </c>
      <c r="D1712">
        <v>9000</v>
      </c>
      <c r="E1712" t="s">
        <v>12320</v>
      </c>
      <c r="F1712" t="s">
        <v>88</v>
      </c>
      <c r="G1712" t="s">
        <v>12536</v>
      </c>
      <c r="H1712" t="s">
        <v>12537</v>
      </c>
      <c r="I1712" t="s">
        <v>10400</v>
      </c>
      <c r="J1712" t="s">
        <v>12538</v>
      </c>
      <c r="K1712" t="s">
        <v>12539</v>
      </c>
      <c r="L1712" t="s">
        <v>10325</v>
      </c>
      <c r="M1712" t="s">
        <v>10326</v>
      </c>
      <c r="N1712" t="s">
        <v>12842</v>
      </c>
      <c r="O1712" t="s">
        <v>10403</v>
      </c>
      <c r="P1712" t="s">
        <v>10328</v>
      </c>
      <c r="Q1712" t="s">
        <v>10329</v>
      </c>
      <c r="R1712" t="s">
        <v>10327</v>
      </c>
      <c r="S1712" t="s">
        <v>10327</v>
      </c>
      <c r="T1712" t="s">
        <v>10330</v>
      </c>
      <c r="U1712" t="str">
        <f t="shared" si="26"/>
        <v>25020617090245010529000</v>
      </c>
      <c r="V1712" t="e">
        <f>VLOOKUP(U1712,网银退汇!F:G,2,FALSE)</f>
        <v>#N/A</v>
      </c>
      <c r="W1712" t="e">
        <f>VLOOKUP(U1712,网银退汇!F:O,10,FALSE)</f>
        <v>#N/A</v>
      </c>
      <c r="X1712" t="e">
        <f>VLOOKUP(C1712,自助退!L:V,11,FALSE)</f>
        <v>#N/A</v>
      </c>
    </row>
    <row r="1713" spans="1:24">
      <c r="A1713" t="s">
        <v>12842</v>
      </c>
      <c r="B1713" t="s">
        <v>12922</v>
      </c>
      <c r="C1713" t="s">
        <v>12923</v>
      </c>
      <c r="D1713">
        <v>22239.5</v>
      </c>
      <c r="E1713" t="s">
        <v>12924</v>
      </c>
      <c r="F1713" t="s">
        <v>88</v>
      </c>
      <c r="G1713" t="s">
        <v>12925</v>
      </c>
      <c r="H1713" t="s">
        <v>12926</v>
      </c>
      <c r="I1713" t="s">
        <v>10400</v>
      </c>
      <c r="J1713" t="s">
        <v>12927</v>
      </c>
      <c r="K1713" t="s">
        <v>12928</v>
      </c>
      <c r="L1713" t="s">
        <v>10325</v>
      </c>
      <c r="M1713" t="s">
        <v>10326</v>
      </c>
      <c r="N1713" t="s">
        <v>12842</v>
      </c>
      <c r="O1713" t="s">
        <v>10403</v>
      </c>
      <c r="P1713" t="s">
        <v>10328</v>
      </c>
      <c r="Q1713" t="s">
        <v>10329</v>
      </c>
      <c r="R1713" t="s">
        <v>10327</v>
      </c>
      <c r="S1713" t="s">
        <v>10327</v>
      </c>
      <c r="T1713" t="s">
        <v>10330</v>
      </c>
      <c r="U1713" t="str">
        <f t="shared" si="26"/>
        <v>000001907976101222239.5</v>
      </c>
      <c r="V1713" t="e">
        <f>VLOOKUP(U1713,网银退汇!F:G,2,FALSE)</f>
        <v>#N/A</v>
      </c>
      <c r="W1713" t="e">
        <f>VLOOKUP(U1713,网银退汇!F:O,10,FALSE)</f>
        <v>#N/A</v>
      </c>
      <c r="X1713" t="e">
        <f>VLOOKUP(C1713,自助退!L:V,11,FALSE)</f>
        <v>#N/A</v>
      </c>
    </row>
    <row r="1714" spans="1:24">
      <c r="A1714" t="s">
        <v>12842</v>
      </c>
      <c r="B1714" t="s">
        <v>12929</v>
      </c>
      <c r="C1714" t="s">
        <v>12930</v>
      </c>
      <c r="D1714">
        <v>66367.899999999994</v>
      </c>
      <c r="E1714" t="s">
        <v>12312</v>
      </c>
      <c r="F1714" t="s">
        <v>88</v>
      </c>
      <c r="G1714" t="s">
        <v>12931</v>
      </c>
      <c r="H1714" t="s">
        <v>12932</v>
      </c>
      <c r="I1714" t="s">
        <v>10400</v>
      </c>
      <c r="J1714" t="s">
        <v>11383</v>
      </c>
      <c r="K1714" t="s">
        <v>11384</v>
      </c>
      <c r="L1714" t="s">
        <v>10325</v>
      </c>
      <c r="M1714" t="s">
        <v>10326</v>
      </c>
      <c r="N1714" t="s">
        <v>12842</v>
      </c>
      <c r="O1714" t="s">
        <v>10403</v>
      </c>
      <c r="P1714" t="s">
        <v>10328</v>
      </c>
      <c r="Q1714" t="s">
        <v>10329</v>
      </c>
      <c r="R1714" t="s">
        <v>10327</v>
      </c>
      <c r="S1714" t="s">
        <v>10327</v>
      </c>
      <c r="T1714" t="s">
        <v>10330</v>
      </c>
      <c r="U1714" t="str">
        <f t="shared" si="26"/>
        <v>24-02980104002058666367.9</v>
      </c>
      <c r="V1714" t="e">
        <f>VLOOKUP(U1714,网银退汇!F:G,2,FALSE)</f>
        <v>#N/A</v>
      </c>
      <c r="W1714" t="e">
        <f>VLOOKUP(U1714,网银退汇!F:O,10,FALSE)</f>
        <v>#N/A</v>
      </c>
      <c r="X1714" t="e">
        <f>VLOOKUP(C1714,自助退!L:V,11,FALSE)</f>
        <v>#N/A</v>
      </c>
    </row>
    <row r="1715" spans="1:24">
      <c r="A1715" t="s">
        <v>12842</v>
      </c>
      <c r="B1715" t="s">
        <v>12933</v>
      </c>
      <c r="C1715" t="s">
        <v>12934</v>
      </c>
      <c r="D1715">
        <v>372180</v>
      </c>
      <c r="E1715" t="s">
        <v>12935</v>
      </c>
      <c r="F1715" t="s">
        <v>88</v>
      </c>
      <c r="G1715" t="s">
        <v>12936</v>
      </c>
      <c r="H1715" t="s">
        <v>12937</v>
      </c>
      <c r="I1715" t="s">
        <v>10400</v>
      </c>
      <c r="J1715" t="s">
        <v>12610</v>
      </c>
      <c r="K1715" t="s">
        <v>12611</v>
      </c>
      <c r="L1715" t="s">
        <v>10325</v>
      </c>
      <c r="M1715" t="s">
        <v>10326</v>
      </c>
      <c r="N1715" t="s">
        <v>12842</v>
      </c>
      <c r="O1715" t="s">
        <v>10403</v>
      </c>
      <c r="P1715" t="s">
        <v>10328</v>
      </c>
      <c r="Q1715" t="s">
        <v>10329</v>
      </c>
      <c r="R1715" t="s">
        <v>10327</v>
      </c>
      <c r="S1715" t="s">
        <v>10327</v>
      </c>
      <c r="T1715" t="s">
        <v>10330</v>
      </c>
      <c r="U1715" t="str">
        <f t="shared" si="26"/>
        <v>11016626139000372180</v>
      </c>
      <c r="V1715" t="e">
        <f>VLOOKUP(U1715,网银退汇!F:G,2,FALSE)</f>
        <v>#N/A</v>
      </c>
      <c r="W1715" t="e">
        <f>VLOOKUP(U1715,网银退汇!F:O,10,FALSE)</f>
        <v>#N/A</v>
      </c>
      <c r="X1715" t="e">
        <f>VLOOKUP(C1715,自助退!L:V,11,FALSE)</f>
        <v>#N/A</v>
      </c>
    </row>
    <row r="1716" spans="1:24">
      <c r="A1716" t="s">
        <v>12842</v>
      </c>
      <c r="B1716" t="s">
        <v>12938</v>
      </c>
      <c r="C1716" t="s">
        <v>12939</v>
      </c>
      <c r="D1716">
        <v>79657.69</v>
      </c>
      <c r="E1716" t="s">
        <v>12345</v>
      </c>
      <c r="F1716" t="s">
        <v>88</v>
      </c>
      <c r="G1716" t="s">
        <v>12346</v>
      </c>
      <c r="H1716" t="s">
        <v>12347</v>
      </c>
      <c r="I1716" t="s">
        <v>10400</v>
      </c>
      <c r="J1716" t="s">
        <v>12348</v>
      </c>
      <c r="K1716" t="s">
        <v>12349</v>
      </c>
      <c r="L1716" t="s">
        <v>10325</v>
      </c>
      <c r="M1716" t="s">
        <v>10326</v>
      </c>
      <c r="N1716" t="s">
        <v>12842</v>
      </c>
      <c r="O1716" t="s">
        <v>10403</v>
      </c>
      <c r="P1716" t="s">
        <v>10328</v>
      </c>
      <c r="Q1716" t="s">
        <v>10329</v>
      </c>
      <c r="R1716" t="s">
        <v>10327</v>
      </c>
      <c r="S1716" t="s">
        <v>10327</v>
      </c>
      <c r="T1716" t="s">
        <v>10330</v>
      </c>
      <c r="U1716" t="str">
        <f t="shared" si="26"/>
        <v>90603101000039020979657.69</v>
      </c>
      <c r="V1716" t="e">
        <f>VLOOKUP(U1716,网银退汇!F:G,2,FALSE)</f>
        <v>#N/A</v>
      </c>
      <c r="W1716" t="e">
        <f>VLOOKUP(U1716,网银退汇!F:O,10,FALSE)</f>
        <v>#N/A</v>
      </c>
      <c r="X1716" t="e">
        <f>VLOOKUP(C1716,自助退!L:V,11,FALSE)</f>
        <v>#N/A</v>
      </c>
    </row>
    <row r="1717" spans="1:24">
      <c r="A1717" t="s">
        <v>12842</v>
      </c>
      <c r="B1717" t="s">
        <v>12940</v>
      </c>
      <c r="C1717" t="s">
        <v>12941</v>
      </c>
      <c r="D1717">
        <v>4575</v>
      </c>
      <c r="E1717" t="s">
        <v>12942</v>
      </c>
      <c r="F1717" t="s">
        <v>88</v>
      </c>
      <c r="G1717" t="s">
        <v>12943</v>
      </c>
      <c r="H1717" t="s">
        <v>12944</v>
      </c>
      <c r="I1717" t="s">
        <v>10400</v>
      </c>
      <c r="J1717" t="s">
        <v>10</v>
      </c>
      <c r="K1717" t="s">
        <v>88</v>
      </c>
      <c r="L1717" t="s">
        <v>10325</v>
      </c>
      <c r="M1717" t="s">
        <v>10326</v>
      </c>
      <c r="N1717" t="s">
        <v>12842</v>
      </c>
      <c r="O1717" t="s">
        <v>10403</v>
      </c>
      <c r="P1717" t="s">
        <v>10328</v>
      </c>
      <c r="Q1717" t="s">
        <v>10329</v>
      </c>
      <c r="R1717" t="s">
        <v>10327</v>
      </c>
      <c r="S1717" t="s">
        <v>10403</v>
      </c>
      <c r="T1717" t="s">
        <v>10330</v>
      </c>
      <c r="U1717" t="str">
        <f t="shared" si="26"/>
        <v>8719049306103014575</v>
      </c>
      <c r="V1717" t="e">
        <f>VLOOKUP(U1717,网银退汇!F:G,2,FALSE)</f>
        <v>#N/A</v>
      </c>
      <c r="W1717" t="e">
        <f>VLOOKUP(U1717,网银退汇!F:O,10,FALSE)</f>
        <v>#N/A</v>
      </c>
      <c r="X1717" t="e">
        <f>VLOOKUP(C1717,自助退!L:V,11,FALSE)</f>
        <v>#N/A</v>
      </c>
    </row>
    <row r="1718" spans="1:24">
      <c r="A1718" t="s">
        <v>12842</v>
      </c>
      <c r="B1718" t="s">
        <v>12945</v>
      </c>
      <c r="C1718" t="s">
        <v>12946</v>
      </c>
      <c r="D1718">
        <v>7882.8</v>
      </c>
      <c r="E1718" t="s">
        <v>12947</v>
      </c>
      <c r="F1718" t="s">
        <v>88</v>
      </c>
      <c r="G1718" t="s">
        <v>12948</v>
      </c>
      <c r="H1718" t="s">
        <v>12949</v>
      </c>
      <c r="I1718" t="s">
        <v>10400</v>
      </c>
      <c r="J1718" t="s">
        <v>12870</v>
      </c>
      <c r="K1718" t="s">
        <v>12871</v>
      </c>
      <c r="L1718" t="s">
        <v>10325</v>
      </c>
      <c r="M1718" t="s">
        <v>10326</v>
      </c>
      <c r="N1718" t="s">
        <v>12842</v>
      </c>
      <c r="O1718" t="s">
        <v>10403</v>
      </c>
      <c r="P1718" t="s">
        <v>10328</v>
      </c>
      <c r="Q1718" t="s">
        <v>10329</v>
      </c>
      <c r="R1718" t="s">
        <v>10327</v>
      </c>
      <c r="S1718" t="s">
        <v>10327</v>
      </c>
      <c r="T1718" t="s">
        <v>10330</v>
      </c>
      <c r="U1718" t="str">
        <f t="shared" si="26"/>
        <v>110159523890007882.8</v>
      </c>
      <c r="V1718" t="e">
        <f>VLOOKUP(U1718,网银退汇!F:G,2,FALSE)</f>
        <v>#N/A</v>
      </c>
      <c r="W1718" t="e">
        <f>VLOOKUP(U1718,网银退汇!F:O,10,FALSE)</f>
        <v>#N/A</v>
      </c>
      <c r="X1718" t="e">
        <f>VLOOKUP(C1718,自助退!L:V,11,FALSE)</f>
        <v>#N/A</v>
      </c>
    </row>
    <row r="1719" spans="1:24">
      <c r="A1719" t="s">
        <v>12842</v>
      </c>
      <c r="B1719" t="s">
        <v>12950</v>
      </c>
      <c r="C1719" t="s">
        <v>12951</v>
      </c>
      <c r="D1719">
        <v>18071.68</v>
      </c>
      <c r="E1719" t="s">
        <v>12952</v>
      </c>
      <c r="F1719" t="s">
        <v>88</v>
      </c>
      <c r="G1719" t="s">
        <v>12953</v>
      </c>
      <c r="H1719" t="s">
        <v>12954</v>
      </c>
      <c r="I1719" t="s">
        <v>10400</v>
      </c>
      <c r="J1719" t="s">
        <v>12734</v>
      </c>
      <c r="K1719" t="s">
        <v>12735</v>
      </c>
      <c r="L1719" t="s">
        <v>10325</v>
      </c>
      <c r="M1719" t="s">
        <v>10326</v>
      </c>
      <c r="N1719" t="s">
        <v>12842</v>
      </c>
      <c r="O1719" t="s">
        <v>10403</v>
      </c>
      <c r="P1719" t="s">
        <v>10328</v>
      </c>
      <c r="Q1719" t="s">
        <v>10329</v>
      </c>
      <c r="R1719" t="s">
        <v>10327</v>
      </c>
      <c r="S1719" t="s">
        <v>10327</v>
      </c>
      <c r="T1719" t="s">
        <v>10330</v>
      </c>
      <c r="U1719" t="str">
        <f t="shared" si="26"/>
        <v>53001885336051002407-000218071.68</v>
      </c>
      <c r="V1719" t="e">
        <f>VLOOKUP(U1719,网银退汇!F:G,2,FALSE)</f>
        <v>#N/A</v>
      </c>
      <c r="W1719" t="e">
        <f>VLOOKUP(U1719,网银退汇!F:O,10,FALSE)</f>
        <v>#N/A</v>
      </c>
      <c r="X1719" t="e">
        <f>VLOOKUP(C1719,自助退!L:V,11,FALSE)</f>
        <v>#N/A</v>
      </c>
    </row>
    <row r="1720" spans="1:24">
      <c r="A1720" t="s">
        <v>12842</v>
      </c>
      <c r="B1720" t="s">
        <v>12955</v>
      </c>
      <c r="C1720" t="s">
        <v>12956</v>
      </c>
      <c r="D1720">
        <v>150</v>
      </c>
      <c r="E1720" t="s">
        <v>12957</v>
      </c>
      <c r="F1720" t="s">
        <v>88</v>
      </c>
      <c r="G1720" t="s">
        <v>12958</v>
      </c>
      <c r="H1720" t="s">
        <v>12959</v>
      </c>
      <c r="I1720" t="s">
        <v>10400</v>
      </c>
      <c r="J1720" t="s">
        <v>11970</v>
      </c>
      <c r="K1720" t="s">
        <v>11971</v>
      </c>
      <c r="L1720" t="s">
        <v>10325</v>
      </c>
      <c r="M1720" t="s">
        <v>10326</v>
      </c>
      <c r="N1720" t="s">
        <v>12842</v>
      </c>
      <c r="O1720" t="s">
        <v>10403</v>
      </c>
      <c r="P1720" t="s">
        <v>10328</v>
      </c>
      <c r="Q1720" t="s">
        <v>10329</v>
      </c>
      <c r="R1720" t="s">
        <v>10327</v>
      </c>
      <c r="S1720" t="s">
        <v>10327</v>
      </c>
      <c r="T1720" t="s">
        <v>10330</v>
      </c>
      <c r="U1720" t="str">
        <f t="shared" si="26"/>
        <v>6217852700008275982150</v>
      </c>
      <c r="V1720" t="e">
        <f>VLOOKUP(U1720,网银退汇!F:G,2,FALSE)</f>
        <v>#N/A</v>
      </c>
      <c r="W1720" t="e">
        <f>VLOOKUP(U1720,网银退汇!F:O,10,FALSE)</f>
        <v>#N/A</v>
      </c>
      <c r="X1720" t="e">
        <f>VLOOKUP(C1720,自助退!L:V,11,FALSE)</f>
        <v>#N/A</v>
      </c>
    </row>
    <row r="1721" spans="1:24">
      <c r="A1721" t="s">
        <v>12842</v>
      </c>
      <c r="B1721" t="s">
        <v>4640</v>
      </c>
      <c r="C1721" t="s">
        <v>10035</v>
      </c>
      <c r="D1721">
        <v>873</v>
      </c>
      <c r="E1721" t="s">
        <v>12960</v>
      </c>
      <c r="F1721" t="s">
        <v>88</v>
      </c>
      <c r="G1721" t="s">
        <v>10037</v>
      </c>
      <c r="H1721" t="s">
        <v>348</v>
      </c>
      <c r="I1721" t="s">
        <v>10335</v>
      </c>
      <c r="J1721" t="s">
        <v>10</v>
      </c>
      <c r="K1721" t="s">
        <v>10336</v>
      </c>
      <c r="L1721" t="s">
        <v>10325</v>
      </c>
      <c r="M1721" t="s">
        <v>10326</v>
      </c>
      <c r="N1721" t="s">
        <v>12842</v>
      </c>
      <c r="O1721" t="s">
        <v>10327</v>
      </c>
      <c r="P1721" t="s">
        <v>10328</v>
      </c>
      <c r="Q1721" t="s">
        <v>10329</v>
      </c>
      <c r="R1721" t="s">
        <v>10327</v>
      </c>
      <c r="S1721" t="s">
        <v>10327</v>
      </c>
      <c r="T1721" t="s">
        <v>10330</v>
      </c>
      <c r="U1721" t="str">
        <f t="shared" si="26"/>
        <v>6225768755159876873</v>
      </c>
      <c r="V1721" t="e">
        <f>VLOOKUP(U1721,网银退汇!F:G,2,FALSE)</f>
        <v>#N/A</v>
      </c>
      <c r="W1721" t="e">
        <f>VLOOKUP(U1721,网银退汇!F:O,10,FALSE)</f>
        <v>#N/A</v>
      </c>
      <c r="X1721" t="e">
        <f>VLOOKUP(C1721,自助退!L:V,11,FALSE)</f>
        <v>#N/A</v>
      </c>
    </row>
    <row r="1722" spans="1:24">
      <c r="A1722" t="s">
        <v>12842</v>
      </c>
      <c r="B1722" t="s">
        <v>4643</v>
      </c>
      <c r="C1722" t="s">
        <v>10038</v>
      </c>
      <c r="D1722">
        <v>7000</v>
      </c>
      <c r="E1722" t="s">
        <v>12961</v>
      </c>
      <c r="F1722" t="s">
        <v>88</v>
      </c>
      <c r="G1722" t="s">
        <v>10040</v>
      </c>
      <c r="H1722" t="s">
        <v>4645</v>
      </c>
      <c r="I1722" t="s">
        <v>10322</v>
      </c>
      <c r="J1722" t="s">
        <v>10381</v>
      </c>
      <c r="K1722" t="s">
        <v>10382</v>
      </c>
      <c r="L1722" t="s">
        <v>10325</v>
      </c>
      <c r="M1722" t="s">
        <v>10326</v>
      </c>
      <c r="N1722" t="s">
        <v>12842</v>
      </c>
      <c r="O1722" t="s">
        <v>10327</v>
      </c>
      <c r="P1722" t="s">
        <v>10328</v>
      </c>
      <c r="Q1722" t="s">
        <v>10329</v>
      </c>
      <c r="R1722" t="s">
        <v>10327</v>
      </c>
      <c r="S1722" t="s">
        <v>10327</v>
      </c>
      <c r="T1722" t="s">
        <v>10330</v>
      </c>
      <c r="U1722" t="str">
        <f t="shared" si="26"/>
        <v>62284833385109709747000</v>
      </c>
      <c r="V1722" t="e">
        <f>VLOOKUP(U1722,网银退汇!F:G,2,FALSE)</f>
        <v>#N/A</v>
      </c>
      <c r="W1722" t="e">
        <f>VLOOKUP(U1722,网银退汇!F:O,10,FALSE)</f>
        <v>#N/A</v>
      </c>
      <c r="X1722" t="e">
        <f>VLOOKUP(C1722,自助退!L:V,11,FALSE)</f>
        <v>#N/A</v>
      </c>
    </row>
    <row r="1723" spans="1:24">
      <c r="A1723" t="s">
        <v>12842</v>
      </c>
      <c r="B1723" t="s">
        <v>4646</v>
      </c>
      <c r="C1723" t="s">
        <v>10041</v>
      </c>
      <c r="D1723">
        <v>492</v>
      </c>
      <c r="E1723" t="s">
        <v>12962</v>
      </c>
      <c r="F1723" t="s">
        <v>88</v>
      </c>
      <c r="G1723" t="s">
        <v>10043</v>
      </c>
      <c r="H1723" t="s">
        <v>4648</v>
      </c>
      <c r="I1723" t="s">
        <v>10322</v>
      </c>
      <c r="J1723" t="s">
        <v>10351</v>
      </c>
      <c r="K1723" t="s">
        <v>10352</v>
      </c>
      <c r="L1723" t="s">
        <v>10325</v>
      </c>
      <c r="M1723" t="s">
        <v>10326</v>
      </c>
      <c r="N1723" t="s">
        <v>12842</v>
      </c>
      <c r="O1723" t="s">
        <v>10327</v>
      </c>
      <c r="P1723" t="s">
        <v>10328</v>
      </c>
      <c r="Q1723" t="s">
        <v>10329</v>
      </c>
      <c r="R1723" t="s">
        <v>10327</v>
      </c>
      <c r="S1723" t="s">
        <v>10327</v>
      </c>
      <c r="T1723" t="s">
        <v>10330</v>
      </c>
      <c r="U1723" t="str">
        <f t="shared" si="26"/>
        <v>6212262506000699292492</v>
      </c>
      <c r="V1723" t="e">
        <f>VLOOKUP(U1723,网银退汇!F:G,2,FALSE)</f>
        <v>#N/A</v>
      </c>
      <c r="W1723" t="e">
        <f>VLOOKUP(U1723,网银退汇!F:O,10,FALSE)</f>
        <v>#N/A</v>
      </c>
      <c r="X1723" t="e">
        <f>VLOOKUP(C1723,自助退!L:V,11,FALSE)</f>
        <v>#N/A</v>
      </c>
    </row>
    <row r="1724" spans="1:24">
      <c r="A1724" t="s">
        <v>12842</v>
      </c>
      <c r="B1724" t="s">
        <v>4649</v>
      </c>
      <c r="C1724" t="s">
        <v>10044</v>
      </c>
      <c r="D1724">
        <v>165</v>
      </c>
      <c r="E1724" t="s">
        <v>12963</v>
      </c>
      <c r="F1724" t="s">
        <v>88</v>
      </c>
      <c r="G1724" t="s">
        <v>10046</v>
      </c>
      <c r="H1724" t="s">
        <v>4651</v>
      </c>
      <c r="I1724" t="s">
        <v>10322</v>
      </c>
      <c r="J1724" t="s">
        <v>10356</v>
      </c>
      <c r="K1724" t="s">
        <v>10357</v>
      </c>
      <c r="L1724" t="s">
        <v>10325</v>
      </c>
      <c r="M1724" t="s">
        <v>10326</v>
      </c>
      <c r="N1724" t="s">
        <v>12842</v>
      </c>
      <c r="O1724" t="s">
        <v>10327</v>
      </c>
      <c r="P1724" t="s">
        <v>10328</v>
      </c>
      <c r="Q1724" t="s">
        <v>10329</v>
      </c>
      <c r="R1724" t="s">
        <v>10327</v>
      </c>
      <c r="S1724" t="s">
        <v>10327</v>
      </c>
      <c r="T1724" t="s">
        <v>10330</v>
      </c>
      <c r="U1724" t="str">
        <f t="shared" si="26"/>
        <v>6221887300028029997165</v>
      </c>
      <c r="V1724" t="e">
        <f>VLOOKUP(U1724,网银退汇!F:G,2,FALSE)</f>
        <v>#N/A</v>
      </c>
      <c r="W1724" t="e">
        <f>VLOOKUP(U1724,网银退汇!F:O,10,FALSE)</f>
        <v>#N/A</v>
      </c>
      <c r="X1724" t="e">
        <f>VLOOKUP(C1724,自助退!L:V,11,FALSE)</f>
        <v>#N/A</v>
      </c>
    </row>
    <row r="1725" spans="1:24">
      <c r="A1725" t="s">
        <v>12842</v>
      </c>
      <c r="B1725" t="s">
        <v>4652</v>
      </c>
      <c r="C1725" t="s">
        <v>10047</v>
      </c>
      <c r="D1725">
        <v>260</v>
      </c>
      <c r="E1725" t="s">
        <v>12964</v>
      </c>
      <c r="F1725" t="s">
        <v>88</v>
      </c>
      <c r="G1725" t="s">
        <v>10049</v>
      </c>
      <c r="H1725" t="s">
        <v>4654</v>
      </c>
      <c r="I1725" t="s">
        <v>10656</v>
      </c>
      <c r="J1725" t="s">
        <v>10657</v>
      </c>
      <c r="K1725" t="s">
        <v>10402</v>
      </c>
      <c r="L1725" t="s">
        <v>10325</v>
      </c>
      <c r="M1725" t="s">
        <v>10326</v>
      </c>
      <c r="N1725" t="s">
        <v>12842</v>
      </c>
      <c r="O1725" t="s">
        <v>10403</v>
      </c>
      <c r="P1725" t="s">
        <v>10328</v>
      </c>
      <c r="Q1725" t="s">
        <v>10329</v>
      </c>
      <c r="R1725" t="s">
        <v>10327</v>
      </c>
      <c r="S1725" t="s">
        <v>10327</v>
      </c>
      <c r="T1725" t="s">
        <v>10330</v>
      </c>
      <c r="U1725" t="str">
        <f t="shared" si="26"/>
        <v>6231900000133600565260</v>
      </c>
      <c r="V1725" t="e">
        <f>VLOOKUP(U1725,网银退汇!F:G,2,FALSE)</f>
        <v>#N/A</v>
      </c>
      <c r="W1725" t="e">
        <f>VLOOKUP(U1725,网银退汇!F:O,10,FALSE)</f>
        <v>#N/A</v>
      </c>
      <c r="X1725" t="e">
        <f>VLOOKUP(C1725,自助退!L:V,11,FALSE)</f>
        <v>#N/A</v>
      </c>
    </row>
    <row r="1726" spans="1:24">
      <c r="A1726" t="s">
        <v>12842</v>
      </c>
      <c r="B1726" t="s">
        <v>4655</v>
      </c>
      <c r="C1726" t="s">
        <v>10050</v>
      </c>
      <c r="D1726">
        <v>5000</v>
      </c>
      <c r="E1726" t="s">
        <v>12965</v>
      </c>
      <c r="F1726" t="s">
        <v>88</v>
      </c>
      <c r="G1726" t="s">
        <v>10052</v>
      </c>
      <c r="H1726" t="s">
        <v>4657</v>
      </c>
      <c r="I1726" t="s">
        <v>10656</v>
      </c>
      <c r="J1726" t="s">
        <v>10657</v>
      </c>
      <c r="K1726" t="s">
        <v>10402</v>
      </c>
      <c r="L1726" t="s">
        <v>10325</v>
      </c>
      <c r="M1726" t="s">
        <v>10326</v>
      </c>
      <c r="N1726" t="s">
        <v>12842</v>
      </c>
      <c r="O1726" t="s">
        <v>10403</v>
      </c>
      <c r="P1726" t="s">
        <v>10328</v>
      </c>
      <c r="Q1726" t="s">
        <v>10329</v>
      </c>
      <c r="R1726" t="s">
        <v>10327</v>
      </c>
      <c r="S1726" t="s">
        <v>10327</v>
      </c>
      <c r="T1726" t="s">
        <v>10330</v>
      </c>
      <c r="U1726" t="str">
        <f t="shared" si="26"/>
        <v>62319000001144914555000</v>
      </c>
      <c r="V1726" t="e">
        <f>VLOOKUP(U1726,网银退汇!F:G,2,FALSE)</f>
        <v>#N/A</v>
      </c>
      <c r="W1726" t="e">
        <f>VLOOKUP(U1726,网银退汇!F:O,10,FALSE)</f>
        <v>#N/A</v>
      </c>
      <c r="X1726" t="e">
        <f>VLOOKUP(C1726,自助退!L:V,11,FALSE)</f>
        <v>#N/A</v>
      </c>
    </row>
    <row r="1727" spans="1:24">
      <c r="A1727" t="s">
        <v>12842</v>
      </c>
      <c r="B1727" t="s">
        <v>10053</v>
      </c>
      <c r="C1727" t="s">
        <v>10054</v>
      </c>
      <c r="D1727">
        <v>850</v>
      </c>
      <c r="E1727" t="s">
        <v>12966</v>
      </c>
      <c r="F1727" t="s">
        <v>10883</v>
      </c>
      <c r="G1727" t="s">
        <v>5139</v>
      </c>
      <c r="H1727" t="s">
        <v>4659</v>
      </c>
      <c r="I1727" t="s">
        <v>10322</v>
      </c>
      <c r="J1727" t="s">
        <v>10351</v>
      </c>
      <c r="K1727" t="s">
        <v>10352</v>
      </c>
      <c r="L1727" t="s">
        <v>10325</v>
      </c>
      <c r="M1727" t="s">
        <v>10364</v>
      </c>
      <c r="N1727" t="s">
        <v>12842</v>
      </c>
      <c r="O1727" t="s">
        <v>10327</v>
      </c>
      <c r="P1727" t="s">
        <v>10328</v>
      </c>
      <c r="Q1727" t="s">
        <v>10365</v>
      </c>
      <c r="R1727" t="s">
        <v>10327</v>
      </c>
      <c r="S1727" t="s">
        <v>10327</v>
      </c>
      <c r="T1727" t="s">
        <v>10366</v>
      </c>
      <c r="U1727" t="str">
        <f t="shared" si="26"/>
        <v>6222370012442303850</v>
      </c>
      <c r="V1727">
        <f>VLOOKUP(U1727,网银退汇!F:G,2,FALSE)</f>
        <v>850</v>
      </c>
      <c r="W1727" t="str">
        <f>VLOOKUP(U1727,网银退汇!F:O,10,FALSE)</f>
        <v>20170630</v>
      </c>
      <c r="X1727">
        <f>VLOOKUP(C1727,自助退!L:V,11,FALSE)</f>
        <v>850</v>
      </c>
    </row>
    <row r="1728" spans="1:24">
      <c r="A1728" t="s">
        <v>12842</v>
      </c>
      <c r="B1728" t="s">
        <v>4660</v>
      </c>
      <c r="C1728" t="s">
        <v>10056</v>
      </c>
      <c r="D1728">
        <v>1492</v>
      </c>
      <c r="E1728" t="s">
        <v>12967</v>
      </c>
      <c r="F1728" t="s">
        <v>88</v>
      </c>
      <c r="G1728" t="s">
        <v>10058</v>
      </c>
      <c r="H1728" t="s">
        <v>12968</v>
      </c>
      <c r="I1728" t="s">
        <v>10322</v>
      </c>
      <c r="J1728" t="s">
        <v>10348</v>
      </c>
      <c r="K1728" t="s">
        <v>10349</v>
      </c>
      <c r="L1728" t="s">
        <v>10325</v>
      </c>
      <c r="M1728" t="s">
        <v>10326</v>
      </c>
      <c r="N1728" t="s">
        <v>12842</v>
      </c>
      <c r="O1728" t="s">
        <v>10327</v>
      </c>
      <c r="P1728" t="s">
        <v>10328</v>
      </c>
      <c r="Q1728" t="s">
        <v>10329</v>
      </c>
      <c r="R1728" t="s">
        <v>10327</v>
      </c>
      <c r="S1728" t="s">
        <v>10327</v>
      </c>
      <c r="T1728" t="s">
        <v>10330</v>
      </c>
      <c r="U1728" t="str">
        <f t="shared" si="26"/>
        <v>62536242406929291492</v>
      </c>
      <c r="V1728" t="e">
        <f>VLOOKUP(U1728,网银退汇!F:G,2,FALSE)</f>
        <v>#N/A</v>
      </c>
      <c r="W1728" t="e">
        <f>VLOOKUP(U1728,网银退汇!F:O,10,FALSE)</f>
        <v>#N/A</v>
      </c>
      <c r="X1728" t="e">
        <f>VLOOKUP(C1728,自助退!L:V,11,FALSE)</f>
        <v>#N/A</v>
      </c>
    </row>
    <row r="1729" spans="1:24">
      <c r="A1729" t="s">
        <v>12842</v>
      </c>
      <c r="B1729" t="s">
        <v>4663</v>
      </c>
      <c r="C1729" t="s">
        <v>10059</v>
      </c>
      <c r="D1729">
        <v>1136</v>
      </c>
      <c r="E1729" t="s">
        <v>12969</v>
      </c>
      <c r="F1729" t="s">
        <v>88</v>
      </c>
      <c r="G1729" t="s">
        <v>10061</v>
      </c>
      <c r="H1729" t="s">
        <v>4665</v>
      </c>
      <c r="I1729" t="s">
        <v>10322</v>
      </c>
      <c r="J1729" t="s">
        <v>10381</v>
      </c>
      <c r="K1729" t="s">
        <v>10382</v>
      </c>
      <c r="L1729" t="s">
        <v>10325</v>
      </c>
      <c r="M1729" t="s">
        <v>10326</v>
      </c>
      <c r="N1729" t="s">
        <v>12842</v>
      </c>
      <c r="O1729" t="s">
        <v>10327</v>
      </c>
      <c r="P1729" t="s">
        <v>10328</v>
      </c>
      <c r="Q1729" t="s">
        <v>10329</v>
      </c>
      <c r="R1729" t="s">
        <v>10327</v>
      </c>
      <c r="S1729" t="s">
        <v>10327</v>
      </c>
      <c r="T1729" t="s">
        <v>10330</v>
      </c>
      <c r="U1729" t="str">
        <f t="shared" si="26"/>
        <v>62284833385877024741136</v>
      </c>
      <c r="V1729" t="e">
        <f>VLOOKUP(U1729,网银退汇!F:G,2,FALSE)</f>
        <v>#N/A</v>
      </c>
      <c r="W1729" t="e">
        <f>VLOOKUP(U1729,网银退汇!F:O,10,FALSE)</f>
        <v>#N/A</v>
      </c>
      <c r="X1729" t="e">
        <f>VLOOKUP(C1729,自助退!L:V,11,FALSE)</f>
        <v>#N/A</v>
      </c>
    </row>
    <row r="1730" spans="1:24">
      <c r="A1730" t="s">
        <v>12842</v>
      </c>
      <c r="B1730" t="s">
        <v>4666</v>
      </c>
      <c r="C1730" t="s">
        <v>10062</v>
      </c>
      <c r="D1730">
        <v>1992</v>
      </c>
      <c r="E1730" t="s">
        <v>12970</v>
      </c>
      <c r="F1730" t="s">
        <v>88</v>
      </c>
      <c r="G1730" t="s">
        <v>10064</v>
      </c>
      <c r="H1730" t="s">
        <v>4668</v>
      </c>
      <c r="I1730" t="s">
        <v>10322</v>
      </c>
      <c r="J1730" t="s">
        <v>10381</v>
      </c>
      <c r="K1730" t="s">
        <v>10382</v>
      </c>
      <c r="L1730" t="s">
        <v>10325</v>
      </c>
      <c r="M1730" t="s">
        <v>10326</v>
      </c>
      <c r="N1730" t="s">
        <v>12842</v>
      </c>
      <c r="O1730" t="s">
        <v>10327</v>
      </c>
      <c r="P1730" t="s">
        <v>10328</v>
      </c>
      <c r="Q1730" t="s">
        <v>10329</v>
      </c>
      <c r="R1730" t="s">
        <v>10327</v>
      </c>
      <c r="S1730" t="s">
        <v>10327</v>
      </c>
      <c r="T1730" t="s">
        <v>10330</v>
      </c>
      <c r="U1730" t="str">
        <f t="shared" ref="U1730:U1793" si="27">G1730&amp;D1730</f>
        <v>62284808681120375771992</v>
      </c>
      <c r="V1730" t="e">
        <f>VLOOKUP(U1730,网银退汇!F:G,2,FALSE)</f>
        <v>#N/A</v>
      </c>
      <c r="W1730" t="e">
        <f>VLOOKUP(U1730,网银退汇!F:O,10,FALSE)</f>
        <v>#N/A</v>
      </c>
      <c r="X1730" t="e">
        <f>VLOOKUP(C1730,自助退!L:V,11,FALSE)</f>
        <v>#N/A</v>
      </c>
    </row>
    <row r="1731" spans="1:24">
      <c r="A1731" t="s">
        <v>12842</v>
      </c>
      <c r="B1731" t="s">
        <v>10065</v>
      </c>
      <c r="C1731" t="s">
        <v>10066</v>
      </c>
      <c r="D1731">
        <v>400</v>
      </c>
      <c r="E1731" t="s">
        <v>12971</v>
      </c>
      <c r="F1731" t="s">
        <v>96</v>
      </c>
      <c r="G1731" t="s">
        <v>5140</v>
      </c>
      <c r="H1731" t="s">
        <v>4670</v>
      </c>
      <c r="I1731" t="s">
        <v>10656</v>
      </c>
      <c r="J1731" t="s">
        <v>10657</v>
      </c>
      <c r="K1731" t="s">
        <v>10402</v>
      </c>
      <c r="L1731" t="s">
        <v>10325</v>
      </c>
      <c r="M1731" t="s">
        <v>10364</v>
      </c>
      <c r="N1731" t="s">
        <v>12842</v>
      </c>
      <c r="O1731" t="s">
        <v>10403</v>
      </c>
      <c r="P1731" t="s">
        <v>10328</v>
      </c>
      <c r="Q1731" t="s">
        <v>10365</v>
      </c>
      <c r="R1731" t="s">
        <v>10327</v>
      </c>
      <c r="S1731" t="s">
        <v>10327</v>
      </c>
      <c r="T1731" t="s">
        <v>10366</v>
      </c>
      <c r="U1731" t="str">
        <f t="shared" si="27"/>
        <v>6223692459532257400</v>
      </c>
      <c r="V1731">
        <f>VLOOKUP(U1731,网银退汇!F:G,2,FALSE)</f>
        <v>400</v>
      </c>
      <c r="W1731" t="str">
        <f>VLOOKUP(U1731,网银退汇!F:O,10,FALSE)</f>
        <v>20170630</v>
      </c>
      <c r="X1731">
        <f>VLOOKUP(C1731,自助退!L:V,11,FALSE)</f>
        <v>400</v>
      </c>
    </row>
    <row r="1732" spans="1:24">
      <c r="A1732" t="s">
        <v>12842</v>
      </c>
      <c r="B1732" t="s">
        <v>4671</v>
      </c>
      <c r="C1732" t="s">
        <v>10068</v>
      </c>
      <c r="D1732">
        <v>1870</v>
      </c>
      <c r="E1732" t="s">
        <v>12972</v>
      </c>
      <c r="F1732" t="s">
        <v>88</v>
      </c>
      <c r="G1732" t="s">
        <v>10070</v>
      </c>
      <c r="H1732" t="s">
        <v>4673</v>
      </c>
      <c r="I1732" t="s">
        <v>10322</v>
      </c>
      <c r="J1732" t="s">
        <v>10351</v>
      </c>
      <c r="K1732" t="s">
        <v>10352</v>
      </c>
      <c r="L1732" t="s">
        <v>10325</v>
      </c>
      <c r="M1732" t="s">
        <v>10326</v>
      </c>
      <c r="N1732" t="s">
        <v>12842</v>
      </c>
      <c r="O1732" t="s">
        <v>10327</v>
      </c>
      <c r="P1732" t="s">
        <v>10328</v>
      </c>
      <c r="Q1732" t="s">
        <v>10329</v>
      </c>
      <c r="R1732" t="s">
        <v>10327</v>
      </c>
      <c r="S1732" t="s">
        <v>10327</v>
      </c>
      <c r="T1732" t="s">
        <v>10330</v>
      </c>
      <c r="U1732" t="str">
        <f t="shared" si="27"/>
        <v>62828800394420421870</v>
      </c>
      <c r="V1732" t="e">
        <f>VLOOKUP(U1732,网银退汇!F:G,2,FALSE)</f>
        <v>#N/A</v>
      </c>
      <c r="W1732" t="e">
        <f>VLOOKUP(U1732,网银退汇!F:O,10,FALSE)</f>
        <v>#N/A</v>
      </c>
      <c r="X1732" t="e">
        <f>VLOOKUP(C1732,自助退!L:V,11,FALSE)</f>
        <v>#N/A</v>
      </c>
    </row>
    <row r="1733" spans="1:24">
      <c r="A1733" t="s">
        <v>12842</v>
      </c>
      <c r="B1733" t="s">
        <v>4674</v>
      </c>
      <c r="C1733" t="s">
        <v>10071</v>
      </c>
      <c r="D1733">
        <v>2000</v>
      </c>
      <c r="E1733" t="s">
        <v>12973</v>
      </c>
      <c r="F1733" t="s">
        <v>88</v>
      </c>
      <c r="G1733" t="s">
        <v>10070</v>
      </c>
      <c r="H1733" t="s">
        <v>4673</v>
      </c>
      <c r="I1733" t="s">
        <v>10322</v>
      </c>
      <c r="J1733" t="s">
        <v>10351</v>
      </c>
      <c r="K1733" t="s">
        <v>10352</v>
      </c>
      <c r="L1733" t="s">
        <v>10325</v>
      </c>
      <c r="M1733" t="s">
        <v>10326</v>
      </c>
      <c r="N1733" t="s">
        <v>12842</v>
      </c>
      <c r="O1733" t="s">
        <v>10327</v>
      </c>
      <c r="P1733" t="s">
        <v>10328</v>
      </c>
      <c r="Q1733" t="s">
        <v>10329</v>
      </c>
      <c r="R1733" t="s">
        <v>10327</v>
      </c>
      <c r="S1733" t="s">
        <v>10327</v>
      </c>
      <c r="T1733" t="s">
        <v>10330</v>
      </c>
      <c r="U1733" t="str">
        <f t="shared" si="27"/>
        <v>62828800394420422000</v>
      </c>
      <c r="V1733" t="e">
        <f>VLOOKUP(U1733,网银退汇!F:G,2,FALSE)</f>
        <v>#N/A</v>
      </c>
      <c r="W1733" t="e">
        <f>VLOOKUP(U1733,网银退汇!F:O,10,FALSE)</f>
        <v>#N/A</v>
      </c>
      <c r="X1733" t="e">
        <f>VLOOKUP(C1733,自助退!L:V,11,FALSE)</f>
        <v>#N/A</v>
      </c>
    </row>
    <row r="1734" spans="1:24">
      <c r="A1734" t="s">
        <v>12842</v>
      </c>
      <c r="B1734" t="s">
        <v>4677</v>
      </c>
      <c r="C1734" t="s">
        <v>10073</v>
      </c>
      <c r="D1734">
        <v>1198</v>
      </c>
      <c r="E1734" t="s">
        <v>12974</v>
      </c>
      <c r="F1734" t="s">
        <v>88</v>
      </c>
      <c r="G1734" t="s">
        <v>10070</v>
      </c>
      <c r="H1734" t="s">
        <v>4673</v>
      </c>
      <c r="I1734" t="s">
        <v>10322</v>
      </c>
      <c r="J1734" t="s">
        <v>10351</v>
      </c>
      <c r="K1734" t="s">
        <v>10352</v>
      </c>
      <c r="L1734" t="s">
        <v>10325</v>
      </c>
      <c r="M1734" t="s">
        <v>10326</v>
      </c>
      <c r="N1734" t="s">
        <v>12842</v>
      </c>
      <c r="O1734" t="s">
        <v>10327</v>
      </c>
      <c r="P1734" t="s">
        <v>10328</v>
      </c>
      <c r="Q1734" t="s">
        <v>10329</v>
      </c>
      <c r="R1734" t="s">
        <v>10327</v>
      </c>
      <c r="S1734" t="s">
        <v>10327</v>
      </c>
      <c r="T1734" t="s">
        <v>10330</v>
      </c>
      <c r="U1734" t="str">
        <f t="shared" si="27"/>
        <v>62828800394420421198</v>
      </c>
      <c r="V1734" t="e">
        <f>VLOOKUP(U1734,网银退汇!F:G,2,FALSE)</f>
        <v>#N/A</v>
      </c>
      <c r="W1734" t="e">
        <f>VLOOKUP(U1734,网银退汇!F:O,10,FALSE)</f>
        <v>#N/A</v>
      </c>
      <c r="X1734" t="e">
        <f>VLOOKUP(C1734,自助退!L:V,11,FALSE)</f>
        <v>#N/A</v>
      </c>
    </row>
    <row r="1735" spans="1:24">
      <c r="A1735" t="s">
        <v>12842</v>
      </c>
      <c r="B1735" t="s">
        <v>4678</v>
      </c>
      <c r="C1735" t="s">
        <v>10075</v>
      </c>
      <c r="D1735">
        <v>115</v>
      </c>
      <c r="E1735" t="s">
        <v>12975</v>
      </c>
      <c r="F1735" t="s">
        <v>88</v>
      </c>
      <c r="G1735" t="s">
        <v>10077</v>
      </c>
      <c r="H1735" t="s">
        <v>4680</v>
      </c>
      <c r="I1735" t="s">
        <v>10335</v>
      </c>
      <c r="J1735" t="s">
        <v>10</v>
      </c>
      <c r="K1735" t="s">
        <v>10336</v>
      </c>
      <c r="L1735" t="s">
        <v>10325</v>
      </c>
      <c r="M1735" t="s">
        <v>10326</v>
      </c>
      <c r="N1735" t="s">
        <v>12842</v>
      </c>
      <c r="O1735" t="s">
        <v>10327</v>
      </c>
      <c r="P1735" t="s">
        <v>10328</v>
      </c>
      <c r="Q1735" t="s">
        <v>10329</v>
      </c>
      <c r="R1735" t="s">
        <v>10327</v>
      </c>
      <c r="S1735" t="s">
        <v>10327</v>
      </c>
      <c r="T1735" t="s">
        <v>10330</v>
      </c>
      <c r="U1735" t="str">
        <f t="shared" si="27"/>
        <v>3568891140960139115</v>
      </c>
      <c r="V1735" t="e">
        <f>VLOOKUP(U1735,网银退汇!F:G,2,FALSE)</f>
        <v>#N/A</v>
      </c>
      <c r="W1735" t="e">
        <f>VLOOKUP(U1735,网银退汇!F:O,10,FALSE)</f>
        <v>#N/A</v>
      </c>
      <c r="X1735" t="e">
        <f>VLOOKUP(C1735,自助退!L:V,11,FALSE)</f>
        <v>#N/A</v>
      </c>
    </row>
    <row r="1736" spans="1:24">
      <c r="A1736" t="s">
        <v>12842</v>
      </c>
      <c r="B1736" t="s">
        <v>4681</v>
      </c>
      <c r="C1736" t="s">
        <v>10078</v>
      </c>
      <c r="D1736">
        <v>4079</v>
      </c>
      <c r="E1736" t="s">
        <v>12976</v>
      </c>
      <c r="F1736" t="s">
        <v>88</v>
      </c>
      <c r="G1736" t="s">
        <v>10080</v>
      </c>
      <c r="H1736" t="s">
        <v>12977</v>
      </c>
      <c r="I1736" t="s">
        <v>10322</v>
      </c>
      <c r="J1736" t="s">
        <v>10356</v>
      </c>
      <c r="K1736" t="s">
        <v>10357</v>
      </c>
      <c r="L1736" t="s">
        <v>10325</v>
      </c>
      <c r="M1736" t="s">
        <v>10326</v>
      </c>
      <c r="N1736" t="s">
        <v>12842</v>
      </c>
      <c r="O1736" t="s">
        <v>10327</v>
      </c>
      <c r="P1736" t="s">
        <v>10328</v>
      </c>
      <c r="Q1736" t="s">
        <v>10329</v>
      </c>
      <c r="R1736" t="s">
        <v>10327</v>
      </c>
      <c r="S1736" t="s">
        <v>10327</v>
      </c>
      <c r="T1736" t="s">
        <v>10330</v>
      </c>
      <c r="U1736" t="str">
        <f t="shared" si="27"/>
        <v>62179973000614147964079</v>
      </c>
      <c r="V1736" t="e">
        <f>VLOOKUP(U1736,网银退汇!F:G,2,FALSE)</f>
        <v>#N/A</v>
      </c>
      <c r="W1736" t="e">
        <f>VLOOKUP(U1736,网银退汇!F:O,10,FALSE)</f>
        <v>#N/A</v>
      </c>
      <c r="X1736" t="e">
        <f>VLOOKUP(C1736,自助退!L:V,11,FALSE)</f>
        <v>#N/A</v>
      </c>
    </row>
    <row r="1737" spans="1:24">
      <c r="A1737" t="s">
        <v>12842</v>
      </c>
      <c r="B1737" t="s">
        <v>4684</v>
      </c>
      <c r="C1737" t="s">
        <v>10081</v>
      </c>
      <c r="D1737">
        <v>200</v>
      </c>
      <c r="E1737" t="s">
        <v>12978</v>
      </c>
      <c r="F1737" t="s">
        <v>88</v>
      </c>
      <c r="G1737" t="s">
        <v>5135</v>
      </c>
      <c r="H1737" t="s">
        <v>12979</v>
      </c>
      <c r="I1737" t="s">
        <v>10322</v>
      </c>
      <c r="J1737" t="s">
        <v>10351</v>
      </c>
      <c r="K1737" t="s">
        <v>10352</v>
      </c>
      <c r="L1737" t="s">
        <v>10325</v>
      </c>
      <c r="M1737" t="s">
        <v>10326</v>
      </c>
      <c r="N1737" t="s">
        <v>12842</v>
      </c>
      <c r="O1737" t="s">
        <v>10327</v>
      </c>
      <c r="P1737" t="s">
        <v>10328</v>
      </c>
      <c r="Q1737" t="s">
        <v>10329</v>
      </c>
      <c r="R1737" t="s">
        <v>10327</v>
      </c>
      <c r="S1737" t="s">
        <v>10327</v>
      </c>
      <c r="T1737" t="s">
        <v>10330</v>
      </c>
      <c r="U1737" t="str">
        <f t="shared" si="27"/>
        <v>6222022515000128798200</v>
      </c>
      <c r="X1737" t="e">
        <f>VLOOKUP(C1737,自助退!L:V,11,FALSE)</f>
        <v>#N/A</v>
      </c>
    </row>
    <row r="1738" spans="1:24">
      <c r="A1738" t="s">
        <v>12842</v>
      </c>
      <c r="B1738" t="s">
        <v>4685</v>
      </c>
      <c r="C1738" t="s">
        <v>10083</v>
      </c>
      <c r="D1738">
        <v>992</v>
      </c>
      <c r="E1738" t="s">
        <v>12980</v>
      </c>
      <c r="F1738" t="s">
        <v>88</v>
      </c>
      <c r="G1738" t="s">
        <v>10085</v>
      </c>
      <c r="H1738" t="s">
        <v>4687</v>
      </c>
      <c r="I1738" t="s">
        <v>10322</v>
      </c>
      <c r="J1738" t="s">
        <v>10351</v>
      </c>
      <c r="K1738" t="s">
        <v>10352</v>
      </c>
      <c r="L1738" t="s">
        <v>10325</v>
      </c>
      <c r="M1738" t="s">
        <v>10326</v>
      </c>
      <c r="N1738" t="s">
        <v>12842</v>
      </c>
      <c r="O1738" t="s">
        <v>10327</v>
      </c>
      <c r="P1738" t="s">
        <v>10328</v>
      </c>
      <c r="Q1738" t="s">
        <v>10329</v>
      </c>
      <c r="R1738" t="s">
        <v>10327</v>
      </c>
      <c r="S1738" t="s">
        <v>10327</v>
      </c>
      <c r="T1738" t="s">
        <v>10330</v>
      </c>
      <c r="U1738" t="str">
        <f t="shared" si="27"/>
        <v>6222350012957971992</v>
      </c>
      <c r="V1738" t="e">
        <f>VLOOKUP(U1738,网银退汇!F:G,2,FALSE)</f>
        <v>#N/A</v>
      </c>
      <c r="W1738" t="e">
        <f>VLOOKUP(U1738,网银退汇!F:O,10,FALSE)</f>
        <v>#N/A</v>
      </c>
      <c r="X1738" t="e">
        <f>VLOOKUP(C1738,自助退!L:V,11,FALSE)</f>
        <v>#N/A</v>
      </c>
    </row>
    <row r="1739" spans="1:24">
      <c r="A1739" t="s">
        <v>12842</v>
      </c>
      <c r="B1739" t="s">
        <v>4688</v>
      </c>
      <c r="C1739" t="s">
        <v>10086</v>
      </c>
      <c r="D1739">
        <v>393</v>
      </c>
      <c r="E1739" t="s">
        <v>12981</v>
      </c>
      <c r="F1739" t="s">
        <v>88</v>
      </c>
      <c r="G1739" t="s">
        <v>10088</v>
      </c>
      <c r="H1739" t="s">
        <v>4690</v>
      </c>
      <c r="I1739" t="s">
        <v>10322</v>
      </c>
      <c r="J1739" t="s">
        <v>10359</v>
      </c>
      <c r="K1739" t="s">
        <v>10360</v>
      </c>
      <c r="L1739" t="s">
        <v>10325</v>
      </c>
      <c r="M1739" t="s">
        <v>10326</v>
      </c>
      <c r="N1739" t="s">
        <v>12842</v>
      </c>
      <c r="O1739" t="s">
        <v>10327</v>
      </c>
      <c r="P1739" t="s">
        <v>10328</v>
      </c>
      <c r="Q1739" t="s">
        <v>10329</v>
      </c>
      <c r="R1739" t="s">
        <v>10327</v>
      </c>
      <c r="S1739" t="s">
        <v>10327</v>
      </c>
      <c r="T1739" t="s">
        <v>10330</v>
      </c>
      <c r="U1739" t="str">
        <f t="shared" si="27"/>
        <v>6217852700000260479393</v>
      </c>
      <c r="V1739" t="e">
        <f>VLOOKUP(U1739,网银退汇!F:G,2,FALSE)</f>
        <v>#N/A</v>
      </c>
      <c r="W1739" t="e">
        <f>VLOOKUP(U1739,网银退汇!F:O,10,FALSE)</f>
        <v>#N/A</v>
      </c>
      <c r="X1739" t="e">
        <f>VLOOKUP(C1739,自助退!L:V,11,FALSE)</f>
        <v>#N/A</v>
      </c>
    </row>
    <row r="1740" spans="1:24">
      <c r="A1740" t="s">
        <v>12842</v>
      </c>
      <c r="B1740" t="s">
        <v>4691</v>
      </c>
      <c r="C1740" t="s">
        <v>10089</v>
      </c>
      <c r="D1740">
        <v>238</v>
      </c>
      <c r="E1740" t="s">
        <v>12982</v>
      </c>
      <c r="F1740" t="s">
        <v>88</v>
      </c>
      <c r="G1740" t="s">
        <v>10091</v>
      </c>
      <c r="H1740" t="s">
        <v>4696</v>
      </c>
      <c r="I1740" t="s">
        <v>10542</v>
      </c>
      <c r="J1740" t="s">
        <v>10543</v>
      </c>
      <c r="K1740" t="s">
        <v>10544</v>
      </c>
      <c r="L1740" t="s">
        <v>10325</v>
      </c>
      <c r="M1740" t="s">
        <v>10326</v>
      </c>
      <c r="N1740" t="s">
        <v>12842</v>
      </c>
      <c r="O1740" t="s">
        <v>10327</v>
      </c>
      <c r="P1740" t="s">
        <v>10328</v>
      </c>
      <c r="Q1740" t="s">
        <v>10329</v>
      </c>
      <c r="R1740" t="s">
        <v>10327</v>
      </c>
      <c r="S1740" t="s">
        <v>10327</v>
      </c>
      <c r="T1740" t="s">
        <v>10330</v>
      </c>
      <c r="U1740" t="str">
        <f t="shared" si="27"/>
        <v>6217790001094256456238</v>
      </c>
      <c r="V1740" t="e">
        <f>VLOOKUP(U1740,网银退汇!F:G,2,FALSE)</f>
        <v>#N/A</v>
      </c>
      <c r="W1740" t="e">
        <f>VLOOKUP(U1740,网银退汇!F:O,10,FALSE)</f>
        <v>#N/A</v>
      </c>
      <c r="X1740" t="e">
        <f>VLOOKUP(C1740,自助退!L:V,11,FALSE)</f>
        <v>#N/A</v>
      </c>
    </row>
    <row r="1741" spans="1:24">
      <c r="A1741" t="s">
        <v>12842</v>
      </c>
      <c r="B1741" t="s">
        <v>4694</v>
      </c>
      <c r="C1741" t="s">
        <v>10092</v>
      </c>
      <c r="D1741">
        <v>400</v>
      </c>
      <c r="E1741" t="s">
        <v>12983</v>
      </c>
      <c r="F1741" t="s">
        <v>88</v>
      </c>
      <c r="G1741" t="s">
        <v>10094</v>
      </c>
      <c r="H1741" t="s">
        <v>4696</v>
      </c>
      <c r="I1741" t="s">
        <v>10542</v>
      </c>
      <c r="J1741" t="s">
        <v>10543</v>
      </c>
      <c r="K1741" t="s">
        <v>10544</v>
      </c>
      <c r="L1741" t="s">
        <v>10325</v>
      </c>
      <c r="M1741" t="s">
        <v>10326</v>
      </c>
      <c r="N1741" t="s">
        <v>12842</v>
      </c>
      <c r="O1741" t="s">
        <v>10327</v>
      </c>
      <c r="P1741" t="s">
        <v>10328</v>
      </c>
      <c r="Q1741" t="s">
        <v>10329</v>
      </c>
      <c r="R1741" t="s">
        <v>10327</v>
      </c>
      <c r="S1741" t="s">
        <v>10327</v>
      </c>
      <c r="T1741" t="s">
        <v>10330</v>
      </c>
      <c r="U1741" t="str">
        <f t="shared" si="27"/>
        <v>6228930001140218672400</v>
      </c>
      <c r="V1741" t="e">
        <f>VLOOKUP(U1741,网银退汇!F:G,2,FALSE)</f>
        <v>#N/A</v>
      </c>
      <c r="W1741" t="e">
        <f>VLOOKUP(U1741,网银退汇!F:O,10,FALSE)</f>
        <v>#N/A</v>
      </c>
      <c r="X1741" t="e">
        <f>VLOOKUP(C1741,自助退!L:V,11,FALSE)</f>
        <v>#N/A</v>
      </c>
    </row>
    <row r="1742" spans="1:24">
      <c r="A1742" t="s">
        <v>12842</v>
      </c>
      <c r="B1742" t="s">
        <v>4697</v>
      </c>
      <c r="C1742" t="s">
        <v>10095</v>
      </c>
      <c r="D1742">
        <v>246</v>
      </c>
      <c r="E1742" t="s">
        <v>12984</v>
      </c>
      <c r="F1742" t="s">
        <v>88</v>
      </c>
      <c r="G1742" t="s">
        <v>10097</v>
      </c>
      <c r="H1742" t="s">
        <v>4699</v>
      </c>
      <c r="I1742" t="s">
        <v>10656</v>
      </c>
      <c r="J1742" t="s">
        <v>10657</v>
      </c>
      <c r="K1742" t="s">
        <v>10402</v>
      </c>
      <c r="L1742" t="s">
        <v>10325</v>
      </c>
      <c r="M1742" t="s">
        <v>10326</v>
      </c>
      <c r="N1742" t="s">
        <v>12842</v>
      </c>
      <c r="O1742" t="s">
        <v>10403</v>
      </c>
      <c r="P1742" t="s">
        <v>10328</v>
      </c>
      <c r="Q1742" t="s">
        <v>10329</v>
      </c>
      <c r="R1742" t="s">
        <v>10327</v>
      </c>
      <c r="S1742" t="s">
        <v>10327</v>
      </c>
      <c r="T1742" t="s">
        <v>10330</v>
      </c>
      <c r="U1742" t="str">
        <f t="shared" si="27"/>
        <v>6231900000042697066246</v>
      </c>
      <c r="V1742" t="e">
        <f>VLOOKUP(U1742,网银退汇!F:G,2,FALSE)</f>
        <v>#N/A</v>
      </c>
      <c r="W1742" t="e">
        <f>VLOOKUP(U1742,网银退汇!F:O,10,FALSE)</f>
        <v>#N/A</v>
      </c>
      <c r="X1742" t="e">
        <f>VLOOKUP(C1742,自助退!L:V,11,FALSE)</f>
        <v>#N/A</v>
      </c>
    </row>
    <row r="1743" spans="1:24">
      <c r="A1743" t="s">
        <v>12842</v>
      </c>
      <c r="B1743" t="s">
        <v>4700</v>
      </c>
      <c r="C1743" t="s">
        <v>10098</v>
      </c>
      <c r="D1743">
        <v>247</v>
      </c>
      <c r="E1743" t="s">
        <v>12985</v>
      </c>
      <c r="F1743" t="s">
        <v>88</v>
      </c>
      <c r="G1743" t="s">
        <v>10097</v>
      </c>
      <c r="H1743" t="s">
        <v>4699</v>
      </c>
      <c r="I1743" t="s">
        <v>10656</v>
      </c>
      <c r="J1743" t="s">
        <v>10657</v>
      </c>
      <c r="K1743" t="s">
        <v>10402</v>
      </c>
      <c r="L1743" t="s">
        <v>10325</v>
      </c>
      <c r="M1743" t="s">
        <v>10326</v>
      </c>
      <c r="N1743" t="s">
        <v>12842</v>
      </c>
      <c r="O1743" t="s">
        <v>10403</v>
      </c>
      <c r="P1743" t="s">
        <v>10328</v>
      </c>
      <c r="Q1743" t="s">
        <v>10329</v>
      </c>
      <c r="R1743" t="s">
        <v>10327</v>
      </c>
      <c r="S1743" t="s">
        <v>10327</v>
      </c>
      <c r="T1743" t="s">
        <v>10330</v>
      </c>
      <c r="U1743" t="str">
        <f t="shared" si="27"/>
        <v>6231900000042697066247</v>
      </c>
      <c r="V1743" t="e">
        <f>VLOOKUP(U1743,网银退汇!F:G,2,FALSE)</f>
        <v>#N/A</v>
      </c>
      <c r="W1743" t="e">
        <f>VLOOKUP(U1743,网银退汇!F:O,10,FALSE)</f>
        <v>#N/A</v>
      </c>
      <c r="X1743" t="e">
        <f>VLOOKUP(C1743,自助退!L:V,11,FALSE)</f>
        <v>#N/A</v>
      </c>
    </row>
    <row r="1744" spans="1:24">
      <c r="A1744" t="s">
        <v>12842</v>
      </c>
      <c r="B1744" t="s">
        <v>10100</v>
      </c>
      <c r="C1744" t="s">
        <v>10101</v>
      </c>
      <c r="D1744">
        <v>3500</v>
      </c>
      <c r="E1744" t="s">
        <v>12986</v>
      </c>
      <c r="F1744" t="s">
        <v>10475</v>
      </c>
      <c r="G1744" t="s">
        <v>5141</v>
      </c>
      <c r="H1744" t="s">
        <v>4704</v>
      </c>
      <c r="I1744" t="s">
        <v>10416</v>
      </c>
      <c r="J1744" t="s">
        <v>10424</v>
      </c>
      <c r="K1744" t="s">
        <v>10425</v>
      </c>
      <c r="L1744" t="s">
        <v>10325</v>
      </c>
      <c r="M1744" t="s">
        <v>10364</v>
      </c>
      <c r="N1744" t="s">
        <v>12842</v>
      </c>
      <c r="O1744" t="s">
        <v>10327</v>
      </c>
      <c r="P1744" t="s">
        <v>10328</v>
      </c>
      <c r="Q1744" t="s">
        <v>10365</v>
      </c>
      <c r="R1744" t="s">
        <v>10327</v>
      </c>
      <c r="S1744" t="s">
        <v>10327</v>
      </c>
      <c r="T1744" t="s">
        <v>10366</v>
      </c>
      <c r="U1744" t="str">
        <f t="shared" si="27"/>
        <v>62225205946362073500</v>
      </c>
      <c r="V1744">
        <f>VLOOKUP(U1744,网银退汇!F:G,2,FALSE)</f>
        <v>3500</v>
      </c>
      <c r="W1744" t="str">
        <f>VLOOKUP(U1744,网银退汇!F:O,10,FALSE)</f>
        <v>20170630</v>
      </c>
      <c r="X1744">
        <f>VLOOKUP(C1744,自助退!L:V,11,FALSE)</f>
        <v>3500</v>
      </c>
    </row>
    <row r="1745" spans="1:24">
      <c r="A1745" t="s">
        <v>12842</v>
      </c>
      <c r="B1745" t="s">
        <v>4705</v>
      </c>
      <c r="C1745" t="s">
        <v>10103</v>
      </c>
      <c r="D1745">
        <v>7275</v>
      </c>
      <c r="E1745" t="s">
        <v>12987</v>
      </c>
      <c r="F1745" t="s">
        <v>88</v>
      </c>
      <c r="G1745" t="s">
        <v>10105</v>
      </c>
      <c r="H1745" t="s">
        <v>4707</v>
      </c>
      <c r="I1745" t="s">
        <v>10322</v>
      </c>
      <c r="J1745" t="s">
        <v>10331</v>
      </c>
      <c r="K1745" t="s">
        <v>10332</v>
      </c>
      <c r="L1745" t="s">
        <v>10325</v>
      </c>
      <c r="M1745" t="s">
        <v>10326</v>
      </c>
      <c r="N1745" t="s">
        <v>12842</v>
      </c>
      <c r="O1745" t="s">
        <v>10327</v>
      </c>
      <c r="P1745" t="s">
        <v>10328</v>
      </c>
      <c r="Q1745" t="s">
        <v>10329</v>
      </c>
      <c r="R1745" t="s">
        <v>10327</v>
      </c>
      <c r="S1745" t="s">
        <v>10327</v>
      </c>
      <c r="T1745" t="s">
        <v>10330</v>
      </c>
      <c r="U1745" t="str">
        <f t="shared" si="27"/>
        <v>62261742000015827275</v>
      </c>
      <c r="V1745" t="e">
        <f>VLOOKUP(U1745,网银退汇!F:G,2,FALSE)</f>
        <v>#N/A</v>
      </c>
      <c r="W1745" t="e">
        <f>VLOOKUP(U1745,网银退汇!F:O,10,FALSE)</f>
        <v>#N/A</v>
      </c>
      <c r="X1745" t="e">
        <f>VLOOKUP(C1745,自助退!L:V,11,FALSE)</f>
        <v>#N/A</v>
      </c>
    </row>
    <row r="1746" spans="1:24">
      <c r="A1746" t="s">
        <v>12842</v>
      </c>
      <c r="B1746" t="s">
        <v>4708</v>
      </c>
      <c r="C1746" t="s">
        <v>10106</v>
      </c>
      <c r="D1746">
        <v>100</v>
      </c>
      <c r="E1746" t="s">
        <v>12988</v>
      </c>
      <c r="F1746" t="s">
        <v>88</v>
      </c>
      <c r="G1746" t="s">
        <v>10108</v>
      </c>
      <c r="H1746" t="s">
        <v>12989</v>
      </c>
      <c r="I1746" t="s">
        <v>10322</v>
      </c>
      <c r="J1746" t="s">
        <v>10381</v>
      </c>
      <c r="K1746" t="s">
        <v>10382</v>
      </c>
      <c r="L1746" t="s">
        <v>10325</v>
      </c>
      <c r="M1746" t="s">
        <v>10326</v>
      </c>
      <c r="N1746" t="s">
        <v>12842</v>
      </c>
      <c r="O1746" t="s">
        <v>10327</v>
      </c>
      <c r="P1746" t="s">
        <v>10328</v>
      </c>
      <c r="Q1746" t="s">
        <v>10329</v>
      </c>
      <c r="R1746" t="s">
        <v>10327</v>
      </c>
      <c r="S1746" t="s">
        <v>10327</v>
      </c>
      <c r="T1746" t="s">
        <v>10330</v>
      </c>
      <c r="U1746" t="str">
        <f t="shared" si="27"/>
        <v>6228480868326350774100</v>
      </c>
      <c r="V1746" t="e">
        <f>VLOOKUP(U1746,网银退汇!F:G,2,FALSE)</f>
        <v>#N/A</v>
      </c>
      <c r="W1746" t="e">
        <f>VLOOKUP(U1746,网银退汇!F:O,10,FALSE)</f>
        <v>#N/A</v>
      </c>
      <c r="X1746" t="e">
        <f>VLOOKUP(C1746,自助退!L:V,11,FALSE)</f>
        <v>#N/A</v>
      </c>
    </row>
    <row r="1747" spans="1:24">
      <c r="A1747" t="s">
        <v>12842</v>
      </c>
      <c r="B1747" t="s">
        <v>4711</v>
      </c>
      <c r="C1747" t="s">
        <v>10109</v>
      </c>
      <c r="D1747">
        <v>1200</v>
      </c>
      <c r="E1747" t="s">
        <v>12990</v>
      </c>
      <c r="F1747" t="s">
        <v>88</v>
      </c>
      <c r="G1747" t="s">
        <v>10105</v>
      </c>
      <c r="H1747" t="s">
        <v>4707</v>
      </c>
      <c r="I1747" t="s">
        <v>10322</v>
      </c>
      <c r="J1747" t="s">
        <v>10331</v>
      </c>
      <c r="K1747" t="s">
        <v>10332</v>
      </c>
      <c r="L1747" t="s">
        <v>10325</v>
      </c>
      <c r="M1747" t="s">
        <v>10326</v>
      </c>
      <c r="N1747" t="s">
        <v>12842</v>
      </c>
      <c r="O1747" t="s">
        <v>10327</v>
      </c>
      <c r="P1747" t="s">
        <v>10328</v>
      </c>
      <c r="Q1747" t="s">
        <v>10329</v>
      </c>
      <c r="R1747" t="s">
        <v>10327</v>
      </c>
      <c r="S1747" t="s">
        <v>10327</v>
      </c>
      <c r="T1747" t="s">
        <v>10330</v>
      </c>
      <c r="U1747" t="str">
        <f t="shared" si="27"/>
        <v>62261742000015821200</v>
      </c>
      <c r="V1747" t="e">
        <f>VLOOKUP(U1747,网银退汇!F:G,2,FALSE)</f>
        <v>#N/A</v>
      </c>
      <c r="W1747" t="e">
        <f>VLOOKUP(U1747,网银退汇!F:O,10,FALSE)</f>
        <v>#N/A</v>
      </c>
      <c r="X1747" t="e">
        <f>VLOOKUP(C1747,自助退!L:V,11,FALSE)</f>
        <v>#N/A</v>
      </c>
    </row>
    <row r="1748" spans="1:24">
      <c r="A1748" t="s">
        <v>12842</v>
      </c>
      <c r="B1748" t="s">
        <v>4714</v>
      </c>
      <c r="C1748" t="s">
        <v>10111</v>
      </c>
      <c r="D1748">
        <v>160</v>
      </c>
      <c r="E1748" t="s">
        <v>12991</v>
      </c>
      <c r="F1748" t="s">
        <v>88</v>
      </c>
      <c r="G1748" t="s">
        <v>10113</v>
      </c>
      <c r="H1748" t="s">
        <v>4716</v>
      </c>
      <c r="I1748" t="s">
        <v>10322</v>
      </c>
      <c r="J1748" t="s">
        <v>10351</v>
      </c>
      <c r="K1748" t="s">
        <v>10352</v>
      </c>
      <c r="L1748" t="s">
        <v>10325</v>
      </c>
      <c r="M1748" t="s">
        <v>10326</v>
      </c>
      <c r="N1748" t="s">
        <v>12842</v>
      </c>
      <c r="O1748" t="s">
        <v>10327</v>
      </c>
      <c r="P1748" t="s">
        <v>10328</v>
      </c>
      <c r="Q1748" t="s">
        <v>10329</v>
      </c>
      <c r="R1748" t="s">
        <v>10327</v>
      </c>
      <c r="S1748" t="s">
        <v>10327</v>
      </c>
      <c r="T1748" t="s">
        <v>10330</v>
      </c>
      <c r="U1748" t="str">
        <f t="shared" si="27"/>
        <v>6212262502016843875160</v>
      </c>
      <c r="V1748" t="e">
        <f>VLOOKUP(U1748,网银退汇!F:G,2,FALSE)</f>
        <v>#N/A</v>
      </c>
      <c r="W1748" t="e">
        <f>VLOOKUP(U1748,网银退汇!F:O,10,FALSE)</f>
        <v>#N/A</v>
      </c>
      <c r="X1748" t="e">
        <f>VLOOKUP(C1748,自助退!L:V,11,FALSE)</f>
        <v>#N/A</v>
      </c>
    </row>
    <row r="1749" spans="1:24">
      <c r="A1749" t="s">
        <v>12842</v>
      </c>
      <c r="B1749" t="s">
        <v>4717</v>
      </c>
      <c r="C1749" t="s">
        <v>10114</v>
      </c>
      <c r="D1749">
        <v>500</v>
      </c>
      <c r="E1749" t="s">
        <v>12992</v>
      </c>
      <c r="F1749" t="s">
        <v>88</v>
      </c>
      <c r="G1749" t="s">
        <v>10116</v>
      </c>
      <c r="H1749" t="s">
        <v>12993</v>
      </c>
      <c r="I1749" t="s">
        <v>10322</v>
      </c>
      <c r="J1749" t="s">
        <v>10348</v>
      </c>
      <c r="K1749" t="s">
        <v>10349</v>
      </c>
      <c r="L1749" t="s">
        <v>10325</v>
      </c>
      <c r="M1749" t="s">
        <v>10326</v>
      </c>
      <c r="N1749" t="s">
        <v>12842</v>
      </c>
      <c r="O1749" t="s">
        <v>10327</v>
      </c>
      <c r="P1749" t="s">
        <v>10328</v>
      </c>
      <c r="Q1749" t="s">
        <v>10329</v>
      </c>
      <c r="R1749" t="s">
        <v>10327</v>
      </c>
      <c r="S1749" t="s">
        <v>10327</v>
      </c>
      <c r="T1749" t="s">
        <v>10330</v>
      </c>
      <c r="U1749" t="str">
        <f t="shared" si="27"/>
        <v>6227003900230144553500</v>
      </c>
      <c r="V1749" t="e">
        <f>VLOOKUP(U1749,网银退汇!F:G,2,FALSE)</f>
        <v>#N/A</v>
      </c>
      <c r="W1749" t="e">
        <f>VLOOKUP(U1749,网银退汇!F:O,10,FALSE)</f>
        <v>#N/A</v>
      </c>
      <c r="X1749" t="e">
        <f>VLOOKUP(C1749,自助退!L:V,11,FALSE)</f>
        <v>#N/A</v>
      </c>
    </row>
    <row r="1750" spans="1:24">
      <c r="A1750" t="s">
        <v>12842</v>
      </c>
      <c r="B1750" t="s">
        <v>4720</v>
      </c>
      <c r="C1750" t="s">
        <v>10117</v>
      </c>
      <c r="D1750">
        <v>5000</v>
      </c>
      <c r="E1750" t="s">
        <v>12994</v>
      </c>
      <c r="F1750" t="s">
        <v>88</v>
      </c>
      <c r="G1750" t="s">
        <v>10119</v>
      </c>
      <c r="H1750" t="s">
        <v>12995</v>
      </c>
      <c r="I1750" t="s">
        <v>10369</v>
      </c>
      <c r="J1750" t="s">
        <v>10370</v>
      </c>
      <c r="K1750" t="s">
        <v>10371</v>
      </c>
      <c r="L1750" t="s">
        <v>10325</v>
      </c>
      <c r="M1750" t="s">
        <v>10326</v>
      </c>
      <c r="N1750" t="s">
        <v>12842</v>
      </c>
      <c r="O1750" t="s">
        <v>10327</v>
      </c>
      <c r="P1750" t="s">
        <v>10328</v>
      </c>
      <c r="Q1750" t="s">
        <v>10329</v>
      </c>
      <c r="R1750" t="s">
        <v>10327</v>
      </c>
      <c r="S1750" t="s">
        <v>10327</v>
      </c>
      <c r="T1750" t="s">
        <v>10330</v>
      </c>
      <c r="U1750" t="str">
        <f t="shared" si="27"/>
        <v>62176819008345015000</v>
      </c>
      <c r="V1750" t="e">
        <f>VLOOKUP(U1750,网银退汇!F:G,2,FALSE)</f>
        <v>#N/A</v>
      </c>
      <c r="W1750" t="e">
        <f>VLOOKUP(U1750,网银退汇!F:O,10,FALSE)</f>
        <v>#N/A</v>
      </c>
      <c r="X1750" t="e">
        <f>VLOOKUP(C1750,自助退!L:V,11,FALSE)</f>
        <v>#N/A</v>
      </c>
    </row>
    <row r="1751" spans="1:24">
      <c r="A1751" t="s">
        <v>12842</v>
      </c>
      <c r="B1751" t="s">
        <v>4723</v>
      </c>
      <c r="C1751" t="s">
        <v>10120</v>
      </c>
      <c r="D1751">
        <v>100</v>
      </c>
      <c r="E1751" t="s">
        <v>12996</v>
      </c>
      <c r="F1751" t="s">
        <v>88</v>
      </c>
      <c r="G1751" t="s">
        <v>10122</v>
      </c>
      <c r="H1751" t="s">
        <v>233</v>
      </c>
      <c r="I1751" t="s">
        <v>10322</v>
      </c>
      <c r="J1751" t="s">
        <v>10351</v>
      </c>
      <c r="K1751" t="s">
        <v>10352</v>
      </c>
      <c r="L1751" t="s">
        <v>10325</v>
      </c>
      <c r="M1751" t="s">
        <v>10326</v>
      </c>
      <c r="N1751" t="s">
        <v>12842</v>
      </c>
      <c r="O1751" t="s">
        <v>10327</v>
      </c>
      <c r="P1751" t="s">
        <v>10328</v>
      </c>
      <c r="Q1751" t="s">
        <v>10329</v>
      </c>
      <c r="R1751" t="s">
        <v>10327</v>
      </c>
      <c r="S1751" t="s">
        <v>10327</v>
      </c>
      <c r="T1751" t="s">
        <v>10330</v>
      </c>
      <c r="U1751" t="str">
        <f t="shared" si="27"/>
        <v>6217232502001324432100</v>
      </c>
      <c r="V1751" t="e">
        <f>VLOOKUP(U1751,网银退汇!F:G,2,FALSE)</f>
        <v>#N/A</v>
      </c>
      <c r="W1751" t="e">
        <f>VLOOKUP(U1751,网银退汇!F:O,10,FALSE)</f>
        <v>#N/A</v>
      </c>
      <c r="X1751" t="e">
        <f>VLOOKUP(C1751,自助退!L:V,11,FALSE)</f>
        <v>#N/A</v>
      </c>
    </row>
    <row r="1752" spans="1:24">
      <c r="A1752" t="s">
        <v>12842</v>
      </c>
      <c r="B1752" t="s">
        <v>4726</v>
      </c>
      <c r="C1752" t="s">
        <v>10123</v>
      </c>
      <c r="D1752">
        <v>65</v>
      </c>
      <c r="E1752" t="s">
        <v>12997</v>
      </c>
      <c r="F1752" t="s">
        <v>88</v>
      </c>
      <c r="G1752" t="s">
        <v>10125</v>
      </c>
      <c r="H1752" t="s">
        <v>4768</v>
      </c>
      <c r="I1752" t="s">
        <v>10322</v>
      </c>
      <c r="J1752" t="s">
        <v>10381</v>
      </c>
      <c r="K1752" t="s">
        <v>10382</v>
      </c>
      <c r="L1752" t="s">
        <v>10325</v>
      </c>
      <c r="M1752" t="s">
        <v>10326</v>
      </c>
      <c r="N1752" t="s">
        <v>12842</v>
      </c>
      <c r="O1752" t="s">
        <v>10327</v>
      </c>
      <c r="P1752" t="s">
        <v>10328</v>
      </c>
      <c r="Q1752" t="s">
        <v>10329</v>
      </c>
      <c r="R1752" t="s">
        <v>10327</v>
      </c>
      <c r="S1752" t="s">
        <v>10327</v>
      </c>
      <c r="T1752" t="s">
        <v>10330</v>
      </c>
      <c r="U1752" t="str">
        <f t="shared" si="27"/>
        <v>622848193109732021765</v>
      </c>
      <c r="V1752" t="e">
        <f>VLOOKUP(U1752,网银退汇!F:G,2,FALSE)</f>
        <v>#N/A</v>
      </c>
      <c r="W1752" t="e">
        <f>VLOOKUP(U1752,网银退汇!F:O,10,FALSE)</f>
        <v>#N/A</v>
      </c>
      <c r="X1752" t="e">
        <f>VLOOKUP(C1752,自助退!L:V,11,FALSE)</f>
        <v>#N/A</v>
      </c>
    </row>
    <row r="1753" spans="1:24">
      <c r="A1753" t="s">
        <v>12842</v>
      </c>
      <c r="B1753" t="s">
        <v>10126</v>
      </c>
      <c r="C1753" t="s">
        <v>10127</v>
      </c>
      <c r="D1753">
        <v>400</v>
      </c>
      <c r="E1753" t="s">
        <v>12998</v>
      </c>
      <c r="F1753" t="s">
        <v>10740</v>
      </c>
      <c r="G1753" t="s">
        <v>5142</v>
      </c>
      <c r="H1753" t="s">
        <v>4730</v>
      </c>
      <c r="I1753" t="s">
        <v>10656</v>
      </c>
      <c r="J1753" t="s">
        <v>10657</v>
      </c>
      <c r="K1753" t="s">
        <v>10402</v>
      </c>
      <c r="L1753" t="s">
        <v>10325</v>
      </c>
      <c r="M1753" t="s">
        <v>10364</v>
      </c>
      <c r="N1753" t="s">
        <v>12842</v>
      </c>
      <c r="O1753" t="s">
        <v>10403</v>
      </c>
      <c r="P1753" t="s">
        <v>10328</v>
      </c>
      <c r="Q1753" t="s">
        <v>10365</v>
      </c>
      <c r="R1753" t="s">
        <v>10327</v>
      </c>
      <c r="S1753" t="s">
        <v>10327</v>
      </c>
      <c r="T1753" t="s">
        <v>10366</v>
      </c>
      <c r="U1753" t="str">
        <f t="shared" si="27"/>
        <v>6231900000064629054400</v>
      </c>
      <c r="V1753">
        <f>VLOOKUP(U1753,网银退汇!F:G,2,FALSE)</f>
        <v>400</v>
      </c>
      <c r="W1753" t="str">
        <f>VLOOKUP(U1753,网银退汇!F:O,10,FALSE)</f>
        <v>20170630</v>
      </c>
      <c r="X1753">
        <f>VLOOKUP(C1753,自助退!L:V,11,FALSE)</f>
        <v>400</v>
      </c>
    </row>
    <row r="1754" spans="1:24">
      <c r="A1754" t="s">
        <v>12842</v>
      </c>
      <c r="B1754" t="s">
        <v>4731</v>
      </c>
      <c r="C1754" t="s">
        <v>10129</v>
      </c>
      <c r="D1754">
        <v>132</v>
      </c>
      <c r="E1754" t="s">
        <v>12999</v>
      </c>
      <c r="F1754" t="s">
        <v>88</v>
      </c>
      <c r="G1754" t="s">
        <v>10131</v>
      </c>
      <c r="H1754" t="s">
        <v>4521</v>
      </c>
      <c r="I1754" t="s">
        <v>10322</v>
      </c>
      <c r="J1754" t="s">
        <v>10348</v>
      </c>
      <c r="K1754" t="s">
        <v>10349</v>
      </c>
      <c r="L1754" t="s">
        <v>10325</v>
      </c>
      <c r="M1754" t="s">
        <v>10326</v>
      </c>
      <c r="N1754" t="s">
        <v>12842</v>
      </c>
      <c r="O1754" t="s">
        <v>10327</v>
      </c>
      <c r="P1754" t="s">
        <v>10328</v>
      </c>
      <c r="Q1754" t="s">
        <v>10329</v>
      </c>
      <c r="R1754" t="s">
        <v>10327</v>
      </c>
      <c r="S1754" t="s">
        <v>10327</v>
      </c>
      <c r="T1754" t="s">
        <v>10330</v>
      </c>
      <c r="U1754" t="str">
        <f t="shared" si="27"/>
        <v>6259656240198469132</v>
      </c>
      <c r="V1754" t="e">
        <f>VLOOKUP(U1754,网银退汇!F:G,2,FALSE)</f>
        <v>#N/A</v>
      </c>
      <c r="W1754" t="e">
        <f>VLOOKUP(U1754,网银退汇!F:O,10,FALSE)</f>
        <v>#N/A</v>
      </c>
      <c r="X1754" t="e">
        <f>VLOOKUP(C1754,自助退!L:V,11,FALSE)</f>
        <v>#N/A</v>
      </c>
    </row>
    <row r="1755" spans="1:24">
      <c r="A1755" t="s">
        <v>12842</v>
      </c>
      <c r="B1755" t="s">
        <v>4733</v>
      </c>
      <c r="C1755" t="s">
        <v>10132</v>
      </c>
      <c r="D1755">
        <v>600</v>
      </c>
      <c r="E1755" t="s">
        <v>13000</v>
      </c>
      <c r="F1755" t="s">
        <v>88</v>
      </c>
      <c r="G1755" t="s">
        <v>10134</v>
      </c>
      <c r="H1755" t="s">
        <v>13001</v>
      </c>
      <c r="I1755" t="s">
        <v>10322</v>
      </c>
      <c r="J1755" t="s">
        <v>10359</v>
      </c>
      <c r="K1755" t="s">
        <v>10360</v>
      </c>
      <c r="L1755" t="s">
        <v>10325</v>
      </c>
      <c r="M1755" t="s">
        <v>10326</v>
      </c>
      <c r="N1755" t="s">
        <v>12842</v>
      </c>
      <c r="O1755" t="s">
        <v>10327</v>
      </c>
      <c r="P1755" t="s">
        <v>10328</v>
      </c>
      <c r="Q1755" t="s">
        <v>10329</v>
      </c>
      <c r="R1755" t="s">
        <v>10327</v>
      </c>
      <c r="S1755" t="s">
        <v>10327</v>
      </c>
      <c r="T1755" t="s">
        <v>10330</v>
      </c>
      <c r="U1755" t="str">
        <f t="shared" si="27"/>
        <v>6259065003715594600</v>
      </c>
      <c r="V1755" t="e">
        <f>VLOOKUP(U1755,网银退汇!F:G,2,FALSE)</f>
        <v>#N/A</v>
      </c>
      <c r="W1755" t="e">
        <f>VLOOKUP(U1755,网银退汇!F:O,10,FALSE)</f>
        <v>#N/A</v>
      </c>
      <c r="X1755" t="e">
        <f>VLOOKUP(C1755,自助退!L:V,11,FALSE)</f>
        <v>#N/A</v>
      </c>
    </row>
    <row r="1756" spans="1:24">
      <c r="A1756" t="s">
        <v>12842</v>
      </c>
      <c r="B1756" t="s">
        <v>10135</v>
      </c>
      <c r="C1756" t="s">
        <v>10136</v>
      </c>
      <c r="D1756">
        <v>4400</v>
      </c>
      <c r="E1756" t="s">
        <v>13002</v>
      </c>
      <c r="F1756" t="s">
        <v>10363</v>
      </c>
      <c r="G1756" t="s">
        <v>5143</v>
      </c>
      <c r="H1756" t="s">
        <v>4737</v>
      </c>
      <c r="I1756" t="s">
        <v>10322</v>
      </c>
      <c r="J1756" t="s">
        <v>10351</v>
      </c>
      <c r="K1756" t="s">
        <v>10352</v>
      </c>
      <c r="L1756" t="s">
        <v>10325</v>
      </c>
      <c r="M1756" t="s">
        <v>10364</v>
      </c>
      <c r="N1756" t="s">
        <v>12842</v>
      </c>
      <c r="O1756" t="s">
        <v>10327</v>
      </c>
      <c r="P1756" t="s">
        <v>10328</v>
      </c>
      <c r="Q1756" t="s">
        <v>10365</v>
      </c>
      <c r="R1756" t="s">
        <v>10327</v>
      </c>
      <c r="S1756" t="s">
        <v>10327</v>
      </c>
      <c r="T1756" t="s">
        <v>10366</v>
      </c>
      <c r="U1756" t="str">
        <f t="shared" si="27"/>
        <v>62223400479644234400</v>
      </c>
      <c r="V1756">
        <f>VLOOKUP(U1756,网银退汇!F:G,2,FALSE)</f>
        <v>4400</v>
      </c>
      <c r="W1756" t="str">
        <f>VLOOKUP(U1756,网银退汇!F:O,10,FALSE)</f>
        <v>20170630</v>
      </c>
      <c r="X1756">
        <f>VLOOKUP(C1756,自助退!L:V,11,FALSE)</f>
        <v>4400</v>
      </c>
    </row>
    <row r="1757" spans="1:24">
      <c r="A1757" t="s">
        <v>12842</v>
      </c>
      <c r="B1757" t="s">
        <v>4738</v>
      </c>
      <c r="C1757" t="s">
        <v>10138</v>
      </c>
      <c r="D1757">
        <v>3643</v>
      </c>
      <c r="E1757" t="s">
        <v>13003</v>
      </c>
      <c r="F1757" t="s">
        <v>88</v>
      </c>
      <c r="G1757" t="s">
        <v>10140</v>
      </c>
      <c r="H1757" t="s">
        <v>4737</v>
      </c>
      <c r="I1757" t="s">
        <v>10322</v>
      </c>
      <c r="J1757" t="s">
        <v>10348</v>
      </c>
      <c r="K1757" t="s">
        <v>10349</v>
      </c>
      <c r="L1757" t="s">
        <v>10325</v>
      </c>
      <c r="M1757" t="s">
        <v>10326</v>
      </c>
      <c r="N1757" t="s">
        <v>12842</v>
      </c>
      <c r="O1757" t="s">
        <v>10327</v>
      </c>
      <c r="P1757" t="s">
        <v>10328</v>
      </c>
      <c r="Q1757" t="s">
        <v>10329</v>
      </c>
      <c r="R1757" t="s">
        <v>10327</v>
      </c>
      <c r="S1757" t="s">
        <v>10327</v>
      </c>
      <c r="T1757" t="s">
        <v>10330</v>
      </c>
      <c r="U1757" t="str">
        <f t="shared" si="27"/>
        <v>62216828102448273643</v>
      </c>
      <c r="V1757" t="e">
        <f>VLOOKUP(U1757,网银退汇!F:G,2,FALSE)</f>
        <v>#N/A</v>
      </c>
      <c r="W1757" t="e">
        <f>VLOOKUP(U1757,网银退汇!F:O,10,FALSE)</f>
        <v>#N/A</v>
      </c>
      <c r="X1757" t="e">
        <f>VLOOKUP(C1757,自助退!L:V,11,FALSE)</f>
        <v>#N/A</v>
      </c>
    </row>
    <row r="1758" spans="1:24">
      <c r="A1758" t="s">
        <v>12842</v>
      </c>
      <c r="B1758" t="s">
        <v>4739</v>
      </c>
      <c r="C1758" t="s">
        <v>10141</v>
      </c>
      <c r="D1758">
        <v>4175</v>
      </c>
      <c r="E1758" t="s">
        <v>13004</v>
      </c>
      <c r="F1758" t="s">
        <v>88</v>
      </c>
      <c r="G1758" t="s">
        <v>10143</v>
      </c>
      <c r="H1758" t="s">
        <v>4741</v>
      </c>
      <c r="I1758" t="s">
        <v>10322</v>
      </c>
      <c r="J1758" t="s">
        <v>10351</v>
      </c>
      <c r="K1758" t="s">
        <v>10352</v>
      </c>
      <c r="L1758" t="s">
        <v>10325</v>
      </c>
      <c r="M1758" t="s">
        <v>10326</v>
      </c>
      <c r="N1758" t="s">
        <v>12842</v>
      </c>
      <c r="O1758" t="s">
        <v>10327</v>
      </c>
      <c r="P1758" t="s">
        <v>10328</v>
      </c>
      <c r="Q1758" t="s">
        <v>10329</v>
      </c>
      <c r="R1758" t="s">
        <v>10327</v>
      </c>
      <c r="S1758" t="s">
        <v>10327</v>
      </c>
      <c r="T1758" t="s">
        <v>10330</v>
      </c>
      <c r="U1758" t="str">
        <f t="shared" si="27"/>
        <v>62172325070003119594175</v>
      </c>
      <c r="V1758" t="e">
        <f>VLOOKUP(U1758,网银退汇!F:G,2,FALSE)</f>
        <v>#N/A</v>
      </c>
      <c r="W1758" t="e">
        <f>VLOOKUP(U1758,网银退汇!F:O,10,FALSE)</f>
        <v>#N/A</v>
      </c>
      <c r="X1758" t="e">
        <f>VLOOKUP(C1758,自助退!L:V,11,FALSE)</f>
        <v>#N/A</v>
      </c>
    </row>
    <row r="1759" spans="1:24">
      <c r="A1759" t="s">
        <v>12842</v>
      </c>
      <c r="B1759" t="s">
        <v>4742</v>
      </c>
      <c r="C1759" t="s">
        <v>10144</v>
      </c>
      <c r="D1759">
        <v>200</v>
      </c>
      <c r="E1759" t="s">
        <v>13005</v>
      </c>
      <c r="F1759" t="s">
        <v>88</v>
      </c>
      <c r="G1759" t="s">
        <v>10146</v>
      </c>
      <c r="H1759" t="s">
        <v>4741</v>
      </c>
      <c r="I1759" t="s">
        <v>10322</v>
      </c>
      <c r="J1759" t="s">
        <v>10356</v>
      </c>
      <c r="K1759" t="s">
        <v>10357</v>
      </c>
      <c r="L1759" t="s">
        <v>10325</v>
      </c>
      <c r="M1759" t="s">
        <v>10326</v>
      </c>
      <c r="N1759" t="s">
        <v>12842</v>
      </c>
      <c r="O1759" t="s">
        <v>10327</v>
      </c>
      <c r="P1759" t="s">
        <v>10328</v>
      </c>
      <c r="Q1759" t="s">
        <v>10329</v>
      </c>
      <c r="R1759" t="s">
        <v>10327</v>
      </c>
      <c r="S1759" t="s">
        <v>10327</v>
      </c>
      <c r="T1759" t="s">
        <v>10330</v>
      </c>
      <c r="U1759" t="str">
        <f t="shared" si="27"/>
        <v>6259190045074022200</v>
      </c>
      <c r="V1759" t="e">
        <f>VLOOKUP(U1759,网银退汇!F:G,2,FALSE)</f>
        <v>#N/A</v>
      </c>
      <c r="W1759" t="e">
        <f>VLOOKUP(U1759,网银退汇!F:O,10,FALSE)</f>
        <v>#N/A</v>
      </c>
      <c r="X1759" t="e">
        <f>VLOOKUP(C1759,自助退!L:V,11,FALSE)</f>
        <v>#N/A</v>
      </c>
    </row>
    <row r="1760" spans="1:24">
      <c r="A1760" t="s">
        <v>12842</v>
      </c>
      <c r="B1760" t="s">
        <v>4743</v>
      </c>
      <c r="C1760" t="s">
        <v>10147</v>
      </c>
      <c r="D1760">
        <v>4200</v>
      </c>
      <c r="E1760" t="s">
        <v>13006</v>
      </c>
      <c r="F1760" t="s">
        <v>88</v>
      </c>
      <c r="G1760" t="s">
        <v>10149</v>
      </c>
      <c r="H1760" t="s">
        <v>4745</v>
      </c>
      <c r="I1760" t="s">
        <v>10416</v>
      </c>
      <c r="J1760" t="s">
        <v>10424</v>
      </c>
      <c r="K1760" t="s">
        <v>10425</v>
      </c>
      <c r="L1760" t="s">
        <v>10325</v>
      </c>
      <c r="M1760" t="s">
        <v>10326</v>
      </c>
      <c r="N1760" t="s">
        <v>12842</v>
      </c>
      <c r="O1760" t="s">
        <v>10327</v>
      </c>
      <c r="P1760" t="s">
        <v>10328</v>
      </c>
      <c r="Q1760" t="s">
        <v>10329</v>
      </c>
      <c r="R1760" t="s">
        <v>10327</v>
      </c>
      <c r="S1760" t="s">
        <v>10327</v>
      </c>
      <c r="T1760" t="s">
        <v>10330</v>
      </c>
      <c r="U1760" t="str">
        <f t="shared" si="27"/>
        <v>62225205906851174200</v>
      </c>
      <c r="V1760" t="e">
        <f>VLOOKUP(U1760,网银退汇!F:G,2,FALSE)</f>
        <v>#N/A</v>
      </c>
      <c r="W1760" t="e">
        <f>VLOOKUP(U1760,网银退汇!F:O,10,FALSE)</f>
        <v>#N/A</v>
      </c>
      <c r="X1760" t="e">
        <f>VLOOKUP(C1760,自助退!L:V,11,FALSE)</f>
        <v>#N/A</v>
      </c>
    </row>
    <row r="1761" spans="1:24">
      <c r="A1761" t="s">
        <v>12842</v>
      </c>
      <c r="B1761" t="s">
        <v>4746</v>
      </c>
      <c r="C1761" t="s">
        <v>10150</v>
      </c>
      <c r="D1761">
        <v>100</v>
      </c>
      <c r="E1761" t="s">
        <v>13007</v>
      </c>
      <c r="F1761" t="s">
        <v>88</v>
      </c>
      <c r="G1761" t="s">
        <v>10146</v>
      </c>
      <c r="H1761" t="s">
        <v>4741</v>
      </c>
      <c r="I1761" t="s">
        <v>10322</v>
      </c>
      <c r="J1761" t="s">
        <v>10356</v>
      </c>
      <c r="K1761" t="s">
        <v>10357</v>
      </c>
      <c r="L1761" t="s">
        <v>10325</v>
      </c>
      <c r="M1761" t="s">
        <v>10326</v>
      </c>
      <c r="N1761" t="s">
        <v>12842</v>
      </c>
      <c r="O1761" t="s">
        <v>10327</v>
      </c>
      <c r="P1761" t="s">
        <v>10328</v>
      </c>
      <c r="Q1761" t="s">
        <v>10329</v>
      </c>
      <c r="R1761" t="s">
        <v>10327</v>
      </c>
      <c r="S1761" t="s">
        <v>10327</v>
      </c>
      <c r="T1761" t="s">
        <v>10330</v>
      </c>
      <c r="U1761" t="str">
        <f t="shared" si="27"/>
        <v>6259190045074022100</v>
      </c>
      <c r="V1761" t="e">
        <f>VLOOKUP(U1761,网银退汇!F:G,2,FALSE)</f>
        <v>#N/A</v>
      </c>
      <c r="W1761" t="e">
        <f>VLOOKUP(U1761,网银退汇!F:O,10,FALSE)</f>
        <v>#N/A</v>
      </c>
      <c r="X1761" t="e">
        <f>VLOOKUP(C1761,自助退!L:V,11,FALSE)</f>
        <v>#N/A</v>
      </c>
    </row>
    <row r="1762" spans="1:24">
      <c r="A1762" t="s">
        <v>12842</v>
      </c>
      <c r="B1762" t="s">
        <v>4747</v>
      </c>
      <c r="C1762" t="s">
        <v>10152</v>
      </c>
      <c r="D1762">
        <v>1900</v>
      </c>
      <c r="E1762" t="s">
        <v>13008</v>
      </c>
      <c r="F1762" t="s">
        <v>88</v>
      </c>
      <c r="G1762" t="s">
        <v>10154</v>
      </c>
      <c r="H1762" t="s">
        <v>4749</v>
      </c>
      <c r="I1762" t="s">
        <v>10322</v>
      </c>
      <c r="J1762" t="s">
        <v>10351</v>
      </c>
      <c r="K1762" t="s">
        <v>10352</v>
      </c>
      <c r="L1762" t="s">
        <v>10325</v>
      </c>
      <c r="M1762" t="s">
        <v>10326</v>
      </c>
      <c r="N1762" t="s">
        <v>12842</v>
      </c>
      <c r="O1762" t="s">
        <v>10327</v>
      </c>
      <c r="P1762" t="s">
        <v>10328</v>
      </c>
      <c r="Q1762" t="s">
        <v>10329</v>
      </c>
      <c r="R1762" t="s">
        <v>10327</v>
      </c>
      <c r="S1762" t="s">
        <v>10327</v>
      </c>
      <c r="T1762" t="s">
        <v>10330</v>
      </c>
      <c r="U1762" t="str">
        <f t="shared" si="27"/>
        <v>62122625020286834911900</v>
      </c>
      <c r="V1762" t="e">
        <f>VLOOKUP(U1762,网银退汇!F:G,2,FALSE)</f>
        <v>#N/A</v>
      </c>
      <c r="W1762" t="e">
        <f>VLOOKUP(U1762,网银退汇!F:O,10,FALSE)</f>
        <v>#N/A</v>
      </c>
      <c r="X1762" t="e">
        <f>VLOOKUP(C1762,自助退!L:V,11,FALSE)</f>
        <v>#N/A</v>
      </c>
    </row>
    <row r="1763" spans="1:24">
      <c r="A1763" t="s">
        <v>12842</v>
      </c>
      <c r="B1763" t="s">
        <v>4750</v>
      </c>
      <c r="C1763" t="s">
        <v>10155</v>
      </c>
      <c r="D1763">
        <v>399</v>
      </c>
      <c r="E1763" t="s">
        <v>13009</v>
      </c>
      <c r="F1763" t="s">
        <v>88</v>
      </c>
      <c r="G1763" t="s">
        <v>10157</v>
      </c>
      <c r="H1763" t="s">
        <v>4752</v>
      </c>
      <c r="I1763" t="s">
        <v>10335</v>
      </c>
      <c r="J1763" t="s">
        <v>10</v>
      </c>
      <c r="K1763" t="s">
        <v>10336</v>
      </c>
      <c r="L1763" t="s">
        <v>10325</v>
      </c>
      <c r="M1763" t="s">
        <v>10326</v>
      </c>
      <c r="N1763" t="s">
        <v>12842</v>
      </c>
      <c r="O1763" t="s">
        <v>10327</v>
      </c>
      <c r="P1763" t="s">
        <v>10328</v>
      </c>
      <c r="Q1763" t="s">
        <v>10329</v>
      </c>
      <c r="R1763" t="s">
        <v>10327</v>
      </c>
      <c r="S1763" t="s">
        <v>10327</v>
      </c>
      <c r="T1763" t="s">
        <v>10330</v>
      </c>
      <c r="U1763" t="str">
        <f t="shared" si="27"/>
        <v>5187180011134966399</v>
      </c>
      <c r="V1763" t="e">
        <f>VLOOKUP(U1763,网银退汇!F:G,2,FALSE)</f>
        <v>#N/A</v>
      </c>
      <c r="W1763" t="e">
        <f>VLOOKUP(U1763,网银退汇!F:O,10,FALSE)</f>
        <v>#N/A</v>
      </c>
      <c r="X1763" t="e">
        <f>VLOOKUP(C1763,自助退!L:V,11,FALSE)</f>
        <v>#N/A</v>
      </c>
    </row>
    <row r="1764" spans="1:24">
      <c r="A1764" t="s">
        <v>12842</v>
      </c>
      <c r="B1764" t="s">
        <v>4753</v>
      </c>
      <c r="C1764" t="s">
        <v>10158</v>
      </c>
      <c r="D1764">
        <v>9994</v>
      </c>
      <c r="E1764" t="s">
        <v>13010</v>
      </c>
      <c r="F1764" t="s">
        <v>88</v>
      </c>
      <c r="G1764" t="s">
        <v>10160</v>
      </c>
      <c r="H1764" t="s">
        <v>13011</v>
      </c>
      <c r="I1764" t="s">
        <v>10322</v>
      </c>
      <c r="J1764" t="s">
        <v>10348</v>
      </c>
      <c r="K1764" t="s">
        <v>10349</v>
      </c>
      <c r="L1764" t="s">
        <v>10325</v>
      </c>
      <c r="M1764" t="s">
        <v>10326</v>
      </c>
      <c r="N1764" t="s">
        <v>12842</v>
      </c>
      <c r="O1764" t="s">
        <v>10327</v>
      </c>
      <c r="P1764" t="s">
        <v>10328</v>
      </c>
      <c r="Q1764" t="s">
        <v>10329</v>
      </c>
      <c r="R1764" t="s">
        <v>10327</v>
      </c>
      <c r="S1764" t="s">
        <v>10327</v>
      </c>
      <c r="T1764" t="s">
        <v>10330</v>
      </c>
      <c r="U1764" t="str">
        <f t="shared" si="27"/>
        <v>62170038600164768799994</v>
      </c>
      <c r="V1764" t="e">
        <f>VLOOKUP(U1764,网银退汇!F:G,2,FALSE)</f>
        <v>#N/A</v>
      </c>
      <c r="W1764" t="e">
        <f>VLOOKUP(U1764,网银退汇!F:O,10,FALSE)</f>
        <v>#N/A</v>
      </c>
      <c r="X1764" t="e">
        <f>VLOOKUP(C1764,自助退!L:V,11,FALSE)</f>
        <v>#N/A</v>
      </c>
    </row>
    <row r="1765" spans="1:24">
      <c r="A1765" t="s">
        <v>12842</v>
      </c>
      <c r="B1765" t="s">
        <v>4756</v>
      </c>
      <c r="C1765" t="s">
        <v>10161</v>
      </c>
      <c r="D1765">
        <v>100</v>
      </c>
      <c r="E1765" t="s">
        <v>13012</v>
      </c>
      <c r="F1765" t="s">
        <v>88</v>
      </c>
      <c r="G1765" t="s">
        <v>10163</v>
      </c>
      <c r="H1765" t="s">
        <v>13013</v>
      </c>
      <c r="I1765" t="s">
        <v>10656</v>
      </c>
      <c r="J1765" t="s">
        <v>10657</v>
      </c>
      <c r="K1765" t="s">
        <v>10402</v>
      </c>
      <c r="L1765" t="s">
        <v>10325</v>
      </c>
      <c r="M1765" t="s">
        <v>10326</v>
      </c>
      <c r="N1765" t="s">
        <v>12842</v>
      </c>
      <c r="O1765" t="s">
        <v>10403</v>
      </c>
      <c r="P1765" t="s">
        <v>10328</v>
      </c>
      <c r="Q1765" t="s">
        <v>10329</v>
      </c>
      <c r="R1765" t="s">
        <v>10327</v>
      </c>
      <c r="S1765" t="s">
        <v>10327</v>
      </c>
      <c r="T1765" t="s">
        <v>10330</v>
      </c>
      <c r="U1765" t="str">
        <f t="shared" si="27"/>
        <v>6231900000042332540100</v>
      </c>
      <c r="V1765" t="e">
        <f>VLOOKUP(U1765,网银退汇!F:G,2,FALSE)</f>
        <v>#N/A</v>
      </c>
      <c r="W1765" t="e">
        <f>VLOOKUP(U1765,网银退汇!F:O,10,FALSE)</f>
        <v>#N/A</v>
      </c>
      <c r="X1765" t="e">
        <f>VLOOKUP(C1765,自助退!L:V,11,FALSE)</f>
        <v>#N/A</v>
      </c>
    </row>
    <row r="1766" spans="1:24">
      <c r="A1766" t="s">
        <v>12842</v>
      </c>
      <c r="B1766" t="s">
        <v>4759</v>
      </c>
      <c r="C1766" t="s">
        <v>10164</v>
      </c>
      <c r="D1766">
        <v>624</v>
      </c>
      <c r="E1766" t="s">
        <v>13014</v>
      </c>
      <c r="F1766" t="s">
        <v>88</v>
      </c>
      <c r="G1766" t="s">
        <v>7982</v>
      </c>
      <c r="H1766" t="s">
        <v>2854</v>
      </c>
      <c r="I1766" t="s">
        <v>10656</v>
      </c>
      <c r="J1766" t="s">
        <v>10657</v>
      </c>
      <c r="K1766" t="s">
        <v>10402</v>
      </c>
      <c r="L1766" t="s">
        <v>10325</v>
      </c>
      <c r="M1766" t="s">
        <v>10326</v>
      </c>
      <c r="N1766" t="s">
        <v>12842</v>
      </c>
      <c r="O1766" t="s">
        <v>10403</v>
      </c>
      <c r="P1766" t="s">
        <v>10328</v>
      </c>
      <c r="Q1766" t="s">
        <v>10329</v>
      </c>
      <c r="R1766" t="s">
        <v>10327</v>
      </c>
      <c r="S1766" t="s">
        <v>10327</v>
      </c>
      <c r="T1766" t="s">
        <v>10330</v>
      </c>
      <c r="U1766" t="str">
        <f t="shared" si="27"/>
        <v>6231900000110886732624</v>
      </c>
      <c r="V1766" t="e">
        <f>VLOOKUP(U1766,网银退汇!F:G,2,FALSE)</f>
        <v>#N/A</v>
      </c>
      <c r="W1766" t="e">
        <f>VLOOKUP(U1766,网银退汇!F:O,10,FALSE)</f>
        <v>#N/A</v>
      </c>
      <c r="X1766" t="e">
        <f>VLOOKUP(C1766,自助退!L:V,11,FALSE)</f>
        <v>#N/A</v>
      </c>
    </row>
    <row r="1767" spans="1:24">
      <c r="A1767" t="s">
        <v>12842</v>
      </c>
      <c r="B1767" t="s">
        <v>4760</v>
      </c>
      <c r="C1767" t="s">
        <v>10166</v>
      </c>
      <c r="D1767">
        <v>137</v>
      </c>
      <c r="E1767" t="s">
        <v>13015</v>
      </c>
      <c r="F1767" t="s">
        <v>88</v>
      </c>
      <c r="G1767" t="s">
        <v>10168</v>
      </c>
      <c r="H1767" t="s">
        <v>13016</v>
      </c>
      <c r="I1767" t="s">
        <v>10322</v>
      </c>
      <c r="J1767" t="s">
        <v>10351</v>
      </c>
      <c r="K1767" t="s">
        <v>10352</v>
      </c>
      <c r="L1767" t="s">
        <v>10325</v>
      </c>
      <c r="M1767" t="s">
        <v>10326</v>
      </c>
      <c r="N1767" t="s">
        <v>12842</v>
      </c>
      <c r="O1767" t="s">
        <v>10327</v>
      </c>
      <c r="P1767" t="s">
        <v>10328</v>
      </c>
      <c r="Q1767" t="s">
        <v>10329</v>
      </c>
      <c r="R1767" t="s">
        <v>10327</v>
      </c>
      <c r="S1767" t="s">
        <v>10327</v>
      </c>
      <c r="T1767" t="s">
        <v>10330</v>
      </c>
      <c r="U1767" t="str">
        <f t="shared" si="27"/>
        <v>6222082517000545937137</v>
      </c>
      <c r="V1767" t="e">
        <f>VLOOKUP(U1767,网银退汇!F:G,2,FALSE)</f>
        <v>#N/A</v>
      </c>
      <c r="W1767" t="e">
        <f>VLOOKUP(U1767,网银退汇!F:O,10,FALSE)</f>
        <v>#N/A</v>
      </c>
      <c r="X1767" t="e">
        <f>VLOOKUP(C1767,自助退!L:V,11,FALSE)</f>
        <v>#N/A</v>
      </c>
    </row>
    <row r="1768" spans="1:24">
      <c r="A1768" t="s">
        <v>12842</v>
      </c>
      <c r="B1768" t="s">
        <v>4763</v>
      </c>
      <c r="C1768" t="s">
        <v>10169</v>
      </c>
      <c r="D1768">
        <v>111</v>
      </c>
      <c r="E1768" t="s">
        <v>13017</v>
      </c>
      <c r="F1768" t="s">
        <v>88</v>
      </c>
      <c r="G1768" t="s">
        <v>10171</v>
      </c>
      <c r="H1768" t="s">
        <v>13018</v>
      </c>
      <c r="I1768" t="s">
        <v>10335</v>
      </c>
      <c r="J1768" t="s">
        <v>10</v>
      </c>
      <c r="K1768" t="s">
        <v>10336</v>
      </c>
      <c r="L1768" t="s">
        <v>10325</v>
      </c>
      <c r="M1768" t="s">
        <v>10326</v>
      </c>
      <c r="N1768" t="s">
        <v>12842</v>
      </c>
      <c r="O1768" t="s">
        <v>10327</v>
      </c>
      <c r="P1768" t="s">
        <v>10328</v>
      </c>
      <c r="Q1768" t="s">
        <v>10329</v>
      </c>
      <c r="R1768" t="s">
        <v>10327</v>
      </c>
      <c r="S1768" t="s">
        <v>10327</v>
      </c>
      <c r="T1768" t="s">
        <v>10330</v>
      </c>
      <c r="U1768" t="str">
        <f t="shared" si="27"/>
        <v>6214858714628138111</v>
      </c>
      <c r="V1768" t="e">
        <f>VLOOKUP(U1768,网银退汇!F:G,2,FALSE)</f>
        <v>#N/A</v>
      </c>
      <c r="W1768" t="e">
        <f>VLOOKUP(U1768,网银退汇!F:O,10,FALSE)</f>
        <v>#N/A</v>
      </c>
      <c r="X1768" t="e">
        <f>VLOOKUP(C1768,自助退!L:V,11,FALSE)</f>
        <v>#N/A</v>
      </c>
    </row>
    <row r="1769" spans="1:24">
      <c r="A1769" t="s">
        <v>12842</v>
      </c>
      <c r="B1769" t="s">
        <v>4766</v>
      </c>
      <c r="C1769" t="s">
        <v>10172</v>
      </c>
      <c r="D1769">
        <v>200</v>
      </c>
      <c r="E1769" t="s">
        <v>13019</v>
      </c>
      <c r="F1769" t="s">
        <v>88</v>
      </c>
      <c r="G1769" t="s">
        <v>10125</v>
      </c>
      <c r="H1769" t="s">
        <v>4768</v>
      </c>
      <c r="I1769" t="s">
        <v>10322</v>
      </c>
      <c r="J1769" t="s">
        <v>10381</v>
      </c>
      <c r="K1769" t="s">
        <v>10382</v>
      </c>
      <c r="L1769" t="s">
        <v>10325</v>
      </c>
      <c r="M1769" t="s">
        <v>10326</v>
      </c>
      <c r="N1769" t="s">
        <v>12842</v>
      </c>
      <c r="O1769" t="s">
        <v>10327</v>
      </c>
      <c r="P1769" t="s">
        <v>10328</v>
      </c>
      <c r="Q1769" t="s">
        <v>10329</v>
      </c>
      <c r="R1769" t="s">
        <v>10327</v>
      </c>
      <c r="S1769" t="s">
        <v>10327</v>
      </c>
      <c r="T1769" t="s">
        <v>10330</v>
      </c>
      <c r="U1769" t="str">
        <f t="shared" si="27"/>
        <v>6228481931097320217200</v>
      </c>
      <c r="V1769" t="e">
        <f>VLOOKUP(U1769,网银退汇!F:G,2,FALSE)</f>
        <v>#N/A</v>
      </c>
      <c r="W1769" t="e">
        <f>VLOOKUP(U1769,网银退汇!F:O,10,FALSE)</f>
        <v>#N/A</v>
      </c>
      <c r="X1769" t="e">
        <f>VLOOKUP(C1769,自助退!L:V,11,FALSE)</f>
        <v>#N/A</v>
      </c>
    </row>
    <row r="1770" spans="1:24">
      <c r="A1770" t="s">
        <v>12842</v>
      </c>
      <c r="B1770" t="s">
        <v>4769</v>
      </c>
      <c r="C1770" t="s">
        <v>10174</v>
      </c>
      <c r="D1770">
        <v>500</v>
      </c>
      <c r="E1770" t="s">
        <v>13020</v>
      </c>
      <c r="F1770" t="s">
        <v>88</v>
      </c>
      <c r="G1770" t="s">
        <v>10176</v>
      </c>
      <c r="H1770" t="s">
        <v>4771</v>
      </c>
      <c r="I1770" t="s">
        <v>10322</v>
      </c>
      <c r="J1770" t="s">
        <v>10356</v>
      </c>
      <c r="K1770" t="s">
        <v>10357</v>
      </c>
      <c r="L1770" t="s">
        <v>10325</v>
      </c>
      <c r="M1770" t="s">
        <v>10326</v>
      </c>
      <c r="N1770" t="s">
        <v>12842</v>
      </c>
      <c r="O1770" t="s">
        <v>10327</v>
      </c>
      <c r="P1770" t="s">
        <v>10328</v>
      </c>
      <c r="Q1770" t="s">
        <v>10329</v>
      </c>
      <c r="R1770" t="s">
        <v>10327</v>
      </c>
      <c r="S1770" t="s">
        <v>10327</v>
      </c>
      <c r="T1770" t="s">
        <v>10330</v>
      </c>
      <c r="U1770" t="str">
        <f t="shared" si="27"/>
        <v>6210987300006982151500</v>
      </c>
      <c r="V1770" t="e">
        <f>VLOOKUP(U1770,网银退汇!F:G,2,FALSE)</f>
        <v>#N/A</v>
      </c>
      <c r="W1770" t="e">
        <f>VLOOKUP(U1770,网银退汇!F:O,10,FALSE)</f>
        <v>#N/A</v>
      </c>
      <c r="X1770" t="e">
        <f>VLOOKUP(C1770,自助退!L:V,11,FALSE)</f>
        <v>#N/A</v>
      </c>
    </row>
    <row r="1771" spans="1:24">
      <c r="A1771" t="s">
        <v>12842</v>
      </c>
      <c r="B1771" t="s">
        <v>10177</v>
      </c>
      <c r="C1771" t="s">
        <v>10178</v>
      </c>
      <c r="D1771">
        <v>595</v>
      </c>
      <c r="E1771" t="s">
        <v>13021</v>
      </c>
      <c r="F1771" t="s">
        <v>10740</v>
      </c>
      <c r="G1771" t="s">
        <v>5144</v>
      </c>
      <c r="H1771" t="s">
        <v>4773</v>
      </c>
      <c r="I1771" t="s">
        <v>10656</v>
      </c>
      <c r="J1771" t="s">
        <v>10657</v>
      </c>
      <c r="K1771" t="s">
        <v>10402</v>
      </c>
      <c r="L1771" t="s">
        <v>10325</v>
      </c>
      <c r="M1771" t="s">
        <v>10364</v>
      </c>
      <c r="N1771" t="s">
        <v>12842</v>
      </c>
      <c r="O1771" t="s">
        <v>10403</v>
      </c>
      <c r="P1771" t="s">
        <v>10328</v>
      </c>
      <c r="Q1771" t="s">
        <v>10365</v>
      </c>
      <c r="R1771" t="s">
        <v>10327</v>
      </c>
      <c r="S1771" t="s">
        <v>10327</v>
      </c>
      <c r="T1771" t="s">
        <v>10366</v>
      </c>
      <c r="U1771" t="str">
        <f t="shared" si="27"/>
        <v>6223692101471854595</v>
      </c>
      <c r="V1771">
        <f>VLOOKUP(U1771,网银退汇!F:G,2,FALSE)</f>
        <v>595</v>
      </c>
      <c r="W1771" t="str">
        <f>VLOOKUP(U1771,网银退汇!F:O,10,FALSE)</f>
        <v>20170630</v>
      </c>
      <c r="X1771">
        <f>VLOOKUP(C1771,自助退!L:V,11,FALSE)</f>
        <v>595</v>
      </c>
    </row>
    <row r="1772" spans="1:24">
      <c r="A1772" t="s">
        <v>12842</v>
      </c>
      <c r="B1772" t="s">
        <v>10180</v>
      </c>
      <c r="C1772" t="s">
        <v>10181</v>
      </c>
      <c r="D1772">
        <v>309</v>
      </c>
      <c r="E1772" t="s">
        <v>13022</v>
      </c>
      <c r="F1772" t="s">
        <v>90</v>
      </c>
      <c r="G1772" t="s">
        <v>5145</v>
      </c>
      <c r="H1772" t="s">
        <v>4775</v>
      </c>
      <c r="I1772" t="s">
        <v>10322</v>
      </c>
      <c r="J1772" t="s">
        <v>10348</v>
      </c>
      <c r="K1772" t="s">
        <v>10349</v>
      </c>
      <c r="L1772" t="s">
        <v>10325</v>
      </c>
      <c r="M1772" t="s">
        <v>10364</v>
      </c>
      <c r="N1772" t="s">
        <v>12842</v>
      </c>
      <c r="O1772" t="s">
        <v>10327</v>
      </c>
      <c r="P1772" t="s">
        <v>10328</v>
      </c>
      <c r="Q1772" t="s">
        <v>10365</v>
      </c>
      <c r="R1772" t="s">
        <v>10327</v>
      </c>
      <c r="S1772" t="s">
        <v>10327</v>
      </c>
      <c r="T1772" t="s">
        <v>10366</v>
      </c>
      <c r="U1772" t="str">
        <f t="shared" si="27"/>
        <v>5264103860018524309</v>
      </c>
      <c r="V1772">
        <f>VLOOKUP(U1772,网银退汇!F:G,2,FALSE)</f>
        <v>309</v>
      </c>
      <c r="W1772" t="str">
        <f>VLOOKUP(U1772,网银退汇!F:O,10,FALSE)</f>
        <v>20170630</v>
      </c>
      <c r="X1772">
        <f>VLOOKUP(C1772,自助退!L:V,11,FALSE)</f>
        <v>309</v>
      </c>
    </row>
    <row r="1773" spans="1:24">
      <c r="A1773" t="s">
        <v>12842</v>
      </c>
      <c r="B1773" t="s">
        <v>4776</v>
      </c>
      <c r="C1773" t="s">
        <v>10183</v>
      </c>
      <c r="D1773">
        <v>1488</v>
      </c>
      <c r="E1773" t="s">
        <v>13023</v>
      </c>
      <c r="F1773" t="s">
        <v>88</v>
      </c>
      <c r="G1773" t="s">
        <v>10185</v>
      </c>
      <c r="H1773" t="s">
        <v>4778</v>
      </c>
      <c r="I1773" t="s">
        <v>10322</v>
      </c>
      <c r="J1773" t="s">
        <v>10348</v>
      </c>
      <c r="K1773" t="s">
        <v>10349</v>
      </c>
      <c r="L1773" t="s">
        <v>10325</v>
      </c>
      <c r="M1773" t="s">
        <v>10326</v>
      </c>
      <c r="N1773" t="s">
        <v>12842</v>
      </c>
      <c r="O1773" t="s">
        <v>10327</v>
      </c>
      <c r="P1773" t="s">
        <v>10328</v>
      </c>
      <c r="Q1773" t="s">
        <v>10329</v>
      </c>
      <c r="R1773" t="s">
        <v>10327</v>
      </c>
      <c r="S1773" t="s">
        <v>10327</v>
      </c>
      <c r="T1773" t="s">
        <v>10330</v>
      </c>
      <c r="U1773" t="str">
        <f t="shared" si="27"/>
        <v>62596567401426941488</v>
      </c>
      <c r="V1773" t="e">
        <f>VLOOKUP(U1773,网银退汇!F:G,2,FALSE)</f>
        <v>#N/A</v>
      </c>
      <c r="W1773" t="e">
        <f>VLOOKUP(U1773,网银退汇!F:O,10,FALSE)</f>
        <v>#N/A</v>
      </c>
      <c r="X1773" t="e">
        <f>VLOOKUP(C1773,自助退!L:V,11,FALSE)</f>
        <v>#N/A</v>
      </c>
    </row>
    <row r="1774" spans="1:24">
      <c r="A1774" t="s">
        <v>12842</v>
      </c>
      <c r="B1774" t="s">
        <v>4779</v>
      </c>
      <c r="C1774" t="s">
        <v>10186</v>
      </c>
      <c r="D1774">
        <v>330</v>
      </c>
      <c r="E1774" t="s">
        <v>13024</v>
      </c>
      <c r="F1774" t="s">
        <v>88</v>
      </c>
      <c r="G1774" t="s">
        <v>10188</v>
      </c>
      <c r="H1774" t="s">
        <v>13025</v>
      </c>
      <c r="I1774" t="s">
        <v>10335</v>
      </c>
      <c r="J1774" t="s">
        <v>10</v>
      </c>
      <c r="K1774" t="s">
        <v>10336</v>
      </c>
      <c r="L1774" t="s">
        <v>10325</v>
      </c>
      <c r="M1774" t="s">
        <v>10326</v>
      </c>
      <c r="N1774" t="s">
        <v>12842</v>
      </c>
      <c r="O1774" t="s">
        <v>10327</v>
      </c>
      <c r="P1774" t="s">
        <v>10328</v>
      </c>
      <c r="Q1774" t="s">
        <v>10329</v>
      </c>
      <c r="R1774" t="s">
        <v>10327</v>
      </c>
      <c r="S1774" t="s">
        <v>10327</v>
      </c>
      <c r="T1774" t="s">
        <v>10330</v>
      </c>
      <c r="U1774" t="str">
        <f t="shared" si="27"/>
        <v>6225758281697432330</v>
      </c>
      <c r="V1774" t="e">
        <f>VLOOKUP(U1774,网银退汇!F:G,2,FALSE)</f>
        <v>#N/A</v>
      </c>
      <c r="W1774" t="e">
        <f>VLOOKUP(U1774,网银退汇!F:O,10,FALSE)</f>
        <v>#N/A</v>
      </c>
      <c r="X1774" t="e">
        <f>VLOOKUP(C1774,自助退!L:V,11,FALSE)</f>
        <v>#N/A</v>
      </c>
    </row>
    <row r="1775" spans="1:24">
      <c r="A1775" t="s">
        <v>12842</v>
      </c>
      <c r="B1775" t="s">
        <v>4782</v>
      </c>
      <c r="C1775" t="s">
        <v>10189</v>
      </c>
      <c r="D1775">
        <v>421</v>
      </c>
      <c r="E1775" t="s">
        <v>13026</v>
      </c>
      <c r="F1775" t="s">
        <v>88</v>
      </c>
      <c r="G1775" t="s">
        <v>10191</v>
      </c>
      <c r="H1775" t="s">
        <v>4784</v>
      </c>
      <c r="I1775" t="s">
        <v>10656</v>
      </c>
      <c r="J1775" t="s">
        <v>10657</v>
      </c>
      <c r="K1775" t="s">
        <v>10402</v>
      </c>
      <c r="L1775" t="s">
        <v>10325</v>
      </c>
      <c r="M1775" t="s">
        <v>10326</v>
      </c>
      <c r="N1775" t="s">
        <v>12842</v>
      </c>
      <c r="O1775" t="s">
        <v>10403</v>
      </c>
      <c r="P1775" t="s">
        <v>10328</v>
      </c>
      <c r="Q1775" t="s">
        <v>10329</v>
      </c>
      <c r="R1775" t="s">
        <v>10327</v>
      </c>
      <c r="S1775" t="s">
        <v>10327</v>
      </c>
      <c r="T1775" t="s">
        <v>10330</v>
      </c>
      <c r="U1775" t="str">
        <f t="shared" si="27"/>
        <v>6223691380543961421</v>
      </c>
      <c r="V1775" t="e">
        <f>VLOOKUP(U1775,网银退汇!F:G,2,FALSE)</f>
        <v>#N/A</v>
      </c>
      <c r="W1775" t="e">
        <f>VLOOKUP(U1775,网银退汇!F:O,10,FALSE)</f>
        <v>#N/A</v>
      </c>
      <c r="X1775" t="e">
        <f>VLOOKUP(C1775,自助退!L:V,11,FALSE)</f>
        <v>#N/A</v>
      </c>
    </row>
    <row r="1776" spans="1:24">
      <c r="A1776" t="s">
        <v>12842</v>
      </c>
      <c r="B1776" t="s">
        <v>4785</v>
      </c>
      <c r="C1776" t="s">
        <v>10192</v>
      </c>
      <c r="D1776">
        <v>85</v>
      </c>
      <c r="E1776" t="s">
        <v>13027</v>
      </c>
      <c r="F1776" t="s">
        <v>88</v>
      </c>
      <c r="G1776" t="s">
        <v>10194</v>
      </c>
      <c r="H1776" t="s">
        <v>13028</v>
      </c>
      <c r="I1776" t="s">
        <v>10542</v>
      </c>
      <c r="J1776" t="s">
        <v>10543</v>
      </c>
      <c r="K1776" t="s">
        <v>10544</v>
      </c>
      <c r="L1776" t="s">
        <v>10325</v>
      </c>
      <c r="M1776" t="s">
        <v>10326</v>
      </c>
      <c r="N1776" t="s">
        <v>12842</v>
      </c>
      <c r="O1776" t="s">
        <v>10327</v>
      </c>
      <c r="P1776" t="s">
        <v>10328</v>
      </c>
      <c r="Q1776" t="s">
        <v>10329</v>
      </c>
      <c r="R1776" t="s">
        <v>10327</v>
      </c>
      <c r="S1776" t="s">
        <v>10327</v>
      </c>
      <c r="T1776" t="s">
        <v>10330</v>
      </c>
      <c r="U1776" t="str">
        <f t="shared" si="27"/>
        <v>622893000117454656885</v>
      </c>
      <c r="V1776" t="e">
        <f>VLOOKUP(U1776,网银退汇!F:G,2,FALSE)</f>
        <v>#N/A</v>
      </c>
      <c r="W1776" t="e">
        <f>VLOOKUP(U1776,网银退汇!F:O,10,FALSE)</f>
        <v>#N/A</v>
      </c>
      <c r="X1776" t="e">
        <f>VLOOKUP(C1776,自助退!L:V,11,FALSE)</f>
        <v>#N/A</v>
      </c>
    </row>
    <row r="1777" spans="1:24">
      <c r="A1777" t="s">
        <v>12842</v>
      </c>
      <c r="B1777" t="s">
        <v>10195</v>
      </c>
      <c r="C1777" t="s">
        <v>10196</v>
      </c>
      <c r="D1777">
        <v>4873</v>
      </c>
      <c r="E1777" t="s">
        <v>13029</v>
      </c>
      <c r="F1777" t="s">
        <v>401</v>
      </c>
      <c r="G1777" t="s">
        <v>5045</v>
      </c>
      <c r="H1777" t="s">
        <v>2940</v>
      </c>
      <c r="I1777" t="s">
        <v>10369</v>
      </c>
      <c r="J1777" t="s">
        <v>10370</v>
      </c>
      <c r="K1777" t="s">
        <v>10371</v>
      </c>
      <c r="L1777" t="s">
        <v>10325</v>
      </c>
      <c r="M1777" t="s">
        <v>10364</v>
      </c>
      <c r="N1777" t="s">
        <v>12842</v>
      </c>
      <c r="O1777" t="s">
        <v>10327</v>
      </c>
      <c r="P1777" t="s">
        <v>10328</v>
      </c>
      <c r="Q1777" t="s">
        <v>10365</v>
      </c>
      <c r="R1777" t="s">
        <v>10327</v>
      </c>
      <c r="S1777" t="s">
        <v>10327</v>
      </c>
      <c r="T1777" t="s">
        <v>10366</v>
      </c>
      <c r="U1777" t="str">
        <f t="shared" si="27"/>
        <v>62268800057817864873</v>
      </c>
      <c r="V1777">
        <f>VLOOKUP(U1777,网银退汇!F:G,2,FALSE)</f>
        <v>4873</v>
      </c>
      <c r="W1777" t="str">
        <f>VLOOKUP(U1777,网银退汇!F:O,10,FALSE)</f>
        <v>20170630</v>
      </c>
      <c r="X1777">
        <f>VLOOKUP(C1777,自助退!L:V,11,FALSE)</f>
        <v>4873</v>
      </c>
    </row>
    <row r="1778" spans="1:24">
      <c r="A1778" t="s">
        <v>12842</v>
      </c>
      <c r="B1778" t="s">
        <v>4788</v>
      </c>
      <c r="C1778" t="s">
        <v>10198</v>
      </c>
      <c r="D1778">
        <v>600</v>
      </c>
      <c r="E1778" t="s">
        <v>13030</v>
      </c>
      <c r="F1778" t="s">
        <v>88</v>
      </c>
      <c r="G1778" t="s">
        <v>10200</v>
      </c>
      <c r="H1778" t="s">
        <v>4790</v>
      </c>
      <c r="I1778" t="s">
        <v>10322</v>
      </c>
      <c r="J1778" t="s">
        <v>10351</v>
      </c>
      <c r="K1778" t="s">
        <v>10352</v>
      </c>
      <c r="L1778" t="s">
        <v>10325</v>
      </c>
      <c r="M1778" t="s">
        <v>10326</v>
      </c>
      <c r="N1778" t="s">
        <v>12842</v>
      </c>
      <c r="O1778" t="s">
        <v>10327</v>
      </c>
      <c r="P1778" t="s">
        <v>10328</v>
      </c>
      <c r="Q1778" t="s">
        <v>10329</v>
      </c>
      <c r="R1778" t="s">
        <v>10327</v>
      </c>
      <c r="S1778" t="s">
        <v>10327</v>
      </c>
      <c r="T1778" t="s">
        <v>10330</v>
      </c>
      <c r="U1778" t="str">
        <f t="shared" si="27"/>
        <v>6222022410006111289600</v>
      </c>
      <c r="V1778" t="e">
        <f>VLOOKUP(U1778,网银退汇!F:G,2,FALSE)</f>
        <v>#N/A</v>
      </c>
      <c r="W1778" t="e">
        <f>VLOOKUP(U1778,网银退汇!F:O,10,FALSE)</f>
        <v>#N/A</v>
      </c>
      <c r="X1778" t="e">
        <f>VLOOKUP(C1778,自助退!L:V,11,FALSE)</f>
        <v>#N/A</v>
      </c>
    </row>
    <row r="1779" spans="1:24">
      <c r="A1779" t="s">
        <v>12842</v>
      </c>
      <c r="B1779" t="s">
        <v>10201</v>
      </c>
      <c r="C1779" t="s">
        <v>10202</v>
      </c>
      <c r="D1779">
        <v>179</v>
      </c>
      <c r="E1779" t="s">
        <v>13031</v>
      </c>
      <c r="F1779" t="s">
        <v>10740</v>
      </c>
      <c r="G1779" t="s">
        <v>5146</v>
      </c>
      <c r="H1779" t="s">
        <v>13032</v>
      </c>
      <c r="I1779" t="s">
        <v>10656</v>
      </c>
      <c r="J1779" t="s">
        <v>10657</v>
      </c>
      <c r="K1779" t="s">
        <v>10402</v>
      </c>
      <c r="L1779" t="s">
        <v>10325</v>
      </c>
      <c r="M1779" t="s">
        <v>10364</v>
      </c>
      <c r="N1779" t="s">
        <v>12842</v>
      </c>
      <c r="O1779" t="s">
        <v>10403</v>
      </c>
      <c r="P1779" t="s">
        <v>10328</v>
      </c>
      <c r="Q1779" t="s">
        <v>10365</v>
      </c>
      <c r="R1779" t="s">
        <v>10327</v>
      </c>
      <c r="S1779" t="s">
        <v>10327</v>
      </c>
      <c r="T1779" t="s">
        <v>10366</v>
      </c>
      <c r="U1779" t="str">
        <f t="shared" si="27"/>
        <v>6231900000117193439179</v>
      </c>
      <c r="V1779">
        <f>VLOOKUP(U1779,网银退汇!F:G,2,FALSE)</f>
        <v>179</v>
      </c>
      <c r="W1779" t="str">
        <f>VLOOKUP(U1779,网银退汇!F:O,10,FALSE)</f>
        <v>20170630</v>
      </c>
      <c r="X1779">
        <f>VLOOKUP(C1779,自助退!L:V,11,FALSE)</f>
        <v>179</v>
      </c>
    </row>
    <row r="1780" spans="1:24">
      <c r="A1780" t="s">
        <v>12842</v>
      </c>
      <c r="B1780" t="s">
        <v>4791</v>
      </c>
      <c r="C1780" t="s">
        <v>10204</v>
      </c>
      <c r="D1780">
        <v>3200</v>
      </c>
      <c r="E1780" t="s">
        <v>13033</v>
      </c>
      <c r="F1780" t="s">
        <v>88</v>
      </c>
      <c r="G1780" t="s">
        <v>10206</v>
      </c>
      <c r="H1780" t="s">
        <v>4793</v>
      </c>
      <c r="I1780" t="s">
        <v>10322</v>
      </c>
      <c r="J1780" t="s">
        <v>10381</v>
      </c>
      <c r="K1780" t="s">
        <v>10382</v>
      </c>
      <c r="L1780" t="s">
        <v>10325</v>
      </c>
      <c r="M1780" t="s">
        <v>10326</v>
      </c>
      <c r="N1780" t="s">
        <v>12842</v>
      </c>
      <c r="O1780" t="s">
        <v>10327</v>
      </c>
      <c r="P1780" t="s">
        <v>10328</v>
      </c>
      <c r="Q1780" t="s">
        <v>10329</v>
      </c>
      <c r="R1780" t="s">
        <v>10327</v>
      </c>
      <c r="S1780" t="s">
        <v>10327</v>
      </c>
      <c r="T1780" t="s">
        <v>10330</v>
      </c>
      <c r="U1780" t="str">
        <f t="shared" si="27"/>
        <v>62284819262072153643200</v>
      </c>
      <c r="V1780" t="e">
        <f>VLOOKUP(U1780,网银退汇!F:G,2,FALSE)</f>
        <v>#N/A</v>
      </c>
      <c r="W1780" t="e">
        <f>VLOOKUP(U1780,网银退汇!F:O,10,FALSE)</f>
        <v>#N/A</v>
      </c>
      <c r="X1780" t="e">
        <f>VLOOKUP(C1780,自助退!L:V,11,FALSE)</f>
        <v>#N/A</v>
      </c>
    </row>
    <row r="1781" spans="1:24">
      <c r="A1781" t="s">
        <v>12842</v>
      </c>
      <c r="B1781" t="s">
        <v>4794</v>
      </c>
      <c r="C1781" t="s">
        <v>10207</v>
      </c>
      <c r="D1781">
        <v>500</v>
      </c>
      <c r="E1781" t="s">
        <v>13034</v>
      </c>
      <c r="F1781" t="s">
        <v>88</v>
      </c>
      <c r="G1781" t="s">
        <v>10209</v>
      </c>
      <c r="H1781" t="s">
        <v>13035</v>
      </c>
      <c r="I1781" t="s">
        <v>10335</v>
      </c>
      <c r="J1781" t="s">
        <v>10</v>
      </c>
      <c r="K1781" t="s">
        <v>10336</v>
      </c>
      <c r="L1781" t="s">
        <v>10325</v>
      </c>
      <c r="M1781" t="s">
        <v>10326</v>
      </c>
      <c r="N1781" t="s">
        <v>12842</v>
      </c>
      <c r="O1781" t="s">
        <v>10327</v>
      </c>
      <c r="P1781" t="s">
        <v>10328</v>
      </c>
      <c r="Q1781" t="s">
        <v>10329</v>
      </c>
      <c r="R1781" t="s">
        <v>10327</v>
      </c>
      <c r="S1781" t="s">
        <v>10327</v>
      </c>
      <c r="T1781" t="s">
        <v>10330</v>
      </c>
      <c r="U1781" t="str">
        <f t="shared" si="27"/>
        <v>6214838580043745500</v>
      </c>
      <c r="V1781" t="e">
        <f>VLOOKUP(U1781,网银退汇!F:G,2,FALSE)</f>
        <v>#N/A</v>
      </c>
      <c r="W1781" t="e">
        <f>VLOOKUP(U1781,网银退汇!F:O,10,FALSE)</f>
        <v>#N/A</v>
      </c>
      <c r="X1781" t="e">
        <f>VLOOKUP(C1781,自助退!L:V,11,FALSE)</f>
        <v>#N/A</v>
      </c>
    </row>
    <row r="1782" spans="1:24">
      <c r="A1782" t="s">
        <v>12842</v>
      </c>
      <c r="B1782" t="s">
        <v>4797</v>
      </c>
      <c r="C1782" t="s">
        <v>10210</v>
      </c>
      <c r="D1782">
        <v>1500</v>
      </c>
      <c r="E1782" t="s">
        <v>13036</v>
      </c>
      <c r="F1782" t="s">
        <v>88</v>
      </c>
      <c r="G1782" t="s">
        <v>10212</v>
      </c>
      <c r="H1782" t="s">
        <v>4799</v>
      </c>
      <c r="I1782" t="s">
        <v>10416</v>
      </c>
      <c r="J1782" t="s">
        <v>10424</v>
      </c>
      <c r="K1782" t="s">
        <v>10425</v>
      </c>
      <c r="L1782" t="s">
        <v>10325</v>
      </c>
      <c r="M1782" t="s">
        <v>10326</v>
      </c>
      <c r="N1782" t="s">
        <v>12842</v>
      </c>
      <c r="O1782" t="s">
        <v>10327</v>
      </c>
      <c r="P1782" t="s">
        <v>10328</v>
      </c>
      <c r="Q1782" t="s">
        <v>10329</v>
      </c>
      <c r="R1782" t="s">
        <v>10327</v>
      </c>
      <c r="S1782" t="s">
        <v>10327</v>
      </c>
      <c r="T1782" t="s">
        <v>10330</v>
      </c>
      <c r="U1782" t="str">
        <f t="shared" si="27"/>
        <v>62226005900086215991500</v>
      </c>
      <c r="V1782" t="e">
        <f>VLOOKUP(U1782,网银退汇!F:G,2,FALSE)</f>
        <v>#N/A</v>
      </c>
      <c r="W1782" t="e">
        <f>VLOOKUP(U1782,网银退汇!F:O,10,FALSE)</f>
        <v>#N/A</v>
      </c>
      <c r="X1782" t="e">
        <f>VLOOKUP(C1782,自助退!L:V,11,FALSE)</f>
        <v>#N/A</v>
      </c>
    </row>
    <row r="1783" spans="1:24">
      <c r="A1783" t="s">
        <v>12842</v>
      </c>
      <c r="B1783" t="s">
        <v>4800</v>
      </c>
      <c r="C1783" t="s">
        <v>10213</v>
      </c>
      <c r="D1783">
        <v>3674</v>
      </c>
      <c r="E1783" t="s">
        <v>13037</v>
      </c>
      <c r="F1783" t="s">
        <v>88</v>
      </c>
      <c r="G1783" t="s">
        <v>10215</v>
      </c>
      <c r="H1783" t="s">
        <v>13038</v>
      </c>
      <c r="I1783" t="s">
        <v>10322</v>
      </c>
      <c r="J1783" t="s">
        <v>10397</v>
      </c>
      <c r="K1783" t="s">
        <v>10398</v>
      </c>
      <c r="L1783" t="s">
        <v>10325</v>
      </c>
      <c r="M1783" t="s">
        <v>10326</v>
      </c>
      <c r="N1783" t="s">
        <v>12842</v>
      </c>
      <c r="O1783" t="s">
        <v>10327</v>
      </c>
      <c r="P1783" t="s">
        <v>10328</v>
      </c>
      <c r="Q1783" t="s">
        <v>10329</v>
      </c>
      <c r="R1783" t="s">
        <v>10327</v>
      </c>
      <c r="S1783" t="s">
        <v>10327</v>
      </c>
      <c r="T1783" t="s">
        <v>10330</v>
      </c>
      <c r="U1783" t="str">
        <f t="shared" si="27"/>
        <v>62596911019882603674</v>
      </c>
      <c r="V1783" t="e">
        <f>VLOOKUP(U1783,网银退汇!F:G,2,FALSE)</f>
        <v>#N/A</v>
      </c>
      <c r="W1783" t="e">
        <f>VLOOKUP(U1783,网银退汇!F:O,10,FALSE)</f>
        <v>#N/A</v>
      </c>
      <c r="X1783" t="e">
        <f>VLOOKUP(C1783,自助退!L:V,11,FALSE)</f>
        <v>#N/A</v>
      </c>
    </row>
    <row r="1784" spans="1:24">
      <c r="A1784" t="s">
        <v>12842</v>
      </c>
      <c r="B1784" t="s">
        <v>4803</v>
      </c>
      <c r="C1784" t="s">
        <v>10216</v>
      </c>
      <c r="D1784">
        <v>50</v>
      </c>
      <c r="E1784" t="s">
        <v>13039</v>
      </c>
      <c r="F1784" t="s">
        <v>88</v>
      </c>
      <c r="G1784" t="s">
        <v>10218</v>
      </c>
      <c r="H1784" t="s">
        <v>4805</v>
      </c>
      <c r="I1784" t="s">
        <v>10322</v>
      </c>
      <c r="J1784" t="s">
        <v>10348</v>
      </c>
      <c r="K1784" t="s">
        <v>10349</v>
      </c>
      <c r="L1784" t="s">
        <v>10325</v>
      </c>
      <c r="M1784" t="s">
        <v>10326</v>
      </c>
      <c r="N1784" t="s">
        <v>12842</v>
      </c>
      <c r="O1784" t="s">
        <v>10327</v>
      </c>
      <c r="P1784" t="s">
        <v>10328</v>
      </c>
      <c r="Q1784" t="s">
        <v>10329</v>
      </c>
      <c r="R1784" t="s">
        <v>10327</v>
      </c>
      <c r="S1784" t="s">
        <v>10327</v>
      </c>
      <c r="T1784" t="s">
        <v>10330</v>
      </c>
      <c r="U1784" t="str">
        <f t="shared" si="27"/>
        <v>489592034551520850</v>
      </c>
      <c r="V1784" t="e">
        <f>VLOOKUP(U1784,网银退汇!F:G,2,FALSE)</f>
        <v>#N/A</v>
      </c>
      <c r="W1784" t="e">
        <f>VLOOKUP(U1784,网银退汇!F:O,10,FALSE)</f>
        <v>#N/A</v>
      </c>
      <c r="X1784" t="e">
        <f>VLOOKUP(C1784,自助退!L:V,11,FALSE)</f>
        <v>#N/A</v>
      </c>
    </row>
    <row r="1785" spans="1:24">
      <c r="A1785" t="s">
        <v>12842</v>
      </c>
      <c r="B1785" t="s">
        <v>4806</v>
      </c>
      <c r="C1785" t="s">
        <v>10219</v>
      </c>
      <c r="D1785">
        <v>755</v>
      </c>
      <c r="E1785" t="s">
        <v>13040</v>
      </c>
      <c r="F1785" t="s">
        <v>88</v>
      </c>
      <c r="G1785" t="s">
        <v>10221</v>
      </c>
      <c r="H1785" t="s">
        <v>4808</v>
      </c>
      <c r="I1785" t="s">
        <v>10335</v>
      </c>
      <c r="J1785" t="s">
        <v>10</v>
      </c>
      <c r="K1785" t="s">
        <v>10336</v>
      </c>
      <c r="L1785" t="s">
        <v>10325</v>
      </c>
      <c r="M1785" t="s">
        <v>10326</v>
      </c>
      <c r="N1785" t="s">
        <v>12842</v>
      </c>
      <c r="O1785" t="s">
        <v>10327</v>
      </c>
      <c r="P1785" t="s">
        <v>10328</v>
      </c>
      <c r="Q1785" t="s">
        <v>10329</v>
      </c>
      <c r="R1785" t="s">
        <v>10327</v>
      </c>
      <c r="S1785" t="s">
        <v>10327</v>
      </c>
      <c r="T1785" t="s">
        <v>10330</v>
      </c>
      <c r="U1785" t="str">
        <f t="shared" si="27"/>
        <v>6225768615730825755</v>
      </c>
      <c r="V1785" t="e">
        <f>VLOOKUP(U1785,网银退汇!F:G,2,FALSE)</f>
        <v>#N/A</v>
      </c>
      <c r="W1785" t="e">
        <f>VLOOKUP(U1785,网银退汇!F:O,10,FALSE)</f>
        <v>#N/A</v>
      </c>
      <c r="X1785" t="e">
        <f>VLOOKUP(C1785,自助退!L:V,11,FALSE)</f>
        <v>#N/A</v>
      </c>
    </row>
    <row r="1786" spans="1:24">
      <c r="A1786" t="s">
        <v>12842</v>
      </c>
      <c r="B1786" t="s">
        <v>4809</v>
      </c>
      <c r="C1786" t="s">
        <v>10222</v>
      </c>
      <c r="D1786">
        <v>120</v>
      </c>
      <c r="E1786" t="s">
        <v>13041</v>
      </c>
      <c r="F1786" t="s">
        <v>88</v>
      </c>
      <c r="G1786" t="s">
        <v>10224</v>
      </c>
      <c r="H1786" t="s">
        <v>4811</v>
      </c>
      <c r="I1786" t="s">
        <v>10369</v>
      </c>
      <c r="J1786" t="s">
        <v>10370</v>
      </c>
      <c r="K1786" t="s">
        <v>10371</v>
      </c>
      <c r="L1786" t="s">
        <v>10325</v>
      </c>
      <c r="M1786" t="s">
        <v>10326</v>
      </c>
      <c r="N1786" t="s">
        <v>12842</v>
      </c>
      <c r="O1786" t="s">
        <v>10327</v>
      </c>
      <c r="P1786" t="s">
        <v>10328</v>
      </c>
      <c r="Q1786" t="s">
        <v>10329</v>
      </c>
      <c r="R1786" t="s">
        <v>10327</v>
      </c>
      <c r="S1786" t="s">
        <v>10327</v>
      </c>
      <c r="T1786" t="s">
        <v>10330</v>
      </c>
      <c r="U1786" t="str">
        <f t="shared" si="27"/>
        <v>6229180031345087120</v>
      </c>
      <c r="V1786" t="e">
        <f>VLOOKUP(U1786,网银退汇!F:G,2,FALSE)</f>
        <v>#N/A</v>
      </c>
      <c r="W1786" t="e">
        <f>VLOOKUP(U1786,网银退汇!F:O,10,FALSE)</f>
        <v>#N/A</v>
      </c>
      <c r="X1786" t="e">
        <f>VLOOKUP(C1786,自助退!L:V,11,FALSE)</f>
        <v>#N/A</v>
      </c>
    </row>
    <row r="1787" spans="1:24">
      <c r="A1787" t="s">
        <v>12842</v>
      </c>
      <c r="B1787" t="s">
        <v>4812</v>
      </c>
      <c r="C1787" t="s">
        <v>10225</v>
      </c>
      <c r="D1787">
        <v>213</v>
      </c>
      <c r="E1787" t="s">
        <v>13042</v>
      </c>
      <c r="F1787" t="s">
        <v>88</v>
      </c>
      <c r="G1787" t="s">
        <v>10227</v>
      </c>
      <c r="H1787" t="s">
        <v>4814</v>
      </c>
      <c r="I1787" t="s">
        <v>10322</v>
      </c>
      <c r="J1787" t="s">
        <v>10356</v>
      </c>
      <c r="K1787" t="s">
        <v>10357</v>
      </c>
      <c r="L1787" t="s">
        <v>10325</v>
      </c>
      <c r="M1787" t="s">
        <v>10326</v>
      </c>
      <c r="N1787" t="s">
        <v>12842</v>
      </c>
      <c r="O1787" t="s">
        <v>10327</v>
      </c>
      <c r="P1787" t="s">
        <v>10328</v>
      </c>
      <c r="Q1787" t="s">
        <v>10329</v>
      </c>
      <c r="R1787" t="s">
        <v>10327</v>
      </c>
      <c r="S1787" t="s">
        <v>10327</v>
      </c>
      <c r="T1787" t="s">
        <v>10330</v>
      </c>
      <c r="U1787" t="str">
        <f t="shared" si="27"/>
        <v>6217997300033369516213</v>
      </c>
      <c r="V1787" t="e">
        <f>VLOOKUP(U1787,网银退汇!F:G,2,FALSE)</f>
        <v>#N/A</v>
      </c>
      <c r="W1787" t="e">
        <f>VLOOKUP(U1787,网银退汇!F:O,10,FALSE)</f>
        <v>#N/A</v>
      </c>
      <c r="X1787" t="e">
        <f>VLOOKUP(C1787,自助退!L:V,11,FALSE)</f>
        <v>#N/A</v>
      </c>
    </row>
    <row r="1788" spans="1:24">
      <c r="A1788" t="s">
        <v>12842</v>
      </c>
      <c r="B1788" t="s">
        <v>4815</v>
      </c>
      <c r="C1788" t="s">
        <v>10228</v>
      </c>
      <c r="D1788">
        <v>811</v>
      </c>
      <c r="E1788" t="s">
        <v>13043</v>
      </c>
      <c r="F1788" t="s">
        <v>88</v>
      </c>
      <c r="G1788" t="s">
        <v>10230</v>
      </c>
      <c r="H1788" t="s">
        <v>4817</v>
      </c>
      <c r="I1788" t="s">
        <v>10322</v>
      </c>
      <c r="J1788" t="s">
        <v>10348</v>
      </c>
      <c r="K1788" t="s">
        <v>10349</v>
      </c>
      <c r="L1788" t="s">
        <v>10325</v>
      </c>
      <c r="M1788" t="s">
        <v>10326</v>
      </c>
      <c r="N1788" t="s">
        <v>12842</v>
      </c>
      <c r="O1788" t="s">
        <v>10327</v>
      </c>
      <c r="P1788" t="s">
        <v>10328</v>
      </c>
      <c r="Q1788" t="s">
        <v>10329</v>
      </c>
      <c r="R1788" t="s">
        <v>10327</v>
      </c>
      <c r="S1788" t="s">
        <v>10327</v>
      </c>
      <c r="T1788" t="s">
        <v>10330</v>
      </c>
      <c r="U1788" t="str">
        <f t="shared" si="27"/>
        <v>6236683860004617481811</v>
      </c>
      <c r="V1788" t="e">
        <f>VLOOKUP(U1788,网银退汇!F:G,2,FALSE)</f>
        <v>#N/A</v>
      </c>
      <c r="W1788" t="e">
        <f>VLOOKUP(U1788,网银退汇!F:O,10,FALSE)</f>
        <v>#N/A</v>
      </c>
      <c r="X1788" t="e">
        <f>VLOOKUP(C1788,自助退!L:V,11,FALSE)</f>
        <v>#N/A</v>
      </c>
    </row>
    <row r="1789" spans="1:24">
      <c r="A1789" t="s">
        <v>12842</v>
      </c>
      <c r="B1789" t="s">
        <v>4818</v>
      </c>
      <c r="C1789" t="s">
        <v>10231</v>
      </c>
      <c r="D1789">
        <v>300</v>
      </c>
      <c r="E1789" t="s">
        <v>13044</v>
      </c>
      <c r="F1789" t="s">
        <v>88</v>
      </c>
      <c r="G1789" t="s">
        <v>10233</v>
      </c>
      <c r="H1789" t="s">
        <v>13045</v>
      </c>
      <c r="I1789" t="s">
        <v>10542</v>
      </c>
      <c r="J1789" t="s">
        <v>10543</v>
      </c>
      <c r="K1789" t="s">
        <v>10544</v>
      </c>
      <c r="L1789" t="s">
        <v>10325</v>
      </c>
      <c r="M1789" t="s">
        <v>10326</v>
      </c>
      <c r="N1789" t="s">
        <v>12842</v>
      </c>
      <c r="O1789" t="s">
        <v>10327</v>
      </c>
      <c r="P1789" t="s">
        <v>10328</v>
      </c>
      <c r="Q1789" t="s">
        <v>10329</v>
      </c>
      <c r="R1789" t="s">
        <v>10327</v>
      </c>
      <c r="S1789" t="s">
        <v>10327</v>
      </c>
      <c r="T1789" t="s">
        <v>10330</v>
      </c>
      <c r="U1789" t="str">
        <f t="shared" si="27"/>
        <v>6228930001159523079300</v>
      </c>
      <c r="V1789" t="e">
        <f>VLOOKUP(U1789,网银退汇!F:G,2,FALSE)</f>
        <v>#N/A</v>
      </c>
      <c r="W1789" t="e">
        <f>VLOOKUP(U1789,网银退汇!F:O,10,FALSE)</f>
        <v>#N/A</v>
      </c>
      <c r="X1789" t="e">
        <f>VLOOKUP(C1789,自助退!L:V,11,FALSE)</f>
        <v>#N/A</v>
      </c>
    </row>
    <row r="1790" spans="1:24">
      <c r="A1790" t="s">
        <v>12842</v>
      </c>
      <c r="B1790" t="s">
        <v>4821</v>
      </c>
      <c r="C1790" t="s">
        <v>10234</v>
      </c>
      <c r="D1790">
        <v>96</v>
      </c>
      <c r="E1790" t="s">
        <v>13046</v>
      </c>
      <c r="F1790" t="s">
        <v>88</v>
      </c>
      <c r="G1790" t="s">
        <v>10236</v>
      </c>
      <c r="H1790" t="s">
        <v>13047</v>
      </c>
      <c r="I1790" t="s">
        <v>10656</v>
      </c>
      <c r="J1790" t="s">
        <v>10657</v>
      </c>
      <c r="K1790" t="s">
        <v>10402</v>
      </c>
      <c r="L1790" t="s">
        <v>10325</v>
      </c>
      <c r="M1790" t="s">
        <v>10326</v>
      </c>
      <c r="N1790" t="s">
        <v>12842</v>
      </c>
      <c r="O1790" t="s">
        <v>10403</v>
      </c>
      <c r="P1790" t="s">
        <v>10328</v>
      </c>
      <c r="Q1790" t="s">
        <v>10329</v>
      </c>
      <c r="R1790" t="s">
        <v>10327</v>
      </c>
      <c r="S1790" t="s">
        <v>10327</v>
      </c>
      <c r="T1790" t="s">
        <v>10330</v>
      </c>
      <c r="U1790" t="str">
        <f t="shared" si="27"/>
        <v>622369160643874996</v>
      </c>
      <c r="V1790" t="e">
        <f>VLOOKUP(U1790,网银退汇!F:G,2,FALSE)</f>
        <v>#N/A</v>
      </c>
      <c r="W1790" t="e">
        <f>VLOOKUP(U1790,网银退汇!F:O,10,FALSE)</f>
        <v>#N/A</v>
      </c>
      <c r="X1790" t="e">
        <f>VLOOKUP(C1790,自助退!L:V,11,FALSE)</f>
        <v>#N/A</v>
      </c>
    </row>
    <row r="1791" spans="1:24">
      <c r="A1791" t="s">
        <v>12842</v>
      </c>
      <c r="B1791" t="s">
        <v>10237</v>
      </c>
      <c r="C1791" t="s">
        <v>10238</v>
      </c>
      <c r="D1791">
        <v>490</v>
      </c>
      <c r="E1791" t="s">
        <v>13048</v>
      </c>
      <c r="F1791" t="s">
        <v>10363</v>
      </c>
      <c r="G1791" t="s">
        <v>5147</v>
      </c>
      <c r="H1791" t="s">
        <v>4825</v>
      </c>
      <c r="I1791" t="s">
        <v>10322</v>
      </c>
      <c r="J1791" t="s">
        <v>10381</v>
      </c>
      <c r="K1791" t="s">
        <v>10382</v>
      </c>
      <c r="L1791" t="s">
        <v>10325</v>
      </c>
      <c r="M1791" t="s">
        <v>10364</v>
      </c>
      <c r="N1791" t="s">
        <v>12842</v>
      </c>
      <c r="O1791" t="s">
        <v>10327</v>
      </c>
      <c r="P1791" t="s">
        <v>10328</v>
      </c>
      <c r="Q1791" t="s">
        <v>10365</v>
      </c>
      <c r="R1791" t="s">
        <v>10327</v>
      </c>
      <c r="S1791" t="s">
        <v>10327</v>
      </c>
      <c r="T1791" t="s">
        <v>10366</v>
      </c>
      <c r="U1791" t="str">
        <f t="shared" si="27"/>
        <v>6282680010380751490</v>
      </c>
      <c r="V1791">
        <f>VLOOKUP(U1791,网银退汇!F:G,2,FALSE)</f>
        <v>490</v>
      </c>
      <c r="W1791" t="str">
        <f>VLOOKUP(U1791,网银退汇!F:O,10,FALSE)</f>
        <v>20170630</v>
      </c>
      <c r="X1791">
        <f>VLOOKUP(C1791,自助退!L:V,11,FALSE)</f>
        <v>490</v>
      </c>
    </row>
    <row r="1792" spans="1:24">
      <c r="A1792" t="s">
        <v>12842</v>
      </c>
      <c r="B1792" t="s">
        <v>4826</v>
      </c>
      <c r="C1792" t="s">
        <v>10240</v>
      </c>
      <c r="D1792">
        <v>159</v>
      </c>
      <c r="E1792" t="s">
        <v>13049</v>
      </c>
      <c r="F1792" t="s">
        <v>88</v>
      </c>
      <c r="G1792" t="s">
        <v>10242</v>
      </c>
      <c r="H1792" t="s">
        <v>13050</v>
      </c>
      <c r="I1792" t="s">
        <v>10656</v>
      </c>
      <c r="J1792" t="s">
        <v>10657</v>
      </c>
      <c r="K1792" t="s">
        <v>10402</v>
      </c>
      <c r="L1792" t="s">
        <v>10325</v>
      </c>
      <c r="M1792" t="s">
        <v>10326</v>
      </c>
      <c r="N1792" t="s">
        <v>12842</v>
      </c>
      <c r="O1792" t="s">
        <v>10403</v>
      </c>
      <c r="P1792" t="s">
        <v>10328</v>
      </c>
      <c r="Q1792" t="s">
        <v>10329</v>
      </c>
      <c r="R1792" t="s">
        <v>10327</v>
      </c>
      <c r="S1792" t="s">
        <v>10327</v>
      </c>
      <c r="T1792" t="s">
        <v>10330</v>
      </c>
      <c r="U1792" t="str">
        <f t="shared" si="27"/>
        <v>6231900000028084297159</v>
      </c>
      <c r="V1792" t="e">
        <f>VLOOKUP(U1792,网银退汇!F:G,2,FALSE)</f>
        <v>#N/A</v>
      </c>
      <c r="W1792" t="e">
        <f>VLOOKUP(U1792,网银退汇!F:O,10,FALSE)</f>
        <v>#N/A</v>
      </c>
      <c r="X1792" t="e">
        <f>VLOOKUP(C1792,自助退!L:V,11,FALSE)</f>
        <v>#N/A</v>
      </c>
    </row>
    <row r="1793" spans="1:24">
      <c r="A1793" t="s">
        <v>12842</v>
      </c>
      <c r="B1793" t="s">
        <v>4829</v>
      </c>
      <c r="C1793" t="s">
        <v>10243</v>
      </c>
      <c r="D1793">
        <v>92</v>
      </c>
      <c r="E1793" t="s">
        <v>13051</v>
      </c>
      <c r="F1793" t="s">
        <v>88</v>
      </c>
      <c r="G1793" t="s">
        <v>10245</v>
      </c>
      <c r="H1793" t="s">
        <v>13052</v>
      </c>
      <c r="I1793" t="s">
        <v>10656</v>
      </c>
      <c r="J1793" t="s">
        <v>10657</v>
      </c>
      <c r="K1793" t="s">
        <v>10402</v>
      </c>
      <c r="L1793" t="s">
        <v>10325</v>
      </c>
      <c r="M1793" t="s">
        <v>10326</v>
      </c>
      <c r="N1793" t="s">
        <v>12842</v>
      </c>
      <c r="O1793" t="s">
        <v>10403</v>
      </c>
      <c r="P1793" t="s">
        <v>10328</v>
      </c>
      <c r="Q1793" t="s">
        <v>10329</v>
      </c>
      <c r="R1793" t="s">
        <v>10327</v>
      </c>
      <c r="S1793" t="s">
        <v>10327</v>
      </c>
      <c r="T1793" t="s">
        <v>10330</v>
      </c>
      <c r="U1793" t="str">
        <f t="shared" si="27"/>
        <v>623190002340082022992</v>
      </c>
      <c r="V1793" t="e">
        <f>VLOOKUP(U1793,网银退汇!F:G,2,FALSE)</f>
        <v>#N/A</v>
      </c>
      <c r="W1793" t="e">
        <f>VLOOKUP(U1793,网银退汇!F:O,10,FALSE)</f>
        <v>#N/A</v>
      </c>
      <c r="X1793" t="e">
        <f>VLOOKUP(C1793,自助退!L:V,11,FALSE)</f>
        <v>#N/A</v>
      </c>
    </row>
    <row r="1794" spans="1:24">
      <c r="A1794" t="s">
        <v>12842</v>
      </c>
      <c r="B1794" t="s">
        <v>4832</v>
      </c>
      <c r="C1794" t="s">
        <v>10246</v>
      </c>
      <c r="D1794">
        <v>16</v>
      </c>
      <c r="E1794" t="s">
        <v>13053</v>
      </c>
      <c r="F1794" t="s">
        <v>88</v>
      </c>
      <c r="G1794" t="s">
        <v>10248</v>
      </c>
      <c r="H1794" t="s">
        <v>13054</v>
      </c>
      <c r="I1794" t="s">
        <v>10322</v>
      </c>
      <c r="J1794" t="s">
        <v>10356</v>
      </c>
      <c r="K1794" t="s">
        <v>10357</v>
      </c>
      <c r="L1794" t="s">
        <v>10325</v>
      </c>
      <c r="M1794" t="s">
        <v>10326</v>
      </c>
      <c r="N1794" t="s">
        <v>12842</v>
      </c>
      <c r="O1794" t="s">
        <v>10327</v>
      </c>
      <c r="P1794" t="s">
        <v>10328</v>
      </c>
      <c r="Q1794" t="s">
        <v>10329</v>
      </c>
      <c r="R1794" t="s">
        <v>10327</v>
      </c>
      <c r="S1794" t="s">
        <v>10327</v>
      </c>
      <c r="T1794" t="s">
        <v>10330</v>
      </c>
      <c r="U1794" t="str">
        <f t="shared" ref="U1794:U1811" si="28">G1794&amp;D1794</f>
        <v>622188730003993061316</v>
      </c>
      <c r="V1794" t="e">
        <f>VLOOKUP(U1794,网银退汇!F:G,2,FALSE)</f>
        <v>#N/A</v>
      </c>
      <c r="W1794" t="e">
        <f>VLOOKUP(U1794,网银退汇!F:O,10,FALSE)</f>
        <v>#N/A</v>
      </c>
      <c r="X1794" t="e">
        <f>VLOOKUP(C1794,自助退!L:V,11,FALSE)</f>
        <v>#N/A</v>
      </c>
    </row>
    <row r="1795" spans="1:24">
      <c r="A1795" t="s">
        <v>12842</v>
      </c>
      <c r="B1795" t="s">
        <v>10249</v>
      </c>
      <c r="C1795" t="s">
        <v>10250</v>
      </c>
      <c r="D1795">
        <v>1000</v>
      </c>
      <c r="E1795" t="s">
        <v>13055</v>
      </c>
      <c r="F1795" t="s">
        <v>10363</v>
      </c>
      <c r="G1795" t="s">
        <v>5131</v>
      </c>
      <c r="H1795" t="s">
        <v>4825</v>
      </c>
      <c r="I1795" t="s">
        <v>10322</v>
      </c>
      <c r="J1795" t="s">
        <v>10381</v>
      </c>
      <c r="K1795" t="s">
        <v>10382</v>
      </c>
      <c r="L1795" t="s">
        <v>10325</v>
      </c>
      <c r="M1795" t="s">
        <v>10364</v>
      </c>
      <c r="N1795" t="s">
        <v>12842</v>
      </c>
      <c r="O1795" t="s">
        <v>10327</v>
      </c>
      <c r="P1795" t="s">
        <v>10328</v>
      </c>
      <c r="Q1795" t="s">
        <v>10365</v>
      </c>
      <c r="R1795" t="s">
        <v>10327</v>
      </c>
      <c r="S1795" t="s">
        <v>10327</v>
      </c>
      <c r="T1795" t="s">
        <v>10366</v>
      </c>
      <c r="U1795" t="str">
        <f t="shared" si="28"/>
        <v>62826800103807771000</v>
      </c>
      <c r="V1795">
        <f>VLOOKUP(U1795,网银退汇!F:G,2,FALSE)</f>
        <v>1000</v>
      </c>
      <c r="W1795" t="str">
        <f>VLOOKUP(U1795,网银退汇!F:O,10,FALSE)</f>
        <v>20170630</v>
      </c>
      <c r="X1795">
        <f>VLOOKUP(C1795,自助退!L:V,11,FALSE)</f>
        <v>1000</v>
      </c>
    </row>
    <row r="1796" spans="1:24">
      <c r="A1796" t="s">
        <v>12842</v>
      </c>
      <c r="B1796" t="s">
        <v>4837</v>
      </c>
      <c r="C1796" t="s">
        <v>10252</v>
      </c>
      <c r="D1796">
        <v>43</v>
      </c>
      <c r="E1796" t="s">
        <v>13056</v>
      </c>
      <c r="F1796" t="s">
        <v>88</v>
      </c>
      <c r="G1796" t="s">
        <v>10254</v>
      </c>
      <c r="H1796" t="s">
        <v>13057</v>
      </c>
      <c r="I1796" t="s">
        <v>10335</v>
      </c>
      <c r="J1796" t="s">
        <v>10</v>
      </c>
      <c r="K1796" t="s">
        <v>10336</v>
      </c>
      <c r="L1796" t="s">
        <v>10325</v>
      </c>
      <c r="M1796" t="s">
        <v>10326</v>
      </c>
      <c r="N1796" t="s">
        <v>12842</v>
      </c>
      <c r="O1796" t="s">
        <v>10327</v>
      </c>
      <c r="P1796" t="s">
        <v>10328</v>
      </c>
      <c r="Q1796" t="s">
        <v>10329</v>
      </c>
      <c r="R1796" t="s">
        <v>10327</v>
      </c>
      <c r="S1796" t="s">
        <v>10327</v>
      </c>
      <c r="T1796" t="s">
        <v>10330</v>
      </c>
      <c r="U1796" t="str">
        <f t="shared" si="28"/>
        <v>622575003125983743</v>
      </c>
      <c r="V1796" t="e">
        <f>VLOOKUP(U1796,网银退汇!F:G,2,FALSE)</f>
        <v>#N/A</v>
      </c>
      <c r="W1796" t="e">
        <f>VLOOKUP(U1796,网银退汇!F:O,10,FALSE)</f>
        <v>#N/A</v>
      </c>
      <c r="X1796" t="e">
        <f>VLOOKUP(C1796,自助退!L:V,11,FALSE)</f>
        <v>#N/A</v>
      </c>
    </row>
    <row r="1797" spans="1:24">
      <c r="A1797" t="s">
        <v>12842</v>
      </c>
      <c r="B1797" t="s">
        <v>10255</v>
      </c>
      <c r="C1797" t="s">
        <v>10256</v>
      </c>
      <c r="D1797">
        <v>484</v>
      </c>
      <c r="E1797" t="s">
        <v>13058</v>
      </c>
      <c r="F1797" t="s">
        <v>90</v>
      </c>
      <c r="G1797" t="s">
        <v>5148</v>
      </c>
      <c r="H1797" t="s">
        <v>4841</v>
      </c>
      <c r="I1797" t="s">
        <v>10322</v>
      </c>
      <c r="J1797" t="s">
        <v>10348</v>
      </c>
      <c r="K1797" t="s">
        <v>10349</v>
      </c>
      <c r="L1797" t="s">
        <v>10325</v>
      </c>
      <c r="M1797" t="s">
        <v>10364</v>
      </c>
      <c r="N1797" t="s">
        <v>12842</v>
      </c>
      <c r="O1797" t="s">
        <v>10327</v>
      </c>
      <c r="P1797" t="s">
        <v>10328</v>
      </c>
      <c r="Q1797" t="s">
        <v>10365</v>
      </c>
      <c r="R1797" t="s">
        <v>10327</v>
      </c>
      <c r="S1797" t="s">
        <v>10327</v>
      </c>
      <c r="T1797" t="s">
        <v>10366</v>
      </c>
      <c r="U1797" t="str">
        <f t="shared" si="28"/>
        <v>6217003860030732877484</v>
      </c>
      <c r="V1797">
        <f>VLOOKUP(U1797,网银退汇!F:G,2,FALSE)</f>
        <v>484</v>
      </c>
      <c r="W1797" t="str">
        <f>VLOOKUP(U1797,网银退汇!F:O,10,FALSE)</f>
        <v>20170630</v>
      </c>
      <c r="X1797">
        <f>VLOOKUP(C1797,自助退!L:V,11,FALSE)</f>
        <v>484</v>
      </c>
    </row>
    <row r="1798" spans="1:24">
      <c r="A1798" t="s">
        <v>12842</v>
      </c>
      <c r="B1798" t="s">
        <v>4842</v>
      </c>
      <c r="C1798" t="s">
        <v>10258</v>
      </c>
      <c r="D1798">
        <v>450</v>
      </c>
      <c r="E1798" t="s">
        <v>13059</v>
      </c>
      <c r="F1798" t="s">
        <v>88</v>
      </c>
      <c r="G1798" t="s">
        <v>10260</v>
      </c>
      <c r="H1798" t="s">
        <v>4844</v>
      </c>
      <c r="I1798" t="s">
        <v>10369</v>
      </c>
      <c r="J1798" t="s">
        <v>10370</v>
      </c>
      <c r="K1798" t="s">
        <v>10371</v>
      </c>
      <c r="L1798" t="s">
        <v>10325</v>
      </c>
      <c r="M1798" t="s">
        <v>10326</v>
      </c>
      <c r="N1798" t="s">
        <v>12842</v>
      </c>
      <c r="O1798" t="s">
        <v>10327</v>
      </c>
      <c r="P1798" t="s">
        <v>10328</v>
      </c>
      <c r="Q1798" t="s">
        <v>10329</v>
      </c>
      <c r="R1798" t="s">
        <v>10327</v>
      </c>
      <c r="S1798" t="s">
        <v>10327</v>
      </c>
      <c r="T1798" t="s">
        <v>10330</v>
      </c>
      <c r="U1798" t="str">
        <f t="shared" si="28"/>
        <v>6217731900117181450</v>
      </c>
      <c r="V1798" t="e">
        <f>VLOOKUP(U1798,网银退汇!F:G,2,FALSE)</f>
        <v>#N/A</v>
      </c>
      <c r="W1798" t="e">
        <f>VLOOKUP(U1798,网银退汇!F:O,10,FALSE)</f>
        <v>#N/A</v>
      </c>
      <c r="X1798" t="e">
        <f>VLOOKUP(C1798,自助退!L:V,11,FALSE)</f>
        <v>#N/A</v>
      </c>
    </row>
    <row r="1799" spans="1:24">
      <c r="A1799" t="s">
        <v>12842</v>
      </c>
      <c r="B1799" t="s">
        <v>4845</v>
      </c>
      <c r="C1799" t="s">
        <v>10261</v>
      </c>
      <c r="D1799">
        <v>100</v>
      </c>
      <c r="E1799" t="s">
        <v>13060</v>
      </c>
      <c r="F1799" t="s">
        <v>88</v>
      </c>
      <c r="G1799" t="s">
        <v>10263</v>
      </c>
      <c r="H1799" t="s">
        <v>4847</v>
      </c>
      <c r="I1799" t="s">
        <v>10322</v>
      </c>
      <c r="J1799" t="s">
        <v>10351</v>
      </c>
      <c r="K1799" t="s">
        <v>10352</v>
      </c>
      <c r="L1799" t="s">
        <v>10325</v>
      </c>
      <c r="M1799" t="s">
        <v>10326</v>
      </c>
      <c r="N1799" t="s">
        <v>12842</v>
      </c>
      <c r="O1799" t="s">
        <v>10327</v>
      </c>
      <c r="P1799" t="s">
        <v>10328</v>
      </c>
      <c r="Q1799" t="s">
        <v>10329</v>
      </c>
      <c r="R1799" t="s">
        <v>10327</v>
      </c>
      <c r="S1799" t="s">
        <v>10327</v>
      </c>
      <c r="T1799" t="s">
        <v>10330</v>
      </c>
      <c r="U1799" t="str">
        <f t="shared" si="28"/>
        <v>6212262502012694371100</v>
      </c>
      <c r="V1799" t="e">
        <f>VLOOKUP(U1799,网银退汇!F:G,2,FALSE)</f>
        <v>#N/A</v>
      </c>
      <c r="W1799" t="e">
        <f>VLOOKUP(U1799,网银退汇!F:O,10,FALSE)</f>
        <v>#N/A</v>
      </c>
      <c r="X1799" t="e">
        <f>VLOOKUP(C1799,自助退!L:V,11,FALSE)</f>
        <v>#N/A</v>
      </c>
    </row>
    <row r="1800" spans="1:24">
      <c r="A1800" t="s">
        <v>12842</v>
      </c>
      <c r="B1800" t="s">
        <v>4848</v>
      </c>
      <c r="C1800" t="s">
        <v>10264</v>
      </c>
      <c r="D1800">
        <v>500</v>
      </c>
      <c r="E1800" t="s">
        <v>13061</v>
      </c>
      <c r="F1800" t="s">
        <v>88</v>
      </c>
      <c r="G1800" t="s">
        <v>10266</v>
      </c>
      <c r="H1800" t="s">
        <v>13062</v>
      </c>
      <c r="I1800" t="s">
        <v>10542</v>
      </c>
      <c r="J1800" t="s">
        <v>10664</v>
      </c>
      <c r="K1800" t="s">
        <v>10665</v>
      </c>
      <c r="L1800" t="s">
        <v>10325</v>
      </c>
      <c r="M1800" t="s">
        <v>10326</v>
      </c>
      <c r="N1800" t="s">
        <v>12842</v>
      </c>
      <c r="O1800" t="s">
        <v>10327</v>
      </c>
      <c r="P1800" t="s">
        <v>10328</v>
      </c>
      <c r="Q1800" t="s">
        <v>10329</v>
      </c>
      <c r="R1800" t="s">
        <v>10327</v>
      </c>
      <c r="S1800" t="s">
        <v>10327</v>
      </c>
      <c r="T1800" t="s">
        <v>10330</v>
      </c>
      <c r="U1800" t="str">
        <f t="shared" si="28"/>
        <v>6217359901019422658500</v>
      </c>
      <c r="V1800" t="e">
        <f>VLOOKUP(U1800,网银退汇!F:G,2,FALSE)</f>
        <v>#N/A</v>
      </c>
      <c r="W1800" t="e">
        <f>VLOOKUP(U1800,网银退汇!F:O,10,FALSE)</f>
        <v>#N/A</v>
      </c>
      <c r="X1800" t="e">
        <f>VLOOKUP(C1800,自助退!L:V,11,FALSE)</f>
        <v>#N/A</v>
      </c>
    </row>
    <row r="1801" spans="1:24">
      <c r="A1801" t="s">
        <v>12842</v>
      </c>
      <c r="B1801" t="s">
        <v>4851</v>
      </c>
      <c r="C1801" t="s">
        <v>10267</v>
      </c>
      <c r="D1801">
        <v>600</v>
      </c>
      <c r="E1801" t="s">
        <v>13063</v>
      </c>
      <c r="F1801" t="s">
        <v>88</v>
      </c>
      <c r="G1801" t="s">
        <v>10269</v>
      </c>
      <c r="H1801" t="s">
        <v>4853</v>
      </c>
      <c r="I1801" t="s">
        <v>10322</v>
      </c>
      <c r="J1801" t="s">
        <v>10351</v>
      </c>
      <c r="K1801" t="s">
        <v>10352</v>
      </c>
      <c r="L1801" t="s">
        <v>10325</v>
      </c>
      <c r="M1801" t="s">
        <v>10326</v>
      </c>
      <c r="N1801" t="s">
        <v>12842</v>
      </c>
      <c r="O1801" t="s">
        <v>10327</v>
      </c>
      <c r="P1801" t="s">
        <v>10328</v>
      </c>
      <c r="Q1801" t="s">
        <v>10329</v>
      </c>
      <c r="R1801" t="s">
        <v>10327</v>
      </c>
      <c r="S1801" t="s">
        <v>10327</v>
      </c>
      <c r="T1801" t="s">
        <v>10330</v>
      </c>
      <c r="U1801" t="str">
        <f t="shared" si="28"/>
        <v>6215584402015849755600</v>
      </c>
      <c r="V1801" t="e">
        <f>VLOOKUP(U1801,网银退汇!F:G,2,FALSE)</f>
        <v>#N/A</v>
      </c>
      <c r="W1801" t="e">
        <f>VLOOKUP(U1801,网银退汇!F:O,10,FALSE)</f>
        <v>#N/A</v>
      </c>
      <c r="X1801" t="e">
        <f>VLOOKUP(C1801,自助退!L:V,11,FALSE)</f>
        <v>#N/A</v>
      </c>
    </row>
    <row r="1802" spans="1:24">
      <c r="A1802" t="s">
        <v>12842</v>
      </c>
      <c r="B1802" t="s">
        <v>4854</v>
      </c>
      <c r="C1802" t="s">
        <v>10270</v>
      </c>
      <c r="D1802">
        <v>400</v>
      </c>
      <c r="E1802" t="s">
        <v>13064</v>
      </c>
      <c r="F1802" t="s">
        <v>88</v>
      </c>
      <c r="G1802" t="s">
        <v>10272</v>
      </c>
      <c r="H1802" t="s">
        <v>4856</v>
      </c>
      <c r="I1802" t="s">
        <v>10322</v>
      </c>
      <c r="J1802" t="s">
        <v>10331</v>
      </c>
      <c r="K1802" t="s">
        <v>10332</v>
      </c>
      <c r="L1802" t="s">
        <v>10325</v>
      </c>
      <c r="M1802" t="s">
        <v>10326</v>
      </c>
      <c r="N1802" t="s">
        <v>12842</v>
      </c>
      <c r="O1802" t="s">
        <v>10327</v>
      </c>
      <c r="P1802" t="s">
        <v>10328</v>
      </c>
      <c r="Q1802" t="s">
        <v>10329</v>
      </c>
      <c r="R1802" t="s">
        <v>10327</v>
      </c>
      <c r="S1802" t="s">
        <v>10327</v>
      </c>
      <c r="T1802" t="s">
        <v>10330</v>
      </c>
      <c r="U1802" t="str">
        <f t="shared" si="28"/>
        <v>4218690010376372400</v>
      </c>
      <c r="V1802" t="e">
        <f>VLOOKUP(U1802,网银退汇!F:G,2,FALSE)</f>
        <v>#N/A</v>
      </c>
      <c r="W1802" t="e">
        <f>VLOOKUP(U1802,网银退汇!F:O,10,FALSE)</f>
        <v>#N/A</v>
      </c>
      <c r="X1802" t="e">
        <f>VLOOKUP(C1802,自助退!L:V,11,FALSE)</f>
        <v>#N/A</v>
      </c>
    </row>
    <row r="1803" spans="1:24">
      <c r="A1803" t="s">
        <v>12842</v>
      </c>
      <c r="B1803" t="s">
        <v>4857</v>
      </c>
      <c r="C1803" t="s">
        <v>10273</v>
      </c>
      <c r="D1803">
        <v>542</v>
      </c>
      <c r="E1803" t="s">
        <v>13065</v>
      </c>
      <c r="F1803" t="s">
        <v>88</v>
      </c>
      <c r="G1803" t="s">
        <v>10275</v>
      </c>
      <c r="H1803" t="s">
        <v>4859</v>
      </c>
      <c r="I1803" t="s">
        <v>10322</v>
      </c>
      <c r="J1803" t="s">
        <v>10348</v>
      </c>
      <c r="K1803" t="s">
        <v>10349</v>
      </c>
      <c r="L1803" t="s">
        <v>10325</v>
      </c>
      <c r="M1803" t="s">
        <v>10326</v>
      </c>
      <c r="N1803" t="s">
        <v>12842</v>
      </c>
      <c r="O1803" t="s">
        <v>10327</v>
      </c>
      <c r="P1803" t="s">
        <v>10328</v>
      </c>
      <c r="Q1803" t="s">
        <v>10329</v>
      </c>
      <c r="R1803" t="s">
        <v>10327</v>
      </c>
      <c r="S1803" t="s">
        <v>10327</v>
      </c>
      <c r="T1803" t="s">
        <v>10330</v>
      </c>
      <c r="U1803" t="str">
        <f t="shared" si="28"/>
        <v>6217003890001866594542</v>
      </c>
      <c r="V1803" t="e">
        <f>VLOOKUP(U1803,网银退汇!F:G,2,FALSE)</f>
        <v>#N/A</v>
      </c>
      <c r="W1803" t="e">
        <f>VLOOKUP(U1803,网银退汇!F:O,10,FALSE)</f>
        <v>#N/A</v>
      </c>
      <c r="X1803" t="e">
        <f>VLOOKUP(C1803,自助退!L:V,11,FALSE)</f>
        <v>#N/A</v>
      </c>
    </row>
    <row r="1804" spans="1:24">
      <c r="A1804" t="s">
        <v>12842</v>
      </c>
      <c r="B1804" t="s">
        <v>4860</v>
      </c>
      <c r="C1804" t="s">
        <v>10276</v>
      </c>
      <c r="D1804">
        <v>34</v>
      </c>
      <c r="E1804" t="s">
        <v>13066</v>
      </c>
      <c r="F1804" t="s">
        <v>88</v>
      </c>
      <c r="G1804" t="s">
        <v>10278</v>
      </c>
      <c r="H1804" t="s">
        <v>4862</v>
      </c>
      <c r="I1804" t="s">
        <v>10322</v>
      </c>
      <c r="J1804" t="s">
        <v>10348</v>
      </c>
      <c r="K1804" t="s">
        <v>10349</v>
      </c>
      <c r="L1804" t="s">
        <v>10325</v>
      </c>
      <c r="M1804" t="s">
        <v>10326</v>
      </c>
      <c r="N1804" t="s">
        <v>12842</v>
      </c>
      <c r="O1804" t="s">
        <v>10327</v>
      </c>
      <c r="P1804" t="s">
        <v>10328</v>
      </c>
      <c r="Q1804" t="s">
        <v>10329</v>
      </c>
      <c r="R1804" t="s">
        <v>10327</v>
      </c>
      <c r="S1804" t="s">
        <v>10327</v>
      </c>
      <c r="T1804" t="s">
        <v>10330</v>
      </c>
      <c r="U1804" t="str">
        <f t="shared" si="28"/>
        <v>621700399000048718434</v>
      </c>
      <c r="V1804" t="e">
        <f>VLOOKUP(U1804,网银退汇!F:G,2,FALSE)</f>
        <v>#N/A</v>
      </c>
      <c r="W1804" t="e">
        <f>VLOOKUP(U1804,网银退汇!F:O,10,FALSE)</f>
        <v>#N/A</v>
      </c>
      <c r="X1804" t="e">
        <f>VLOOKUP(C1804,自助退!L:V,11,FALSE)</f>
        <v>#N/A</v>
      </c>
    </row>
    <row r="1805" spans="1:24">
      <c r="A1805" t="s">
        <v>12842</v>
      </c>
      <c r="B1805" t="s">
        <v>4863</v>
      </c>
      <c r="C1805" t="s">
        <v>10279</v>
      </c>
      <c r="D1805">
        <v>1000</v>
      </c>
      <c r="E1805" t="s">
        <v>13067</v>
      </c>
      <c r="F1805" t="s">
        <v>88</v>
      </c>
      <c r="G1805" t="s">
        <v>10281</v>
      </c>
      <c r="H1805" t="s">
        <v>13068</v>
      </c>
      <c r="I1805" t="s">
        <v>10322</v>
      </c>
      <c r="J1805" t="s">
        <v>10351</v>
      </c>
      <c r="K1805" t="s">
        <v>10352</v>
      </c>
      <c r="L1805" t="s">
        <v>10325</v>
      </c>
      <c r="M1805" t="s">
        <v>10326</v>
      </c>
      <c r="N1805" t="s">
        <v>12842</v>
      </c>
      <c r="O1805" t="s">
        <v>10327</v>
      </c>
      <c r="P1805" t="s">
        <v>10328</v>
      </c>
      <c r="Q1805" t="s">
        <v>10329</v>
      </c>
      <c r="R1805" t="s">
        <v>10327</v>
      </c>
      <c r="S1805" t="s">
        <v>10327</v>
      </c>
      <c r="T1805" t="s">
        <v>10330</v>
      </c>
      <c r="U1805" t="str">
        <f t="shared" si="28"/>
        <v>62122625020060861391000</v>
      </c>
      <c r="V1805" t="e">
        <f>VLOOKUP(U1805,网银退汇!F:G,2,FALSE)</f>
        <v>#N/A</v>
      </c>
      <c r="W1805" t="e">
        <f>VLOOKUP(U1805,网银退汇!F:O,10,FALSE)</f>
        <v>#N/A</v>
      </c>
      <c r="X1805" t="e">
        <f>VLOOKUP(C1805,自助退!L:V,11,FALSE)</f>
        <v>#N/A</v>
      </c>
    </row>
    <row r="1806" spans="1:24">
      <c r="A1806" t="s">
        <v>12842</v>
      </c>
      <c r="B1806" t="s">
        <v>4866</v>
      </c>
      <c r="C1806" t="s">
        <v>10282</v>
      </c>
      <c r="D1806">
        <v>5000</v>
      </c>
      <c r="E1806" t="s">
        <v>13069</v>
      </c>
      <c r="F1806" t="s">
        <v>88</v>
      </c>
      <c r="G1806" t="s">
        <v>10284</v>
      </c>
      <c r="H1806" t="s">
        <v>13070</v>
      </c>
      <c r="I1806" t="s">
        <v>10335</v>
      </c>
      <c r="J1806" t="s">
        <v>10</v>
      </c>
      <c r="K1806" t="s">
        <v>10336</v>
      </c>
      <c r="L1806" t="s">
        <v>10325</v>
      </c>
      <c r="M1806" t="s">
        <v>10326</v>
      </c>
      <c r="N1806" t="s">
        <v>12842</v>
      </c>
      <c r="O1806" t="s">
        <v>10327</v>
      </c>
      <c r="P1806" t="s">
        <v>10328</v>
      </c>
      <c r="Q1806" t="s">
        <v>10329</v>
      </c>
      <c r="R1806" t="s">
        <v>10327</v>
      </c>
      <c r="S1806" t="s">
        <v>10327</v>
      </c>
      <c r="T1806" t="s">
        <v>10330</v>
      </c>
      <c r="U1806" t="str">
        <f t="shared" si="28"/>
        <v>62257686147142835000</v>
      </c>
      <c r="V1806" t="e">
        <f>VLOOKUP(U1806,网银退汇!F:G,2,FALSE)</f>
        <v>#N/A</v>
      </c>
      <c r="W1806" t="e">
        <f>VLOOKUP(U1806,网银退汇!F:O,10,FALSE)</f>
        <v>#N/A</v>
      </c>
      <c r="X1806" t="e">
        <f>VLOOKUP(C1806,自助退!L:V,11,FALSE)</f>
        <v>#N/A</v>
      </c>
    </row>
    <row r="1807" spans="1:24">
      <c r="A1807" t="s">
        <v>12842</v>
      </c>
      <c r="B1807" t="s">
        <v>4869</v>
      </c>
      <c r="C1807" t="s">
        <v>10285</v>
      </c>
      <c r="D1807">
        <v>200</v>
      </c>
      <c r="E1807" t="s">
        <v>13071</v>
      </c>
      <c r="F1807" t="s">
        <v>88</v>
      </c>
      <c r="G1807" t="s">
        <v>10287</v>
      </c>
      <c r="H1807" t="s">
        <v>280</v>
      </c>
      <c r="I1807" t="s">
        <v>10542</v>
      </c>
      <c r="J1807" t="s">
        <v>10543</v>
      </c>
      <c r="K1807" t="s">
        <v>10544</v>
      </c>
      <c r="L1807" t="s">
        <v>10325</v>
      </c>
      <c r="M1807" t="s">
        <v>10326</v>
      </c>
      <c r="N1807" t="s">
        <v>12842</v>
      </c>
      <c r="O1807" t="s">
        <v>10327</v>
      </c>
      <c r="P1807" t="s">
        <v>10328</v>
      </c>
      <c r="Q1807" t="s">
        <v>10329</v>
      </c>
      <c r="R1807" t="s">
        <v>10327</v>
      </c>
      <c r="S1807" t="s">
        <v>10327</v>
      </c>
      <c r="T1807" t="s">
        <v>10330</v>
      </c>
      <c r="U1807" t="str">
        <f t="shared" si="28"/>
        <v>6228930001001871288200</v>
      </c>
      <c r="V1807" t="e">
        <f>VLOOKUP(U1807,网银退汇!F:G,2,FALSE)</f>
        <v>#N/A</v>
      </c>
      <c r="W1807" t="e">
        <f>VLOOKUP(U1807,网银退汇!F:O,10,FALSE)</f>
        <v>#N/A</v>
      </c>
      <c r="X1807" t="e">
        <f>VLOOKUP(C1807,自助退!L:V,11,FALSE)</f>
        <v>#N/A</v>
      </c>
    </row>
    <row r="1808" spans="1:24">
      <c r="A1808" t="s">
        <v>12842</v>
      </c>
      <c r="B1808" t="s">
        <v>10288</v>
      </c>
      <c r="C1808" t="s">
        <v>10289</v>
      </c>
      <c r="D1808">
        <v>922</v>
      </c>
      <c r="E1808" t="s">
        <v>13072</v>
      </c>
      <c r="F1808" t="s">
        <v>10740</v>
      </c>
      <c r="G1808" t="s">
        <v>5115</v>
      </c>
      <c r="H1808" t="s">
        <v>12378</v>
      </c>
      <c r="I1808" t="s">
        <v>10656</v>
      </c>
      <c r="J1808" t="s">
        <v>10657</v>
      </c>
      <c r="K1808" t="s">
        <v>10402</v>
      </c>
      <c r="L1808" t="s">
        <v>10325</v>
      </c>
      <c r="M1808" t="s">
        <v>10364</v>
      </c>
      <c r="N1808" t="s">
        <v>12842</v>
      </c>
      <c r="O1808" t="s">
        <v>10403</v>
      </c>
      <c r="P1808" t="s">
        <v>10328</v>
      </c>
      <c r="Q1808" t="s">
        <v>10365</v>
      </c>
      <c r="R1808" t="s">
        <v>10327</v>
      </c>
      <c r="S1808" t="s">
        <v>10327</v>
      </c>
      <c r="T1808" t="s">
        <v>10366</v>
      </c>
      <c r="U1808" t="str">
        <f t="shared" si="28"/>
        <v>6223690990039873922</v>
      </c>
      <c r="V1808" t="e">
        <f>VLOOKUP(U1808,网银退汇!F:G,2,FALSE)</f>
        <v>#N/A</v>
      </c>
      <c r="W1808" t="e">
        <f>VLOOKUP(U1808,网银退汇!F:O,10,FALSE)</f>
        <v>#N/A</v>
      </c>
      <c r="X1808" t="e">
        <f>VLOOKUP(C1808,自助退!L:V,11,FALSE)</f>
        <v>#N/A</v>
      </c>
    </row>
    <row r="1809" spans="1:24">
      <c r="A1809" t="s">
        <v>12842</v>
      </c>
      <c r="B1809" t="s">
        <v>10291</v>
      </c>
      <c r="C1809" t="s">
        <v>10292</v>
      </c>
      <c r="D1809">
        <v>70</v>
      </c>
      <c r="E1809" t="s">
        <v>13073</v>
      </c>
      <c r="F1809" t="s">
        <v>10740</v>
      </c>
      <c r="G1809" t="s">
        <v>5115</v>
      </c>
      <c r="H1809" t="s">
        <v>12378</v>
      </c>
      <c r="I1809" t="s">
        <v>10656</v>
      </c>
      <c r="J1809" t="s">
        <v>10657</v>
      </c>
      <c r="K1809" t="s">
        <v>10402</v>
      </c>
      <c r="L1809" t="s">
        <v>10325</v>
      </c>
      <c r="M1809" t="s">
        <v>10364</v>
      </c>
      <c r="N1809" t="s">
        <v>12842</v>
      </c>
      <c r="O1809" t="s">
        <v>10403</v>
      </c>
      <c r="P1809" t="s">
        <v>10328</v>
      </c>
      <c r="Q1809" t="s">
        <v>10365</v>
      </c>
      <c r="R1809" t="s">
        <v>10327</v>
      </c>
      <c r="S1809" t="s">
        <v>10327</v>
      </c>
      <c r="T1809" t="s">
        <v>10366</v>
      </c>
      <c r="U1809" t="str">
        <f t="shared" si="28"/>
        <v>622369099003987370</v>
      </c>
      <c r="V1809" t="e">
        <f>VLOOKUP(U1809,网银退汇!F:G,2,FALSE)</f>
        <v>#N/A</v>
      </c>
      <c r="W1809" t="e">
        <f>VLOOKUP(U1809,网银退汇!F:O,10,FALSE)</f>
        <v>#N/A</v>
      </c>
      <c r="X1809" t="e">
        <f>VLOOKUP(C1809,自助退!L:V,11,FALSE)</f>
        <v>#N/A</v>
      </c>
    </row>
    <row r="1810" spans="1:24">
      <c r="A1810" t="s">
        <v>12842</v>
      </c>
      <c r="B1810" t="s">
        <v>4872</v>
      </c>
      <c r="C1810" t="s">
        <v>10294</v>
      </c>
      <c r="D1810">
        <v>24</v>
      </c>
      <c r="E1810" t="s">
        <v>13074</v>
      </c>
      <c r="F1810" t="s">
        <v>88</v>
      </c>
      <c r="G1810" t="s">
        <v>10296</v>
      </c>
      <c r="H1810" t="s">
        <v>13075</v>
      </c>
      <c r="I1810" t="s">
        <v>10322</v>
      </c>
      <c r="J1810" t="s">
        <v>10331</v>
      </c>
      <c r="K1810" t="s">
        <v>10332</v>
      </c>
      <c r="L1810" t="s">
        <v>10325</v>
      </c>
      <c r="M1810" t="s">
        <v>10326</v>
      </c>
      <c r="N1810" t="s">
        <v>12842</v>
      </c>
      <c r="O1810" t="s">
        <v>10327</v>
      </c>
      <c r="P1810" t="s">
        <v>10328</v>
      </c>
      <c r="Q1810" t="s">
        <v>10329</v>
      </c>
      <c r="R1810" t="s">
        <v>10327</v>
      </c>
      <c r="S1810" t="s">
        <v>10327</v>
      </c>
      <c r="T1810" t="s">
        <v>10330</v>
      </c>
      <c r="U1810" t="str">
        <f t="shared" si="28"/>
        <v>622601103788501124</v>
      </c>
      <c r="V1810" t="e">
        <f>VLOOKUP(U1810,网银退汇!F:G,2,FALSE)</f>
        <v>#N/A</v>
      </c>
      <c r="W1810" t="e">
        <f>VLOOKUP(U1810,网银退汇!F:O,10,FALSE)</f>
        <v>#N/A</v>
      </c>
      <c r="X1810" t="e">
        <f>VLOOKUP(C1810,自助退!L:V,11,FALSE)</f>
        <v>#N/A</v>
      </c>
    </row>
    <row r="1811" spans="1:24">
      <c r="A1811" t="s">
        <v>12842</v>
      </c>
      <c r="B1811" t="s">
        <v>4875</v>
      </c>
      <c r="C1811" t="s">
        <v>10297</v>
      </c>
      <c r="D1811">
        <v>1126</v>
      </c>
      <c r="E1811" t="s">
        <v>13076</v>
      </c>
      <c r="F1811" t="s">
        <v>88</v>
      </c>
      <c r="G1811" t="s">
        <v>10299</v>
      </c>
      <c r="H1811" t="s">
        <v>13077</v>
      </c>
      <c r="I1811" t="s">
        <v>10322</v>
      </c>
      <c r="J1811" t="s">
        <v>10381</v>
      </c>
      <c r="K1811" t="s">
        <v>10382</v>
      </c>
      <c r="L1811" t="s">
        <v>10325</v>
      </c>
      <c r="M1811" t="s">
        <v>10326</v>
      </c>
      <c r="N1811" t="s">
        <v>12842</v>
      </c>
      <c r="O1811" t="s">
        <v>10327</v>
      </c>
      <c r="P1811" t="s">
        <v>10328</v>
      </c>
      <c r="Q1811" t="s">
        <v>10329</v>
      </c>
      <c r="R1811" t="s">
        <v>10327</v>
      </c>
      <c r="S1811" t="s">
        <v>10327</v>
      </c>
      <c r="T1811" t="s">
        <v>10330</v>
      </c>
      <c r="U1811" t="str">
        <f t="shared" si="28"/>
        <v>62284808610014784161126</v>
      </c>
      <c r="V1811" t="e">
        <f>VLOOKUP(U1811,网银退汇!F:G,2,FALSE)</f>
        <v>#N/A</v>
      </c>
      <c r="W1811" t="e">
        <f>VLOOKUP(U1811,网银退汇!F:O,10,FALSE)</f>
        <v>#N/A</v>
      </c>
      <c r="X1811" t="e">
        <f>VLOOKUP(C1811,自助退!L:V,11,FALSE)</f>
        <v>#N/A</v>
      </c>
    </row>
  </sheetData>
  <autoFilter ref="A1:W1811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91"/>
  <sheetViews>
    <sheetView topLeftCell="D1" zoomScale="85" zoomScaleNormal="85" workbookViewId="0">
      <selection activeCell="G1" sqref="G1:G1048576"/>
    </sheetView>
  </sheetViews>
  <sheetFormatPr defaultRowHeight="13.5"/>
  <cols>
    <col min="1" max="1" width="9.5" bestFit="1" customWidth="1"/>
    <col min="2" max="2" width="11.125" bestFit="1" customWidth="1"/>
    <col min="3" max="3" width="9.5" bestFit="1" customWidth="1"/>
    <col min="4" max="4" width="10.5" style="40" bestFit="1" customWidth="1"/>
    <col min="5" max="5" width="4.75" bestFit="1" customWidth="1"/>
    <col min="6" max="6" width="21.625" bestFit="1" customWidth="1"/>
    <col min="7" max="7" width="11.125" style="23" bestFit="1" customWidth="1"/>
    <col min="8" max="8" width="24.125" customWidth="1"/>
    <col min="9" max="9" width="18.375" customWidth="1"/>
    <col min="11" max="11" width="21.625" customWidth="1"/>
    <col min="12" max="12" width="4.625" customWidth="1"/>
    <col min="13" max="13" width="23.875" customWidth="1"/>
    <col min="14" max="14" width="19.25" customWidth="1"/>
    <col min="15" max="15" width="9.5" bestFit="1" customWidth="1"/>
  </cols>
  <sheetData>
    <row r="1" spans="1:16">
      <c r="A1" t="s">
        <v>13078</v>
      </c>
      <c r="B1" t="s">
        <v>23</v>
      </c>
      <c r="C1" t="s">
        <v>13079</v>
      </c>
      <c r="D1" t="s">
        <v>13080</v>
      </c>
      <c r="E1" t="s">
        <v>13081</v>
      </c>
      <c r="F1" s="19" t="s">
        <v>13676</v>
      </c>
      <c r="G1" t="s">
        <v>13082</v>
      </c>
      <c r="H1" t="s">
        <v>87</v>
      </c>
      <c r="I1" t="s">
        <v>86</v>
      </c>
      <c r="J1" t="s">
        <v>13083</v>
      </c>
      <c r="K1" t="s">
        <v>13084</v>
      </c>
      <c r="L1" t="s">
        <v>13085</v>
      </c>
      <c r="M1" t="s">
        <v>13086</v>
      </c>
      <c r="N1" t="s">
        <v>13087</v>
      </c>
      <c r="O1" t="s">
        <v>13078</v>
      </c>
      <c r="P1" s="19" t="s">
        <v>13715</v>
      </c>
    </row>
    <row r="2" spans="1:16" hidden="1">
      <c r="A2" s="23" t="s">
        <v>10342</v>
      </c>
      <c r="B2" s="23" t="s">
        <v>13088</v>
      </c>
      <c r="C2" s="23" t="s">
        <v>10342</v>
      </c>
      <c r="D2" s="23" t="s">
        <v>13089</v>
      </c>
      <c r="E2" s="56"/>
      <c r="F2" t="str">
        <f t="shared" ref="F2:F65" si="0">K2&amp;G2</f>
        <v>6225970038990545364</v>
      </c>
      <c r="G2" s="56">
        <v>364</v>
      </c>
      <c r="H2" s="23" t="s">
        <v>13090</v>
      </c>
      <c r="I2" s="23" t="s">
        <v>13091</v>
      </c>
      <c r="J2" s="23" t="s">
        <v>485</v>
      </c>
      <c r="K2" s="23" t="s">
        <v>4964</v>
      </c>
      <c r="L2" s="23" t="s">
        <v>88</v>
      </c>
      <c r="M2" s="23" t="s">
        <v>10351</v>
      </c>
      <c r="N2" s="23" t="s">
        <v>10322</v>
      </c>
      <c r="O2" s="23" t="s">
        <v>10342</v>
      </c>
      <c r="P2">
        <f>VLOOKUP(F2,银行退!U:V,2,FALSE)</f>
        <v>364</v>
      </c>
    </row>
    <row r="3" spans="1:16" hidden="1">
      <c r="A3" s="23" t="s">
        <v>10342</v>
      </c>
      <c r="B3" s="23" t="s">
        <v>13092</v>
      </c>
      <c r="C3" s="23" t="s">
        <v>10342</v>
      </c>
      <c r="D3" s="23" t="s">
        <v>13089</v>
      </c>
      <c r="E3" s="56"/>
      <c r="F3" t="str">
        <f t="shared" si="0"/>
        <v>62170038900018510422866</v>
      </c>
      <c r="G3" s="56">
        <v>2866</v>
      </c>
      <c r="H3" s="23" t="s">
        <v>13090</v>
      </c>
      <c r="I3" s="23" t="s">
        <v>13093</v>
      </c>
      <c r="J3" s="23" t="s">
        <v>514</v>
      </c>
      <c r="K3" s="23" t="s">
        <v>4992</v>
      </c>
      <c r="L3" s="23" t="s">
        <v>88</v>
      </c>
      <c r="M3" s="23" t="s">
        <v>10348</v>
      </c>
      <c r="N3" s="23" t="s">
        <v>10322</v>
      </c>
      <c r="O3" s="23" t="s">
        <v>10342</v>
      </c>
      <c r="P3">
        <f>VLOOKUP(F3,银行退!U:V,2,FALSE)</f>
        <v>2866</v>
      </c>
    </row>
    <row r="4" spans="1:16" hidden="1">
      <c r="A4" s="23" t="s">
        <v>10421</v>
      </c>
      <c r="B4" s="23" t="s">
        <v>13094</v>
      </c>
      <c r="C4" s="23" t="s">
        <v>10421</v>
      </c>
      <c r="D4" s="23" t="s">
        <v>13089</v>
      </c>
      <c r="E4" s="56"/>
      <c r="F4" t="str">
        <f t="shared" si="0"/>
        <v>6222082502003752235723</v>
      </c>
      <c r="G4" s="56">
        <v>723</v>
      </c>
      <c r="H4" s="23" t="s">
        <v>13090</v>
      </c>
      <c r="I4" s="23" t="s">
        <v>13095</v>
      </c>
      <c r="J4" s="23" t="s">
        <v>10420</v>
      </c>
      <c r="K4" s="23" t="s">
        <v>4993</v>
      </c>
      <c r="L4" s="23" t="s">
        <v>88</v>
      </c>
      <c r="M4" s="23" t="s">
        <v>10351</v>
      </c>
      <c r="N4" s="23" t="s">
        <v>10322</v>
      </c>
      <c r="O4" s="23" t="s">
        <v>10421</v>
      </c>
      <c r="P4">
        <f>VLOOKUP(F4,银行退!U:V,2,FALSE)</f>
        <v>723</v>
      </c>
    </row>
    <row r="5" spans="1:16" hidden="1">
      <c r="A5" s="23" t="s">
        <v>10421</v>
      </c>
      <c r="B5" s="23" t="s">
        <v>13096</v>
      </c>
      <c r="C5" s="23" t="s">
        <v>10421</v>
      </c>
      <c r="D5" s="23" t="s">
        <v>13089</v>
      </c>
      <c r="E5" s="56"/>
      <c r="F5" t="str">
        <f t="shared" si="0"/>
        <v>4392268387346233194</v>
      </c>
      <c r="G5" s="56">
        <v>194</v>
      </c>
      <c r="H5" s="23" t="s">
        <v>13090</v>
      </c>
      <c r="I5" s="23" t="s">
        <v>13097</v>
      </c>
      <c r="J5" s="23" t="s">
        <v>610</v>
      </c>
      <c r="K5" s="23" t="s">
        <v>4994</v>
      </c>
      <c r="L5" s="23" t="s">
        <v>88</v>
      </c>
      <c r="M5" s="23" t="s">
        <v>10</v>
      </c>
      <c r="N5" s="23" t="s">
        <v>10335</v>
      </c>
      <c r="O5" s="23" t="s">
        <v>10421</v>
      </c>
      <c r="P5">
        <f>VLOOKUP(F5,银行退!U:V,2,FALSE)</f>
        <v>194</v>
      </c>
    </row>
    <row r="6" spans="1:16" hidden="1">
      <c r="A6" s="23" t="s">
        <v>10421</v>
      </c>
      <c r="B6" s="23" t="s">
        <v>13098</v>
      </c>
      <c r="C6" s="23" t="s">
        <v>10421</v>
      </c>
      <c r="D6" s="23" t="s">
        <v>13089</v>
      </c>
      <c r="E6" s="56"/>
      <c r="F6" t="str">
        <f t="shared" si="0"/>
        <v>622848331102486021368</v>
      </c>
      <c r="G6" s="56">
        <v>68</v>
      </c>
      <c r="H6" s="23" t="s">
        <v>13090</v>
      </c>
      <c r="I6" s="23" t="s">
        <v>13099</v>
      </c>
      <c r="J6" s="23" t="s">
        <v>647</v>
      </c>
      <c r="K6" s="23" t="s">
        <v>4995</v>
      </c>
      <c r="L6" s="23" t="s">
        <v>88</v>
      </c>
      <c r="M6" s="23" t="s">
        <v>10381</v>
      </c>
      <c r="N6" s="23" t="s">
        <v>10322</v>
      </c>
      <c r="O6" s="23" t="s">
        <v>10421</v>
      </c>
      <c r="P6">
        <f>VLOOKUP(F6,银行退!U:V,2,FALSE)</f>
        <v>68</v>
      </c>
    </row>
    <row r="7" spans="1:16" hidden="1">
      <c r="A7" s="23" t="s">
        <v>10421</v>
      </c>
      <c r="B7" s="23" t="s">
        <v>13100</v>
      </c>
      <c r="C7" s="23" t="s">
        <v>10421</v>
      </c>
      <c r="D7" s="23" t="s">
        <v>13101</v>
      </c>
      <c r="E7" s="56"/>
      <c r="F7" t="str">
        <f t="shared" si="0"/>
        <v>62262303092662431683</v>
      </c>
      <c r="G7" s="56">
        <v>1683</v>
      </c>
      <c r="H7" s="23" t="s">
        <v>600</v>
      </c>
      <c r="I7" s="23" t="s">
        <v>13102</v>
      </c>
      <c r="J7" s="23" t="s">
        <v>394</v>
      </c>
      <c r="K7" s="23" t="s">
        <v>5324</v>
      </c>
      <c r="L7" s="23" t="s">
        <v>88</v>
      </c>
      <c r="M7" s="23" t="s">
        <v>10331</v>
      </c>
      <c r="N7" s="23" t="s">
        <v>88</v>
      </c>
      <c r="O7" s="23" t="s">
        <v>10421</v>
      </c>
      <c r="P7">
        <f>VLOOKUP(F7,银行退!U:V,2,FALSE)</f>
        <v>1683</v>
      </c>
    </row>
    <row r="8" spans="1:16" hidden="1">
      <c r="A8" s="23" t="s">
        <v>10421</v>
      </c>
      <c r="B8" s="23" t="s">
        <v>13103</v>
      </c>
      <c r="C8" s="23" t="s">
        <v>10421</v>
      </c>
      <c r="D8" s="23" t="s">
        <v>13089</v>
      </c>
      <c r="E8" s="56"/>
      <c r="F8" t="str">
        <f t="shared" si="0"/>
        <v>6212262502013687911123</v>
      </c>
      <c r="G8" s="56">
        <v>123</v>
      </c>
      <c r="H8" s="23" t="s">
        <v>13090</v>
      </c>
      <c r="I8" s="23" t="s">
        <v>13104</v>
      </c>
      <c r="J8" s="23" t="s">
        <v>655</v>
      </c>
      <c r="K8" s="23" t="s">
        <v>4996</v>
      </c>
      <c r="L8" s="23" t="s">
        <v>88</v>
      </c>
      <c r="M8" s="23" t="s">
        <v>10351</v>
      </c>
      <c r="N8" s="23" t="s">
        <v>10322</v>
      </c>
      <c r="O8" s="23" t="s">
        <v>10421</v>
      </c>
      <c r="P8">
        <f>VLOOKUP(F8,银行退!U:V,2,FALSE)</f>
        <v>123</v>
      </c>
    </row>
    <row r="9" spans="1:16" hidden="1">
      <c r="A9" s="23" t="s">
        <v>10421</v>
      </c>
      <c r="B9" s="23" t="s">
        <v>13105</v>
      </c>
      <c r="C9" s="23" t="s">
        <v>10421</v>
      </c>
      <c r="D9" s="23" t="s">
        <v>13089</v>
      </c>
      <c r="E9" s="56"/>
      <c r="F9" t="str">
        <f t="shared" si="0"/>
        <v>62283600124632701355</v>
      </c>
      <c r="G9" s="56">
        <v>1355</v>
      </c>
      <c r="H9" s="23" t="s">
        <v>13090</v>
      </c>
      <c r="I9" s="23" t="s">
        <v>13106</v>
      </c>
      <c r="J9" s="23" t="s">
        <v>677</v>
      </c>
      <c r="K9" s="23" t="s">
        <v>4997</v>
      </c>
      <c r="L9" s="23" t="s">
        <v>88</v>
      </c>
      <c r="M9" s="23" t="s">
        <v>10381</v>
      </c>
      <c r="N9" s="23" t="s">
        <v>10322</v>
      </c>
      <c r="O9" s="23" t="s">
        <v>10421</v>
      </c>
      <c r="P9">
        <f>VLOOKUP(F9,银行退!U:V,2,FALSE)</f>
        <v>1355</v>
      </c>
    </row>
    <row r="10" spans="1:16" hidden="1">
      <c r="A10" s="23" t="s">
        <v>10478</v>
      </c>
      <c r="B10" s="23" t="s">
        <v>13107</v>
      </c>
      <c r="C10" s="23" t="s">
        <v>10478</v>
      </c>
      <c r="D10" s="23" t="s">
        <v>13089</v>
      </c>
      <c r="E10" s="56"/>
      <c r="F10" t="str">
        <f t="shared" si="0"/>
        <v>439226080397144714</v>
      </c>
      <c r="G10" s="56">
        <v>14</v>
      </c>
      <c r="H10" s="23" t="s">
        <v>13090</v>
      </c>
      <c r="I10" s="23" t="s">
        <v>13108</v>
      </c>
      <c r="J10" s="23" t="s">
        <v>740</v>
      </c>
      <c r="K10" s="23" t="s">
        <v>4895</v>
      </c>
      <c r="L10" s="23" t="s">
        <v>88</v>
      </c>
      <c r="M10" s="23" t="s">
        <v>10</v>
      </c>
      <c r="N10" s="23" t="s">
        <v>10335</v>
      </c>
      <c r="O10" s="23" t="s">
        <v>10478</v>
      </c>
      <c r="P10">
        <f>VLOOKUP(F10,银行退!U:V,2,FALSE)</f>
        <v>14</v>
      </c>
    </row>
    <row r="11" spans="1:16" hidden="1">
      <c r="A11" s="23" t="s">
        <v>10478</v>
      </c>
      <c r="B11" s="23" t="s">
        <v>13109</v>
      </c>
      <c r="C11" s="23" t="s">
        <v>10478</v>
      </c>
      <c r="D11" s="23" t="s">
        <v>13089</v>
      </c>
      <c r="E11" s="56"/>
      <c r="F11" t="str">
        <f t="shared" si="0"/>
        <v>439226080397144720</v>
      </c>
      <c r="G11" s="56">
        <v>20</v>
      </c>
      <c r="H11" s="23" t="s">
        <v>13090</v>
      </c>
      <c r="I11" s="23" t="s">
        <v>13110</v>
      </c>
      <c r="J11" s="23" t="s">
        <v>740</v>
      </c>
      <c r="K11" s="23" t="s">
        <v>4895</v>
      </c>
      <c r="L11" s="23" t="s">
        <v>88</v>
      </c>
      <c r="M11" s="23" t="s">
        <v>10</v>
      </c>
      <c r="N11" s="23" t="s">
        <v>10335</v>
      </c>
      <c r="O11" s="23" t="s">
        <v>10478</v>
      </c>
      <c r="P11">
        <f>VLOOKUP(F11,银行退!U:V,2,FALSE)</f>
        <v>20</v>
      </c>
    </row>
    <row r="12" spans="1:16" hidden="1">
      <c r="A12" s="23" t="s">
        <v>10478</v>
      </c>
      <c r="B12" s="23" t="s">
        <v>13111</v>
      </c>
      <c r="C12" s="23" t="s">
        <v>10478</v>
      </c>
      <c r="D12" s="23" t="s">
        <v>13089</v>
      </c>
      <c r="E12" s="56"/>
      <c r="F12" t="str">
        <f t="shared" si="0"/>
        <v>6222530596483326200</v>
      </c>
      <c r="G12" s="56">
        <v>200</v>
      </c>
      <c r="H12" s="23" t="s">
        <v>13090</v>
      </c>
      <c r="I12" s="23" t="s">
        <v>13112</v>
      </c>
      <c r="J12" s="23" t="s">
        <v>714</v>
      </c>
      <c r="K12" s="23" t="s">
        <v>4999</v>
      </c>
      <c r="L12" s="23" t="s">
        <v>88</v>
      </c>
      <c r="M12" s="23" t="s">
        <v>10424</v>
      </c>
      <c r="N12" s="23" t="s">
        <v>10416</v>
      </c>
      <c r="O12" s="23" t="s">
        <v>10478</v>
      </c>
      <c r="P12">
        <f>VLOOKUP(F12,银行退!U:V,2,FALSE)</f>
        <v>200</v>
      </c>
    </row>
    <row r="13" spans="1:16" hidden="1">
      <c r="A13" s="23" t="s">
        <v>10478</v>
      </c>
      <c r="B13" s="23" t="s">
        <v>13113</v>
      </c>
      <c r="C13" s="23" t="s">
        <v>10478</v>
      </c>
      <c r="D13" s="23" t="s">
        <v>13089</v>
      </c>
      <c r="E13" s="56"/>
      <c r="F13" t="str">
        <f t="shared" si="0"/>
        <v>6226192201621794818</v>
      </c>
      <c r="G13" s="56">
        <v>818</v>
      </c>
      <c r="H13" s="23" t="s">
        <v>13090</v>
      </c>
      <c r="I13" s="23" t="s">
        <v>13114</v>
      </c>
      <c r="J13" s="23" t="s">
        <v>696</v>
      </c>
      <c r="K13" s="23" t="s">
        <v>4998</v>
      </c>
      <c r="L13" s="23" t="s">
        <v>88</v>
      </c>
      <c r="M13" s="23" t="s">
        <v>10331</v>
      </c>
      <c r="N13" s="23" t="s">
        <v>10322</v>
      </c>
      <c r="O13" s="23" t="s">
        <v>10478</v>
      </c>
      <c r="P13">
        <f>VLOOKUP(F13,银行退!U:V,2,FALSE)</f>
        <v>818</v>
      </c>
    </row>
    <row r="14" spans="1:16" hidden="1">
      <c r="A14" s="23" t="s">
        <v>10478</v>
      </c>
      <c r="B14" s="23" t="s">
        <v>13115</v>
      </c>
      <c r="C14" s="23" t="s">
        <v>10478</v>
      </c>
      <c r="D14" s="23" t="s">
        <v>13089</v>
      </c>
      <c r="E14" s="56"/>
      <c r="F14" t="str">
        <f t="shared" si="0"/>
        <v>622848086812915917464</v>
      </c>
      <c r="G14" s="56">
        <v>64</v>
      </c>
      <c r="H14" s="23" t="s">
        <v>13090</v>
      </c>
      <c r="I14" s="23" t="s">
        <v>13116</v>
      </c>
      <c r="J14" s="23" t="s">
        <v>789</v>
      </c>
      <c r="K14" s="23" t="s">
        <v>5001</v>
      </c>
      <c r="L14" s="23" t="s">
        <v>88</v>
      </c>
      <c r="M14" s="23" t="s">
        <v>10381</v>
      </c>
      <c r="N14" s="23" t="s">
        <v>10322</v>
      </c>
      <c r="O14" s="23" t="s">
        <v>10478</v>
      </c>
      <c r="P14">
        <f>VLOOKUP(F14,银行退!U:V,2,FALSE)</f>
        <v>64</v>
      </c>
    </row>
    <row r="15" spans="1:16" hidden="1">
      <c r="A15" s="23" t="s">
        <v>10478</v>
      </c>
      <c r="B15" s="23" t="s">
        <v>13117</v>
      </c>
      <c r="C15" s="23" t="s">
        <v>10478</v>
      </c>
      <c r="D15" s="23" t="s">
        <v>13089</v>
      </c>
      <c r="E15" s="56"/>
      <c r="F15" t="str">
        <f t="shared" si="0"/>
        <v>6228481920500023112113</v>
      </c>
      <c r="G15" s="56">
        <v>113</v>
      </c>
      <c r="H15" s="23" t="s">
        <v>13090</v>
      </c>
      <c r="I15" s="23" t="s">
        <v>13118</v>
      </c>
      <c r="J15" s="23" t="s">
        <v>795</v>
      </c>
      <c r="K15" s="23" t="s">
        <v>5002</v>
      </c>
      <c r="L15" s="23" t="s">
        <v>88</v>
      </c>
      <c r="M15" s="23" t="s">
        <v>10381</v>
      </c>
      <c r="N15" s="23" t="s">
        <v>10322</v>
      </c>
      <c r="O15" s="23" t="s">
        <v>10478</v>
      </c>
      <c r="P15">
        <f>VLOOKUP(F15,银行退!U:V,2,FALSE)</f>
        <v>113</v>
      </c>
    </row>
    <row r="16" spans="1:16" hidden="1">
      <c r="A16" s="23" t="s">
        <v>10478</v>
      </c>
      <c r="B16" s="23" t="s">
        <v>13119</v>
      </c>
      <c r="C16" s="23" t="s">
        <v>10478</v>
      </c>
      <c r="D16" s="23" t="s">
        <v>13089</v>
      </c>
      <c r="E16" s="56"/>
      <c r="F16" t="str">
        <f t="shared" si="0"/>
        <v>6217997300004895408500</v>
      </c>
      <c r="G16" s="56">
        <v>500</v>
      </c>
      <c r="H16" s="23" t="s">
        <v>13090</v>
      </c>
      <c r="I16" s="23" t="s">
        <v>13120</v>
      </c>
      <c r="J16" s="23" t="s">
        <v>772</v>
      </c>
      <c r="K16" s="23" t="s">
        <v>5000</v>
      </c>
      <c r="L16" s="23" t="s">
        <v>88</v>
      </c>
      <c r="M16" s="23" t="s">
        <v>10356</v>
      </c>
      <c r="N16" s="23" t="s">
        <v>10322</v>
      </c>
      <c r="O16" s="23" t="s">
        <v>10478</v>
      </c>
      <c r="P16">
        <f>VLOOKUP(F16,银行退!U:V,2,FALSE)</f>
        <v>500</v>
      </c>
    </row>
    <row r="17" spans="1:16" hidden="1">
      <c r="A17" s="23" t="s">
        <v>10478</v>
      </c>
      <c r="B17" s="23" t="s">
        <v>13121</v>
      </c>
      <c r="C17" s="23" t="s">
        <v>10478</v>
      </c>
      <c r="D17" s="23" t="s">
        <v>13089</v>
      </c>
      <c r="E17" s="56"/>
      <c r="F17" t="str">
        <f t="shared" si="0"/>
        <v>6228481920500023112113</v>
      </c>
      <c r="G17" s="56">
        <v>113</v>
      </c>
      <c r="H17" s="23" t="s">
        <v>13090</v>
      </c>
      <c r="I17" s="23" t="s">
        <v>13122</v>
      </c>
      <c r="J17" s="23" t="s">
        <v>795</v>
      </c>
      <c r="K17" s="23" t="s">
        <v>5002</v>
      </c>
      <c r="L17" s="23" t="s">
        <v>88</v>
      </c>
      <c r="M17" s="23" t="s">
        <v>10381</v>
      </c>
      <c r="N17" s="23" t="s">
        <v>10322</v>
      </c>
      <c r="O17" s="23" t="s">
        <v>10478</v>
      </c>
      <c r="P17">
        <f>VLOOKUP(F17,银行退!U:V,2,FALSE)</f>
        <v>113</v>
      </c>
    </row>
    <row r="18" spans="1:16" hidden="1">
      <c r="A18" s="23" t="s">
        <v>10478</v>
      </c>
      <c r="B18" s="23" t="s">
        <v>13123</v>
      </c>
      <c r="C18" s="23" t="s">
        <v>10478</v>
      </c>
      <c r="D18" s="23" t="s">
        <v>13101</v>
      </c>
      <c r="E18" s="56"/>
      <c r="F18" t="str">
        <f t="shared" si="0"/>
        <v>6221682912953713100</v>
      </c>
      <c r="G18" s="56">
        <v>100</v>
      </c>
      <c r="H18" s="42" t="s">
        <v>13677</v>
      </c>
      <c r="I18" s="23" t="s">
        <v>13124</v>
      </c>
      <c r="J18" s="23" t="s">
        <v>397</v>
      </c>
      <c r="K18" s="23" t="s">
        <v>5350</v>
      </c>
      <c r="L18" s="23" t="s">
        <v>88</v>
      </c>
      <c r="M18" s="23" t="s">
        <v>13125</v>
      </c>
      <c r="N18" s="23" t="s">
        <v>88</v>
      </c>
      <c r="O18" s="23" t="s">
        <v>10478</v>
      </c>
      <c r="P18">
        <f>VLOOKUP(F18,银行退!U:V,2,FALSE)</f>
        <v>100</v>
      </c>
    </row>
    <row r="19" spans="1:16" hidden="1">
      <c r="A19" s="23" t="s">
        <v>10478</v>
      </c>
      <c r="B19" s="23" t="s">
        <v>13126</v>
      </c>
      <c r="C19" s="23" t="s">
        <v>10478</v>
      </c>
      <c r="D19" s="23" t="s">
        <v>13089</v>
      </c>
      <c r="E19" s="56"/>
      <c r="F19" t="str">
        <f t="shared" si="0"/>
        <v>622700394033017227854</v>
      </c>
      <c r="G19" s="56">
        <v>54</v>
      </c>
      <c r="H19" s="23" t="s">
        <v>13090</v>
      </c>
      <c r="I19" s="23" t="s">
        <v>13127</v>
      </c>
      <c r="J19" s="23" t="s">
        <v>822</v>
      </c>
      <c r="K19" s="23" t="s">
        <v>5003</v>
      </c>
      <c r="L19" s="23" t="s">
        <v>88</v>
      </c>
      <c r="M19" s="23" t="s">
        <v>10348</v>
      </c>
      <c r="N19" s="23" t="s">
        <v>10322</v>
      </c>
      <c r="O19" s="23" t="s">
        <v>10478</v>
      </c>
      <c r="P19">
        <f>VLOOKUP(F19,银行退!U:V,2,FALSE)</f>
        <v>54</v>
      </c>
    </row>
    <row r="20" spans="1:16" hidden="1">
      <c r="A20" s="23" t="s">
        <v>10478</v>
      </c>
      <c r="B20" s="23" t="s">
        <v>13128</v>
      </c>
      <c r="C20" s="23" t="s">
        <v>10478</v>
      </c>
      <c r="D20" s="23" t="s">
        <v>13089</v>
      </c>
      <c r="E20" s="56"/>
      <c r="F20" t="str">
        <f t="shared" si="0"/>
        <v>62838851686067614722</v>
      </c>
      <c r="G20" s="56">
        <v>4722</v>
      </c>
      <c r="H20" s="23" t="s">
        <v>13090</v>
      </c>
      <c r="I20" s="23" t="s">
        <v>13129</v>
      </c>
      <c r="J20" s="23" t="s">
        <v>181</v>
      </c>
      <c r="K20" s="23" t="s">
        <v>247</v>
      </c>
      <c r="L20" s="23" t="s">
        <v>88</v>
      </c>
      <c r="M20" s="23" t="s">
        <v>10359</v>
      </c>
      <c r="N20" s="23" t="s">
        <v>10322</v>
      </c>
      <c r="O20" s="23" t="s">
        <v>10478</v>
      </c>
      <c r="P20">
        <f>VLOOKUP(F20,银行退!U:V,2,FALSE)</f>
        <v>4722</v>
      </c>
    </row>
    <row r="21" spans="1:16" s="43" customFormat="1" hidden="1">
      <c r="A21" s="23" t="s">
        <v>10533</v>
      </c>
      <c r="B21" s="23" t="s">
        <v>13130</v>
      </c>
      <c r="C21" s="23" t="s">
        <v>10533</v>
      </c>
      <c r="D21" s="23" t="s">
        <v>13089</v>
      </c>
      <c r="E21" s="56"/>
      <c r="F21" t="str">
        <f t="shared" si="0"/>
        <v>622848361855629297396</v>
      </c>
      <c r="G21" s="56">
        <v>96</v>
      </c>
      <c r="H21" s="23" t="s">
        <v>13090</v>
      </c>
      <c r="I21" s="23" t="s">
        <v>13131</v>
      </c>
      <c r="J21" s="23" t="s">
        <v>121</v>
      </c>
      <c r="K21" s="23" t="s">
        <v>5004</v>
      </c>
      <c r="L21" s="23" t="s">
        <v>88</v>
      </c>
      <c r="M21" s="23" t="s">
        <v>10381</v>
      </c>
      <c r="N21" s="23" t="s">
        <v>10322</v>
      </c>
      <c r="O21" s="23" t="s">
        <v>10533</v>
      </c>
      <c r="P21">
        <f>VLOOKUP(F21,银行退!U:V,2,FALSE)</f>
        <v>96</v>
      </c>
    </row>
    <row r="22" spans="1:16" hidden="1">
      <c r="A22" s="23" t="s">
        <v>10533</v>
      </c>
      <c r="B22" s="23" t="s">
        <v>13132</v>
      </c>
      <c r="C22" s="23" t="s">
        <v>10533</v>
      </c>
      <c r="D22" s="23" t="s">
        <v>13089</v>
      </c>
      <c r="E22" s="56"/>
      <c r="F22" t="str">
        <f t="shared" si="0"/>
        <v>6222022513000312629496</v>
      </c>
      <c r="G22" s="56">
        <v>496</v>
      </c>
      <c r="H22" s="23" t="s">
        <v>13090</v>
      </c>
      <c r="I22" s="23" t="s">
        <v>13133</v>
      </c>
      <c r="J22" s="23" t="s">
        <v>907</v>
      </c>
      <c r="K22" s="23" t="s">
        <v>5006</v>
      </c>
      <c r="L22" s="23" t="s">
        <v>88</v>
      </c>
      <c r="M22" s="23" t="s">
        <v>10351</v>
      </c>
      <c r="N22" s="23" t="s">
        <v>10322</v>
      </c>
      <c r="O22" s="23" t="s">
        <v>10533</v>
      </c>
      <c r="P22">
        <f>VLOOKUP(F22,银行退!U:V,2,FALSE)</f>
        <v>496</v>
      </c>
    </row>
    <row r="23" spans="1:16" hidden="1">
      <c r="A23" s="23" t="s">
        <v>10533</v>
      </c>
      <c r="B23" s="23" t="s">
        <v>13134</v>
      </c>
      <c r="C23" s="23" t="s">
        <v>10533</v>
      </c>
      <c r="D23" s="23" t="s">
        <v>13089</v>
      </c>
      <c r="E23" s="56"/>
      <c r="F23" t="str">
        <f t="shared" si="0"/>
        <v>51871870140758981300</v>
      </c>
      <c r="G23" s="56">
        <v>1300</v>
      </c>
      <c r="H23" s="23" t="s">
        <v>13090</v>
      </c>
      <c r="I23" s="23" t="s">
        <v>13135</v>
      </c>
      <c r="J23" s="23" t="s">
        <v>905</v>
      </c>
      <c r="K23" s="23" t="s">
        <v>5005</v>
      </c>
      <c r="L23" s="23" t="s">
        <v>88</v>
      </c>
      <c r="M23" s="23" t="s">
        <v>10</v>
      </c>
      <c r="N23" s="23" t="s">
        <v>10335</v>
      </c>
      <c r="O23" s="23" t="s">
        <v>10533</v>
      </c>
      <c r="P23">
        <f>VLOOKUP(F23,银行退!U:V,2,FALSE)</f>
        <v>1300</v>
      </c>
    </row>
    <row r="24" spans="1:16" hidden="1">
      <c r="A24" s="23" t="s">
        <v>10533</v>
      </c>
      <c r="B24" s="23" t="s">
        <v>13136</v>
      </c>
      <c r="C24" s="23" t="s">
        <v>10533</v>
      </c>
      <c r="D24" s="23" t="s">
        <v>13089</v>
      </c>
      <c r="E24" s="56"/>
      <c r="F24" t="str">
        <f t="shared" si="0"/>
        <v>6212262502015242368889</v>
      </c>
      <c r="G24" s="56">
        <v>889</v>
      </c>
      <c r="H24" s="23" t="s">
        <v>13090</v>
      </c>
      <c r="I24" s="23" t="s">
        <v>13137</v>
      </c>
      <c r="J24" s="23" t="s">
        <v>924</v>
      </c>
      <c r="K24" s="23" t="s">
        <v>4943</v>
      </c>
      <c r="L24" s="23" t="s">
        <v>88</v>
      </c>
      <c r="M24" s="23" t="s">
        <v>10351</v>
      </c>
      <c r="N24" s="23" t="s">
        <v>10322</v>
      </c>
      <c r="O24" s="23" t="s">
        <v>10533</v>
      </c>
      <c r="P24">
        <f>VLOOKUP(F24,银行退!U:V,2,FALSE)</f>
        <v>889</v>
      </c>
    </row>
    <row r="25" spans="1:16" hidden="1">
      <c r="A25" s="23" t="s">
        <v>10533</v>
      </c>
      <c r="B25" s="23" t="s">
        <v>13138</v>
      </c>
      <c r="C25" s="23" t="s">
        <v>10533</v>
      </c>
      <c r="D25" s="23" t="s">
        <v>13101</v>
      </c>
      <c r="E25" s="56"/>
      <c r="F25" t="str">
        <f t="shared" si="0"/>
        <v>6259650806605744130</v>
      </c>
      <c r="G25" s="56">
        <v>130</v>
      </c>
      <c r="H25" s="42" t="s">
        <v>13678</v>
      </c>
      <c r="I25" s="23" t="s">
        <v>13139</v>
      </c>
      <c r="J25" s="23" t="s">
        <v>397</v>
      </c>
      <c r="K25" s="23" t="s">
        <v>5491</v>
      </c>
      <c r="L25" s="23" t="s">
        <v>88</v>
      </c>
      <c r="M25" s="23" t="s">
        <v>13125</v>
      </c>
      <c r="N25" s="23" t="s">
        <v>88</v>
      </c>
      <c r="O25" s="23" t="s">
        <v>10533</v>
      </c>
      <c r="P25">
        <f>VLOOKUP(F25,银行退!U:V,2,FALSE)</f>
        <v>130</v>
      </c>
    </row>
    <row r="26" spans="1:16" hidden="1">
      <c r="A26" s="23" t="s">
        <v>10533</v>
      </c>
      <c r="B26" s="23" t="s">
        <v>13140</v>
      </c>
      <c r="C26" s="23" t="s">
        <v>10533</v>
      </c>
      <c r="D26" s="23" t="s">
        <v>13089</v>
      </c>
      <c r="E26" s="56"/>
      <c r="F26" t="str">
        <f t="shared" si="0"/>
        <v>6259960059963983868</v>
      </c>
      <c r="G26" s="56">
        <v>868</v>
      </c>
      <c r="H26" s="23" t="s">
        <v>13090</v>
      </c>
      <c r="I26" s="23" t="s">
        <v>13141</v>
      </c>
      <c r="J26" s="23" t="s">
        <v>974</v>
      </c>
      <c r="K26" s="23" t="s">
        <v>4903</v>
      </c>
      <c r="L26" s="23" t="s">
        <v>88</v>
      </c>
      <c r="M26" s="23" t="s">
        <v>10381</v>
      </c>
      <c r="N26" s="23" t="s">
        <v>10322</v>
      </c>
      <c r="O26" s="23" t="s">
        <v>10533</v>
      </c>
      <c r="P26">
        <f>VLOOKUP(F26,银行退!U:V,2,FALSE)</f>
        <v>868</v>
      </c>
    </row>
    <row r="27" spans="1:16" hidden="1">
      <c r="A27" s="23" t="s">
        <v>10533</v>
      </c>
      <c r="B27" s="23" t="s">
        <v>13142</v>
      </c>
      <c r="C27" s="23" t="s">
        <v>10533</v>
      </c>
      <c r="D27" s="23" t="s">
        <v>13089</v>
      </c>
      <c r="E27" s="56"/>
      <c r="F27" t="str">
        <f t="shared" si="0"/>
        <v>6212812505001502419800</v>
      </c>
      <c r="G27" s="56">
        <v>800</v>
      </c>
      <c r="H27" s="23" t="s">
        <v>13090</v>
      </c>
      <c r="I27" s="23" t="s">
        <v>13143</v>
      </c>
      <c r="J27" s="23" t="s">
        <v>981</v>
      </c>
      <c r="K27" s="23" t="s">
        <v>4979</v>
      </c>
      <c r="L27" s="23" t="s">
        <v>88</v>
      </c>
      <c r="M27" s="23" t="s">
        <v>10351</v>
      </c>
      <c r="N27" s="23" t="s">
        <v>10322</v>
      </c>
      <c r="O27" s="23" t="s">
        <v>10533</v>
      </c>
      <c r="P27">
        <f>VLOOKUP(F27,银行退!U:V,2,FALSE)</f>
        <v>800</v>
      </c>
    </row>
    <row r="28" spans="1:16" hidden="1">
      <c r="A28" s="23" t="s">
        <v>10651</v>
      </c>
      <c r="B28" s="23" t="s">
        <v>13144</v>
      </c>
      <c r="C28" s="23" t="s">
        <v>10651</v>
      </c>
      <c r="D28" s="23" t="s">
        <v>13089</v>
      </c>
      <c r="E28" s="56"/>
      <c r="F28" t="str">
        <f t="shared" si="0"/>
        <v>62284833006700595191694</v>
      </c>
      <c r="G28" s="56">
        <v>1694</v>
      </c>
      <c r="H28" s="23" t="s">
        <v>13090</v>
      </c>
      <c r="I28" s="23" t="s">
        <v>13145</v>
      </c>
      <c r="J28" s="23" t="s">
        <v>1055</v>
      </c>
      <c r="K28" s="23" t="s">
        <v>4944</v>
      </c>
      <c r="L28" s="23" t="s">
        <v>88</v>
      </c>
      <c r="M28" s="23" t="s">
        <v>10381</v>
      </c>
      <c r="N28" s="23" t="s">
        <v>10322</v>
      </c>
      <c r="O28" s="23" t="s">
        <v>10651</v>
      </c>
      <c r="P28">
        <f>VLOOKUP(F28,银行退!U:V,2,FALSE)</f>
        <v>1694</v>
      </c>
    </row>
    <row r="29" spans="1:16" hidden="1">
      <c r="A29" s="23" t="s">
        <v>10651</v>
      </c>
      <c r="B29" s="23" t="s">
        <v>13146</v>
      </c>
      <c r="C29" s="23" t="s">
        <v>10651</v>
      </c>
      <c r="D29" s="23" t="s">
        <v>13089</v>
      </c>
      <c r="E29" s="56"/>
      <c r="F29" t="str">
        <f t="shared" si="0"/>
        <v>6259960059199661600</v>
      </c>
      <c r="G29" s="56">
        <v>600</v>
      </c>
      <c r="H29" s="23" t="s">
        <v>13090</v>
      </c>
      <c r="I29" s="23" t="s">
        <v>13147</v>
      </c>
      <c r="J29" s="23" t="s">
        <v>1057</v>
      </c>
      <c r="K29" s="23" t="s">
        <v>5014</v>
      </c>
      <c r="L29" s="23" t="s">
        <v>88</v>
      </c>
      <c r="M29" s="23" t="s">
        <v>10381</v>
      </c>
      <c r="N29" s="23" t="s">
        <v>10322</v>
      </c>
      <c r="O29" s="23" t="s">
        <v>10651</v>
      </c>
      <c r="P29">
        <f>VLOOKUP(F29,银行退!U:V,2,FALSE)</f>
        <v>600</v>
      </c>
    </row>
    <row r="30" spans="1:16" hidden="1">
      <c r="A30" s="23" t="s">
        <v>10651</v>
      </c>
      <c r="B30" s="23" t="s">
        <v>13148</v>
      </c>
      <c r="C30" s="23" t="s">
        <v>10651</v>
      </c>
      <c r="D30" s="23" t="s">
        <v>13089</v>
      </c>
      <c r="E30" s="56"/>
      <c r="F30" t="str">
        <f t="shared" si="0"/>
        <v>6282880013006201700</v>
      </c>
      <c r="G30" s="56">
        <v>700</v>
      </c>
      <c r="H30" s="23" t="s">
        <v>13090</v>
      </c>
      <c r="I30" s="23" t="s">
        <v>13149</v>
      </c>
      <c r="J30" s="23" t="s">
        <v>4042</v>
      </c>
      <c r="K30" s="23" t="s">
        <v>5012</v>
      </c>
      <c r="L30" s="23" t="s">
        <v>88</v>
      </c>
      <c r="M30" s="23" t="s">
        <v>10351</v>
      </c>
      <c r="N30" s="23" t="s">
        <v>10322</v>
      </c>
      <c r="O30" s="23" t="s">
        <v>10651</v>
      </c>
      <c r="P30">
        <f>VLOOKUP(F30,银行退!U:V,2,FALSE)</f>
        <v>700</v>
      </c>
    </row>
    <row r="31" spans="1:16" hidden="1">
      <c r="A31" s="23" t="s">
        <v>10651</v>
      </c>
      <c r="B31" s="23" t="s">
        <v>13150</v>
      </c>
      <c r="C31" s="23" t="s">
        <v>10651</v>
      </c>
      <c r="D31" s="23" t="s">
        <v>13089</v>
      </c>
      <c r="E31" s="56"/>
      <c r="F31" t="str">
        <f t="shared" si="0"/>
        <v>6282880013006201500</v>
      </c>
      <c r="G31" s="56">
        <v>500</v>
      </c>
      <c r="H31" s="23" t="s">
        <v>13090</v>
      </c>
      <c r="I31" s="23" t="s">
        <v>13151</v>
      </c>
      <c r="J31" s="23" t="s">
        <v>4042</v>
      </c>
      <c r="K31" s="23" t="s">
        <v>5012</v>
      </c>
      <c r="L31" s="23" t="s">
        <v>88</v>
      </c>
      <c r="M31" s="23" t="s">
        <v>10351</v>
      </c>
      <c r="N31" s="23" t="s">
        <v>10322</v>
      </c>
      <c r="O31" s="23" t="s">
        <v>10651</v>
      </c>
      <c r="P31">
        <f>VLOOKUP(F31,银行退!U:V,2,FALSE)</f>
        <v>500</v>
      </c>
    </row>
    <row r="32" spans="1:16" hidden="1">
      <c r="A32" s="23" t="s">
        <v>10651</v>
      </c>
      <c r="B32" s="23" t="s">
        <v>13152</v>
      </c>
      <c r="C32" s="23" t="s">
        <v>10651</v>
      </c>
      <c r="D32" s="23" t="s">
        <v>13089</v>
      </c>
      <c r="E32" s="56"/>
      <c r="F32" t="str">
        <f t="shared" si="0"/>
        <v>62828800825790541000</v>
      </c>
      <c r="G32" s="56">
        <v>1000</v>
      </c>
      <c r="H32" s="23" t="s">
        <v>13090</v>
      </c>
      <c r="I32" s="23" t="s">
        <v>13153</v>
      </c>
      <c r="J32" s="23" t="s">
        <v>1071</v>
      </c>
      <c r="K32" s="23" t="s">
        <v>5017</v>
      </c>
      <c r="L32" s="23" t="s">
        <v>88</v>
      </c>
      <c r="M32" s="23" t="s">
        <v>10351</v>
      </c>
      <c r="N32" s="23" t="s">
        <v>10322</v>
      </c>
      <c r="O32" s="23" t="s">
        <v>10651</v>
      </c>
      <c r="P32">
        <f>VLOOKUP(F32,银行退!U:V,2,FALSE)</f>
        <v>1000</v>
      </c>
    </row>
    <row r="33" spans="1:16" hidden="1">
      <c r="A33" s="23" t="s">
        <v>10651</v>
      </c>
      <c r="B33" s="23" t="s">
        <v>13154</v>
      </c>
      <c r="C33" s="23" t="s">
        <v>10651</v>
      </c>
      <c r="D33" s="23" t="s">
        <v>13089</v>
      </c>
      <c r="E33" s="56"/>
      <c r="F33" t="str">
        <f t="shared" si="0"/>
        <v>62828800825790541000</v>
      </c>
      <c r="G33" s="56">
        <v>1000</v>
      </c>
      <c r="H33" s="23" t="s">
        <v>13090</v>
      </c>
      <c r="I33" s="23" t="s">
        <v>13155</v>
      </c>
      <c r="J33" s="23" t="s">
        <v>1069</v>
      </c>
      <c r="K33" s="23" t="s">
        <v>5017</v>
      </c>
      <c r="L33" s="23" t="s">
        <v>88</v>
      </c>
      <c r="M33" s="23" t="s">
        <v>10351</v>
      </c>
      <c r="N33" s="23" t="s">
        <v>10322</v>
      </c>
      <c r="O33" s="23" t="s">
        <v>10651</v>
      </c>
      <c r="P33">
        <f>VLOOKUP(F33,银行退!U:V,2,FALSE)</f>
        <v>1000</v>
      </c>
    </row>
    <row r="34" spans="1:16" hidden="1">
      <c r="A34" s="23" t="s">
        <v>10651</v>
      </c>
      <c r="B34" s="23" t="s">
        <v>13156</v>
      </c>
      <c r="C34" s="23" t="s">
        <v>10651</v>
      </c>
      <c r="D34" s="23" t="s">
        <v>13089</v>
      </c>
      <c r="E34" s="56"/>
      <c r="F34" t="str">
        <f t="shared" si="0"/>
        <v>62828800825790541000</v>
      </c>
      <c r="G34" s="56">
        <v>1000</v>
      </c>
      <c r="H34" s="23" t="s">
        <v>13090</v>
      </c>
      <c r="I34" s="23" t="s">
        <v>13157</v>
      </c>
      <c r="J34" s="23" t="s">
        <v>1071</v>
      </c>
      <c r="K34" s="23" t="s">
        <v>5017</v>
      </c>
      <c r="L34" s="23" t="s">
        <v>88</v>
      </c>
      <c r="M34" s="23" t="s">
        <v>10351</v>
      </c>
      <c r="N34" s="23" t="s">
        <v>10322</v>
      </c>
      <c r="O34" s="23" t="s">
        <v>10651</v>
      </c>
      <c r="P34">
        <f>VLOOKUP(F34,银行退!U:V,2,FALSE)</f>
        <v>1000</v>
      </c>
    </row>
    <row r="35" spans="1:16" hidden="1">
      <c r="A35" s="23" t="s">
        <v>10651</v>
      </c>
      <c r="B35" s="23" t="s">
        <v>13158</v>
      </c>
      <c r="C35" s="23" t="s">
        <v>10651</v>
      </c>
      <c r="D35" s="23" t="s">
        <v>13089</v>
      </c>
      <c r="E35" s="56"/>
      <c r="F35" t="str">
        <f t="shared" si="0"/>
        <v>62215518016914881000</v>
      </c>
      <c r="G35" s="56">
        <v>1000</v>
      </c>
      <c r="H35" s="23" t="s">
        <v>13090</v>
      </c>
      <c r="I35" s="23" t="s">
        <v>13159</v>
      </c>
      <c r="J35" s="23" t="s">
        <v>1082</v>
      </c>
      <c r="K35" s="23" t="s">
        <v>5018</v>
      </c>
      <c r="L35" s="23" t="s">
        <v>88</v>
      </c>
      <c r="M35" s="23" t="s">
        <v>10374</v>
      </c>
      <c r="N35" s="23" t="s">
        <v>10335</v>
      </c>
      <c r="O35" s="23" t="s">
        <v>10651</v>
      </c>
      <c r="P35">
        <f>VLOOKUP(F35,银行退!U:V,2,FALSE)</f>
        <v>1000</v>
      </c>
    </row>
    <row r="36" spans="1:16" hidden="1">
      <c r="A36" s="23" t="s">
        <v>10651</v>
      </c>
      <c r="B36" s="23" t="s">
        <v>13160</v>
      </c>
      <c r="C36" s="23" t="s">
        <v>10651</v>
      </c>
      <c r="D36" s="23" t="s">
        <v>13089</v>
      </c>
      <c r="E36" s="56"/>
      <c r="F36" t="str">
        <f t="shared" si="0"/>
        <v>6221551801691488200</v>
      </c>
      <c r="G36" s="56">
        <v>200</v>
      </c>
      <c r="H36" s="23" t="s">
        <v>13090</v>
      </c>
      <c r="I36" s="23" t="s">
        <v>13161</v>
      </c>
      <c r="J36" s="23" t="s">
        <v>1082</v>
      </c>
      <c r="K36" s="23" t="s">
        <v>5018</v>
      </c>
      <c r="L36" s="23" t="s">
        <v>88</v>
      </c>
      <c r="M36" s="23" t="s">
        <v>10374</v>
      </c>
      <c r="N36" s="23" t="s">
        <v>10335</v>
      </c>
      <c r="O36" s="23" t="s">
        <v>10651</v>
      </c>
      <c r="P36">
        <f>VLOOKUP(F36,银行退!U:V,2,FALSE)</f>
        <v>200</v>
      </c>
    </row>
    <row r="37" spans="1:16" hidden="1">
      <c r="A37" s="23" t="s">
        <v>10651</v>
      </c>
      <c r="B37" s="23" t="s">
        <v>13162</v>
      </c>
      <c r="C37" s="23" t="s">
        <v>10651</v>
      </c>
      <c r="D37" s="23" t="s">
        <v>13089</v>
      </c>
      <c r="E37" s="56"/>
      <c r="F37" t="str">
        <f t="shared" si="0"/>
        <v>62148587128667061556</v>
      </c>
      <c r="G37" s="56">
        <v>1556</v>
      </c>
      <c r="H37" s="23" t="s">
        <v>13090</v>
      </c>
      <c r="I37" s="23" t="s">
        <v>13163</v>
      </c>
      <c r="J37" s="23" t="s">
        <v>10624</v>
      </c>
      <c r="K37" s="23" t="s">
        <v>5016</v>
      </c>
      <c r="L37" s="23" t="s">
        <v>88</v>
      </c>
      <c r="M37" s="23" t="s">
        <v>10</v>
      </c>
      <c r="N37" s="23" t="s">
        <v>10335</v>
      </c>
      <c r="O37" s="23" t="s">
        <v>10651</v>
      </c>
      <c r="P37">
        <f>VLOOKUP(F37,银行退!U:V,2,FALSE)</f>
        <v>1556</v>
      </c>
    </row>
    <row r="38" spans="1:16" hidden="1">
      <c r="A38" s="23" t="s">
        <v>10651</v>
      </c>
      <c r="B38" s="23" t="s">
        <v>13164</v>
      </c>
      <c r="C38" s="23" t="s">
        <v>10651</v>
      </c>
      <c r="D38" s="23" t="s">
        <v>13089</v>
      </c>
      <c r="E38" s="56"/>
      <c r="F38" t="str">
        <f t="shared" si="0"/>
        <v>6282880013006201500</v>
      </c>
      <c r="G38" s="56">
        <v>500</v>
      </c>
      <c r="H38" s="23" t="s">
        <v>13090</v>
      </c>
      <c r="I38" s="23" t="s">
        <v>13165</v>
      </c>
      <c r="J38" s="23" t="s">
        <v>4042</v>
      </c>
      <c r="K38" s="23" t="s">
        <v>5012</v>
      </c>
      <c r="L38" s="23" t="s">
        <v>88</v>
      </c>
      <c r="M38" s="23" t="s">
        <v>10351</v>
      </c>
      <c r="N38" s="23" t="s">
        <v>10322</v>
      </c>
      <c r="O38" s="23" t="s">
        <v>10651</v>
      </c>
      <c r="P38">
        <f>VLOOKUP(F38,银行退!U:V,2,FALSE)</f>
        <v>500</v>
      </c>
    </row>
    <row r="39" spans="1:16" hidden="1">
      <c r="A39" s="23" t="s">
        <v>10651</v>
      </c>
      <c r="B39" s="23" t="s">
        <v>13166</v>
      </c>
      <c r="C39" s="23" t="s">
        <v>10651</v>
      </c>
      <c r="D39" s="23" t="s">
        <v>13089</v>
      </c>
      <c r="E39" s="56"/>
      <c r="F39" t="str">
        <f t="shared" si="0"/>
        <v>62828800825790541000</v>
      </c>
      <c r="G39" s="56">
        <v>1000</v>
      </c>
      <c r="H39" s="23" t="s">
        <v>13090</v>
      </c>
      <c r="I39" s="23" t="s">
        <v>13167</v>
      </c>
      <c r="J39" s="23" t="s">
        <v>1069</v>
      </c>
      <c r="K39" s="23" t="s">
        <v>5017</v>
      </c>
      <c r="L39" s="23" t="s">
        <v>88</v>
      </c>
      <c r="M39" s="23" t="s">
        <v>10351</v>
      </c>
      <c r="N39" s="23" t="s">
        <v>10322</v>
      </c>
      <c r="O39" s="23" t="s">
        <v>10651</v>
      </c>
      <c r="P39">
        <f>VLOOKUP(F39,银行退!U:V,2,FALSE)</f>
        <v>1000</v>
      </c>
    </row>
    <row r="40" spans="1:16" hidden="1">
      <c r="A40" s="23" t="s">
        <v>10651</v>
      </c>
      <c r="B40" s="23" t="s">
        <v>13168</v>
      </c>
      <c r="C40" s="23" t="s">
        <v>10651</v>
      </c>
      <c r="D40" s="23" t="s">
        <v>13089</v>
      </c>
      <c r="E40" s="56"/>
      <c r="F40" t="str">
        <f t="shared" si="0"/>
        <v>6214858713921435939</v>
      </c>
      <c r="G40" s="56">
        <v>939</v>
      </c>
      <c r="H40" s="23" t="s">
        <v>13090</v>
      </c>
      <c r="I40" s="23" t="s">
        <v>13169</v>
      </c>
      <c r="J40" s="23" t="s">
        <v>10653</v>
      </c>
      <c r="K40" s="23" t="s">
        <v>5019</v>
      </c>
      <c r="L40" s="23" t="s">
        <v>88</v>
      </c>
      <c r="M40" s="23" t="s">
        <v>10</v>
      </c>
      <c r="N40" s="23" t="s">
        <v>10335</v>
      </c>
      <c r="O40" s="23" t="s">
        <v>10651</v>
      </c>
      <c r="P40">
        <f>VLOOKUP(F40,银行退!U:V,2,FALSE)</f>
        <v>939</v>
      </c>
    </row>
    <row r="41" spans="1:16" hidden="1">
      <c r="A41" s="23" t="s">
        <v>10651</v>
      </c>
      <c r="B41" s="23" t="s">
        <v>13170</v>
      </c>
      <c r="C41" s="23" t="s">
        <v>10651</v>
      </c>
      <c r="D41" s="23" t="s">
        <v>13089</v>
      </c>
      <c r="E41" s="56"/>
      <c r="F41" t="str">
        <f t="shared" si="0"/>
        <v>62257583818991281000</v>
      </c>
      <c r="G41" s="56">
        <v>1000</v>
      </c>
      <c r="H41" s="23" t="s">
        <v>13090</v>
      </c>
      <c r="I41" s="23" t="s">
        <v>13171</v>
      </c>
      <c r="J41" s="23" t="s">
        <v>1023</v>
      </c>
      <c r="K41" s="23" t="s">
        <v>5011</v>
      </c>
      <c r="L41" s="23" t="s">
        <v>88</v>
      </c>
      <c r="M41" s="23" t="s">
        <v>10</v>
      </c>
      <c r="N41" s="23" t="s">
        <v>10335</v>
      </c>
      <c r="O41" s="23" t="s">
        <v>10651</v>
      </c>
      <c r="P41">
        <f>VLOOKUP(F41,银行退!U:V,2,FALSE)</f>
        <v>1000</v>
      </c>
    </row>
    <row r="42" spans="1:16" s="54" customFormat="1" hidden="1">
      <c r="A42" s="23" t="s">
        <v>10651</v>
      </c>
      <c r="B42" s="23" t="s">
        <v>13172</v>
      </c>
      <c r="C42" s="23" t="s">
        <v>10651</v>
      </c>
      <c r="D42" s="23" t="s">
        <v>13089</v>
      </c>
      <c r="E42" s="56"/>
      <c r="F42" t="str">
        <f t="shared" si="0"/>
        <v>62257687691222254000</v>
      </c>
      <c r="G42" s="56">
        <v>4000</v>
      </c>
      <c r="H42" s="23" t="s">
        <v>13090</v>
      </c>
      <c r="I42" s="23" t="s">
        <v>13173</v>
      </c>
      <c r="J42" s="23" t="s">
        <v>1047</v>
      </c>
      <c r="K42" s="23" t="s">
        <v>5013</v>
      </c>
      <c r="L42" s="23" t="s">
        <v>88</v>
      </c>
      <c r="M42" s="23" t="s">
        <v>10</v>
      </c>
      <c r="N42" s="23" t="s">
        <v>10335</v>
      </c>
      <c r="O42" s="23" t="s">
        <v>10651</v>
      </c>
      <c r="P42">
        <f>VLOOKUP(F42,银行退!U:V,2,FALSE)</f>
        <v>4000</v>
      </c>
    </row>
    <row r="43" spans="1:16" s="54" customFormat="1" hidden="1">
      <c r="A43" s="23" t="s">
        <v>10651</v>
      </c>
      <c r="B43" s="23" t="s">
        <v>13174</v>
      </c>
      <c r="C43" s="23" t="s">
        <v>10651</v>
      </c>
      <c r="D43" s="23" t="s">
        <v>13089</v>
      </c>
      <c r="E43" s="56"/>
      <c r="F43" t="str">
        <f t="shared" si="0"/>
        <v>6217003860020521637833</v>
      </c>
      <c r="G43" s="56">
        <v>833</v>
      </c>
      <c r="H43" s="23" t="s">
        <v>13090</v>
      </c>
      <c r="I43" s="23" t="s">
        <v>13175</v>
      </c>
      <c r="J43" s="23" t="s">
        <v>991</v>
      </c>
      <c r="K43" s="23" t="s">
        <v>5008</v>
      </c>
      <c r="L43" s="23" t="s">
        <v>88</v>
      </c>
      <c r="M43" s="23" t="s">
        <v>10348</v>
      </c>
      <c r="N43" s="23" t="s">
        <v>10322</v>
      </c>
      <c r="O43" s="23" t="s">
        <v>10651</v>
      </c>
      <c r="P43">
        <f>VLOOKUP(F43,银行退!U:V,2,FALSE)</f>
        <v>833</v>
      </c>
    </row>
    <row r="44" spans="1:16" hidden="1">
      <c r="A44" s="23" t="s">
        <v>10651</v>
      </c>
      <c r="B44" s="23" t="s">
        <v>13176</v>
      </c>
      <c r="C44" s="23" t="s">
        <v>10651</v>
      </c>
      <c r="D44" s="23" t="s">
        <v>13089</v>
      </c>
      <c r="E44" s="56"/>
      <c r="F44" t="str">
        <f t="shared" si="0"/>
        <v>62225305971521361760</v>
      </c>
      <c r="G44" s="56">
        <v>1760</v>
      </c>
      <c r="H44" s="23" t="s">
        <v>13090</v>
      </c>
      <c r="I44" s="23" t="s">
        <v>13177</v>
      </c>
      <c r="J44" s="23" t="s">
        <v>976</v>
      </c>
      <c r="K44" s="23" t="s">
        <v>5007</v>
      </c>
      <c r="L44" s="23" t="s">
        <v>88</v>
      </c>
      <c r="M44" s="23" t="s">
        <v>10424</v>
      </c>
      <c r="N44" s="23" t="s">
        <v>10416</v>
      </c>
      <c r="O44" s="23" t="s">
        <v>10651</v>
      </c>
      <c r="P44">
        <f>VLOOKUP(F44,银行退!U:V,2,FALSE)</f>
        <v>1760</v>
      </c>
    </row>
    <row r="45" spans="1:16" hidden="1">
      <c r="A45" s="23" t="s">
        <v>10651</v>
      </c>
      <c r="B45" s="23" t="s">
        <v>13178</v>
      </c>
      <c r="C45" s="23" t="s">
        <v>10651</v>
      </c>
      <c r="D45" s="23" t="s">
        <v>13089</v>
      </c>
      <c r="E45" s="56"/>
      <c r="F45" t="str">
        <f t="shared" si="0"/>
        <v>6231900000031293349216</v>
      </c>
      <c r="G45" s="56">
        <v>216</v>
      </c>
      <c r="H45" s="23" t="s">
        <v>13090</v>
      </c>
      <c r="I45" s="23" t="s">
        <v>13179</v>
      </c>
      <c r="J45" s="23" t="s">
        <v>1135</v>
      </c>
      <c r="K45" s="23" t="s">
        <v>4922</v>
      </c>
      <c r="L45" s="23" t="s">
        <v>88</v>
      </c>
      <c r="M45" s="23" t="s">
        <v>10657</v>
      </c>
      <c r="N45" s="23" t="s">
        <v>10656</v>
      </c>
      <c r="O45" s="23" t="s">
        <v>10651</v>
      </c>
      <c r="P45">
        <f>VLOOKUP(F45,银行退!U:V,2,FALSE)</f>
        <v>216</v>
      </c>
    </row>
    <row r="46" spans="1:16" hidden="1">
      <c r="A46" s="23" t="s">
        <v>10651</v>
      </c>
      <c r="B46" s="23" t="s">
        <v>13180</v>
      </c>
      <c r="C46" s="23" t="s">
        <v>10651</v>
      </c>
      <c r="D46" s="23" t="s">
        <v>13089</v>
      </c>
      <c r="E46" s="56"/>
      <c r="F46" t="str">
        <f t="shared" si="0"/>
        <v>6228480868424933273463</v>
      </c>
      <c r="G46" s="56">
        <v>463</v>
      </c>
      <c r="H46" s="23" t="s">
        <v>13090</v>
      </c>
      <c r="I46" s="23" t="s">
        <v>13181</v>
      </c>
      <c r="J46" s="23" t="s">
        <v>329</v>
      </c>
      <c r="K46" s="23" t="s">
        <v>379</v>
      </c>
      <c r="L46" s="23" t="s">
        <v>88</v>
      </c>
      <c r="M46" s="23" t="s">
        <v>10381</v>
      </c>
      <c r="N46" s="23" t="s">
        <v>10322</v>
      </c>
      <c r="O46" s="23" t="s">
        <v>10651</v>
      </c>
      <c r="P46">
        <f>VLOOKUP(F46,银行退!U:V,2,FALSE)</f>
        <v>463</v>
      </c>
    </row>
    <row r="47" spans="1:16" hidden="1">
      <c r="A47" s="23" t="s">
        <v>10651</v>
      </c>
      <c r="B47" s="23" t="s">
        <v>13182</v>
      </c>
      <c r="C47" s="23" t="s">
        <v>10651</v>
      </c>
      <c r="D47" s="23" t="s">
        <v>13089</v>
      </c>
      <c r="E47" s="56"/>
      <c r="F47" t="str">
        <f t="shared" si="0"/>
        <v>6223691472022874115</v>
      </c>
      <c r="G47" s="56">
        <v>115</v>
      </c>
      <c r="H47" s="23" t="s">
        <v>13090</v>
      </c>
      <c r="I47" s="23" t="s">
        <v>13183</v>
      </c>
      <c r="J47" s="23" t="s">
        <v>1164</v>
      </c>
      <c r="K47" s="23" t="s">
        <v>4923</v>
      </c>
      <c r="L47" s="23" t="s">
        <v>88</v>
      </c>
      <c r="M47" s="23" t="s">
        <v>10657</v>
      </c>
      <c r="N47" s="23" t="s">
        <v>10656</v>
      </c>
      <c r="O47" s="23" t="s">
        <v>10651</v>
      </c>
      <c r="P47">
        <f>VLOOKUP(F47,银行退!U:V,2,FALSE)</f>
        <v>115</v>
      </c>
    </row>
    <row r="48" spans="1:16" hidden="1">
      <c r="A48" s="23" t="s">
        <v>10651</v>
      </c>
      <c r="B48" s="23" t="s">
        <v>13184</v>
      </c>
      <c r="C48" s="23" t="s">
        <v>10651</v>
      </c>
      <c r="D48" s="23" t="s">
        <v>13089</v>
      </c>
      <c r="E48" s="56"/>
      <c r="F48" t="str">
        <f t="shared" si="0"/>
        <v>6217997300060791699600</v>
      </c>
      <c r="G48" s="56">
        <v>600</v>
      </c>
      <c r="H48" s="23" t="s">
        <v>13090</v>
      </c>
      <c r="I48" s="23" t="s">
        <v>13185</v>
      </c>
      <c r="J48" s="23" t="s">
        <v>1010</v>
      </c>
      <c r="K48" s="23" t="s">
        <v>5009</v>
      </c>
      <c r="L48" s="23" t="s">
        <v>88</v>
      </c>
      <c r="M48" s="23" t="s">
        <v>10356</v>
      </c>
      <c r="N48" s="23" t="s">
        <v>10322</v>
      </c>
      <c r="O48" s="23" t="s">
        <v>10651</v>
      </c>
      <c r="P48">
        <f>VLOOKUP(F48,银行退!U:V,2,FALSE)</f>
        <v>600</v>
      </c>
    </row>
    <row r="49" spans="1:16" hidden="1">
      <c r="A49" s="23" t="s">
        <v>10651</v>
      </c>
      <c r="B49" s="23" t="s">
        <v>13186</v>
      </c>
      <c r="C49" s="23" t="s">
        <v>10651</v>
      </c>
      <c r="D49" s="23" t="s">
        <v>13089</v>
      </c>
      <c r="E49" s="56"/>
      <c r="F49" t="str">
        <f t="shared" si="0"/>
        <v>62109839100010816375000</v>
      </c>
      <c r="G49" s="56">
        <v>5000</v>
      </c>
      <c r="H49" s="23" t="s">
        <v>13090</v>
      </c>
      <c r="I49" s="23" t="s">
        <v>13187</v>
      </c>
      <c r="J49" s="23" t="s">
        <v>1021</v>
      </c>
      <c r="K49" s="23" t="s">
        <v>5010</v>
      </c>
      <c r="L49" s="23" t="s">
        <v>88</v>
      </c>
      <c r="M49" s="23" t="s">
        <v>10356</v>
      </c>
      <c r="N49" s="23" t="s">
        <v>10322</v>
      </c>
      <c r="O49" s="23" t="s">
        <v>10651</v>
      </c>
      <c r="P49">
        <f>VLOOKUP(F49,银行退!U:V,2,FALSE)</f>
        <v>5000</v>
      </c>
    </row>
    <row r="50" spans="1:16" hidden="1">
      <c r="A50" s="23" t="s">
        <v>10651</v>
      </c>
      <c r="B50" s="23" t="s">
        <v>13188</v>
      </c>
      <c r="C50" s="23" t="s">
        <v>10651</v>
      </c>
      <c r="D50" s="23" t="s">
        <v>13089</v>
      </c>
      <c r="E50" s="56"/>
      <c r="F50" t="str">
        <f t="shared" si="0"/>
        <v>62319000000415842089050</v>
      </c>
      <c r="G50" s="56">
        <v>9050</v>
      </c>
      <c r="H50" s="23" t="s">
        <v>13090</v>
      </c>
      <c r="I50" s="23" t="s">
        <v>13189</v>
      </c>
      <c r="J50" s="23" t="s">
        <v>1209</v>
      </c>
      <c r="K50" s="23" t="s">
        <v>4933</v>
      </c>
      <c r="L50" s="23" t="s">
        <v>88</v>
      </c>
      <c r="M50" s="23" t="s">
        <v>10657</v>
      </c>
      <c r="N50" s="23" t="s">
        <v>10656</v>
      </c>
      <c r="O50" s="23" t="s">
        <v>10651</v>
      </c>
      <c r="P50">
        <f>VLOOKUP(F50,银行退!U:V,2,FALSE)</f>
        <v>9050</v>
      </c>
    </row>
    <row r="51" spans="1:16" hidden="1">
      <c r="A51" s="23" t="s">
        <v>10651</v>
      </c>
      <c r="B51" s="23" t="s">
        <v>13190</v>
      </c>
      <c r="C51" s="23" t="s">
        <v>10651</v>
      </c>
      <c r="D51" s="23" t="s">
        <v>13089</v>
      </c>
      <c r="E51" s="56"/>
      <c r="F51" t="str">
        <f t="shared" si="0"/>
        <v>6228480866104382365500</v>
      </c>
      <c r="G51" s="56">
        <v>500</v>
      </c>
      <c r="H51" s="23" t="s">
        <v>13090</v>
      </c>
      <c r="I51" s="23" t="s">
        <v>13191</v>
      </c>
      <c r="J51" s="23" t="s">
        <v>10719</v>
      </c>
      <c r="K51" s="23" t="s">
        <v>5020</v>
      </c>
      <c r="L51" s="23" t="s">
        <v>88</v>
      </c>
      <c r="M51" s="23" t="s">
        <v>10381</v>
      </c>
      <c r="N51" s="23" t="s">
        <v>10322</v>
      </c>
      <c r="O51" s="23" t="s">
        <v>10651</v>
      </c>
      <c r="P51">
        <f>VLOOKUP(F51,银行退!U:V,2,FALSE)</f>
        <v>500</v>
      </c>
    </row>
    <row r="52" spans="1:16" hidden="1">
      <c r="A52" s="23" t="s">
        <v>10651</v>
      </c>
      <c r="B52" s="23" t="s">
        <v>13192</v>
      </c>
      <c r="C52" s="23" t="s">
        <v>10651</v>
      </c>
      <c r="D52" s="23" t="s">
        <v>13089</v>
      </c>
      <c r="E52" s="56"/>
      <c r="F52" t="str">
        <f t="shared" si="0"/>
        <v>6223691305598009361</v>
      </c>
      <c r="G52" s="56">
        <v>361</v>
      </c>
      <c r="H52" s="23" t="s">
        <v>13090</v>
      </c>
      <c r="I52" s="23" t="s">
        <v>13193</v>
      </c>
      <c r="J52" s="23" t="s">
        <v>1254</v>
      </c>
      <c r="K52" s="23" t="s">
        <v>4924</v>
      </c>
      <c r="L52" s="23" t="s">
        <v>88</v>
      </c>
      <c r="M52" s="23" t="s">
        <v>10657</v>
      </c>
      <c r="N52" s="23" t="s">
        <v>10656</v>
      </c>
      <c r="O52" s="23" t="s">
        <v>10651</v>
      </c>
      <c r="P52">
        <f>VLOOKUP(F52,银行退!U:V,2,FALSE)</f>
        <v>361</v>
      </c>
    </row>
    <row r="53" spans="1:16" hidden="1">
      <c r="A53" s="23" t="s">
        <v>10651</v>
      </c>
      <c r="B53" s="23" t="s">
        <v>13194</v>
      </c>
      <c r="C53" s="23" t="s">
        <v>10651</v>
      </c>
      <c r="D53" s="23" t="s">
        <v>13089</v>
      </c>
      <c r="E53" s="56"/>
      <c r="F53" t="str">
        <f t="shared" si="0"/>
        <v>62146001800069206692000</v>
      </c>
      <c r="G53" s="56">
        <v>2000</v>
      </c>
      <c r="H53" s="23" t="s">
        <v>13090</v>
      </c>
      <c r="I53" s="23" t="s">
        <v>13195</v>
      </c>
      <c r="J53" s="23" t="s">
        <v>1059</v>
      </c>
      <c r="K53" s="23" t="s">
        <v>5015</v>
      </c>
      <c r="L53" s="23" t="s">
        <v>88</v>
      </c>
      <c r="M53" s="23" t="s">
        <v>10484</v>
      </c>
      <c r="N53" s="23" t="s">
        <v>10369</v>
      </c>
      <c r="O53" s="23" t="s">
        <v>10651</v>
      </c>
      <c r="P53">
        <f>VLOOKUP(F53,银行退!U:V,2,FALSE)</f>
        <v>2000</v>
      </c>
    </row>
    <row r="54" spans="1:16" hidden="1">
      <c r="A54" s="23" t="s">
        <v>10651</v>
      </c>
      <c r="B54" s="23" t="s">
        <v>13196</v>
      </c>
      <c r="C54" s="23" t="s">
        <v>10651</v>
      </c>
      <c r="D54" s="23" t="s">
        <v>13089</v>
      </c>
      <c r="E54" s="56"/>
      <c r="F54" t="str">
        <f t="shared" si="0"/>
        <v>6228483348143116572500</v>
      </c>
      <c r="G54" s="56">
        <v>500</v>
      </c>
      <c r="H54" s="23" t="s">
        <v>13090</v>
      </c>
      <c r="I54" s="23" t="s">
        <v>13197</v>
      </c>
      <c r="J54" s="23" t="s">
        <v>1269</v>
      </c>
      <c r="K54" s="23" t="s">
        <v>4925</v>
      </c>
      <c r="L54" s="23" t="s">
        <v>88</v>
      </c>
      <c r="M54" s="23" t="s">
        <v>10381</v>
      </c>
      <c r="N54" s="23" t="s">
        <v>10322</v>
      </c>
      <c r="O54" s="23" t="s">
        <v>10651</v>
      </c>
      <c r="P54">
        <f>VLOOKUP(F54,银行退!U:V,2,FALSE)</f>
        <v>500</v>
      </c>
    </row>
    <row r="55" spans="1:16" hidden="1">
      <c r="A55" s="23" t="s">
        <v>10651</v>
      </c>
      <c r="B55" s="23" t="s">
        <v>13198</v>
      </c>
      <c r="C55" s="23" t="s">
        <v>10651</v>
      </c>
      <c r="D55" s="23" t="s">
        <v>13089</v>
      </c>
      <c r="E55" s="56"/>
      <c r="F55" t="str">
        <f t="shared" si="0"/>
        <v>6228483868600634270498</v>
      </c>
      <c r="G55" s="56">
        <v>498</v>
      </c>
      <c r="H55" s="23" t="s">
        <v>13090</v>
      </c>
      <c r="I55" s="23" t="s">
        <v>13199</v>
      </c>
      <c r="J55" s="23" t="s">
        <v>1273</v>
      </c>
      <c r="K55" s="23" t="s">
        <v>4926</v>
      </c>
      <c r="L55" s="23" t="s">
        <v>88</v>
      </c>
      <c r="M55" s="23" t="s">
        <v>10381</v>
      </c>
      <c r="N55" s="23" t="s">
        <v>10322</v>
      </c>
      <c r="O55" s="23" t="s">
        <v>10651</v>
      </c>
      <c r="P55">
        <f>VLOOKUP(F55,银行退!U:V,2,FALSE)</f>
        <v>498</v>
      </c>
    </row>
    <row r="56" spans="1:16" hidden="1">
      <c r="A56" s="23" t="s">
        <v>10651</v>
      </c>
      <c r="B56" s="23" t="s">
        <v>13200</v>
      </c>
      <c r="C56" s="23" t="s">
        <v>10651</v>
      </c>
      <c r="D56" s="23" t="s">
        <v>13089</v>
      </c>
      <c r="E56" s="56"/>
      <c r="F56" t="str">
        <f t="shared" si="0"/>
        <v>6228481938618416978430</v>
      </c>
      <c r="G56" s="56">
        <v>430</v>
      </c>
      <c r="H56" s="23" t="s">
        <v>13090</v>
      </c>
      <c r="I56" s="23" t="s">
        <v>13201</v>
      </c>
      <c r="J56" s="23" t="s">
        <v>1275</v>
      </c>
      <c r="K56" s="23" t="s">
        <v>4928</v>
      </c>
      <c r="L56" s="23" t="s">
        <v>88</v>
      </c>
      <c r="M56" s="23" t="s">
        <v>10381</v>
      </c>
      <c r="N56" s="23" t="s">
        <v>10322</v>
      </c>
      <c r="O56" s="23" t="s">
        <v>10651</v>
      </c>
      <c r="P56">
        <f>VLOOKUP(F56,银行退!U:V,2,FALSE)</f>
        <v>430</v>
      </c>
    </row>
    <row r="57" spans="1:16" hidden="1">
      <c r="A57" s="23" t="s">
        <v>10651</v>
      </c>
      <c r="B57" s="23" t="s">
        <v>13202</v>
      </c>
      <c r="C57" s="23" t="s">
        <v>10651</v>
      </c>
      <c r="D57" s="23" t="s">
        <v>13089</v>
      </c>
      <c r="E57" s="56"/>
      <c r="F57" t="str">
        <f t="shared" si="0"/>
        <v>62599602492721211500</v>
      </c>
      <c r="G57" s="56">
        <v>1500</v>
      </c>
      <c r="H57" s="23" t="s">
        <v>13090</v>
      </c>
      <c r="I57" s="23" t="s">
        <v>13203</v>
      </c>
      <c r="J57" s="23" t="s">
        <v>1277</v>
      </c>
      <c r="K57" s="23" t="s">
        <v>4927</v>
      </c>
      <c r="L57" s="23" t="s">
        <v>88</v>
      </c>
      <c r="M57" s="23" t="s">
        <v>10381</v>
      </c>
      <c r="N57" s="23" t="s">
        <v>10322</v>
      </c>
      <c r="O57" s="23" t="s">
        <v>10651</v>
      </c>
      <c r="P57">
        <f>VLOOKUP(F57,银行退!U:V,2,FALSE)</f>
        <v>1500</v>
      </c>
    </row>
    <row r="58" spans="1:16" hidden="1">
      <c r="A58" s="23" t="s">
        <v>10651</v>
      </c>
      <c r="B58" s="23" t="s">
        <v>13204</v>
      </c>
      <c r="C58" s="23" t="s">
        <v>10651</v>
      </c>
      <c r="D58" s="23" t="s">
        <v>13089</v>
      </c>
      <c r="E58" s="56"/>
      <c r="F58" t="str">
        <f t="shared" si="0"/>
        <v>62236913243806865000</v>
      </c>
      <c r="G58" s="56">
        <v>5000</v>
      </c>
      <c r="H58" s="23" t="s">
        <v>13090</v>
      </c>
      <c r="I58" s="23" t="s">
        <v>13205</v>
      </c>
      <c r="J58" s="23" t="s">
        <v>10741</v>
      </c>
      <c r="K58" s="23" t="s">
        <v>4929</v>
      </c>
      <c r="L58" s="23" t="s">
        <v>88</v>
      </c>
      <c r="M58" s="23" t="s">
        <v>10657</v>
      </c>
      <c r="N58" s="23" t="s">
        <v>10656</v>
      </c>
      <c r="O58" s="23" t="s">
        <v>10651</v>
      </c>
      <c r="P58">
        <f>VLOOKUP(F58,银行退!U:V,2,FALSE)</f>
        <v>5000</v>
      </c>
    </row>
    <row r="59" spans="1:16" hidden="1">
      <c r="A59" s="23" t="s">
        <v>10651</v>
      </c>
      <c r="B59" s="23" t="s">
        <v>13206</v>
      </c>
      <c r="C59" s="23" t="s">
        <v>10651</v>
      </c>
      <c r="D59" s="23" t="s">
        <v>13089</v>
      </c>
      <c r="E59" s="56"/>
      <c r="F59" t="str">
        <f t="shared" si="0"/>
        <v>62319000000127022351000</v>
      </c>
      <c r="G59" s="56">
        <v>1000</v>
      </c>
      <c r="H59" s="23" t="s">
        <v>13090</v>
      </c>
      <c r="I59" s="23" t="s">
        <v>13207</v>
      </c>
      <c r="J59" s="23" t="s">
        <v>1284</v>
      </c>
      <c r="K59" s="23" t="s">
        <v>4930</v>
      </c>
      <c r="L59" s="23" t="s">
        <v>88</v>
      </c>
      <c r="M59" s="23" t="s">
        <v>10657</v>
      </c>
      <c r="N59" s="23" t="s">
        <v>10656</v>
      </c>
      <c r="O59" s="23" t="s">
        <v>10651</v>
      </c>
      <c r="P59">
        <f>VLOOKUP(F59,银行退!U:V,2,FALSE)</f>
        <v>1000</v>
      </c>
    </row>
    <row r="60" spans="1:16" hidden="1">
      <c r="A60" s="23" t="s">
        <v>10651</v>
      </c>
      <c r="B60" s="23" t="s">
        <v>13208</v>
      </c>
      <c r="C60" s="23" t="s">
        <v>10651</v>
      </c>
      <c r="D60" s="23" t="s">
        <v>13089</v>
      </c>
      <c r="E60" s="56"/>
      <c r="F60" t="str">
        <f t="shared" si="0"/>
        <v>62319000000127022359</v>
      </c>
      <c r="G60" s="56">
        <v>9</v>
      </c>
      <c r="H60" s="23" t="s">
        <v>13090</v>
      </c>
      <c r="I60" s="23" t="s">
        <v>13209</v>
      </c>
      <c r="J60" s="23" t="s">
        <v>1284</v>
      </c>
      <c r="K60" s="23" t="s">
        <v>4930</v>
      </c>
      <c r="L60" s="23" t="s">
        <v>88</v>
      </c>
      <c r="M60" s="23" t="s">
        <v>10657</v>
      </c>
      <c r="N60" s="23" t="s">
        <v>10656</v>
      </c>
      <c r="O60" s="23" t="s">
        <v>10651</v>
      </c>
      <c r="P60">
        <f>VLOOKUP(F60,银行退!U:V,2,FALSE)</f>
        <v>9</v>
      </c>
    </row>
    <row r="61" spans="1:16" hidden="1">
      <c r="A61" s="23" t="s">
        <v>10651</v>
      </c>
      <c r="B61" s="23" t="s">
        <v>13210</v>
      </c>
      <c r="C61" s="23" t="s">
        <v>10651</v>
      </c>
      <c r="D61" s="23" t="s">
        <v>13089</v>
      </c>
      <c r="E61" s="56"/>
      <c r="F61" t="str">
        <f t="shared" si="0"/>
        <v>62828800316733621608</v>
      </c>
      <c r="G61" s="56">
        <v>1608</v>
      </c>
      <c r="H61" s="23" t="s">
        <v>13090</v>
      </c>
      <c r="I61" s="23" t="s">
        <v>13211</v>
      </c>
      <c r="J61" s="23" t="s">
        <v>1298</v>
      </c>
      <c r="K61" s="23" t="s">
        <v>5024</v>
      </c>
      <c r="L61" s="23" t="s">
        <v>88</v>
      </c>
      <c r="M61" s="23" t="s">
        <v>10351</v>
      </c>
      <c r="N61" s="23" t="s">
        <v>10322</v>
      </c>
      <c r="O61" s="23" t="s">
        <v>10651</v>
      </c>
      <c r="P61">
        <f>VLOOKUP(F61,银行退!U:V,2,FALSE)</f>
        <v>1608</v>
      </c>
    </row>
    <row r="62" spans="1:16" hidden="1">
      <c r="A62" s="23" t="s">
        <v>10651</v>
      </c>
      <c r="B62" s="23" t="s">
        <v>13212</v>
      </c>
      <c r="C62" s="23" t="s">
        <v>10651</v>
      </c>
      <c r="D62" s="23" t="s">
        <v>13089</v>
      </c>
      <c r="E62" s="56"/>
      <c r="F62" t="str">
        <f t="shared" si="0"/>
        <v>62828800316733621034</v>
      </c>
      <c r="G62" s="56">
        <v>1034</v>
      </c>
      <c r="H62" s="23" t="s">
        <v>13090</v>
      </c>
      <c r="I62" s="23" t="s">
        <v>13213</v>
      </c>
      <c r="J62" s="23" t="s">
        <v>1298</v>
      </c>
      <c r="K62" s="23" t="s">
        <v>5024</v>
      </c>
      <c r="L62" s="23" t="s">
        <v>88</v>
      </c>
      <c r="M62" s="23" t="s">
        <v>10351</v>
      </c>
      <c r="N62" s="23" t="s">
        <v>10322</v>
      </c>
      <c r="O62" s="23" t="s">
        <v>10651</v>
      </c>
      <c r="P62">
        <f>VLOOKUP(F62,银行退!U:V,2,FALSE)</f>
        <v>1034</v>
      </c>
    </row>
    <row r="63" spans="1:16" hidden="1">
      <c r="A63" s="23" t="s">
        <v>10651</v>
      </c>
      <c r="B63" s="23" t="s">
        <v>13214</v>
      </c>
      <c r="C63" s="23" t="s">
        <v>10651</v>
      </c>
      <c r="D63" s="23" t="s">
        <v>13089</v>
      </c>
      <c r="E63" s="56"/>
      <c r="F63" t="str">
        <f t="shared" si="0"/>
        <v>6282880031673362200</v>
      </c>
      <c r="G63" s="56">
        <v>200</v>
      </c>
      <c r="H63" s="23" t="s">
        <v>13090</v>
      </c>
      <c r="I63" s="23" t="s">
        <v>13215</v>
      </c>
      <c r="J63" s="23" t="s">
        <v>1298</v>
      </c>
      <c r="K63" s="23" t="s">
        <v>5024</v>
      </c>
      <c r="L63" s="23" t="s">
        <v>88</v>
      </c>
      <c r="M63" s="23" t="s">
        <v>10351</v>
      </c>
      <c r="N63" s="23" t="s">
        <v>10322</v>
      </c>
      <c r="O63" s="23" t="s">
        <v>10651</v>
      </c>
      <c r="P63">
        <f>VLOOKUP(F63,银行退!U:V,2,FALSE)</f>
        <v>200</v>
      </c>
    </row>
    <row r="64" spans="1:16" hidden="1">
      <c r="A64" s="23" t="s">
        <v>10651</v>
      </c>
      <c r="B64" s="23" t="s">
        <v>13216</v>
      </c>
      <c r="C64" s="23" t="s">
        <v>10651</v>
      </c>
      <c r="D64" s="23" t="s">
        <v>13089</v>
      </c>
      <c r="E64" s="56"/>
      <c r="F64" t="str">
        <f t="shared" si="0"/>
        <v>6282880031673362200</v>
      </c>
      <c r="G64" s="56">
        <v>200</v>
      </c>
      <c r="H64" s="23" t="s">
        <v>13090</v>
      </c>
      <c r="I64" s="23" t="s">
        <v>13217</v>
      </c>
      <c r="J64" s="23" t="s">
        <v>1298</v>
      </c>
      <c r="K64" s="23" t="s">
        <v>5024</v>
      </c>
      <c r="L64" s="23" t="s">
        <v>88</v>
      </c>
      <c r="M64" s="23" t="s">
        <v>10351</v>
      </c>
      <c r="N64" s="23" t="s">
        <v>10322</v>
      </c>
      <c r="O64" s="23" t="s">
        <v>10651</v>
      </c>
      <c r="P64">
        <f>VLOOKUP(F64,银行退!U:V,2,FALSE)</f>
        <v>200</v>
      </c>
    </row>
    <row r="65" spans="1:16" hidden="1">
      <c r="A65" s="23" t="s">
        <v>10651</v>
      </c>
      <c r="B65" s="23" t="s">
        <v>13218</v>
      </c>
      <c r="C65" s="23" t="s">
        <v>10651</v>
      </c>
      <c r="D65" s="23" t="s">
        <v>13089</v>
      </c>
      <c r="E65" s="56"/>
      <c r="F65" t="str">
        <f t="shared" si="0"/>
        <v>622369176828801596</v>
      </c>
      <c r="G65" s="56">
        <v>96</v>
      </c>
      <c r="H65" s="23" t="s">
        <v>13090</v>
      </c>
      <c r="I65" s="23" t="s">
        <v>13219</v>
      </c>
      <c r="J65" s="23" t="s">
        <v>1313</v>
      </c>
      <c r="K65" s="23" t="s">
        <v>4931</v>
      </c>
      <c r="L65" s="23" t="s">
        <v>88</v>
      </c>
      <c r="M65" s="23" t="s">
        <v>10657</v>
      </c>
      <c r="N65" s="23" t="s">
        <v>10656</v>
      </c>
      <c r="O65" s="23" t="s">
        <v>10651</v>
      </c>
      <c r="P65">
        <f>VLOOKUP(F65,银行退!U:V,2,FALSE)</f>
        <v>96</v>
      </c>
    </row>
    <row r="66" spans="1:16" hidden="1">
      <c r="A66" s="23" t="s">
        <v>10651</v>
      </c>
      <c r="B66" s="23" t="s">
        <v>13220</v>
      </c>
      <c r="C66" s="23" t="s">
        <v>10651</v>
      </c>
      <c r="D66" s="23" t="s">
        <v>13089</v>
      </c>
      <c r="E66" s="56"/>
      <c r="F66" t="str">
        <f t="shared" ref="F66:F129" si="1">K66&amp;G66</f>
        <v>6217997020002712864196</v>
      </c>
      <c r="G66" s="56">
        <v>196</v>
      </c>
      <c r="H66" s="23" t="s">
        <v>13090</v>
      </c>
      <c r="I66" s="23" t="s">
        <v>13221</v>
      </c>
      <c r="J66" s="23" t="s">
        <v>1305</v>
      </c>
      <c r="K66" s="23" t="s">
        <v>5025</v>
      </c>
      <c r="L66" s="23" t="s">
        <v>88</v>
      </c>
      <c r="M66" s="23" t="s">
        <v>10356</v>
      </c>
      <c r="N66" s="23" t="s">
        <v>10322</v>
      </c>
      <c r="O66" s="23" t="s">
        <v>10651</v>
      </c>
      <c r="P66">
        <f>VLOOKUP(F66,银行退!U:V,2,FALSE)</f>
        <v>196</v>
      </c>
    </row>
    <row r="67" spans="1:16" hidden="1">
      <c r="A67" s="23" t="s">
        <v>10651</v>
      </c>
      <c r="B67" s="23" t="s">
        <v>13222</v>
      </c>
      <c r="C67" s="23" t="s">
        <v>10651</v>
      </c>
      <c r="D67" s="23" t="s">
        <v>13089</v>
      </c>
      <c r="E67" s="56"/>
      <c r="F67" t="str">
        <f t="shared" si="1"/>
        <v>622700386130016892467</v>
      </c>
      <c r="G67" s="56">
        <v>67</v>
      </c>
      <c r="H67" s="23" t="s">
        <v>13090</v>
      </c>
      <c r="I67" s="23" t="s">
        <v>13223</v>
      </c>
      <c r="J67" s="23" t="s">
        <v>1261</v>
      </c>
      <c r="K67" s="23" t="s">
        <v>5022</v>
      </c>
      <c r="L67" s="23" t="s">
        <v>88</v>
      </c>
      <c r="M67" s="23" t="s">
        <v>10348</v>
      </c>
      <c r="N67" s="23" t="s">
        <v>10322</v>
      </c>
      <c r="O67" s="23" t="s">
        <v>10651</v>
      </c>
      <c r="P67">
        <f>VLOOKUP(F67,银行退!U:V,2,FALSE)</f>
        <v>67</v>
      </c>
    </row>
    <row r="68" spans="1:16" hidden="1">
      <c r="A68" s="23" t="s">
        <v>10651</v>
      </c>
      <c r="B68" s="23" t="s">
        <v>13224</v>
      </c>
      <c r="C68" s="23" t="s">
        <v>10651</v>
      </c>
      <c r="D68" s="23" t="s">
        <v>13089</v>
      </c>
      <c r="E68" s="56"/>
      <c r="F68" t="str">
        <f t="shared" si="1"/>
        <v>621700391000615739120</v>
      </c>
      <c r="G68" s="56">
        <v>20</v>
      </c>
      <c r="H68" s="23" t="s">
        <v>13090</v>
      </c>
      <c r="I68" s="23" t="s">
        <v>13225</v>
      </c>
      <c r="J68" s="23" t="s">
        <v>331</v>
      </c>
      <c r="K68" s="23" t="s">
        <v>380</v>
      </c>
      <c r="L68" s="23" t="s">
        <v>88</v>
      </c>
      <c r="M68" s="23" t="s">
        <v>10348</v>
      </c>
      <c r="N68" s="23" t="s">
        <v>10322</v>
      </c>
      <c r="O68" s="23" t="s">
        <v>10651</v>
      </c>
      <c r="P68">
        <f>VLOOKUP(F68,银行退!U:V,2,FALSE)</f>
        <v>20</v>
      </c>
    </row>
    <row r="69" spans="1:16" hidden="1">
      <c r="A69" s="23" t="s">
        <v>10771</v>
      </c>
      <c r="B69" s="23" t="s">
        <v>13226</v>
      </c>
      <c r="C69" s="23" t="s">
        <v>10771</v>
      </c>
      <c r="D69" s="23" t="s">
        <v>13089</v>
      </c>
      <c r="E69" s="56"/>
      <c r="F69" t="str">
        <f t="shared" si="1"/>
        <v>6217681900665772700</v>
      </c>
      <c r="G69" s="56">
        <v>700</v>
      </c>
      <c r="H69" s="23" t="s">
        <v>13090</v>
      </c>
      <c r="I69" s="23" t="s">
        <v>13227</v>
      </c>
      <c r="J69" s="23" t="s">
        <v>1249</v>
      </c>
      <c r="K69" s="23" t="s">
        <v>5021</v>
      </c>
      <c r="L69" s="23" t="s">
        <v>88</v>
      </c>
      <c r="M69" s="23" t="s">
        <v>10370</v>
      </c>
      <c r="N69" s="23" t="s">
        <v>10369</v>
      </c>
      <c r="O69" s="23" t="s">
        <v>10771</v>
      </c>
      <c r="P69">
        <f>VLOOKUP(F69,银行退!U:V,2,FALSE)</f>
        <v>700</v>
      </c>
    </row>
    <row r="70" spans="1:16" hidden="1">
      <c r="A70" s="23" t="s">
        <v>10771</v>
      </c>
      <c r="B70" s="23" t="s">
        <v>13228</v>
      </c>
      <c r="C70" s="23" t="s">
        <v>10771</v>
      </c>
      <c r="D70" s="23" t="s">
        <v>13089</v>
      </c>
      <c r="E70" s="56"/>
      <c r="F70" t="str">
        <f t="shared" si="1"/>
        <v>6222084402021553285212</v>
      </c>
      <c r="G70" s="56">
        <v>212</v>
      </c>
      <c r="H70" s="23" t="s">
        <v>13090</v>
      </c>
      <c r="I70" s="23" t="s">
        <v>13229</v>
      </c>
      <c r="J70" s="23" t="s">
        <v>1340</v>
      </c>
      <c r="K70" s="23" t="s">
        <v>5026</v>
      </c>
      <c r="L70" s="23" t="s">
        <v>88</v>
      </c>
      <c r="M70" s="23" t="s">
        <v>10351</v>
      </c>
      <c r="N70" s="23" t="s">
        <v>10322</v>
      </c>
      <c r="O70" s="23" t="s">
        <v>10771</v>
      </c>
      <c r="P70">
        <f>VLOOKUP(F70,银行退!U:V,2,FALSE)</f>
        <v>212</v>
      </c>
    </row>
    <row r="71" spans="1:16" hidden="1">
      <c r="A71" s="23" t="s">
        <v>10771</v>
      </c>
      <c r="B71" s="23" t="s">
        <v>13230</v>
      </c>
      <c r="C71" s="23" t="s">
        <v>10771</v>
      </c>
      <c r="D71" s="23" t="s">
        <v>13089</v>
      </c>
      <c r="E71" s="56"/>
      <c r="F71" t="str">
        <f t="shared" si="1"/>
        <v>6214858714572187734</v>
      </c>
      <c r="G71" s="56">
        <v>734</v>
      </c>
      <c r="H71" s="23" t="s">
        <v>13090</v>
      </c>
      <c r="I71" s="23" t="s">
        <v>13231</v>
      </c>
      <c r="J71" s="23" t="s">
        <v>1352</v>
      </c>
      <c r="K71" s="23" t="s">
        <v>5027</v>
      </c>
      <c r="L71" s="23" t="s">
        <v>88</v>
      </c>
      <c r="M71" s="23" t="s">
        <v>10</v>
      </c>
      <c r="N71" s="23" t="s">
        <v>10335</v>
      </c>
      <c r="O71" s="23" t="s">
        <v>10771</v>
      </c>
      <c r="P71">
        <f>VLOOKUP(F71,银行退!U:V,2,FALSE)</f>
        <v>734</v>
      </c>
    </row>
    <row r="72" spans="1:16" hidden="1">
      <c r="A72" s="23" t="s">
        <v>10771</v>
      </c>
      <c r="B72" s="23" t="s">
        <v>13232</v>
      </c>
      <c r="C72" s="23" t="s">
        <v>10771</v>
      </c>
      <c r="D72" s="23" t="s">
        <v>13089</v>
      </c>
      <c r="E72" s="56"/>
      <c r="F72" t="str">
        <f t="shared" si="1"/>
        <v>62173599260001686711100</v>
      </c>
      <c r="G72" s="56">
        <v>1100</v>
      </c>
      <c r="H72" s="23" t="s">
        <v>13090</v>
      </c>
      <c r="I72" s="23" t="s">
        <v>13233</v>
      </c>
      <c r="J72" s="23" t="s">
        <v>1140</v>
      </c>
      <c r="K72" s="23" t="s">
        <v>4984</v>
      </c>
      <c r="L72" s="23" t="s">
        <v>88</v>
      </c>
      <c r="M72" s="23" t="s">
        <v>10664</v>
      </c>
      <c r="N72" s="23" t="s">
        <v>10542</v>
      </c>
      <c r="O72" s="23" t="s">
        <v>10771</v>
      </c>
      <c r="P72">
        <f>VLOOKUP(F72,银行退!U:V,2,FALSE)</f>
        <v>1100</v>
      </c>
    </row>
    <row r="73" spans="1:16" s="54" customFormat="1" hidden="1">
      <c r="A73" s="23" t="s">
        <v>10771</v>
      </c>
      <c r="B73" s="23" t="s">
        <v>13234</v>
      </c>
      <c r="C73" s="23" t="s">
        <v>10771</v>
      </c>
      <c r="D73" s="23" t="s">
        <v>13089</v>
      </c>
      <c r="E73" s="56"/>
      <c r="F73" t="str">
        <f t="shared" si="1"/>
        <v>623190002000994792465</v>
      </c>
      <c r="G73" s="56">
        <v>65</v>
      </c>
      <c r="H73" s="23" t="s">
        <v>13090</v>
      </c>
      <c r="I73" s="23" t="s">
        <v>13235</v>
      </c>
      <c r="J73" s="23" t="s">
        <v>10793</v>
      </c>
      <c r="K73" s="23" t="s">
        <v>4932</v>
      </c>
      <c r="L73" s="23" t="s">
        <v>88</v>
      </c>
      <c r="M73" s="23" t="s">
        <v>10657</v>
      </c>
      <c r="N73" s="23" t="s">
        <v>10656</v>
      </c>
      <c r="O73" s="23" t="s">
        <v>10771</v>
      </c>
      <c r="P73">
        <f>VLOOKUP(F73,银行退!U:V,2,FALSE)</f>
        <v>65</v>
      </c>
    </row>
    <row r="74" spans="1:16" hidden="1">
      <c r="A74" s="23" t="s">
        <v>10771</v>
      </c>
      <c r="B74" s="23" t="s">
        <v>13236</v>
      </c>
      <c r="C74" s="23" t="s">
        <v>10771</v>
      </c>
      <c r="D74" s="23" t="s">
        <v>13089</v>
      </c>
      <c r="E74" s="56"/>
      <c r="F74" t="str">
        <f t="shared" si="1"/>
        <v>62230829005479484800</v>
      </c>
      <c r="G74" s="56">
        <v>800</v>
      </c>
      <c r="H74" s="23" t="s">
        <v>13090</v>
      </c>
      <c r="I74" s="23" t="s">
        <v>13237</v>
      </c>
      <c r="J74" s="23" t="s">
        <v>398</v>
      </c>
      <c r="K74" s="23" t="s">
        <v>255</v>
      </c>
      <c r="L74" s="23" t="s">
        <v>88</v>
      </c>
      <c r="M74" s="23" t="s">
        <v>10351</v>
      </c>
      <c r="N74" s="23" t="s">
        <v>10322</v>
      </c>
      <c r="O74" s="23" t="s">
        <v>10771</v>
      </c>
      <c r="P74">
        <f>VLOOKUP(F74,银行退!U:V,2,FALSE)</f>
        <v>800</v>
      </c>
    </row>
    <row r="75" spans="1:16" hidden="1">
      <c r="A75" s="23" t="s">
        <v>10771</v>
      </c>
      <c r="B75" s="23" t="s">
        <v>13238</v>
      </c>
      <c r="C75" s="23" t="s">
        <v>10771</v>
      </c>
      <c r="D75" s="23" t="s">
        <v>13089</v>
      </c>
      <c r="E75" s="56"/>
      <c r="F75" t="str">
        <f t="shared" si="1"/>
        <v>6236683860003818296500</v>
      </c>
      <c r="G75" s="56">
        <v>500</v>
      </c>
      <c r="H75" s="23" t="s">
        <v>13090</v>
      </c>
      <c r="I75" s="23" t="s">
        <v>13239</v>
      </c>
      <c r="J75" s="23" t="s">
        <v>1416</v>
      </c>
      <c r="K75" s="23" t="s">
        <v>5030</v>
      </c>
      <c r="L75" s="23" t="s">
        <v>88</v>
      </c>
      <c r="M75" s="23" t="s">
        <v>10348</v>
      </c>
      <c r="N75" s="23" t="s">
        <v>10322</v>
      </c>
      <c r="O75" s="23" t="s">
        <v>10771</v>
      </c>
      <c r="P75">
        <f>VLOOKUP(F75,银行退!U:V,2,FALSE)</f>
        <v>500</v>
      </c>
    </row>
    <row r="76" spans="1:16" hidden="1">
      <c r="A76" s="23" t="s">
        <v>10771</v>
      </c>
      <c r="B76" s="23" t="s">
        <v>13240</v>
      </c>
      <c r="C76" s="23" t="s">
        <v>10771</v>
      </c>
      <c r="D76" s="23" t="s">
        <v>13089</v>
      </c>
      <c r="E76" s="56"/>
      <c r="F76" t="str">
        <f t="shared" si="1"/>
        <v>456351270011308431215</v>
      </c>
      <c r="G76" s="56">
        <v>15</v>
      </c>
      <c r="H76" s="23" t="s">
        <v>13090</v>
      </c>
      <c r="I76" s="23" t="s">
        <v>13241</v>
      </c>
      <c r="J76" s="23" t="s">
        <v>204</v>
      </c>
      <c r="K76" s="23" t="s">
        <v>5029</v>
      </c>
      <c r="L76" s="23" t="s">
        <v>88</v>
      </c>
      <c r="M76" s="23" t="s">
        <v>10359</v>
      </c>
      <c r="N76" s="23" t="s">
        <v>10322</v>
      </c>
      <c r="O76" s="23" t="s">
        <v>10771</v>
      </c>
      <c r="P76">
        <f>VLOOKUP(F76,银行退!U:V,2,FALSE)</f>
        <v>15</v>
      </c>
    </row>
    <row r="77" spans="1:16" hidden="1">
      <c r="A77" s="23" t="s">
        <v>10771</v>
      </c>
      <c r="B77" s="23" t="s">
        <v>13242</v>
      </c>
      <c r="C77" s="23" t="s">
        <v>10771</v>
      </c>
      <c r="D77" s="23" t="s">
        <v>13089</v>
      </c>
      <c r="E77" s="56"/>
      <c r="F77" t="str">
        <f t="shared" si="1"/>
        <v>622848086860757997610</v>
      </c>
      <c r="G77" s="56">
        <v>10</v>
      </c>
      <c r="H77" s="23" t="s">
        <v>13090</v>
      </c>
      <c r="I77" s="23" t="s">
        <v>13243</v>
      </c>
      <c r="J77" s="23" t="s">
        <v>1470</v>
      </c>
      <c r="K77" s="23" t="s">
        <v>5031</v>
      </c>
      <c r="L77" s="23" t="s">
        <v>88</v>
      </c>
      <c r="M77" s="23" t="s">
        <v>10381</v>
      </c>
      <c r="N77" s="23" t="s">
        <v>10322</v>
      </c>
      <c r="O77" s="23" t="s">
        <v>10771</v>
      </c>
      <c r="P77">
        <f>VLOOKUP(F77,银行退!U:V,2,FALSE)</f>
        <v>10</v>
      </c>
    </row>
    <row r="78" spans="1:16" hidden="1">
      <c r="A78" s="23" t="s">
        <v>10854</v>
      </c>
      <c r="B78" s="23" t="s">
        <v>13244</v>
      </c>
      <c r="C78" s="23" t="s">
        <v>10854</v>
      </c>
      <c r="D78" s="23" t="s">
        <v>13089</v>
      </c>
      <c r="E78" s="56"/>
      <c r="F78" t="str">
        <f t="shared" si="1"/>
        <v>6217790001109332813332</v>
      </c>
      <c r="G78" s="56">
        <v>332</v>
      </c>
      <c r="H78" s="23" t="s">
        <v>13090</v>
      </c>
      <c r="I78" s="23" t="s">
        <v>13245</v>
      </c>
      <c r="J78" s="23" t="s">
        <v>1358</v>
      </c>
      <c r="K78" s="23" t="s">
        <v>5028</v>
      </c>
      <c r="L78" s="23" t="s">
        <v>88</v>
      </c>
      <c r="M78" s="23" t="s">
        <v>10543</v>
      </c>
      <c r="N78" s="23" t="s">
        <v>10542</v>
      </c>
      <c r="O78" s="23" t="s">
        <v>10854</v>
      </c>
      <c r="P78">
        <f>VLOOKUP(F78,银行退!U:V,2,FALSE)</f>
        <v>332</v>
      </c>
    </row>
    <row r="79" spans="1:16" hidden="1">
      <c r="A79" s="23" t="s">
        <v>10854</v>
      </c>
      <c r="B79" s="23" t="s">
        <v>13246</v>
      </c>
      <c r="C79" s="23" t="s">
        <v>10854</v>
      </c>
      <c r="D79" s="23" t="s">
        <v>13089</v>
      </c>
      <c r="E79" s="56"/>
      <c r="F79" t="str">
        <f t="shared" si="1"/>
        <v>62109839100010816371</v>
      </c>
      <c r="G79" s="56">
        <v>1</v>
      </c>
      <c r="H79" s="23" t="s">
        <v>13090</v>
      </c>
      <c r="I79" s="23" t="s">
        <v>13247</v>
      </c>
      <c r="J79" s="23" t="s">
        <v>1021</v>
      </c>
      <c r="K79" s="23" t="s">
        <v>5010</v>
      </c>
      <c r="L79" s="23" t="s">
        <v>88</v>
      </c>
      <c r="M79" s="23" t="s">
        <v>10356</v>
      </c>
      <c r="N79" s="23" t="s">
        <v>10322</v>
      </c>
      <c r="O79" s="23" t="s">
        <v>10854</v>
      </c>
      <c r="P79">
        <f>VLOOKUP(F79,银行退!U:V,2,FALSE)</f>
        <v>1</v>
      </c>
    </row>
    <row r="80" spans="1:16" hidden="1">
      <c r="A80" s="23" t="s">
        <v>10854</v>
      </c>
      <c r="B80" s="23" t="s">
        <v>13248</v>
      </c>
      <c r="C80" s="23" t="s">
        <v>10854</v>
      </c>
      <c r="D80" s="23" t="s">
        <v>13089</v>
      </c>
      <c r="E80" s="56"/>
      <c r="F80" t="str">
        <f t="shared" si="1"/>
        <v>62101780020223571087944</v>
      </c>
      <c r="G80" s="56">
        <v>7944</v>
      </c>
      <c r="H80" s="23" t="s">
        <v>13090</v>
      </c>
      <c r="I80" s="23" t="s">
        <v>13249</v>
      </c>
      <c r="J80" s="23" t="s">
        <v>1115</v>
      </c>
      <c r="K80" s="23" t="s">
        <v>4921</v>
      </c>
      <c r="L80" s="23" t="s">
        <v>88</v>
      </c>
      <c r="M80" s="23" t="s">
        <v>10657</v>
      </c>
      <c r="N80" s="23" t="s">
        <v>10656</v>
      </c>
      <c r="O80" s="23" t="s">
        <v>10854</v>
      </c>
      <c r="P80">
        <f>VLOOKUP(F80,银行退!U:V,2,FALSE)</f>
        <v>7944</v>
      </c>
    </row>
    <row r="81" spans="1:16" hidden="1">
      <c r="A81" s="23" t="s">
        <v>10854</v>
      </c>
      <c r="B81" s="23" t="s">
        <v>13250</v>
      </c>
      <c r="C81" s="23" t="s">
        <v>10854</v>
      </c>
      <c r="D81" s="23" t="s">
        <v>13089</v>
      </c>
      <c r="E81" s="56"/>
      <c r="F81" t="str">
        <f t="shared" si="1"/>
        <v>6230582000051420548958</v>
      </c>
      <c r="G81" s="56">
        <v>958</v>
      </c>
      <c r="H81" s="23" t="s">
        <v>13090</v>
      </c>
      <c r="I81" s="23" t="s">
        <v>13251</v>
      </c>
      <c r="J81" s="23" t="s">
        <v>1544</v>
      </c>
      <c r="K81" s="23" t="s">
        <v>4935</v>
      </c>
      <c r="L81" s="23" t="s">
        <v>88</v>
      </c>
      <c r="M81" s="23" t="s">
        <v>10374</v>
      </c>
      <c r="N81" s="23" t="s">
        <v>10335</v>
      </c>
      <c r="O81" s="23" t="s">
        <v>10854</v>
      </c>
      <c r="P81">
        <f>VLOOKUP(F81,银行退!U:V,2,FALSE)</f>
        <v>958</v>
      </c>
    </row>
    <row r="82" spans="1:16" hidden="1">
      <c r="A82" s="23" t="s">
        <v>10854</v>
      </c>
      <c r="B82" s="23" t="s">
        <v>13252</v>
      </c>
      <c r="C82" s="23" t="s">
        <v>10854</v>
      </c>
      <c r="D82" s="23" t="s">
        <v>13089</v>
      </c>
      <c r="E82" s="56"/>
      <c r="F82" t="str">
        <f t="shared" si="1"/>
        <v>6228483618605140371357</v>
      </c>
      <c r="G82" s="56">
        <v>357</v>
      </c>
      <c r="H82" s="23" t="s">
        <v>13090</v>
      </c>
      <c r="I82" s="23" t="s">
        <v>13253</v>
      </c>
      <c r="J82" s="23" t="s">
        <v>1548</v>
      </c>
      <c r="K82" s="23" t="s">
        <v>4937</v>
      </c>
      <c r="L82" s="23" t="s">
        <v>88</v>
      </c>
      <c r="M82" s="23" t="s">
        <v>10381</v>
      </c>
      <c r="N82" s="23" t="s">
        <v>10322</v>
      </c>
      <c r="O82" s="23" t="s">
        <v>10854</v>
      </c>
      <c r="P82">
        <f>VLOOKUP(F82,银行退!U:V,2,FALSE)</f>
        <v>357</v>
      </c>
    </row>
    <row r="83" spans="1:16" hidden="1">
      <c r="A83" s="23" t="s">
        <v>10854</v>
      </c>
      <c r="B83" s="23" t="s">
        <v>13254</v>
      </c>
      <c r="C83" s="23" t="s">
        <v>10854</v>
      </c>
      <c r="D83" s="23" t="s">
        <v>13089</v>
      </c>
      <c r="E83" s="56"/>
      <c r="F83" t="str">
        <f t="shared" si="1"/>
        <v>6221550323070288247</v>
      </c>
      <c r="G83" s="56">
        <v>247</v>
      </c>
      <c r="H83" s="23" t="s">
        <v>13090</v>
      </c>
      <c r="I83" s="23" t="s">
        <v>13255</v>
      </c>
      <c r="J83" s="23" t="s">
        <v>1569</v>
      </c>
      <c r="K83" s="23" t="s">
        <v>4940</v>
      </c>
      <c r="L83" s="23" t="s">
        <v>88</v>
      </c>
      <c r="M83" s="23" t="s">
        <v>10374</v>
      </c>
      <c r="N83" s="23" t="s">
        <v>10335</v>
      </c>
      <c r="O83" s="23" t="s">
        <v>10854</v>
      </c>
      <c r="P83">
        <f>VLOOKUP(F83,银行退!U:V,2,FALSE)</f>
        <v>247</v>
      </c>
    </row>
    <row r="84" spans="1:16" hidden="1">
      <c r="A84" s="23" t="s">
        <v>10854</v>
      </c>
      <c r="B84" s="23" t="s">
        <v>13256</v>
      </c>
      <c r="C84" s="23" t="s">
        <v>10854</v>
      </c>
      <c r="D84" s="23" t="s">
        <v>13089</v>
      </c>
      <c r="E84" s="56"/>
      <c r="F84" t="str">
        <f t="shared" si="1"/>
        <v>6222350012431985500</v>
      </c>
      <c r="G84" s="56">
        <v>500</v>
      </c>
      <c r="H84" s="23" t="s">
        <v>13090</v>
      </c>
      <c r="I84" s="23" t="s">
        <v>13257</v>
      </c>
      <c r="J84" s="23" t="s">
        <v>1567</v>
      </c>
      <c r="K84" s="23" t="s">
        <v>4939</v>
      </c>
      <c r="L84" s="23" t="s">
        <v>88</v>
      </c>
      <c r="M84" s="23" t="s">
        <v>10351</v>
      </c>
      <c r="N84" s="23" t="s">
        <v>10322</v>
      </c>
      <c r="O84" s="23" t="s">
        <v>10854</v>
      </c>
      <c r="P84">
        <f>VLOOKUP(F84,银行退!U:V,2,FALSE)</f>
        <v>500</v>
      </c>
    </row>
    <row r="85" spans="1:16" hidden="1">
      <c r="A85" s="23" t="s">
        <v>10854</v>
      </c>
      <c r="B85" s="23" t="s">
        <v>13258</v>
      </c>
      <c r="C85" s="23" t="s">
        <v>10854</v>
      </c>
      <c r="D85" s="23" t="s">
        <v>13089</v>
      </c>
      <c r="E85" s="56"/>
      <c r="F85" t="str">
        <f t="shared" si="1"/>
        <v>6217977091000112369100</v>
      </c>
      <c r="G85" s="56">
        <v>100</v>
      </c>
      <c r="H85" s="23" t="s">
        <v>13090</v>
      </c>
      <c r="I85" s="23" t="s">
        <v>13259</v>
      </c>
      <c r="J85" s="23" t="s">
        <v>1565</v>
      </c>
      <c r="K85" s="23" t="s">
        <v>4938</v>
      </c>
      <c r="L85" s="23" t="s">
        <v>88</v>
      </c>
      <c r="M85" s="23" t="s">
        <v>10356</v>
      </c>
      <c r="N85" s="23" t="s">
        <v>10322</v>
      </c>
      <c r="O85" s="23" t="s">
        <v>10854</v>
      </c>
      <c r="P85">
        <f>VLOOKUP(F85,银行退!U:V,2,FALSE)</f>
        <v>100</v>
      </c>
    </row>
    <row r="86" spans="1:16" hidden="1">
      <c r="A86" s="23" t="s">
        <v>10854</v>
      </c>
      <c r="B86" s="23" t="s">
        <v>13260</v>
      </c>
      <c r="C86" s="23" t="s">
        <v>10854</v>
      </c>
      <c r="D86" s="23" t="s">
        <v>13089</v>
      </c>
      <c r="E86" s="56"/>
      <c r="F86" t="str">
        <f t="shared" si="1"/>
        <v>6231900000062831256330</v>
      </c>
      <c r="G86" s="56">
        <v>330</v>
      </c>
      <c r="H86" s="23" t="s">
        <v>13090</v>
      </c>
      <c r="I86" s="23" t="s">
        <v>13261</v>
      </c>
      <c r="J86" s="23" t="s">
        <v>1619</v>
      </c>
      <c r="K86" s="23" t="s">
        <v>4941</v>
      </c>
      <c r="L86" s="23" t="s">
        <v>88</v>
      </c>
      <c r="M86" s="23" t="s">
        <v>10657</v>
      </c>
      <c r="N86" s="23" t="s">
        <v>10656</v>
      </c>
      <c r="O86" s="23" t="s">
        <v>10854</v>
      </c>
      <c r="P86">
        <f>VLOOKUP(F86,银行退!U:V,2,FALSE)</f>
        <v>330</v>
      </c>
    </row>
    <row r="87" spans="1:16" hidden="1">
      <c r="A87" s="23" t="s">
        <v>10854</v>
      </c>
      <c r="B87" s="23" t="s">
        <v>13262</v>
      </c>
      <c r="C87" s="23" t="s">
        <v>10854</v>
      </c>
      <c r="D87" s="23" t="s">
        <v>13101</v>
      </c>
      <c r="E87" s="56"/>
      <c r="F87" t="str">
        <f t="shared" si="1"/>
        <v>3568950029066200500</v>
      </c>
      <c r="G87" s="56">
        <v>500</v>
      </c>
      <c r="H87" s="42" t="s">
        <v>13679</v>
      </c>
      <c r="I87" s="23" t="s">
        <v>13263</v>
      </c>
      <c r="J87" s="23" t="s">
        <v>397</v>
      </c>
      <c r="K87" s="23" t="s">
        <v>6338</v>
      </c>
      <c r="L87" s="23" t="s">
        <v>88</v>
      </c>
      <c r="M87" s="23" t="s">
        <v>13125</v>
      </c>
      <c r="N87" s="23" t="s">
        <v>88</v>
      </c>
      <c r="O87" s="23" t="s">
        <v>10854</v>
      </c>
      <c r="P87">
        <f>VLOOKUP(F87,银行退!U:V,2,FALSE)</f>
        <v>500</v>
      </c>
    </row>
    <row r="88" spans="1:16" hidden="1">
      <c r="A88" s="23" t="s">
        <v>10854</v>
      </c>
      <c r="B88" s="23" t="s">
        <v>13264</v>
      </c>
      <c r="C88" s="23" t="s">
        <v>10854</v>
      </c>
      <c r="D88" s="23" t="s">
        <v>13089</v>
      </c>
      <c r="E88" s="56"/>
      <c r="F88" t="str">
        <f t="shared" si="1"/>
        <v>6217852700017556992517</v>
      </c>
      <c r="G88" s="56">
        <v>517</v>
      </c>
      <c r="H88" s="23" t="s">
        <v>13090</v>
      </c>
      <c r="I88" s="23" t="s">
        <v>13265</v>
      </c>
      <c r="J88" s="23" t="s">
        <v>1546</v>
      </c>
      <c r="K88" s="23" t="s">
        <v>4936</v>
      </c>
      <c r="L88" s="23" t="s">
        <v>88</v>
      </c>
      <c r="M88" s="23" t="s">
        <v>10359</v>
      </c>
      <c r="N88" s="23" t="s">
        <v>10322</v>
      </c>
      <c r="O88" s="23" t="s">
        <v>10854</v>
      </c>
      <c r="P88">
        <f>VLOOKUP(F88,银行退!U:V,2,FALSE)</f>
        <v>517</v>
      </c>
    </row>
    <row r="89" spans="1:16" hidden="1">
      <c r="A89" s="23" t="s">
        <v>10854</v>
      </c>
      <c r="B89" s="23" t="s">
        <v>13266</v>
      </c>
      <c r="C89" s="23" t="s">
        <v>10854</v>
      </c>
      <c r="D89" s="23" t="s">
        <v>13089</v>
      </c>
      <c r="E89" s="56"/>
      <c r="F89" t="str">
        <f t="shared" si="1"/>
        <v>62284833583807947752000</v>
      </c>
      <c r="G89" s="56">
        <v>2000</v>
      </c>
      <c r="H89" s="23" t="s">
        <v>13090</v>
      </c>
      <c r="I89" s="23" t="s">
        <v>13267</v>
      </c>
      <c r="J89" s="23" t="s">
        <v>1644</v>
      </c>
      <c r="K89" s="23" t="s">
        <v>4942</v>
      </c>
      <c r="L89" s="23" t="s">
        <v>88</v>
      </c>
      <c r="M89" s="23" t="s">
        <v>10381</v>
      </c>
      <c r="N89" s="23" t="s">
        <v>10322</v>
      </c>
      <c r="O89" s="23" t="s">
        <v>10854</v>
      </c>
      <c r="P89">
        <f>VLOOKUP(F89,银行退!U:V,2,FALSE)</f>
        <v>2000</v>
      </c>
    </row>
    <row r="90" spans="1:16" hidden="1">
      <c r="A90" s="23" t="s">
        <v>10854</v>
      </c>
      <c r="B90" s="23" t="s">
        <v>13268</v>
      </c>
      <c r="C90" s="23" t="s">
        <v>10854</v>
      </c>
      <c r="D90" s="23" t="s">
        <v>13089</v>
      </c>
      <c r="E90" s="56"/>
      <c r="F90" t="str">
        <f t="shared" si="1"/>
        <v>6228483860645613310121</v>
      </c>
      <c r="G90" s="56">
        <v>121</v>
      </c>
      <c r="H90" s="23" t="s">
        <v>13090</v>
      </c>
      <c r="I90" s="23" t="s">
        <v>13269</v>
      </c>
      <c r="J90" s="23" t="s">
        <v>107</v>
      </c>
      <c r="K90" s="23" t="s">
        <v>152</v>
      </c>
      <c r="L90" s="23" t="s">
        <v>88</v>
      </c>
      <c r="M90" s="23" t="s">
        <v>10381</v>
      </c>
      <c r="N90" s="23" t="s">
        <v>10322</v>
      </c>
      <c r="O90" s="23" t="s">
        <v>10854</v>
      </c>
      <c r="P90">
        <f>VLOOKUP(F90,银行退!U:V,2,FALSE)</f>
        <v>121</v>
      </c>
    </row>
    <row r="91" spans="1:16" s="43" customFormat="1" hidden="1">
      <c r="A91" s="23" t="s">
        <v>10967</v>
      </c>
      <c r="B91" s="23" t="s">
        <v>13286</v>
      </c>
      <c r="C91" s="23" t="s">
        <v>10967</v>
      </c>
      <c r="D91" s="23" t="s">
        <v>13089</v>
      </c>
      <c r="E91" s="56"/>
      <c r="F91" t="str">
        <f t="shared" ref="F91:F106" si="2">K91&amp;G91</f>
        <v>62284838685892205706</v>
      </c>
      <c r="G91" s="56">
        <v>6</v>
      </c>
      <c r="H91" s="23" t="s">
        <v>13090</v>
      </c>
      <c r="I91" s="23" t="s">
        <v>13287</v>
      </c>
      <c r="J91" s="23" t="s">
        <v>1815</v>
      </c>
      <c r="K91" s="23" t="s">
        <v>4948</v>
      </c>
      <c r="L91" s="23" t="s">
        <v>88</v>
      </c>
      <c r="M91" s="23" t="s">
        <v>10381</v>
      </c>
      <c r="N91" s="23" t="s">
        <v>10322</v>
      </c>
      <c r="O91" s="23" t="s">
        <v>10967</v>
      </c>
      <c r="P91">
        <f>VLOOKUP(F91,银行退!U:V,2,FALSE)</f>
        <v>6</v>
      </c>
    </row>
    <row r="92" spans="1:16" hidden="1">
      <c r="A92" s="23" t="s">
        <v>10967</v>
      </c>
      <c r="B92" s="23" t="s">
        <v>13274</v>
      </c>
      <c r="C92" s="23" t="s">
        <v>10967</v>
      </c>
      <c r="D92" s="23" t="s">
        <v>13089</v>
      </c>
      <c r="E92" s="56"/>
      <c r="F92" t="str">
        <f t="shared" si="2"/>
        <v>621799730002930419625</v>
      </c>
      <c r="G92" s="56">
        <v>25</v>
      </c>
      <c r="H92" s="23" t="s">
        <v>13090</v>
      </c>
      <c r="I92" s="23" t="s">
        <v>13275</v>
      </c>
      <c r="J92" s="23" t="s">
        <v>1733</v>
      </c>
      <c r="K92" s="23" t="s">
        <v>5033</v>
      </c>
      <c r="L92" s="23" t="s">
        <v>88</v>
      </c>
      <c r="M92" s="23" t="s">
        <v>10356</v>
      </c>
      <c r="N92" s="23" t="s">
        <v>10322</v>
      </c>
      <c r="O92" s="23" t="s">
        <v>10967</v>
      </c>
      <c r="P92">
        <f>VLOOKUP(F92,银行退!U:V,2,FALSE)</f>
        <v>25</v>
      </c>
    </row>
    <row r="93" spans="1:16" hidden="1">
      <c r="A93" s="23" t="s">
        <v>10967</v>
      </c>
      <c r="B93" s="23" t="s">
        <v>13284</v>
      </c>
      <c r="C93" s="23" t="s">
        <v>10967</v>
      </c>
      <c r="D93" s="23" t="s">
        <v>13089</v>
      </c>
      <c r="E93" s="56"/>
      <c r="F93" t="str">
        <f t="shared" si="2"/>
        <v>6212262505006791137116</v>
      </c>
      <c r="G93" s="56">
        <v>116</v>
      </c>
      <c r="H93" s="23" t="s">
        <v>13090</v>
      </c>
      <c r="I93" s="23" t="s">
        <v>13285</v>
      </c>
      <c r="J93" s="23" t="s">
        <v>1843</v>
      </c>
      <c r="K93" s="23" t="s">
        <v>4951</v>
      </c>
      <c r="L93" s="23" t="s">
        <v>88</v>
      </c>
      <c r="M93" s="23" t="s">
        <v>10351</v>
      </c>
      <c r="N93" s="23" t="s">
        <v>10322</v>
      </c>
      <c r="O93" s="23" t="s">
        <v>10967</v>
      </c>
      <c r="P93">
        <f>VLOOKUP(F93,银行退!U:V,2,FALSE)</f>
        <v>116</v>
      </c>
    </row>
    <row r="94" spans="1:16" hidden="1">
      <c r="A94" s="23" t="s">
        <v>10967</v>
      </c>
      <c r="B94" s="23" t="s">
        <v>13300</v>
      </c>
      <c r="C94" s="23" t="s">
        <v>10967</v>
      </c>
      <c r="D94" s="23" t="s">
        <v>13089</v>
      </c>
      <c r="E94" s="56"/>
      <c r="F94" t="str">
        <f t="shared" si="2"/>
        <v>6231900000062831256160</v>
      </c>
      <c r="G94" s="56">
        <v>160</v>
      </c>
      <c r="H94" s="23" t="s">
        <v>13090</v>
      </c>
      <c r="I94" s="23" t="s">
        <v>13301</v>
      </c>
      <c r="J94" s="23" t="s">
        <v>1954</v>
      </c>
      <c r="K94" s="23" t="s">
        <v>4941</v>
      </c>
      <c r="L94" s="23" t="s">
        <v>88</v>
      </c>
      <c r="M94" s="23" t="s">
        <v>10657</v>
      </c>
      <c r="N94" s="23" t="s">
        <v>10656</v>
      </c>
      <c r="O94" s="23" t="s">
        <v>10967</v>
      </c>
      <c r="P94">
        <f>VLOOKUP(F94,银行退!U:V,2,FALSE)</f>
        <v>160</v>
      </c>
    </row>
    <row r="95" spans="1:16" hidden="1">
      <c r="A95" s="23" t="s">
        <v>10967</v>
      </c>
      <c r="B95" s="23" t="s">
        <v>13276</v>
      </c>
      <c r="C95" s="23" t="s">
        <v>10967</v>
      </c>
      <c r="D95" s="23" t="s">
        <v>13089</v>
      </c>
      <c r="E95" s="56"/>
      <c r="F95" t="str">
        <f t="shared" si="2"/>
        <v>6217790001098329085164</v>
      </c>
      <c r="G95" s="56">
        <v>164</v>
      </c>
      <c r="H95" s="23" t="s">
        <v>13090</v>
      </c>
      <c r="I95" s="23" t="s">
        <v>13277</v>
      </c>
      <c r="J95" s="23" t="s">
        <v>220</v>
      </c>
      <c r="K95" s="23" t="s">
        <v>5032</v>
      </c>
      <c r="L95" s="23" t="s">
        <v>88</v>
      </c>
      <c r="M95" s="23" t="s">
        <v>10543</v>
      </c>
      <c r="N95" s="23" t="s">
        <v>10542</v>
      </c>
      <c r="O95" s="23" t="s">
        <v>10967</v>
      </c>
      <c r="P95">
        <f>VLOOKUP(F95,银行退!U:V,2,FALSE)</f>
        <v>164</v>
      </c>
    </row>
    <row r="96" spans="1:16" hidden="1">
      <c r="A96" s="23" t="s">
        <v>10967</v>
      </c>
      <c r="B96" s="23" t="s">
        <v>13282</v>
      </c>
      <c r="C96" s="23" t="s">
        <v>10967</v>
      </c>
      <c r="D96" s="23" t="s">
        <v>13089</v>
      </c>
      <c r="E96" s="56"/>
      <c r="F96" t="str">
        <f t="shared" si="2"/>
        <v>6228481938154615470210</v>
      </c>
      <c r="G96" s="56">
        <v>210</v>
      </c>
      <c r="H96" s="23" t="s">
        <v>13090</v>
      </c>
      <c r="I96" s="23" t="s">
        <v>13283</v>
      </c>
      <c r="J96" s="23" t="s">
        <v>1826</v>
      </c>
      <c r="K96" s="23" t="s">
        <v>4950</v>
      </c>
      <c r="L96" s="23" t="s">
        <v>88</v>
      </c>
      <c r="M96" s="23" t="s">
        <v>10381</v>
      </c>
      <c r="N96" s="23" t="s">
        <v>10322</v>
      </c>
      <c r="O96" s="23" t="s">
        <v>10967</v>
      </c>
      <c r="P96">
        <f>VLOOKUP(F96,银行退!U:V,2,FALSE)</f>
        <v>210</v>
      </c>
    </row>
    <row r="97" spans="1:16" hidden="1">
      <c r="A97" s="23" t="s">
        <v>10967</v>
      </c>
      <c r="B97" s="23" t="s">
        <v>13272</v>
      </c>
      <c r="C97" s="23" t="s">
        <v>10967</v>
      </c>
      <c r="D97" s="23" t="s">
        <v>13089</v>
      </c>
      <c r="E97" s="56"/>
      <c r="F97" t="str">
        <f t="shared" si="2"/>
        <v>6222350116469253398</v>
      </c>
      <c r="G97" s="56">
        <v>398</v>
      </c>
      <c r="H97" s="23" t="s">
        <v>13090</v>
      </c>
      <c r="I97" s="23" t="s">
        <v>13273</v>
      </c>
      <c r="J97" s="23" t="s">
        <v>336</v>
      </c>
      <c r="K97" s="23" t="s">
        <v>4977</v>
      </c>
      <c r="L97" s="23" t="s">
        <v>88</v>
      </c>
      <c r="M97" s="23" t="s">
        <v>10351</v>
      </c>
      <c r="N97" s="23" t="s">
        <v>10322</v>
      </c>
      <c r="O97" s="23" t="s">
        <v>10967</v>
      </c>
      <c r="P97">
        <f>VLOOKUP(F97,银行退!U:V,2,FALSE)</f>
        <v>398</v>
      </c>
    </row>
    <row r="98" spans="1:16" hidden="1">
      <c r="A98" s="23" t="s">
        <v>10967</v>
      </c>
      <c r="B98" s="23" t="s">
        <v>13298</v>
      </c>
      <c r="C98" s="23" t="s">
        <v>10967</v>
      </c>
      <c r="D98" s="23" t="s">
        <v>13089</v>
      </c>
      <c r="E98" s="56"/>
      <c r="F98" t="str">
        <f t="shared" si="2"/>
        <v>6214838580614222480</v>
      </c>
      <c r="G98" s="56">
        <v>480</v>
      </c>
      <c r="H98" s="23" t="s">
        <v>13090</v>
      </c>
      <c r="I98" s="23" t="s">
        <v>13299</v>
      </c>
      <c r="J98" s="23" t="s">
        <v>1923</v>
      </c>
      <c r="K98" s="23" t="s">
        <v>4953</v>
      </c>
      <c r="L98" s="23" t="s">
        <v>88</v>
      </c>
      <c r="M98" s="23" t="s">
        <v>10</v>
      </c>
      <c r="N98" s="23" t="s">
        <v>10335</v>
      </c>
      <c r="O98" s="23" t="s">
        <v>10967</v>
      </c>
      <c r="P98">
        <f>VLOOKUP(F98,银行退!U:V,2,FALSE)</f>
        <v>480</v>
      </c>
    </row>
    <row r="99" spans="1:16" hidden="1">
      <c r="A99" s="23" t="s">
        <v>10967</v>
      </c>
      <c r="B99" s="23" t="s">
        <v>13278</v>
      </c>
      <c r="C99" s="23" t="s">
        <v>10967</v>
      </c>
      <c r="D99" s="23" t="s">
        <v>13089</v>
      </c>
      <c r="E99" s="56"/>
      <c r="F99" t="str">
        <f t="shared" si="2"/>
        <v>6228483346261899862550</v>
      </c>
      <c r="G99" s="56">
        <v>550</v>
      </c>
      <c r="H99" s="23" t="s">
        <v>13090</v>
      </c>
      <c r="I99" s="23" t="s">
        <v>13279</v>
      </c>
      <c r="J99" s="23" t="s">
        <v>1776</v>
      </c>
      <c r="K99" s="23" t="s">
        <v>4945</v>
      </c>
      <c r="L99" s="23" t="s">
        <v>88</v>
      </c>
      <c r="M99" s="23" t="s">
        <v>10381</v>
      </c>
      <c r="N99" s="23" t="s">
        <v>10322</v>
      </c>
      <c r="O99" s="23" t="s">
        <v>10967</v>
      </c>
      <c r="P99">
        <f>VLOOKUP(F99,银行退!U:V,2,FALSE)</f>
        <v>550</v>
      </c>
    </row>
    <row r="100" spans="1:16" hidden="1">
      <c r="A100" s="23" t="s">
        <v>10967</v>
      </c>
      <c r="B100" s="23" t="s">
        <v>13290</v>
      </c>
      <c r="C100" s="23" t="s">
        <v>10967</v>
      </c>
      <c r="D100" s="23" t="s">
        <v>13101</v>
      </c>
      <c r="E100" s="56"/>
      <c r="F100" t="str">
        <f t="shared" si="2"/>
        <v>6283660017168887690</v>
      </c>
      <c r="G100" s="56">
        <v>690</v>
      </c>
      <c r="H100" s="42" t="s">
        <v>13680</v>
      </c>
      <c r="I100" s="23" t="s">
        <v>13291</v>
      </c>
      <c r="J100" s="23" t="s">
        <v>397</v>
      </c>
      <c r="K100" s="23" t="s">
        <v>6621</v>
      </c>
      <c r="L100" s="23" t="s">
        <v>88</v>
      </c>
      <c r="M100" s="23" t="s">
        <v>13125</v>
      </c>
      <c r="N100" s="23" t="s">
        <v>88</v>
      </c>
      <c r="O100" s="23" t="s">
        <v>10967</v>
      </c>
      <c r="P100">
        <f>VLOOKUP(F100,银行退!U:V,2,FALSE)</f>
        <v>690</v>
      </c>
    </row>
    <row r="101" spans="1:16" hidden="1">
      <c r="A101" s="23" t="s">
        <v>10967</v>
      </c>
      <c r="B101" s="23" t="s">
        <v>13296</v>
      </c>
      <c r="C101" s="23" t="s">
        <v>10967</v>
      </c>
      <c r="D101" s="23" t="s">
        <v>13089</v>
      </c>
      <c r="E101" s="56"/>
      <c r="F101" t="str">
        <f t="shared" si="2"/>
        <v>6228483358464738276732</v>
      </c>
      <c r="G101" s="56">
        <v>732</v>
      </c>
      <c r="H101" s="23" t="s">
        <v>13090</v>
      </c>
      <c r="I101" s="23" t="s">
        <v>13297</v>
      </c>
      <c r="J101" s="23" t="s">
        <v>1892</v>
      </c>
      <c r="K101" s="23" t="s">
        <v>4952</v>
      </c>
      <c r="L101" s="23" t="s">
        <v>88</v>
      </c>
      <c r="M101" s="23" t="s">
        <v>10381</v>
      </c>
      <c r="N101" s="23" t="s">
        <v>10322</v>
      </c>
      <c r="O101" s="23" t="s">
        <v>10967</v>
      </c>
      <c r="P101">
        <f>VLOOKUP(F101,银行退!U:V,2,FALSE)</f>
        <v>732</v>
      </c>
    </row>
    <row r="102" spans="1:16" hidden="1">
      <c r="A102" s="23" t="s">
        <v>10967</v>
      </c>
      <c r="B102" s="23" t="s">
        <v>13294</v>
      </c>
      <c r="C102" s="23" t="s">
        <v>10967</v>
      </c>
      <c r="D102" s="23" t="s">
        <v>13089</v>
      </c>
      <c r="E102" s="56"/>
      <c r="F102" t="str">
        <f t="shared" si="2"/>
        <v>62284833584647382761824</v>
      </c>
      <c r="G102" s="56">
        <v>1824</v>
      </c>
      <c r="H102" s="23" t="s">
        <v>13090</v>
      </c>
      <c r="I102" s="23" t="s">
        <v>13295</v>
      </c>
      <c r="J102" s="23" t="s">
        <v>1887</v>
      </c>
      <c r="K102" s="23" t="s">
        <v>4952</v>
      </c>
      <c r="L102" s="23" t="s">
        <v>88</v>
      </c>
      <c r="M102" s="23" t="s">
        <v>10381</v>
      </c>
      <c r="N102" s="23" t="s">
        <v>10322</v>
      </c>
      <c r="O102" s="23" t="s">
        <v>10967</v>
      </c>
      <c r="P102">
        <f>VLOOKUP(F102,银行退!U:V,2,FALSE)</f>
        <v>1824</v>
      </c>
    </row>
    <row r="103" spans="1:16" hidden="1">
      <c r="A103" s="23" t="s">
        <v>10967</v>
      </c>
      <c r="B103" s="23" t="s">
        <v>13292</v>
      </c>
      <c r="C103" s="23" t="s">
        <v>10967</v>
      </c>
      <c r="D103" s="23" t="s">
        <v>13101</v>
      </c>
      <c r="E103" s="56"/>
      <c r="F103" t="str">
        <f t="shared" si="2"/>
        <v>62831742400211032500</v>
      </c>
      <c r="G103" s="56">
        <v>2500</v>
      </c>
      <c r="H103" s="42" t="s">
        <v>13681</v>
      </c>
      <c r="I103" s="23" t="s">
        <v>13293</v>
      </c>
      <c r="J103" s="23" t="s">
        <v>397</v>
      </c>
      <c r="K103" s="23" t="s">
        <v>6551</v>
      </c>
      <c r="L103" s="23" t="s">
        <v>88</v>
      </c>
      <c r="M103" s="23" t="s">
        <v>13125</v>
      </c>
      <c r="N103" s="23" t="s">
        <v>88</v>
      </c>
      <c r="O103" s="23" t="s">
        <v>10967</v>
      </c>
      <c r="P103">
        <f>VLOOKUP(F103,银行退!U:V,2,FALSE)</f>
        <v>2500</v>
      </c>
    </row>
    <row r="104" spans="1:16" hidden="1">
      <c r="A104" s="23" t="s">
        <v>10967</v>
      </c>
      <c r="B104" s="23" t="s">
        <v>13288</v>
      </c>
      <c r="C104" s="23" t="s">
        <v>10967</v>
      </c>
      <c r="D104" s="23" t="s">
        <v>13089</v>
      </c>
      <c r="E104" s="56"/>
      <c r="F104" t="str">
        <f t="shared" si="2"/>
        <v>62122625020272098194000</v>
      </c>
      <c r="G104" s="56">
        <v>4000</v>
      </c>
      <c r="H104" s="23" t="s">
        <v>13090</v>
      </c>
      <c r="I104" s="23" t="s">
        <v>13289</v>
      </c>
      <c r="J104" s="23" t="s">
        <v>1821</v>
      </c>
      <c r="K104" s="23" t="s">
        <v>4949</v>
      </c>
      <c r="L104" s="23" t="s">
        <v>88</v>
      </c>
      <c r="M104" s="23" t="s">
        <v>10351</v>
      </c>
      <c r="N104" s="23" t="s">
        <v>10322</v>
      </c>
      <c r="O104" s="23" t="s">
        <v>10967</v>
      </c>
      <c r="P104">
        <f>VLOOKUP(F104,银行退!U:V,2,FALSE)</f>
        <v>4000</v>
      </c>
    </row>
    <row r="105" spans="1:16" hidden="1">
      <c r="A105" s="23" t="s">
        <v>10967</v>
      </c>
      <c r="B105" s="23" t="s">
        <v>13280</v>
      </c>
      <c r="C105" s="23" t="s">
        <v>10967</v>
      </c>
      <c r="D105" s="23" t="s">
        <v>13089</v>
      </c>
      <c r="E105" s="56"/>
      <c r="F105" t="str">
        <f t="shared" si="2"/>
        <v>62284838686102683748154</v>
      </c>
      <c r="G105" s="56">
        <v>8154</v>
      </c>
      <c r="H105" s="23" t="s">
        <v>13090</v>
      </c>
      <c r="I105" s="23" t="s">
        <v>13281</v>
      </c>
      <c r="J105" s="23" t="s">
        <v>128</v>
      </c>
      <c r="K105" s="23" t="s">
        <v>4946</v>
      </c>
      <c r="L105" s="23" t="s">
        <v>88</v>
      </c>
      <c r="M105" s="23" t="s">
        <v>10381</v>
      </c>
      <c r="N105" s="23" t="s">
        <v>10322</v>
      </c>
      <c r="O105" s="23" t="s">
        <v>10967</v>
      </c>
      <c r="P105">
        <f>VLOOKUP(F105,银行退!U:V,2,FALSE)</f>
        <v>8154</v>
      </c>
    </row>
    <row r="106" spans="1:16" hidden="1">
      <c r="A106" s="23" t="s">
        <v>10967</v>
      </c>
      <c r="B106" s="23" t="s">
        <v>13270</v>
      </c>
      <c r="C106" s="23" t="s">
        <v>10967</v>
      </c>
      <c r="D106" s="23" t="s">
        <v>13089</v>
      </c>
      <c r="E106" s="56"/>
      <c r="F106" t="str">
        <f t="shared" si="2"/>
        <v>62319000000415842089052</v>
      </c>
      <c r="G106" s="56">
        <v>9052</v>
      </c>
      <c r="H106" s="23" t="s">
        <v>13090</v>
      </c>
      <c r="I106" s="23" t="s">
        <v>13271</v>
      </c>
      <c r="J106" s="23" t="s">
        <v>1209</v>
      </c>
      <c r="K106" s="23" t="s">
        <v>4933</v>
      </c>
      <c r="L106" s="23" t="s">
        <v>88</v>
      </c>
      <c r="M106" s="23" t="s">
        <v>10657</v>
      </c>
      <c r="N106" s="23" t="s">
        <v>10656</v>
      </c>
      <c r="O106" s="23" t="s">
        <v>10967</v>
      </c>
      <c r="P106">
        <f>VLOOKUP(F106,银行退!U:V,2,FALSE)</f>
        <v>9052</v>
      </c>
    </row>
    <row r="107" spans="1:16" hidden="1">
      <c r="A107" s="23" t="s">
        <v>11081</v>
      </c>
      <c r="B107" s="23" t="s">
        <v>13302</v>
      </c>
      <c r="C107" s="23" t="s">
        <v>11081</v>
      </c>
      <c r="D107" s="23" t="s">
        <v>13089</v>
      </c>
      <c r="E107" s="56"/>
      <c r="F107" t="str">
        <f t="shared" si="1"/>
        <v>6217997300018798630500</v>
      </c>
      <c r="G107" s="56">
        <v>500</v>
      </c>
      <c r="H107" s="23" t="s">
        <v>13090</v>
      </c>
      <c r="I107" s="23" t="s">
        <v>13303</v>
      </c>
      <c r="J107" s="23" t="s">
        <v>1993</v>
      </c>
      <c r="K107" s="23" t="s">
        <v>4954</v>
      </c>
      <c r="L107" s="23" t="s">
        <v>88</v>
      </c>
      <c r="M107" s="23" t="s">
        <v>10356</v>
      </c>
      <c r="N107" s="23" t="s">
        <v>10322</v>
      </c>
      <c r="O107" s="23" t="s">
        <v>11081</v>
      </c>
      <c r="P107">
        <f>VLOOKUP(F107,银行退!U:V,2,FALSE)</f>
        <v>500</v>
      </c>
    </row>
    <row r="108" spans="1:16" hidden="1">
      <c r="A108" s="23" t="s">
        <v>11081</v>
      </c>
      <c r="B108" s="23" t="s">
        <v>13304</v>
      </c>
      <c r="C108" s="23" t="s">
        <v>11081</v>
      </c>
      <c r="D108" s="23" t="s">
        <v>13089</v>
      </c>
      <c r="E108" s="56"/>
      <c r="F108" t="str">
        <f t="shared" si="1"/>
        <v>622848086859965537013</v>
      </c>
      <c r="G108" s="56">
        <v>13</v>
      </c>
      <c r="H108" s="23" t="s">
        <v>13090</v>
      </c>
      <c r="I108" s="23" t="s">
        <v>13305</v>
      </c>
      <c r="J108" s="23" t="s">
        <v>2015</v>
      </c>
      <c r="K108" s="23" t="s">
        <v>4955</v>
      </c>
      <c r="L108" s="23" t="s">
        <v>88</v>
      </c>
      <c r="M108" s="23" t="s">
        <v>10381</v>
      </c>
      <c r="N108" s="23" t="s">
        <v>10322</v>
      </c>
      <c r="O108" s="23" t="s">
        <v>11081</v>
      </c>
      <c r="P108">
        <f>VLOOKUP(F108,银行退!U:V,2,FALSE)</f>
        <v>13</v>
      </c>
    </row>
    <row r="109" spans="1:16" hidden="1">
      <c r="A109" s="23" t="s">
        <v>11081</v>
      </c>
      <c r="B109" s="23" t="s">
        <v>13306</v>
      </c>
      <c r="C109" s="23" t="s">
        <v>11081</v>
      </c>
      <c r="D109" s="23" t="s">
        <v>13089</v>
      </c>
      <c r="E109" s="56"/>
      <c r="F109" t="str">
        <f t="shared" si="1"/>
        <v>6210985882002206570402</v>
      </c>
      <c r="G109" s="56">
        <v>402</v>
      </c>
      <c r="H109" s="23" t="s">
        <v>13090</v>
      </c>
      <c r="I109" s="23" t="s">
        <v>13307</v>
      </c>
      <c r="J109" s="23" t="s">
        <v>1940</v>
      </c>
      <c r="K109" s="23" t="s">
        <v>5035</v>
      </c>
      <c r="L109" s="23" t="s">
        <v>88</v>
      </c>
      <c r="M109" s="23" t="s">
        <v>10356</v>
      </c>
      <c r="N109" s="23" t="s">
        <v>10322</v>
      </c>
      <c r="O109" s="23" t="s">
        <v>11081</v>
      </c>
      <c r="P109">
        <f>VLOOKUP(F109,银行退!U:V,2,FALSE)</f>
        <v>402</v>
      </c>
    </row>
    <row r="110" spans="1:16" hidden="1">
      <c r="A110" s="23" t="s">
        <v>11081</v>
      </c>
      <c r="B110" s="23" t="s">
        <v>13308</v>
      </c>
      <c r="C110" s="23" t="s">
        <v>11081</v>
      </c>
      <c r="D110" s="23" t="s">
        <v>13089</v>
      </c>
      <c r="E110" s="56"/>
      <c r="F110" t="str">
        <f t="shared" si="1"/>
        <v>6217997300004063569797</v>
      </c>
      <c r="G110" s="56">
        <v>797</v>
      </c>
      <c r="H110" s="23" t="s">
        <v>13090</v>
      </c>
      <c r="I110" s="23" t="s">
        <v>13309</v>
      </c>
      <c r="J110" s="23" t="s">
        <v>11103</v>
      </c>
      <c r="K110" s="23" t="s">
        <v>4956</v>
      </c>
      <c r="L110" s="23" t="s">
        <v>88</v>
      </c>
      <c r="M110" s="23" t="s">
        <v>10356</v>
      </c>
      <c r="N110" s="23" t="s">
        <v>10322</v>
      </c>
      <c r="O110" s="23" t="s">
        <v>11081</v>
      </c>
      <c r="P110">
        <f>VLOOKUP(F110,银行退!U:V,2,FALSE)</f>
        <v>797</v>
      </c>
    </row>
    <row r="111" spans="1:16" hidden="1">
      <c r="A111" s="23" t="s">
        <v>11081</v>
      </c>
      <c r="B111" s="23" t="s">
        <v>13310</v>
      </c>
      <c r="C111" s="23" t="s">
        <v>11081</v>
      </c>
      <c r="D111" s="23" t="s">
        <v>13089</v>
      </c>
      <c r="E111" s="56"/>
      <c r="F111" t="str">
        <f t="shared" si="1"/>
        <v>6231900000110156086609</v>
      </c>
      <c r="G111" s="56">
        <v>609</v>
      </c>
      <c r="H111" s="23" t="s">
        <v>13090</v>
      </c>
      <c r="I111" s="23" t="s">
        <v>13311</v>
      </c>
      <c r="J111" s="23" t="s">
        <v>2046</v>
      </c>
      <c r="K111" s="23" t="s">
        <v>4957</v>
      </c>
      <c r="L111" s="23" t="s">
        <v>88</v>
      </c>
      <c r="M111" s="23" t="s">
        <v>10657</v>
      </c>
      <c r="N111" s="23" t="s">
        <v>10656</v>
      </c>
      <c r="O111" s="23" t="s">
        <v>11081</v>
      </c>
      <c r="P111">
        <f>VLOOKUP(F111,银行退!U:V,2,FALSE)</f>
        <v>609</v>
      </c>
    </row>
    <row r="112" spans="1:16" hidden="1">
      <c r="A112" s="23" t="s">
        <v>11081</v>
      </c>
      <c r="B112" s="23" t="s">
        <v>13312</v>
      </c>
      <c r="C112" s="23" t="s">
        <v>11081</v>
      </c>
      <c r="D112" s="23" t="s">
        <v>13089</v>
      </c>
      <c r="E112" s="56"/>
      <c r="F112" t="str">
        <f t="shared" si="1"/>
        <v>6231900000067082830244</v>
      </c>
      <c r="G112" s="56">
        <v>244</v>
      </c>
      <c r="H112" s="23" t="s">
        <v>13090</v>
      </c>
      <c r="I112" s="23" t="s">
        <v>13313</v>
      </c>
      <c r="J112" s="23" t="s">
        <v>2065</v>
      </c>
      <c r="K112" s="23" t="s">
        <v>4959</v>
      </c>
      <c r="L112" s="23" t="s">
        <v>88</v>
      </c>
      <c r="M112" s="23" t="s">
        <v>10657</v>
      </c>
      <c r="N112" s="23" t="s">
        <v>10656</v>
      </c>
      <c r="O112" s="23" t="s">
        <v>11081</v>
      </c>
      <c r="P112">
        <f>VLOOKUP(F112,银行退!U:V,2,FALSE)</f>
        <v>244</v>
      </c>
    </row>
    <row r="113" spans="1:16" hidden="1">
      <c r="A113" s="23" t="s">
        <v>11081</v>
      </c>
      <c r="B113" s="23" t="s">
        <v>13314</v>
      </c>
      <c r="C113" s="23" t="s">
        <v>11081</v>
      </c>
      <c r="D113" s="23" t="s">
        <v>13089</v>
      </c>
      <c r="E113" s="56"/>
      <c r="F113" t="str">
        <f t="shared" si="1"/>
        <v>6217232502000874866992</v>
      </c>
      <c r="G113" s="56">
        <v>992</v>
      </c>
      <c r="H113" s="23" t="s">
        <v>13090</v>
      </c>
      <c r="I113" s="23" t="s">
        <v>13315</v>
      </c>
      <c r="J113" s="23" t="s">
        <v>123</v>
      </c>
      <c r="K113" s="23" t="s">
        <v>159</v>
      </c>
      <c r="L113" s="23" t="s">
        <v>88</v>
      </c>
      <c r="M113" s="23" t="s">
        <v>10351</v>
      </c>
      <c r="N113" s="23" t="s">
        <v>10322</v>
      </c>
      <c r="O113" s="23" t="s">
        <v>11081</v>
      </c>
      <c r="P113">
        <f>VLOOKUP(F113,银行退!U:V,2,FALSE)</f>
        <v>992</v>
      </c>
    </row>
    <row r="114" spans="1:16" hidden="1">
      <c r="A114" s="23" t="s">
        <v>11081</v>
      </c>
      <c r="B114" s="23" t="s">
        <v>13256</v>
      </c>
      <c r="C114" s="23" t="s">
        <v>11081</v>
      </c>
      <c r="D114" s="23" t="s">
        <v>13089</v>
      </c>
      <c r="E114" s="56"/>
      <c r="F114" t="str">
        <f t="shared" si="1"/>
        <v>62230827006011926671</v>
      </c>
      <c r="G114" s="56">
        <v>671</v>
      </c>
      <c r="H114" s="23" t="s">
        <v>13090</v>
      </c>
      <c r="I114" s="23" t="s">
        <v>13316</v>
      </c>
      <c r="J114" s="23" t="s">
        <v>309</v>
      </c>
      <c r="K114" s="23" t="s">
        <v>370</v>
      </c>
      <c r="L114" s="23" t="s">
        <v>88</v>
      </c>
      <c r="M114" s="23" t="s">
        <v>10351</v>
      </c>
      <c r="N114" s="23" t="s">
        <v>10322</v>
      </c>
      <c r="O114" s="23" t="s">
        <v>11081</v>
      </c>
      <c r="P114">
        <f>VLOOKUP(F114,银行退!U:V,2,FALSE)</f>
        <v>671</v>
      </c>
    </row>
    <row r="115" spans="1:16" hidden="1">
      <c r="A115" s="23" t="s">
        <v>11081</v>
      </c>
      <c r="B115" s="23" t="s">
        <v>13317</v>
      </c>
      <c r="C115" s="23" t="s">
        <v>11081</v>
      </c>
      <c r="D115" s="23" t="s">
        <v>13089</v>
      </c>
      <c r="E115" s="56"/>
      <c r="F115" t="str">
        <f t="shared" si="1"/>
        <v>439226838878421850</v>
      </c>
      <c r="G115" s="56">
        <v>50</v>
      </c>
      <c r="H115" s="23" t="s">
        <v>13090</v>
      </c>
      <c r="I115" s="23" t="s">
        <v>13318</v>
      </c>
      <c r="J115" s="23" t="s">
        <v>2096</v>
      </c>
      <c r="K115" s="23" t="s">
        <v>4960</v>
      </c>
      <c r="L115" s="23" t="s">
        <v>88</v>
      </c>
      <c r="M115" s="23" t="s">
        <v>10</v>
      </c>
      <c r="N115" s="23" t="s">
        <v>10335</v>
      </c>
      <c r="O115" s="23" t="s">
        <v>11081</v>
      </c>
      <c r="P115">
        <f>VLOOKUP(F115,银行退!U:V,2,FALSE)</f>
        <v>50</v>
      </c>
    </row>
    <row r="116" spans="1:16" hidden="1">
      <c r="A116" s="23" t="s">
        <v>11081</v>
      </c>
      <c r="B116" s="23" t="s">
        <v>13319</v>
      </c>
      <c r="C116" s="23" t="s">
        <v>11081</v>
      </c>
      <c r="D116" s="23" t="s">
        <v>13101</v>
      </c>
      <c r="E116" s="56"/>
      <c r="F116" t="str">
        <f t="shared" si="1"/>
        <v>42187170057675451550</v>
      </c>
      <c r="G116" s="56">
        <v>1550</v>
      </c>
      <c r="H116" s="23" t="s">
        <v>13320</v>
      </c>
      <c r="I116" s="23" t="s">
        <v>13321</v>
      </c>
      <c r="J116" s="23" t="s">
        <v>394</v>
      </c>
      <c r="K116" s="23" t="s">
        <v>6880</v>
      </c>
      <c r="L116" s="23" t="s">
        <v>88</v>
      </c>
      <c r="M116" s="23" t="s">
        <v>10331</v>
      </c>
      <c r="N116" s="23" t="s">
        <v>88</v>
      </c>
      <c r="O116" s="23" t="s">
        <v>11081</v>
      </c>
      <c r="P116">
        <f>VLOOKUP(F116,银行退!U:V,2,FALSE)</f>
        <v>1550</v>
      </c>
    </row>
    <row r="117" spans="1:16" hidden="1">
      <c r="A117" s="23" t="s">
        <v>11081</v>
      </c>
      <c r="B117" s="23" t="s">
        <v>13322</v>
      </c>
      <c r="C117" s="23" t="s">
        <v>11081</v>
      </c>
      <c r="D117" s="23" t="s">
        <v>13089</v>
      </c>
      <c r="E117" s="56"/>
      <c r="F117" t="str">
        <f t="shared" si="1"/>
        <v>6214157312903508399217</v>
      </c>
      <c r="G117" s="56">
        <v>217</v>
      </c>
      <c r="H117" s="23" t="s">
        <v>13090</v>
      </c>
      <c r="I117" s="23" t="s">
        <v>13323</v>
      </c>
      <c r="J117" s="23" t="s">
        <v>1894</v>
      </c>
      <c r="K117" s="23" t="s">
        <v>5034</v>
      </c>
      <c r="L117" s="23" t="s">
        <v>88</v>
      </c>
      <c r="M117" s="23" t="s">
        <v>10874</v>
      </c>
      <c r="N117" s="23" t="s">
        <v>10400</v>
      </c>
      <c r="O117" s="23" t="s">
        <v>11081</v>
      </c>
      <c r="P117">
        <f>VLOOKUP(F117,银行退!U:V,2,FALSE)</f>
        <v>217</v>
      </c>
    </row>
    <row r="118" spans="1:16" hidden="1">
      <c r="A118" s="23" t="s">
        <v>11081</v>
      </c>
      <c r="B118" s="23" t="s">
        <v>13324</v>
      </c>
      <c r="C118" s="23" t="s">
        <v>11081</v>
      </c>
      <c r="D118" s="23" t="s">
        <v>13089</v>
      </c>
      <c r="E118" s="56"/>
      <c r="F118" t="str">
        <f t="shared" si="1"/>
        <v>623190000004156845859</v>
      </c>
      <c r="G118" s="56">
        <v>59</v>
      </c>
      <c r="H118" s="23" t="s">
        <v>13090</v>
      </c>
      <c r="I118" s="23" t="s">
        <v>13325</v>
      </c>
      <c r="J118" s="23" t="s">
        <v>2107</v>
      </c>
      <c r="K118" s="23" t="s">
        <v>4961</v>
      </c>
      <c r="L118" s="23" t="s">
        <v>88</v>
      </c>
      <c r="M118" s="23" t="s">
        <v>10657</v>
      </c>
      <c r="N118" s="23" t="s">
        <v>10656</v>
      </c>
      <c r="O118" s="23" t="s">
        <v>11081</v>
      </c>
      <c r="P118">
        <f>VLOOKUP(F118,银行退!U:V,2,FALSE)</f>
        <v>59</v>
      </c>
    </row>
    <row r="119" spans="1:16" hidden="1">
      <c r="A119" s="23" t="s">
        <v>11081</v>
      </c>
      <c r="B119" s="23" t="s">
        <v>13326</v>
      </c>
      <c r="C119" s="23" t="s">
        <v>11081</v>
      </c>
      <c r="D119" s="23" t="s">
        <v>13089</v>
      </c>
      <c r="E119" s="56"/>
      <c r="F119" t="str">
        <f t="shared" si="1"/>
        <v>62263880047386411000</v>
      </c>
      <c r="G119" s="56">
        <v>1000</v>
      </c>
      <c r="H119" s="23" t="s">
        <v>13090</v>
      </c>
      <c r="I119" s="23" t="s">
        <v>13327</v>
      </c>
      <c r="J119" s="23" t="s">
        <v>3896</v>
      </c>
      <c r="K119" s="23" t="s">
        <v>4958</v>
      </c>
      <c r="L119" s="23" t="s">
        <v>88</v>
      </c>
      <c r="M119" s="23" t="s">
        <v>10397</v>
      </c>
      <c r="N119" s="23" t="s">
        <v>10322</v>
      </c>
      <c r="O119" s="23" t="s">
        <v>11081</v>
      </c>
      <c r="P119">
        <f>VLOOKUP(F119,银行退!U:V,2,FALSE)</f>
        <v>1000</v>
      </c>
    </row>
    <row r="120" spans="1:16" hidden="1">
      <c r="A120" s="23" t="s">
        <v>11081</v>
      </c>
      <c r="B120" s="23" t="s">
        <v>13328</v>
      </c>
      <c r="C120" s="23" t="s">
        <v>11081</v>
      </c>
      <c r="D120" s="23" t="s">
        <v>13089</v>
      </c>
      <c r="E120" s="56"/>
      <c r="F120" t="str">
        <f t="shared" si="1"/>
        <v>5187107521940020479</v>
      </c>
      <c r="G120" s="56">
        <v>479</v>
      </c>
      <c r="H120" s="23" t="s">
        <v>13090</v>
      </c>
      <c r="I120" s="23" t="s">
        <v>13329</v>
      </c>
      <c r="J120" s="23" t="s">
        <v>2115</v>
      </c>
      <c r="K120" s="23" t="s">
        <v>4962</v>
      </c>
      <c r="L120" s="23" t="s">
        <v>88</v>
      </c>
      <c r="M120" s="23" t="s">
        <v>10</v>
      </c>
      <c r="N120" s="23" t="s">
        <v>10335</v>
      </c>
      <c r="O120" s="23" t="s">
        <v>11081</v>
      </c>
      <c r="P120">
        <f>VLOOKUP(F120,银行退!U:V,2,FALSE)</f>
        <v>479</v>
      </c>
    </row>
    <row r="121" spans="1:16" hidden="1">
      <c r="A121" s="23" t="s">
        <v>11081</v>
      </c>
      <c r="B121" s="23" t="s">
        <v>13330</v>
      </c>
      <c r="C121" s="23" t="s">
        <v>11081</v>
      </c>
      <c r="D121" s="23" t="s">
        <v>13089</v>
      </c>
      <c r="E121" s="56"/>
      <c r="F121" t="str">
        <f t="shared" si="1"/>
        <v>622658005448632593</v>
      </c>
      <c r="G121" s="56">
        <v>93</v>
      </c>
      <c r="H121" s="23" t="s">
        <v>13090</v>
      </c>
      <c r="I121" s="23" t="s">
        <v>13331</v>
      </c>
      <c r="J121" s="23" t="s">
        <v>1981</v>
      </c>
      <c r="K121" s="23" t="s">
        <v>5036</v>
      </c>
      <c r="L121" s="23" t="s">
        <v>88</v>
      </c>
      <c r="M121" s="23" t="s">
        <v>10339</v>
      </c>
      <c r="N121" s="23" t="s">
        <v>10322</v>
      </c>
      <c r="O121" s="23" t="s">
        <v>11081</v>
      </c>
      <c r="P121">
        <f>VLOOKUP(F121,银行退!U:V,2,FALSE)</f>
        <v>93</v>
      </c>
    </row>
    <row r="122" spans="1:16" hidden="1">
      <c r="A122" s="23" t="s">
        <v>11081</v>
      </c>
      <c r="B122" s="23" t="s">
        <v>13332</v>
      </c>
      <c r="C122" s="23" t="s">
        <v>11081</v>
      </c>
      <c r="D122" s="23" t="s">
        <v>13089</v>
      </c>
      <c r="E122" s="56"/>
      <c r="F122" t="str">
        <f t="shared" si="1"/>
        <v>6223082700418168952</v>
      </c>
      <c r="G122" s="56">
        <v>52</v>
      </c>
      <c r="H122" s="23" t="s">
        <v>13090</v>
      </c>
      <c r="I122" s="23" t="s">
        <v>13333</v>
      </c>
      <c r="J122" s="23" t="s">
        <v>1397</v>
      </c>
      <c r="K122" s="23" t="s">
        <v>4963</v>
      </c>
      <c r="L122" s="23" t="s">
        <v>88</v>
      </c>
      <c r="M122" s="23" t="s">
        <v>10351</v>
      </c>
      <c r="N122" s="23" t="s">
        <v>10322</v>
      </c>
      <c r="O122" s="23" t="s">
        <v>11081</v>
      </c>
      <c r="P122">
        <f>VLOOKUP(F122,银行退!U:V,2,FALSE)</f>
        <v>52</v>
      </c>
    </row>
    <row r="123" spans="1:16" hidden="1">
      <c r="A123" s="23" t="s">
        <v>11081</v>
      </c>
      <c r="B123" s="23" t="s">
        <v>13334</v>
      </c>
      <c r="C123" s="23" t="s">
        <v>11081</v>
      </c>
      <c r="D123" s="23" t="s">
        <v>13089</v>
      </c>
      <c r="E123" s="56"/>
      <c r="F123" t="str">
        <f t="shared" si="1"/>
        <v>6217003890005263491550</v>
      </c>
      <c r="G123" s="56">
        <v>550</v>
      </c>
      <c r="H123" s="23" t="s">
        <v>13090</v>
      </c>
      <c r="I123" s="23" t="s">
        <v>13335</v>
      </c>
      <c r="J123" s="23" t="s">
        <v>2162</v>
      </c>
      <c r="K123" s="23" t="s">
        <v>274</v>
      </c>
      <c r="L123" s="23" t="s">
        <v>88</v>
      </c>
      <c r="M123" s="23" t="s">
        <v>10348</v>
      </c>
      <c r="N123" s="23" t="s">
        <v>10322</v>
      </c>
      <c r="O123" s="23" t="s">
        <v>11081</v>
      </c>
      <c r="P123">
        <f>VLOOKUP(F123,银行退!U:V,2,FALSE)</f>
        <v>550</v>
      </c>
    </row>
    <row r="124" spans="1:16" hidden="1">
      <c r="A124" s="23" t="s">
        <v>11278</v>
      </c>
      <c r="B124" s="23" t="s">
        <v>13336</v>
      </c>
      <c r="C124" s="23" t="s">
        <v>11278</v>
      </c>
      <c r="D124" s="23" t="s">
        <v>13089</v>
      </c>
      <c r="E124" s="56"/>
      <c r="F124" t="str">
        <f t="shared" si="1"/>
        <v>62319000200147514101800</v>
      </c>
      <c r="G124" s="56">
        <v>1800</v>
      </c>
      <c r="H124" s="23" t="s">
        <v>13090</v>
      </c>
      <c r="I124" s="23" t="s">
        <v>13337</v>
      </c>
      <c r="J124" s="23" t="s">
        <v>2220</v>
      </c>
      <c r="K124" s="23" t="s">
        <v>4980</v>
      </c>
      <c r="L124" s="23" t="s">
        <v>88</v>
      </c>
      <c r="M124" s="23" t="s">
        <v>10657</v>
      </c>
      <c r="N124" s="23" t="s">
        <v>10656</v>
      </c>
      <c r="O124" s="23" t="s">
        <v>11278</v>
      </c>
      <c r="P124">
        <f>VLOOKUP(F124,银行退!U:V,2,FALSE)</f>
        <v>1800</v>
      </c>
    </row>
    <row r="125" spans="1:16" hidden="1">
      <c r="A125" s="23" t="s">
        <v>11278</v>
      </c>
      <c r="B125" s="23" t="s">
        <v>13338</v>
      </c>
      <c r="C125" s="23" t="s">
        <v>11278</v>
      </c>
      <c r="D125" s="23" t="s">
        <v>13089</v>
      </c>
      <c r="E125" s="56"/>
      <c r="F125" t="str">
        <f t="shared" si="1"/>
        <v>6259960044000701194</v>
      </c>
      <c r="G125" s="56">
        <v>194</v>
      </c>
      <c r="H125" s="23" t="s">
        <v>13090</v>
      </c>
      <c r="I125" s="23" t="s">
        <v>13339</v>
      </c>
      <c r="J125" s="23" t="s">
        <v>11224</v>
      </c>
      <c r="K125" s="23" t="s">
        <v>5079</v>
      </c>
      <c r="L125" s="23" t="s">
        <v>88</v>
      </c>
      <c r="M125" s="23" t="s">
        <v>10381</v>
      </c>
      <c r="N125" s="23" t="s">
        <v>10322</v>
      </c>
      <c r="O125" s="23" t="s">
        <v>11278</v>
      </c>
      <c r="P125">
        <f>VLOOKUP(F125,银行退!U:V,2,FALSE)</f>
        <v>194</v>
      </c>
    </row>
    <row r="126" spans="1:16" hidden="1">
      <c r="A126" s="23" t="s">
        <v>11278</v>
      </c>
      <c r="B126" s="23" t="s">
        <v>13340</v>
      </c>
      <c r="C126" s="23" t="s">
        <v>11278</v>
      </c>
      <c r="D126" s="23" t="s">
        <v>13089</v>
      </c>
      <c r="E126" s="56"/>
      <c r="F126" t="str">
        <f t="shared" si="1"/>
        <v>6259960065603227107</v>
      </c>
      <c r="G126" s="56">
        <v>107</v>
      </c>
      <c r="H126" s="23" t="s">
        <v>13090</v>
      </c>
      <c r="I126" s="23" t="s">
        <v>13341</v>
      </c>
      <c r="J126" s="23" t="s">
        <v>2278</v>
      </c>
      <c r="K126" s="23" t="s">
        <v>5081</v>
      </c>
      <c r="L126" s="23" t="s">
        <v>88</v>
      </c>
      <c r="M126" s="23" t="s">
        <v>10381</v>
      </c>
      <c r="N126" s="23" t="s">
        <v>10322</v>
      </c>
      <c r="O126" s="23" t="s">
        <v>11278</v>
      </c>
      <c r="P126">
        <f>VLOOKUP(F126,银行退!U:V,2,FALSE)</f>
        <v>107</v>
      </c>
    </row>
    <row r="127" spans="1:16" hidden="1">
      <c r="A127" s="23" t="s">
        <v>11278</v>
      </c>
      <c r="B127" s="23" t="s">
        <v>13342</v>
      </c>
      <c r="C127" s="23" t="s">
        <v>11278</v>
      </c>
      <c r="D127" s="23" t="s">
        <v>13089</v>
      </c>
      <c r="E127" s="56"/>
      <c r="F127" t="str">
        <f t="shared" si="1"/>
        <v>6212262502002124934164</v>
      </c>
      <c r="G127" s="56">
        <v>164</v>
      </c>
      <c r="H127" s="23" t="s">
        <v>13090</v>
      </c>
      <c r="I127" s="23" t="s">
        <v>13343</v>
      </c>
      <c r="J127" s="23" t="s">
        <v>327</v>
      </c>
      <c r="K127" s="23" t="s">
        <v>5078</v>
      </c>
      <c r="L127" s="23" t="s">
        <v>88</v>
      </c>
      <c r="M127" s="23" t="s">
        <v>10351</v>
      </c>
      <c r="N127" s="23" t="s">
        <v>10322</v>
      </c>
      <c r="O127" s="23" t="s">
        <v>11278</v>
      </c>
      <c r="P127">
        <f>VLOOKUP(F127,银行退!U:V,2,FALSE)</f>
        <v>164</v>
      </c>
    </row>
    <row r="128" spans="1:16" hidden="1">
      <c r="A128" s="23" t="s">
        <v>11278</v>
      </c>
      <c r="B128" s="23" t="s">
        <v>13344</v>
      </c>
      <c r="C128" s="23" t="s">
        <v>11278</v>
      </c>
      <c r="D128" s="23" t="s">
        <v>13089</v>
      </c>
      <c r="E128" s="56"/>
      <c r="F128" t="str">
        <f t="shared" si="1"/>
        <v>6217003860027026622300</v>
      </c>
      <c r="G128" s="56">
        <v>300</v>
      </c>
      <c r="H128" s="23" t="s">
        <v>13090</v>
      </c>
      <c r="I128" s="23" t="s">
        <v>13345</v>
      </c>
      <c r="J128" s="23" t="s">
        <v>2276</v>
      </c>
      <c r="K128" s="23" t="s">
        <v>5080</v>
      </c>
      <c r="L128" s="23" t="s">
        <v>88</v>
      </c>
      <c r="M128" s="23" t="s">
        <v>10348</v>
      </c>
      <c r="N128" s="23" t="s">
        <v>10322</v>
      </c>
      <c r="O128" s="23" t="s">
        <v>11278</v>
      </c>
      <c r="P128">
        <f>VLOOKUP(F128,银行退!U:V,2,FALSE)</f>
        <v>300</v>
      </c>
    </row>
    <row r="129" spans="1:16" hidden="1">
      <c r="A129" s="23" t="s">
        <v>11278</v>
      </c>
      <c r="B129" s="23" t="s">
        <v>13346</v>
      </c>
      <c r="C129" s="23" t="s">
        <v>11278</v>
      </c>
      <c r="D129" s="23" t="s">
        <v>13089</v>
      </c>
      <c r="E129" s="56"/>
      <c r="F129" t="str">
        <f t="shared" si="1"/>
        <v>6221887300005077951500</v>
      </c>
      <c r="G129" s="56">
        <v>500</v>
      </c>
      <c r="H129" s="23" t="s">
        <v>13090</v>
      </c>
      <c r="I129" s="23" t="s">
        <v>13347</v>
      </c>
      <c r="J129" s="23" t="s">
        <v>2242</v>
      </c>
      <c r="K129" s="23" t="s">
        <v>5077</v>
      </c>
      <c r="L129" s="23" t="s">
        <v>88</v>
      </c>
      <c r="M129" s="23" t="s">
        <v>10356</v>
      </c>
      <c r="N129" s="23" t="s">
        <v>10322</v>
      </c>
      <c r="O129" s="23" t="s">
        <v>11278</v>
      </c>
      <c r="P129">
        <f>VLOOKUP(F129,银行退!U:V,2,FALSE)</f>
        <v>0</v>
      </c>
    </row>
    <row r="130" spans="1:16" hidden="1">
      <c r="A130" s="23" t="s">
        <v>11278</v>
      </c>
      <c r="B130" s="23" t="s">
        <v>13348</v>
      </c>
      <c r="C130" s="23" t="s">
        <v>11278</v>
      </c>
      <c r="D130" s="23" t="s">
        <v>13089</v>
      </c>
      <c r="E130" s="56"/>
      <c r="F130" t="str">
        <f t="shared" ref="F130:F193" si="3">K130&amp;G130</f>
        <v>62215073000060971721227</v>
      </c>
      <c r="G130" s="56">
        <v>1227</v>
      </c>
      <c r="H130" s="23" t="s">
        <v>13090</v>
      </c>
      <c r="I130" s="23" t="s">
        <v>13349</v>
      </c>
      <c r="J130" s="23" t="s">
        <v>2370</v>
      </c>
      <c r="K130" s="23" t="s">
        <v>5083</v>
      </c>
      <c r="L130" s="23" t="s">
        <v>88</v>
      </c>
      <c r="M130" s="23" t="s">
        <v>10356</v>
      </c>
      <c r="N130" s="23" t="s">
        <v>10322</v>
      </c>
      <c r="O130" s="23" t="s">
        <v>11278</v>
      </c>
      <c r="P130">
        <f>VLOOKUP(F130,银行退!U:V,2,FALSE)</f>
        <v>1227</v>
      </c>
    </row>
    <row r="131" spans="1:16" hidden="1">
      <c r="A131" s="23" t="s">
        <v>11278</v>
      </c>
      <c r="B131" s="23" t="s">
        <v>13350</v>
      </c>
      <c r="C131" s="23" t="s">
        <v>11278</v>
      </c>
      <c r="D131" s="23" t="s">
        <v>13089</v>
      </c>
      <c r="E131" s="56"/>
      <c r="F131" t="str">
        <f t="shared" si="3"/>
        <v>621778830240053591259</v>
      </c>
      <c r="G131" s="56">
        <v>59</v>
      </c>
      <c r="H131" s="23" t="s">
        <v>13090</v>
      </c>
      <c r="I131" s="23" t="s">
        <v>13351</v>
      </c>
      <c r="J131" s="23" t="s">
        <v>2338</v>
      </c>
      <c r="K131" s="23" t="s">
        <v>5082</v>
      </c>
      <c r="L131" s="23" t="s">
        <v>88</v>
      </c>
      <c r="M131" s="23" t="s">
        <v>10445</v>
      </c>
      <c r="N131" s="23" t="s">
        <v>10444</v>
      </c>
      <c r="O131" s="23" t="s">
        <v>11278</v>
      </c>
      <c r="P131">
        <f>VLOOKUP(F131,银行退!U:V,2,FALSE)</f>
        <v>59</v>
      </c>
    </row>
    <row r="132" spans="1:16" hidden="1">
      <c r="A132" s="23" t="s">
        <v>11278</v>
      </c>
      <c r="B132" s="23" t="s">
        <v>13352</v>
      </c>
      <c r="C132" s="23" t="s">
        <v>11278</v>
      </c>
      <c r="D132" s="23" t="s">
        <v>13089</v>
      </c>
      <c r="E132" s="56"/>
      <c r="F132" t="str">
        <f t="shared" si="3"/>
        <v>6217852700002670899780</v>
      </c>
      <c r="G132" s="56">
        <v>780</v>
      </c>
      <c r="H132" s="23" t="s">
        <v>13090</v>
      </c>
      <c r="I132" s="23" t="s">
        <v>13353</v>
      </c>
      <c r="J132" s="23" t="s">
        <v>2195</v>
      </c>
      <c r="K132" s="23" t="s">
        <v>5076</v>
      </c>
      <c r="L132" s="23" t="s">
        <v>88</v>
      </c>
      <c r="M132" s="23" t="s">
        <v>10359</v>
      </c>
      <c r="N132" s="23" t="s">
        <v>10322</v>
      </c>
      <c r="O132" s="23" t="s">
        <v>11278</v>
      </c>
      <c r="P132">
        <f>VLOOKUP(F132,银行退!U:V,2,FALSE)</f>
        <v>780</v>
      </c>
    </row>
    <row r="133" spans="1:16" hidden="1">
      <c r="A133" s="23" t="s">
        <v>11278</v>
      </c>
      <c r="B133" s="23" t="s">
        <v>13354</v>
      </c>
      <c r="C133" s="23" t="s">
        <v>11278</v>
      </c>
      <c r="D133" s="23" t="s">
        <v>13089</v>
      </c>
      <c r="E133" s="56"/>
      <c r="F133" t="str">
        <f t="shared" si="3"/>
        <v>62319000000896505801000</v>
      </c>
      <c r="G133" s="56">
        <v>1000</v>
      </c>
      <c r="H133" s="23" t="s">
        <v>13090</v>
      </c>
      <c r="I133" s="23" t="s">
        <v>13355</v>
      </c>
      <c r="J133" s="23" t="s">
        <v>124</v>
      </c>
      <c r="K133" s="23" t="s">
        <v>4970</v>
      </c>
      <c r="L133" s="23" t="s">
        <v>88</v>
      </c>
      <c r="M133" s="23" t="s">
        <v>10657</v>
      </c>
      <c r="N133" s="23" t="s">
        <v>10656</v>
      </c>
      <c r="O133" s="23" t="s">
        <v>11278</v>
      </c>
      <c r="P133">
        <f>VLOOKUP(F133,银行退!U:V,2,FALSE)</f>
        <v>1000</v>
      </c>
    </row>
    <row r="134" spans="1:16" hidden="1">
      <c r="A134" s="23" t="s">
        <v>11278</v>
      </c>
      <c r="B134" s="23" t="s">
        <v>13356</v>
      </c>
      <c r="C134" s="23" t="s">
        <v>11278</v>
      </c>
      <c r="D134" s="23" t="s">
        <v>13089</v>
      </c>
      <c r="E134" s="56"/>
      <c r="F134" t="str">
        <f t="shared" si="3"/>
        <v>6231900000008342830247</v>
      </c>
      <c r="G134" s="56">
        <v>247</v>
      </c>
      <c r="H134" s="23" t="s">
        <v>13090</v>
      </c>
      <c r="I134" s="23" t="s">
        <v>13357</v>
      </c>
      <c r="J134" s="23" t="s">
        <v>2425</v>
      </c>
      <c r="K134" s="23" t="s">
        <v>4972</v>
      </c>
      <c r="L134" s="23" t="s">
        <v>88</v>
      </c>
      <c r="M134" s="23" t="s">
        <v>10657</v>
      </c>
      <c r="N134" s="23" t="s">
        <v>10656</v>
      </c>
      <c r="O134" s="23" t="s">
        <v>11278</v>
      </c>
      <c r="P134">
        <f>VLOOKUP(F134,银行退!U:V,2,FALSE)</f>
        <v>247</v>
      </c>
    </row>
    <row r="135" spans="1:16" s="54" customFormat="1" hidden="1">
      <c r="A135" s="23" t="s">
        <v>11278</v>
      </c>
      <c r="B135" s="23" t="s">
        <v>13358</v>
      </c>
      <c r="C135" s="23" t="s">
        <v>11278</v>
      </c>
      <c r="D135" s="23" t="s">
        <v>13089</v>
      </c>
      <c r="E135" s="56"/>
      <c r="F135" t="str">
        <f t="shared" si="3"/>
        <v>6222620590007164639263</v>
      </c>
      <c r="G135" s="56">
        <v>263</v>
      </c>
      <c r="H135" s="23" t="s">
        <v>13090</v>
      </c>
      <c r="I135" s="23" t="s">
        <v>13359</v>
      </c>
      <c r="J135" s="23" t="s">
        <v>2447</v>
      </c>
      <c r="K135" s="23" t="s">
        <v>4974</v>
      </c>
      <c r="L135" s="23" t="s">
        <v>88</v>
      </c>
      <c r="M135" s="23" t="s">
        <v>10424</v>
      </c>
      <c r="N135" s="23" t="s">
        <v>10416</v>
      </c>
      <c r="O135" s="23" t="s">
        <v>11278</v>
      </c>
      <c r="P135">
        <f>VLOOKUP(F135,银行退!U:V,2,FALSE)</f>
        <v>263</v>
      </c>
    </row>
    <row r="136" spans="1:16" s="54" customFormat="1" hidden="1">
      <c r="A136" s="23" t="s">
        <v>11278</v>
      </c>
      <c r="B136" s="23" t="s">
        <v>13360</v>
      </c>
      <c r="C136" s="23" t="s">
        <v>11278</v>
      </c>
      <c r="D136" s="23" t="s">
        <v>13089</v>
      </c>
      <c r="E136" s="56"/>
      <c r="F136" t="str">
        <f t="shared" si="3"/>
        <v>62179973000351555662802</v>
      </c>
      <c r="G136" s="56">
        <v>2802</v>
      </c>
      <c r="H136" s="23" t="s">
        <v>13090</v>
      </c>
      <c r="I136" s="23" t="s">
        <v>13361</v>
      </c>
      <c r="J136" s="23" t="s">
        <v>11330</v>
      </c>
      <c r="K136" s="23" t="s">
        <v>4976</v>
      </c>
      <c r="L136" s="23" t="s">
        <v>88</v>
      </c>
      <c r="M136" s="23" t="s">
        <v>10356</v>
      </c>
      <c r="N136" s="23" t="s">
        <v>10322</v>
      </c>
      <c r="O136" s="23" t="s">
        <v>11278</v>
      </c>
      <c r="P136">
        <f>VLOOKUP(F136,银行退!U:V,2,FALSE)</f>
        <v>2802</v>
      </c>
    </row>
    <row r="137" spans="1:16" s="54" customFormat="1" hidden="1">
      <c r="A137" s="23" t="s">
        <v>11278</v>
      </c>
      <c r="B137" s="23" t="s">
        <v>13362</v>
      </c>
      <c r="C137" s="23" t="s">
        <v>11278</v>
      </c>
      <c r="D137" s="23" t="s">
        <v>13101</v>
      </c>
      <c r="E137" s="56"/>
      <c r="F137" t="str">
        <f t="shared" si="3"/>
        <v>6251530473748209203</v>
      </c>
      <c r="G137" s="56">
        <v>203</v>
      </c>
      <c r="H137" s="23" t="s">
        <v>13363</v>
      </c>
      <c r="I137" s="23" t="s">
        <v>13364</v>
      </c>
      <c r="J137" s="23" t="s">
        <v>10557</v>
      </c>
      <c r="K137" s="23" t="s">
        <v>5670</v>
      </c>
      <c r="L137" s="23" t="s">
        <v>88</v>
      </c>
      <c r="M137" s="23" t="s">
        <v>10558</v>
      </c>
      <c r="N137" s="23" t="s">
        <v>88</v>
      </c>
      <c r="O137" s="23" t="s">
        <v>11278</v>
      </c>
      <c r="P137">
        <f>VLOOKUP(F137,银行退!U:V,2,FALSE)</f>
        <v>203</v>
      </c>
    </row>
    <row r="138" spans="1:16" hidden="1">
      <c r="A138" s="23" t="s">
        <v>11278</v>
      </c>
      <c r="B138" s="23" t="s">
        <v>13365</v>
      </c>
      <c r="C138" s="23" t="s">
        <v>11278</v>
      </c>
      <c r="D138" s="23" t="s">
        <v>13089</v>
      </c>
      <c r="E138" s="56"/>
      <c r="F138" t="str">
        <f t="shared" si="3"/>
        <v>62284808680243680781382</v>
      </c>
      <c r="G138" s="56">
        <v>1382</v>
      </c>
      <c r="H138" s="23" t="s">
        <v>13090</v>
      </c>
      <c r="I138" s="23" t="s">
        <v>13366</v>
      </c>
      <c r="J138" s="23" t="s">
        <v>215</v>
      </c>
      <c r="K138" s="23" t="s">
        <v>263</v>
      </c>
      <c r="L138" s="23" t="s">
        <v>88</v>
      </c>
      <c r="M138" s="23" t="s">
        <v>10381</v>
      </c>
      <c r="N138" s="23" t="s">
        <v>10322</v>
      </c>
      <c r="O138" s="23" t="s">
        <v>11278</v>
      </c>
      <c r="P138">
        <f>VLOOKUP(F138,银行退!U:V,2,FALSE)</f>
        <v>1382</v>
      </c>
    </row>
    <row r="139" spans="1:16" hidden="1">
      <c r="A139" s="23" t="s">
        <v>11278</v>
      </c>
      <c r="B139" s="23" t="s">
        <v>13367</v>
      </c>
      <c r="C139" s="23" t="s">
        <v>11278</v>
      </c>
      <c r="D139" s="23" t="s">
        <v>13089</v>
      </c>
      <c r="E139" s="56"/>
      <c r="F139" t="str">
        <f t="shared" si="3"/>
        <v>6222350116469253223</v>
      </c>
      <c r="G139" s="56">
        <v>223</v>
      </c>
      <c r="H139" s="23" t="s">
        <v>13090</v>
      </c>
      <c r="I139" s="23" t="s">
        <v>13368</v>
      </c>
      <c r="J139" s="23" t="s">
        <v>336</v>
      </c>
      <c r="K139" s="23" t="s">
        <v>4977</v>
      </c>
      <c r="L139" s="23" t="s">
        <v>88</v>
      </c>
      <c r="M139" s="23" t="s">
        <v>10351</v>
      </c>
      <c r="N139" s="23" t="s">
        <v>10322</v>
      </c>
      <c r="O139" s="23" t="s">
        <v>11278</v>
      </c>
      <c r="P139">
        <f>VLOOKUP(F139,银行退!U:V,2,FALSE)</f>
        <v>223</v>
      </c>
    </row>
    <row r="140" spans="1:16" hidden="1">
      <c r="A140" s="23" t="s">
        <v>11278</v>
      </c>
      <c r="B140" s="23" t="s">
        <v>13369</v>
      </c>
      <c r="C140" s="23" t="s">
        <v>11278</v>
      </c>
      <c r="D140" s="23" t="s">
        <v>13089</v>
      </c>
      <c r="E140" s="56"/>
      <c r="F140" t="str">
        <f t="shared" si="3"/>
        <v>62309107990478840881000</v>
      </c>
      <c r="G140" s="56">
        <v>1000</v>
      </c>
      <c r="H140" s="23" t="s">
        <v>13090</v>
      </c>
      <c r="I140" s="23" t="s">
        <v>13370</v>
      </c>
      <c r="J140" s="23" t="s">
        <v>2420</v>
      </c>
      <c r="K140" s="23" t="s">
        <v>4971</v>
      </c>
      <c r="L140" s="23" t="s">
        <v>88</v>
      </c>
      <c r="M140" s="23" t="s">
        <v>11301</v>
      </c>
      <c r="N140" s="23" t="s">
        <v>11300</v>
      </c>
      <c r="O140" s="23" t="s">
        <v>11278</v>
      </c>
      <c r="P140">
        <f>VLOOKUP(F140,银行退!U:V,2,FALSE)</f>
        <v>1000</v>
      </c>
    </row>
    <row r="141" spans="1:16" hidden="1">
      <c r="A141" s="23" t="s">
        <v>11278</v>
      </c>
      <c r="B141" s="23" t="s">
        <v>13371</v>
      </c>
      <c r="C141" s="23" t="s">
        <v>11278</v>
      </c>
      <c r="D141" s="23" t="s">
        <v>13089</v>
      </c>
      <c r="E141" s="56"/>
      <c r="F141" t="str">
        <f t="shared" si="3"/>
        <v>5309700037751635150</v>
      </c>
      <c r="G141" s="56">
        <v>150</v>
      </c>
      <c r="H141" s="23" t="s">
        <v>13090</v>
      </c>
      <c r="I141" s="23" t="s">
        <v>13372</v>
      </c>
      <c r="J141" s="23" t="s">
        <v>2568</v>
      </c>
      <c r="K141" s="23" t="s">
        <v>4978</v>
      </c>
      <c r="L141" s="23" t="s">
        <v>88</v>
      </c>
      <c r="M141" s="23" t="s">
        <v>10351</v>
      </c>
      <c r="N141" s="23" t="s">
        <v>10322</v>
      </c>
      <c r="O141" s="23" t="s">
        <v>11278</v>
      </c>
      <c r="P141">
        <f>VLOOKUP(F141,银行退!U:V,2,FALSE)</f>
        <v>150</v>
      </c>
    </row>
    <row r="142" spans="1:16" hidden="1">
      <c r="A142" s="23" t="s">
        <v>11278</v>
      </c>
      <c r="B142" s="23" t="s">
        <v>13373</v>
      </c>
      <c r="C142" s="23" t="s">
        <v>11278</v>
      </c>
      <c r="D142" s="23" t="s">
        <v>13089</v>
      </c>
      <c r="E142" s="56"/>
      <c r="F142" t="str">
        <f t="shared" si="3"/>
        <v>6227003860730203335615</v>
      </c>
      <c r="G142" s="56">
        <v>615</v>
      </c>
      <c r="H142" s="23" t="s">
        <v>13090</v>
      </c>
      <c r="I142" s="23" t="s">
        <v>13374</v>
      </c>
      <c r="J142" s="23" t="s">
        <v>2563</v>
      </c>
      <c r="K142" s="23" t="s">
        <v>4982</v>
      </c>
      <c r="L142" s="23" t="s">
        <v>88</v>
      </c>
      <c r="M142" s="23" t="s">
        <v>10348</v>
      </c>
      <c r="N142" s="23" t="s">
        <v>10322</v>
      </c>
      <c r="O142" s="23" t="s">
        <v>11278</v>
      </c>
      <c r="P142">
        <f>VLOOKUP(F142,银行退!U:V,2,FALSE)</f>
        <v>615</v>
      </c>
    </row>
    <row r="143" spans="1:16" hidden="1">
      <c r="A143" s="23" t="s">
        <v>11278</v>
      </c>
      <c r="B143" s="23" t="s">
        <v>13375</v>
      </c>
      <c r="C143" s="23" t="s">
        <v>11278</v>
      </c>
      <c r="D143" s="23" t="s">
        <v>13089</v>
      </c>
      <c r="E143" s="56"/>
      <c r="F143" t="str">
        <f t="shared" si="3"/>
        <v>6259960088871637388</v>
      </c>
      <c r="G143" s="56">
        <v>388</v>
      </c>
      <c r="H143" s="23" t="s">
        <v>13090</v>
      </c>
      <c r="I143" s="23" t="s">
        <v>13376</v>
      </c>
      <c r="J143" s="23" t="s">
        <v>95</v>
      </c>
      <c r="K143" s="23" t="s">
        <v>82</v>
      </c>
      <c r="L143" s="23" t="s">
        <v>88</v>
      </c>
      <c r="M143" s="23" t="s">
        <v>10381</v>
      </c>
      <c r="N143" s="23" t="s">
        <v>10322</v>
      </c>
      <c r="O143" s="23" t="s">
        <v>11278</v>
      </c>
      <c r="P143">
        <f>VLOOKUP(F143,银行退!U:V,2,FALSE)</f>
        <v>388</v>
      </c>
    </row>
    <row r="144" spans="1:16" hidden="1">
      <c r="A144" s="23" t="s">
        <v>11378</v>
      </c>
      <c r="B144" s="23" t="s">
        <v>13377</v>
      </c>
      <c r="C144" s="23" t="s">
        <v>11378</v>
      </c>
      <c r="D144" s="23" t="s">
        <v>13089</v>
      </c>
      <c r="E144" s="56"/>
      <c r="F144" t="str">
        <f t="shared" si="3"/>
        <v>6212262502028281866300</v>
      </c>
      <c r="G144" s="56">
        <v>300</v>
      </c>
      <c r="H144" s="23" t="s">
        <v>13090</v>
      </c>
      <c r="I144" s="23" t="s">
        <v>13378</v>
      </c>
      <c r="J144" s="23" t="s">
        <v>2583</v>
      </c>
      <c r="K144" s="23" t="s">
        <v>5084</v>
      </c>
      <c r="L144" s="23" t="s">
        <v>88</v>
      </c>
      <c r="M144" s="23" t="s">
        <v>10351</v>
      </c>
      <c r="N144" s="23" t="s">
        <v>10322</v>
      </c>
      <c r="O144" s="23" t="s">
        <v>11378</v>
      </c>
      <c r="P144">
        <f>VLOOKUP(F144,银行退!U:V,2,FALSE)</f>
        <v>300</v>
      </c>
    </row>
    <row r="145" spans="1:16" hidden="1">
      <c r="A145" s="23" t="s">
        <v>11378</v>
      </c>
      <c r="B145" s="23" t="s">
        <v>13379</v>
      </c>
      <c r="C145" s="23" t="s">
        <v>11378</v>
      </c>
      <c r="D145" s="23" t="s">
        <v>13089</v>
      </c>
      <c r="E145" s="56"/>
      <c r="F145" t="str">
        <f t="shared" si="3"/>
        <v>621723250500043902823</v>
      </c>
      <c r="G145" s="56">
        <v>23</v>
      </c>
      <c r="H145" s="23" t="s">
        <v>13090</v>
      </c>
      <c r="I145" s="23" t="s">
        <v>13380</v>
      </c>
      <c r="J145" s="23" t="s">
        <v>2636</v>
      </c>
      <c r="K145" s="23" t="s">
        <v>4986</v>
      </c>
      <c r="L145" s="23" t="s">
        <v>88</v>
      </c>
      <c r="M145" s="23" t="s">
        <v>10351</v>
      </c>
      <c r="N145" s="23" t="s">
        <v>10322</v>
      </c>
      <c r="O145" s="23" t="s">
        <v>11378</v>
      </c>
      <c r="P145">
        <f>VLOOKUP(F145,银行退!U:V,2,FALSE)</f>
        <v>23</v>
      </c>
    </row>
    <row r="146" spans="1:16" hidden="1">
      <c r="A146" s="23" t="s">
        <v>11378</v>
      </c>
      <c r="B146" s="23" t="s">
        <v>13381</v>
      </c>
      <c r="C146" s="23" t="s">
        <v>11378</v>
      </c>
      <c r="D146" s="23" t="s">
        <v>13089</v>
      </c>
      <c r="E146" s="56"/>
      <c r="F146" t="str">
        <f t="shared" si="3"/>
        <v>6228413300225304514367</v>
      </c>
      <c r="G146" s="56">
        <v>367</v>
      </c>
      <c r="H146" s="23" t="s">
        <v>13090</v>
      </c>
      <c r="I146" s="23" t="s">
        <v>13382</v>
      </c>
      <c r="J146" s="23" t="s">
        <v>2659</v>
      </c>
      <c r="K146" s="23" t="s">
        <v>4988</v>
      </c>
      <c r="L146" s="23" t="s">
        <v>88</v>
      </c>
      <c r="M146" s="23" t="s">
        <v>10381</v>
      </c>
      <c r="N146" s="23" t="s">
        <v>10322</v>
      </c>
      <c r="O146" s="23" t="s">
        <v>11378</v>
      </c>
      <c r="P146">
        <f>VLOOKUP(F146,银行退!U:V,2,FALSE)</f>
        <v>367</v>
      </c>
    </row>
    <row r="147" spans="1:16" hidden="1">
      <c r="A147" s="23" t="s">
        <v>11378</v>
      </c>
      <c r="B147" s="23" t="s">
        <v>13383</v>
      </c>
      <c r="C147" s="23" t="s">
        <v>11378</v>
      </c>
      <c r="D147" s="23" t="s">
        <v>13089</v>
      </c>
      <c r="E147" s="56"/>
      <c r="F147" t="str">
        <f t="shared" si="3"/>
        <v>6230582000062925303100</v>
      </c>
      <c r="G147" s="56">
        <v>100</v>
      </c>
      <c r="H147" s="23" t="s">
        <v>13090</v>
      </c>
      <c r="I147" s="23" t="s">
        <v>13384</v>
      </c>
      <c r="J147" s="23" t="s">
        <v>2693</v>
      </c>
      <c r="K147" s="23" t="s">
        <v>4989</v>
      </c>
      <c r="L147" s="23" t="s">
        <v>88</v>
      </c>
      <c r="M147" s="23" t="s">
        <v>10374</v>
      </c>
      <c r="N147" s="23" t="s">
        <v>10335</v>
      </c>
      <c r="O147" s="23" t="s">
        <v>11378</v>
      </c>
      <c r="P147">
        <f>VLOOKUP(F147,银行退!U:V,2,FALSE)</f>
        <v>100</v>
      </c>
    </row>
    <row r="148" spans="1:16" hidden="1">
      <c r="A148" s="23" t="s">
        <v>11378</v>
      </c>
      <c r="B148" s="23" t="s">
        <v>13385</v>
      </c>
      <c r="C148" s="23" t="s">
        <v>11378</v>
      </c>
      <c r="D148" s="23" t="s">
        <v>13089</v>
      </c>
      <c r="E148" s="56"/>
      <c r="F148" t="str">
        <f t="shared" si="3"/>
        <v>5187107520001782200</v>
      </c>
      <c r="G148" s="56">
        <v>200</v>
      </c>
      <c r="H148" s="23" t="s">
        <v>13090</v>
      </c>
      <c r="I148" s="23" t="s">
        <v>13386</v>
      </c>
      <c r="J148" s="23" t="s">
        <v>2628</v>
      </c>
      <c r="K148" s="23" t="s">
        <v>4985</v>
      </c>
      <c r="L148" s="23" t="s">
        <v>88</v>
      </c>
      <c r="M148" s="23" t="s">
        <v>10</v>
      </c>
      <c r="N148" s="23" t="s">
        <v>10335</v>
      </c>
      <c r="O148" s="23" t="s">
        <v>11378</v>
      </c>
      <c r="P148">
        <f>VLOOKUP(F148,银行退!U:V,2,FALSE)</f>
        <v>0</v>
      </c>
    </row>
    <row r="149" spans="1:16" hidden="1">
      <c r="A149" s="23" t="s">
        <v>11378</v>
      </c>
      <c r="B149" s="23" t="s">
        <v>13387</v>
      </c>
      <c r="C149" s="23" t="s">
        <v>11378</v>
      </c>
      <c r="D149" s="23" t="s">
        <v>13089</v>
      </c>
      <c r="E149" s="56"/>
      <c r="F149" t="str">
        <f t="shared" si="3"/>
        <v>4392260808269946300</v>
      </c>
      <c r="G149" s="56">
        <v>300</v>
      </c>
      <c r="H149" s="23" t="s">
        <v>13090</v>
      </c>
      <c r="I149" s="23" t="s">
        <v>13388</v>
      </c>
      <c r="J149" s="23" t="s">
        <v>2645</v>
      </c>
      <c r="K149" s="23" t="s">
        <v>4987</v>
      </c>
      <c r="L149" s="23" t="s">
        <v>88</v>
      </c>
      <c r="M149" s="23" t="s">
        <v>10</v>
      </c>
      <c r="N149" s="23" t="s">
        <v>10335</v>
      </c>
      <c r="O149" s="23" t="s">
        <v>11378</v>
      </c>
      <c r="P149">
        <f>VLOOKUP(F149,银行退!U:V,2,FALSE)</f>
        <v>300</v>
      </c>
    </row>
    <row r="150" spans="1:16" hidden="1">
      <c r="A150" s="23" t="s">
        <v>11378</v>
      </c>
      <c r="B150" s="23" t="s">
        <v>13389</v>
      </c>
      <c r="C150" s="23" t="s">
        <v>11378</v>
      </c>
      <c r="D150" s="23" t="s">
        <v>13089</v>
      </c>
      <c r="E150" s="56"/>
      <c r="F150" t="str">
        <f t="shared" si="3"/>
        <v>43674238902970072073500</v>
      </c>
      <c r="G150" s="56">
        <v>3500</v>
      </c>
      <c r="H150" s="23" t="s">
        <v>13090</v>
      </c>
      <c r="I150" s="23" t="s">
        <v>13390</v>
      </c>
      <c r="J150" s="23" t="s">
        <v>2698</v>
      </c>
      <c r="K150" s="23" t="s">
        <v>4990</v>
      </c>
      <c r="L150" s="23" t="s">
        <v>88</v>
      </c>
      <c r="M150" s="23" t="s">
        <v>10348</v>
      </c>
      <c r="N150" s="23" t="s">
        <v>10322</v>
      </c>
      <c r="O150" s="23" t="s">
        <v>11378</v>
      </c>
      <c r="P150">
        <f>VLOOKUP(F150,银行退!U:V,2,FALSE)</f>
        <v>3500</v>
      </c>
    </row>
    <row r="151" spans="1:16" hidden="1">
      <c r="A151" s="23" t="s">
        <v>11378</v>
      </c>
      <c r="B151" s="23" t="s">
        <v>13391</v>
      </c>
      <c r="C151" s="23" t="s">
        <v>11378</v>
      </c>
      <c r="D151" s="23" t="s">
        <v>13089</v>
      </c>
      <c r="E151" s="56"/>
      <c r="F151" t="str">
        <f t="shared" si="3"/>
        <v>6231900000053802902500</v>
      </c>
      <c r="G151" s="56">
        <v>500</v>
      </c>
      <c r="H151" s="23" t="s">
        <v>13090</v>
      </c>
      <c r="I151" s="23" t="s">
        <v>13392</v>
      </c>
      <c r="J151" s="23" t="s">
        <v>2716</v>
      </c>
      <c r="K151" s="23" t="s">
        <v>4991</v>
      </c>
      <c r="L151" s="23" t="s">
        <v>88</v>
      </c>
      <c r="M151" s="23" t="s">
        <v>10657</v>
      </c>
      <c r="N151" s="23" t="s">
        <v>10656</v>
      </c>
      <c r="O151" s="23" t="s">
        <v>11378</v>
      </c>
      <c r="P151">
        <f>VLOOKUP(F151,银行退!U:V,2,FALSE)</f>
        <v>500</v>
      </c>
    </row>
    <row r="152" spans="1:16" hidden="1">
      <c r="A152" s="23" t="s">
        <v>11378</v>
      </c>
      <c r="B152" s="23" t="s">
        <v>13393</v>
      </c>
      <c r="C152" s="23" t="s">
        <v>11378</v>
      </c>
      <c r="D152" s="23" t="s">
        <v>13089</v>
      </c>
      <c r="E152" s="56"/>
      <c r="F152" t="str">
        <f t="shared" si="3"/>
        <v>62226205900017784261200</v>
      </c>
      <c r="G152" s="56">
        <v>1200</v>
      </c>
      <c r="H152" s="23" t="s">
        <v>13090</v>
      </c>
      <c r="I152" s="23" t="s">
        <v>13394</v>
      </c>
      <c r="J152" s="23" t="s">
        <v>179</v>
      </c>
      <c r="K152" s="23" t="s">
        <v>168</v>
      </c>
      <c r="L152" s="23" t="s">
        <v>88</v>
      </c>
      <c r="M152" s="23" t="s">
        <v>10424</v>
      </c>
      <c r="N152" s="23" t="s">
        <v>10416</v>
      </c>
      <c r="O152" s="23" t="s">
        <v>11378</v>
      </c>
      <c r="P152">
        <f>VLOOKUP(F152,银行退!U:V,2,FALSE)</f>
        <v>1200</v>
      </c>
    </row>
    <row r="153" spans="1:16" hidden="1">
      <c r="A153" s="23" t="s">
        <v>11378</v>
      </c>
      <c r="B153" s="23" t="s">
        <v>13395</v>
      </c>
      <c r="C153" s="23" t="s">
        <v>11378</v>
      </c>
      <c r="D153" s="23" t="s">
        <v>13089</v>
      </c>
      <c r="E153" s="56"/>
      <c r="F153" t="str">
        <f t="shared" si="3"/>
        <v>6228480961818365713398</v>
      </c>
      <c r="G153" s="56">
        <v>398</v>
      </c>
      <c r="H153" s="23" t="s">
        <v>13090</v>
      </c>
      <c r="I153" s="23" t="s">
        <v>13396</v>
      </c>
      <c r="J153" s="23" t="s">
        <v>2752</v>
      </c>
      <c r="K153" s="23" t="s">
        <v>5023</v>
      </c>
      <c r="L153" s="23" t="s">
        <v>88</v>
      </c>
      <c r="M153" s="23" t="s">
        <v>10381</v>
      </c>
      <c r="N153" s="23" t="s">
        <v>10322</v>
      </c>
      <c r="O153" s="23" t="s">
        <v>11378</v>
      </c>
      <c r="P153">
        <f>VLOOKUP(F153,银行退!U:V,2,FALSE)</f>
        <v>398</v>
      </c>
    </row>
    <row r="154" spans="1:16" hidden="1">
      <c r="A154" s="23" t="s">
        <v>11378</v>
      </c>
      <c r="B154" s="23" t="s">
        <v>13397</v>
      </c>
      <c r="C154" s="23" t="s">
        <v>11378</v>
      </c>
      <c r="D154" s="23" t="s">
        <v>13089</v>
      </c>
      <c r="E154" s="56"/>
      <c r="F154" t="str">
        <f t="shared" si="3"/>
        <v>621700389000036245417</v>
      </c>
      <c r="G154" s="56">
        <v>17</v>
      </c>
      <c r="H154" s="23" t="s">
        <v>13090</v>
      </c>
      <c r="I154" s="23" t="s">
        <v>13398</v>
      </c>
      <c r="J154" s="23" t="s">
        <v>2766</v>
      </c>
      <c r="K154" s="23" t="s">
        <v>5037</v>
      </c>
      <c r="L154" s="23" t="s">
        <v>88</v>
      </c>
      <c r="M154" s="23" t="s">
        <v>10348</v>
      </c>
      <c r="N154" s="23" t="s">
        <v>10322</v>
      </c>
      <c r="O154" s="23" t="s">
        <v>11378</v>
      </c>
      <c r="P154">
        <f>VLOOKUP(F154,银行退!U:V,2,FALSE)</f>
        <v>17</v>
      </c>
    </row>
    <row r="155" spans="1:16" hidden="1">
      <c r="A155" s="23" t="s">
        <v>11495</v>
      </c>
      <c r="B155" s="23" t="s">
        <v>13399</v>
      </c>
      <c r="C155" s="23" t="s">
        <v>11495</v>
      </c>
      <c r="D155" s="23" t="s">
        <v>13089</v>
      </c>
      <c r="E155" s="56"/>
      <c r="F155" t="str">
        <f t="shared" si="3"/>
        <v>622369156909184084</v>
      </c>
      <c r="G155" s="56">
        <v>84</v>
      </c>
      <c r="H155" s="23" t="s">
        <v>13090</v>
      </c>
      <c r="I155" s="23" t="s">
        <v>13400</v>
      </c>
      <c r="J155" s="23" t="s">
        <v>2824</v>
      </c>
      <c r="K155" s="23" t="s">
        <v>5038</v>
      </c>
      <c r="L155" s="23" t="s">
        <v>88</v>
      </c>
      <c r="M155" s="23" t="s">
        <v>10657</v>
      </c>
      <c r="N155" s="23" t="s">
        <v>10656</v>
      </c>
      <c r="O155" s="23" t="s">
        <v>11495</v>
      </c>
      <c r="P155">
        <f>VLOOKUP(F155,银行退!U:V,2,FALSE)</f>
        <v>84</v>
      </c>
    </row>
    <row r="156" spans="1:16" hidden="1">
      <c r="A156" s="23" t="s">
        <v>11495</v>
      </c>
      <c r="B156" s="23" t="s">
        <v>13401</v>
      </c>
      <c r="C156" s="23" t="s">
        <v>11495</v>
      </c>
      <c r="D156" s="23" t="s">
        <v>13089</v>
      </c>
      <c r="E156" s="56"/>
      <c r="F156" t="str">
        <f t="shared" si="3"/>
        <v>6217997300025818538612</v>
      </c>
      <c r="G156" s="56">
        <v>612</v>
      </c>
      <c r="H156" s="23" t="s">
        <v>13090</v>
      </c>
      <c r="I156" s="23" t="s">
        <v>13402</v>
      </c>
      <c r="J156" s="23" t="s">
        <v>2725</v>
      </c>
      <c r="K156" s="23" t="s">
        <v>166</v>
      </c>
      <c r="L156" s="23" t="s">
        <v>88</v>
      </c>
      <c r="M156" s="23" t="s">
        <v>10356</v>
      </c>
      <c r="N156" s="23" t="s">
        <v>10322</v>
      </c>
      <c r="O156" s="23" t="s">
        <v>11495</v>
      </c>
      <c r="P156">
        <f>VLOOKUP(F156,银行退!U:V,2,FALSE)</f>
        <v>612</v>
      </c>
    </row>
    <row r="157" spans="1:16" hidden="1">
      <c r="A157" s="23" t="s">
        <v>11495</v>
      </c>
      <c r="B157" s="23" t="s">
        <v>13403</v>
      </c>
      <c r="C157" s="23" t="s">
        <v>11495</v>
      </c>
      <c r="D157" s="23" t="s">
        <v>13089</v>
      </c>
      <c r="E157" s="56"/>
      <c r="F157" t="str">
        <f t="shared" si="3"/>
        <v>622848119875821047190</v>
      </c>
      <c r="G157" s="56">
        <v>90</v>
      </c>
      <c r="H157" s="23" t="s">
        <v>13090</v>
      </c>
      <c r="I157" s="23" t="s">
        <v>13404</v>
      </c>
      <c r="J157" s="23" t="s">
        <v>2831</v>
      </c>
      <c r="K157" s="23" t="s">
        <v>5039</v>
      </c>
      <c r="L157" s="23" t="s">
        <v>88</v>
      </c>
      <c r="M157" s="23" t="s">
        <v>10381</v>
      </c>
      <c r="N157" s="23" t="s">
        <v>10322</v>
      </c>
      <c r="O157" s="23" t="s">
        <v>11495</v>
      </c>
      <c r="P157">
        <f>VLOOKUP(F157,银行退!U:V,2,FALSE)</f>
        <v>90</v>
      </c>
    </row>
    <row r="158" spans="1:16" hidden="1">
      <c r="A158" s="23" t="s">
        <v>11495</v>
      </c>
      <c r="B158" s="23" t="s">
        <v>13405</v>
      </c>
      <c r="C158" s="23" t="s">
        <v>11495</v>
      </c>
      <c r="D158" s="23" t="s">
        <v>13089</v>
      </c>
      <c r="E158" s="56"/>
      <c r="F158" t="str">
        <f t="shared" si="3"/>
        <v>6226222204044759200</v>
      </c>
      <c r="G158" s="56">
        <v>200</v>
      </c>
      <c r="H158" s="23" t="s">
        <v>13090</v>
      </c>
      <c r="I158" s="23" t="s">
        <v>13406</v>
      </c>
      <c r="J158" s="23" t="s">
        <v>2774</v>
      </c>
      <c r="K158" s="23" t="s">
        <v>5085</v>
      </c>
      <c r="L158" s="23" t="s">
        <v>88</v>
      </c>
      <c r="M158" s="23" t="s">
        <v>10331</v>
      </c>
      <c r="N158" s="23" t="s">
        <v>10322</v>
      </c>
      <c r="O158" s="23" t="s">
        <v>11495</v>
      </c>
      <c r="P158">
        <f>VLOOKUP(F158,银行退!U:V,2,FALSE)</f>
        <v>200</v>
      </c>
    </row>
    <row r="159" spans="1:16" hidden="1">
      <c r="A159" s="23" t="s">
        <v>11495</v>
      </c>
      <c r="B159" s="23" t="s">
        <v>13407</v>
      </c>
      <c r="C159" s="23" t="s">
        <v>11495</v>
      </c>
      <c r="D159" s="23" t="s">
        <v>13089</v>
      </c>
      <c r="E159" s="56"/>
      <c r="F159" t="str">
        <f t="shared" si="3"/>
        <v>621226250500064269096</v>
      </c>
      <c r="G159" s="56">
        <v>96</v>
      </c>
      <c r="H159" s="23" t="s">
        <v>13090</v>
      </c>
      <c r="I159" s="23" t="s">
        <v>13408</v>
      </c>
      <c r="J159" s="23" t="s">
        <v>2851</v>
      </c>
      <c r="K159" s="23" t="s">
        <v>5040</v>
      </c>
      <c r="L159" s="23" t="s">
        <v>88</v>
      </c>
      <c r="M159" s="23" t="s">
        <v>10351</v>
      </c>
      <c r="N159" s="23" t="s">
        <v>10322</v>
      </c>
      <c r="O159" s="23" t="s">
        <v>11495</v>
      </c>
      <c r="P159">
        <f>VLOOKUP(F159,银行退!U:V,2,FALSE)</f>
        <v>96</v>
      </c>
    </row>
    <row r="160" spans="1:16" hidden="1">
      <c r="A160" s="23" t="s">
        <v>11495</v>
      </c>
      <c r="B160" s="23" t="s">
        <v>13409</v>
      </c>
      <c r="C160" s="23" t="s">
        <v>11495</v>
      </c>
      <c r="D160" s="23" t="s">
        <v>13089</v>
      </c>
      <c r="E160" s="56"/>
      <c r="F160" t="str">
        <f t="shared" si="3"/>
        <v>6223691845589989292</v>
      </c>
      <c r="G160" s="56">
        <v>292</v>
      </c>
      <c r="H160" s="23" t="s">
        <v>13090</v>
      </c>
      <c r="I160" s="23" t="s">
        <v>13410</v>
      </c>
      <c r="J160" s="23" t="s">
        <v>2887</v>
      </c>
      <c r="K160" s="23" t="s">
        <v>5041</v>
      </c>
      <c r="L160" s="23" t="s">
        <v>88</v>
      </c>
      <c r="M160" s="23" t="s">
        <v>10657</v>
      </c>
      <c r="N160" s="23" t="s">
        <v>10656</v>
      </c>
      <c r="O160" s="23" t="s">
        <v>11495</v>
      </c>
      <c r="P160">
        <f>VLOOKUP(F160,银行退!U:V,2,FALSE)</f>
        <v>292</v>
      </c>
    </row>
    <row r="161" spans="1:16" s="54" customFormat="1" hidden="1">
      <c r="A161" s="23" t="s">
        <v>11495</v>
      </c>
      <c r="B161" s="23" t="s">
        <v>13411</v>
      </c>
      <c r="C161" s="23" t="s">
        <v>11495</v>
      </c>
      <c r="D161" s="23" t="s">
        <v>13089</v>
      </c>
      <c r="E161" s="56"/>
      <c r="F161" t="str">
        <f t="shared" si="3"/>
        <v>6223691845589989405</v>
      </c>
      <c r="G161" s="56">
        <v>405</v>
      </c>
      <c r="H161" s="23" t="s">
        <v>13090</v>
      </c>
      <c r="I161" s="23" t="s">
        <v>13412</v>
      </c>
      <c r="J161" s="23" t="s">
        <v>2887</v>
      </c>
      <c r="K161" s="23" t="s">
        <v>5041</v>
      </c>
      <c r="L161" s="23" t="s">
        <v>88</v>
      </c>
      <c r="M161" s="23" t="s">
        <v>10657</v>
      </c>
      <c r="N161" s="23" t="s">
        <v>10656</v>
      </c>
      <c r="O161" s="23" t="s">
        <v>11495</v>
      </c>
      <c r="P161">
        <f>VLOOKUP(F161,银行退!U:V,2,FALSE)</f>
        <v>405</v>
      </c>
    </row>
    <row r="162" spans="1:16" s="54" customFormat="1" hidden="1">
      <c r="A162" s="23" t="s">
        <v>11495</v>
      </c>
      <c r="B162" s="23" t="s">
        <v>13413</v>
      </c>
      <c r="C162" s="23" t="s">
        <v>11495</v>
      </c>
      <c r="D162" s="23" t="s">
        <v>13089</v>
      </c>
      <c r="E162" s="56"/>
      <c r="F162" t="str">
        <f t="shared" si="3"/>
        <v>6217003860013071897150</v>
      </c>
      <c r="G162" s="56">
        <v>150</v>
      </c>
      <c r="H162" s="23" t="s">
        <v>13090</v>
      </c>
      <c r="I162" s="23" t="s">
        <v>13414</v>
      </c>
      <c r="J162" s="23" t="s">
        <v>2898</v>
      </c>
      <c r="K162" s="23" t="s">
        <v>5043</v>
      </c>
      <c r="L162" s="23" t="s">
        <v>88</v>
      </c>
      <c r="M162" s="23" t="s">
        <v>10348</v>
      </c>
      <c r="N162" s="23" t="s">
        <v>10322</v>
      </c>
      <c r="O162" s="23" t="s">
        <v>11495</v>
      </c>
      <c r="P162">
        <f>VLOOKUP(F162,银行退!U:V,2,FALSE)</f>
        <v>150</v>
      </c>
    </row>
    <row r="163" spans="1:16" hidden="1">
      <c r="A163" s="23" t="s">
        <v>11495</v>
      </c>
      <c r="B163" s="23" t="s">
        <v>13415</v>
      </c>
      <c r="C163" s="23" t="s">
        <v>11495</v>
      </c>
      <c r="D163" s="23" t="s">
        <v>13089</v>
      </c>
      <c r="E163" s="56"/>
      <c r="F163" t="str">
        <f t="shared" si="3"/>
        <v>62223702018630953000</v>
      </c>
      <c r="G163" s="56">
        <v>3000</v>
      </c>
      <c r="H163" s="23" t="s">
        <v>13090</v>
      </c>
      <c r="I163" s="23" t="s">
        <v>13416</v>
      </c>
      <c r="J163" s="23" t="s">
        <v>2924</v>
      </c>
      <c r="K163" s="23" t="s">
        <v>5044</v>
      </c>
      <c r="L163" s="23" t="s">
        <v>88</v>
      </c>
      <c r="M163" s="23" t="s">
        <v>10351</v>
      </c>
      <c r="N163" s="23" t="s">
        <v>10322</v>
      </c>
      <c r="O163" s="23" t="s">
        <v>11495</v>
      </c>
      <c r="P163">
        <f>VLOOKUP(F163,银行退!U:V,2,FALSE)</f>
        <v>3000</v>
      </c>
    </row>
    <row r="164" spans="1:16" hidden="1">
      <c r="A164" s="23" t="s">
        <v>11495</v>
      </c>
      <c r="B164" s="23" t="s">
        <v>13417</v>
      </c>
      <c r="C164" s="23" t="s">
        <v>11495</v>
      </c>
      <c r="D164" s="23" t="s">
        <v>13101</v>
      </c>
      <c r="E164" s="56"/>
      <c r="F164" t="str">
        <f t="shared" si="3"/>
        <v>62148088010001768223100</v>
      </c>
      <c r="G164" s="56">
        <v>3100</v>
      </c>
      <c r="H164" s="23" t="s">
        <v>13418</v>
      </c>
      <c r="I164" s="23" t="s">
        <v>13419</v>
      </c>
      <c r="J164" s="23" t="s">
        <v>2924</v>
      </c>
      <c r="K164" s="23" t="s">
        <v>8071</v>
      </c>
      <c r="L164" s="23" t="s">
        <v>88</v>
      </c>
      <c r="M164" s="23" t="s">
        <v>11552</v>
      </c>
      <c r="N164" s="23" t="s">
        <v>11551</v>
      </c>
      <c r="O164" s="23" t="s">
        <v>11495</v>
      </c>
      <c r="P164">
        <f>VLOOKUP(F164,银行退!U:V,2,FALSE)</f>
        <v>3100</v>
      </c>
    </row>
    <row r="165" spans="1:16" hidden="1">
      <c r="A165" s="23" t="s">
        <v>11495</v>
      </c>
      <c r="B165" s="23" t="s">
        <v>13420</v>
      </c>
      <c r="C165" s="23" t="s">
        <v>11495</v>
      </c>
      <c r="D165" s="23" t="s">
        <v>13089</v>
      </c>
      <c r="E165" s="56"/>
      <c r="F165" t="str">
        <f t="shared" si="3"/>
        <v>62257806017727371000</v>
      </c>
      <c r="G165" s="56">
        <v>1000</v>
      </c>
      <c r="H165" s="23" t="s">
        <v>13090</v>
      </c>
      <c r="I165" s="23" t="s">
        <v>13421</v>
      </c>
      <c r="J165" s="23" t="s">
        <v>2893</v>
      </c>
      <c r="K165" s="23" t="s">
        <v>5042</v>
      </c>
      <c r="L165" s="23" t="s">
        <v>88</v>
      </c>
      <c r="M165" s="23" t="s">
        <v>10</v>
      </c>
      <c r="N165" s="23" t="s">
        <v>10335</v>
      </c>
      <c r="O165" s="23" t="s">
        <v>11495</v>
      </c>
      <c r="P165">
        <f>VLOOKUP(F165,银行退!U:V,2,FALSE)</f>
        <v>1000</v>
      </c>
    </row>
    <row r="166" spans="1:16" hidden="1">
      <c r="A166" s="23" t="s">
        <v>11495</v>
      </c>
      <c r="B166" s="23" t="s">
        <v>13422</v>
      </c>
      <c r="C166" s="23" t="s">
        <v>11495</v>
      </c>
      <c r="D166" s="23" t="s">
        <v>13089</v>
      </c>
      <c r="E166" s="56"/>
      <c r="F166" t="str">
        <f t="shared" si="3"/>
        <v>62257806017727379000</v>
      </c>
      <c r="G166" s="56">
        <v>9000</v>
      </c>
      <c r="H166" s="23" t="s">
        <v>13090</v>
      </c>
      <c r="I166" s="23" t="s">
        <v>13423</v>
      </c>
      <c r="J166" s="23" t="s">
        <v>2893</v>
      </c>
      <c r="K166" s="23" t="s">
        <v>5042</v>
      </c>
      <c r="L166" s="23" t="s">
        <v>88</v>
      </c>
      <c r="M166" s="23" t="s">
        <v>10</v>
      </c>
      <c r="N166" s="23" t="s">
        <v>10335</v>
      </c>
      <c r="O166" s="23" t="s">
        <v>11495</v>
      </c>
      <c r="P166">
        <f>VLOOKUP(F166,银行退!U:V,2,FALSE)</f>
        <v>9000</v>
      </c>
    </row>
    <row r="167" spans="1:16" hidden="1">
      <c r="A167" s="23" t="s">
        <v>11495</v>
      </c>
      <c r="B167" s="23" t="s">
        <v>13424</v>
      </c>
      <c r="C167" s="23" t="s">
        <v>11495</v>
      </c>
      <c r="D167" s="23" t="s">
        <v>13089</v>
      </c>
      <c r="E167" s="56"/>
      <c r="F167" t="str">
        <f t="shared" si="3"/>
        <v>6217003890001061477500</v>
      </c>
      <c r="G167" s="56">
        <v>500</v>
      </c>
      <c r="H167" s="23" t="s">
        <v>13090</v>
      </c>
      <c r="I167" s="23" t="s">
        <v>13425</v>
      </c>
      <c r="J167" s="23" t="s">
        <v>185</v>
      </c>
      <c r="K167" s="23" t="s">
        <v>248</v>
      </c>
      <c r="L167" s="23" t="s">
        <v>88</v>
      </c>
      <c r="M167" s="23" t="s">
        <v>10348</v>
      </c>
      <c r="N167" s="23" t="s">
        <v>10322</v>
      </c>
      <c r="O167" s="23" t="s">
        <v>11495</v>
      </c>
      <c r="P167">
        <f>VLOOKUP(F167,银行退!U:V,2,FALSE)</f>
        <v>500</v>
      </c>
    </row>
    <row r="168" spans="1:16" hidden="1">
      <c r="A168" s="23" t="s">
        <v>11495</v>
      </c>
      <c r="B168" s="23" t="s">
        <v>13426</v>
      </c>
      <c r="C168" s="23" t="s">
        <v>11495</v>
      </c>
      <c r="D168" s="23" t="s">
        <v>13089</v>
      </c>
      <c r="E168" s="56"/>
      <c r="F168" t="str">
        <f t="shared" si="3"/>
        <v>62268800057817867273</v>
      </c>
      <c r="G168" s="56">
        <v>7273</v>
      </c>
      <c r="H168" s="23" t="s">
        <v>13090</v>
      </c>
      <c r="I168" s="23" t="s">
        <v>13427</v>
      </c>
      <c r="J168" s="23" t="s">
        <v>2940</v>
      </c>
      <c r="K168" s="23" t="s">
        <v>5045</v>
      </c>
      <c r="L168" s="23" t="s">
        <v>88</v>
      </c>
      <c r="M168" s="23" t="s">
        <v>10370</v>
      </c>
      <c r="N168" s="23" t="s">
        <v>10369</v>
      </c>
      <c r="O168" s="23" t="s">
        <v>11495</v>
      </c>
      <c r="P168">
        <f>VLOOKUP(F168,银行退!U:V,2,FALSE)</f>
        <v>7273</v>
      </c>
    </row>
    <row r="169" spans="1:16" hidden="1">
      <c r="A169" s="23" t="s">
        <v>11495</v>
      </c>
      <c r="B169" s="23" t="s">
        <v>13428</v>
      </c>
      <c r="C169" s="23" t="s">
        <v>11495</v>
      </c>
      <c r="D169" s="23" t="s">
        <v>13089</v>
      </c>
      <c r="E169" s="56"/>
      <c r="F169" t="str">
        <f t="shared" si="3"/>
        <v>622188730000497879567</v>
      </c>
      <c r="G169" s="56">
        <v>67</v>
      </c>
      <c r="H169" s="23" t="s">
        <v>13090</v>
      </c>
      <c r="I169" s="23" t="s">
        <v>13429</v>
      </c>
      <c r="J169" s="23" t="s">
        <v>2970</v>
      </c>
      <c r="K169" s="23" t="s">
        <v>5046</v>
      </c>
      <c r="L169" s="23" t="s">
        <v>88</v>
      </c>
      <c r="M169" s="23" t="s">
        <v>10356</v>
      </c>
      <c r="N169" s="23" t="s">
        <v>10322</v>
      </c>
      <c r="O169" s="23" t="s">
        <v>11495</v>
      </c>
      <c r="P169">
        <f>VLOOKUP(F169,银行退!U:V,2,FALSE)</f>
        <v>67</v>
      </c>
    </row>
    <row r="170" spans="1:16" hidden="1">
      <c r="A170" s="23" t="s">
        <v>11495</v>
      </c>
      <c r="B170" s="23" t="s">
        <v>13430</v>
      </c>
      <c r="C170" s="23" t="s">
        <v>11495</v>
      </c>
      <c r="D170" s="23" t="s">
        <v>13089</v>
      </c>
      <c r="E170" s="56"/>
      <c r="F170" t="str">
        <f t="shared" si="3"/>
        <v>6231900000097585000490</v>
      </c>
      <c r="G170" s="56">
        <v>490</v>
      </c>
      <c r="H170" s="23" t="s">
        <v>13090</v>
      </c>
      <c r="I170" s="23" t="s">
        <v>13431</v>
      </c>
      <c r="J170" s="23" t="s">
        <v>2987</v>
      </c>
      <c r="K170" s="23" t="s">
        <v>5047</v>
      </c>
      <c r="L170" s="23" t="s">
        <v>88</v>
      </c>
      <c r="M170" s="23" t="s">
        <v>10657</v>
      </c>
      <c r="N170" s="23" t="s">
        <v>10656</v>
      </c>
      <c r="O170" s="23" t="s">
        <v>11495</v>
      </c>
      <c r="P170">
        <f>VLOOKUP(F170,银行退!U:V,2,FALSE)</f>
        <v>490</v>
      </c>
    </row>
    <row r="171" spans="1:16" hidden="1">
      <c r="A171" s="23" t="s">
        <v>11495</v>
      </c>
      <c r="B171" s="23" t="s">
        <v>13432</v>
      </c>
      <c r="C171" s="23" t="s">
        <v>11495</v>
      </c>
      <c r="D171" s="23" t="s">
        <v>13089</v>
      </c>
      <c r="E171" s="56"/>
      <c r="F171" t="str">
        <f t="shared" si="3"/>
        <v>6223691894438427994</v>
      </c>
      <c r="G171" s="56">
        <v>994</v>
      </c>
      <c r="H171" s="23" t="s">
        <v>13090</v>
      </c>
      <c r="I171" s="23" t="s">
        <v>13433</v>
      </c>
      <c r="J171" s="23" t="s">
        <v>3009</v>
      </c>
      <c r="K171" s="23" t="s">
        <v>5048</v>
      </c>
      <c r="L171" s="23" t="s">
        <v>88</v>
      </c>
      <c r="M171" s="23" t="s">
        <v>10657</v>
      </c>
      <c r="N171" s="23" t="s">
        <v>10656</v>
      </c>
      <c r="O171" s="23" t="s">
        <v>11495</v>
      </c>
      <c r="P171">
        <f>VLOOKUP(F171,银行退!U:V,2,FALSE)</f>
        <v>994</v>
      </c>
    </row>
    <row r="172" spans="1:16" hidden="1">
      <c r="A172" s="23" t="s">
        <v>11591</v>
      </c>
      <c r="B172" s="23" t="s">
        <v>13434</v>
      </c>
      <c r="C172" s="23" t="s">
        <v>11591</v>
      </c>
      <c r="D172" s="23" t="s">
        <v>13089</v>
      </c>
      <c r="E172" s="56"/>
      <c r="F172" t="str">
        <f t="shared" si="3"/>
        <v>62218873000420166241832</v>
      </c>
      <c r="G172" s="56">
        <v>1832</v>
      </c>
      <c r="H172" s="23" t="s">
        <v>13090</v>
      </c>
      <c r="I172" s="23" t="s">
        <v>13435</v>
      </c>
      <c r="J172" s="23" t="s">
        <v>3037</v>
      </c>
      <c r="K172" s="23" t="s">
        <v>5049</v>
      </c>
      <c r="L172" s="23" t="s">
        <v>88</v>
      </c>
      <c r="M172" s="23" t="s">
        <v>10356</v>
      </c>
      <c r="N172" s="23" t="s">
        <v>10322</v>
      </c>
      <c r="O172" s="23" t="s">
        <v>11591</v>
      </c>
      <c r="P172">
        <f>VLOOKUP(F172,银行退!U:V,2,FALSE)</f>
        <v>1832</v>
      </c>
    </row>
    <row r="173" spans="1:16" hidden="1">
      <c r="A173" s="23" t="s">
        <v>11591</v>
      </c>
      <c r="B173" s="23" t="s">
        <v>13436</v>
      </c>
      <c r="C173" s="23" t="s">
        <v>11591</v>
      </c>
      <c r="D173" s="23" t="s">
        <v>13089</v>
      </c>
      <c r="E173" s="56"/>
      <c r="F173" t="str">
        <f t="shared" si="3"/>
        <v>623190002000082165621</v>
      </c>
      <c r="G173" s="56">
        <v>21</v>
      </c>
      <c r="H173" s="23" t="s">
        <v>13090</v>
      </c>
      <c r="I173" s="23" t="s">
        <v>13437</v>
      </c>
      <c r="J173" s="23" t="s">
        <v>3051</v>
      </c>
      <c r="K173" s="23" t="s">
        <v>5050</v>
      </c>
      <c r="L173" s="23" t="s">
        <v>88</v>
      </c>
      <c r="M173" s="23" t="s">
        <v>10657</v>
      </c>
      <c r="N173" s="23" t="s">
        <v>10656</v>
      </c>
      <c r="O173" s="23" t="s">
        <v>11591</v>
      </c>
      <c r="P173">
        <f>VLOOKUP(F173,银行退!U:V,2,FALSE)</f>
        <v>21</v>
      </c>
    </row>
    <row r="174" spans="1:16" hidden="1">
      <c r="A174" s="23" t="s">
        <v>11591</v>
      </c>
      <c r="B174" s="23" t="s">
        <v>13438</v>
      </c>
      <c r="C174" s="23" t="s">
        <v>11591</v>
      </c>
      <c r="D174" s="23" t="s">
        <v>13089</v>
      </c>
      <c r="E174" s="56"/>
      <c r="F174" t="str">
        <f t="shared" si="3"/>
        <v>62319000000415799689597</v>
      </c>
      <c r="G174" s="56">
        <v>9597</v>
      </c>
      <c r="H174" s="23" t="s">
        <v>13090</v>
      </c>
      <c r="I174" s="23" t="s">
        <v>13439</v>
      </c>
      <c r="J174" s="23" t="s">
        <v>3062</v>
      </c>
      <c r="K174" s="23" t="s">
        <v>5051</v>
      </c>
      <c r="L174" s="23" t="s">
        <v>88</v>
      </c>
      <c r="M174" s="23" t="s">
        <v>10657</v>
      </c>
      <c r="N174" s="23" t="s">
        <v>10656</v>
      </c>
      <c r="O174" s="23" t="s">
        <v>11591</v>
      </c>
      <c r="P174">
        <f>VLOOKUP(F174,银行退!U:V,2,FALSE)</f>
        <v>9597</v>
      </c>
    </row>
    <row r="175" spans="1:16" hidden="1">
      <c r="A175" s="23" t="s">
        <v>11591</v>
      </c>
      <c r="B175" s="23" t="s">
        <v>13440</v>
      </c>
      <c r="C175" s="23" t="s">
        <v>11591</v>
      </c>
      <c r="D175" s="23" t="s">
        <v>13089</v>
      </c>
      <c r="E175" s="56"/>
      <c r="F175" t="str">
        <f t="shared" si="3"/>
        <v>6217862700000217436300</v>
      </c>
      <c r="G175" s="56">
        <v>300</v>
      </c>
      <c r="H175" s="23" t="s">
        <v>13090</v>
      </c>
      <c r="I175" s="23" t="s">
        <v>13441</v>
      </c>
      <c r="J175" s="23" t="s">
        <v>3040</v>
      </c>
      <c r="K175" s="23" t="s">
        <v>249</v>
      </c>
      <c r="L175" s="23" t="s">
        <v>88</v>
      </c>
      <c r="M175" s="23" t="s">
        <v>10359</v>
      </c>
      <c r="N175" s="23" t="s">
        <v>10322</v>
      </c>
      <c r="O175" s="23" t="s">
        <v>11591</v>
      </c>
      <c r="P175">
        <f>VLOOKUP(F175,银行退!U:V,2,FALSE)</f>
        <v>300</v>
      </c>
    </row>
    <row r="176" spans="1:16" hidden="1">
      <c r="A176" s="23" t="s">
        <v>11591</v>
      </c>
      <c r="B176" s="23" t="s">
        <v>13442</v>
      </c>
      <c r="C176" s="23" t="s">
        <v>11591</v>
      </c>
      <c r="D176" s="23" t="s">
        <v>13089</v>
      </c>
      <c r="E176" s="56"/>
      <c r="F176" t="str">
        <f t="shared" si="3"/>
        <v>6228481930563432910167</v>
      </c>
      <c r="G176" s="56">
        <v>167</v>
      </c>
      <c r="H176" s="23" t="s">
        <v>13090</v>
      </c>
      <c r="I176" s="23" t="s">
        <v>13443</v>
      </c>
      <c r="J176" s="23" t="s">
        <v>3083</v>
      </c>
      <c r="K176" s="23" t="s">
        <v>5054</v>
      </c>
      <c r="L176" s="23" t="s">
        <v>88</v>
      </c>
      <c r="M176" s="23" t="s">
        <v>10381</v>
      </c>
      <c r="N176" s="23" t="s">
        <v>10322</v>
      </c>
      <c r="O176" s="23" t="s">
        <v>11591</v>
      </c>
      <c r="P176">
        <f>VLOOKUP(F176,银行退!U:V,2,FALSE)</f>
        <v>167</v>
      </c>
    </row>
    <row r="177" spans="1:16" hidden="1">
      <c r="A177" s="23" t="s">
        <v>11591</v>
      </c>
      <c r="B177" s="23" t="s">
        <v>13444</v>
      </c>
      <c r="C177" s="23" t="s">
        <v>11591</v>
      </c>
      <c r="D177" s="23" t="s">
        <v>13089</v>
      </c>
      <c r="E177" s="56"/>
      <c r="F177" t="str">
        <f t="shared" si="3"/>
        <v>62148338800705718064</v>
      </c>
      <c r="G177" s="56">
        <v>8064</v>
      </c>
      <c r="H177" s="23" t="s">
        <v>13090</v>
      </c>
      <c r="I177" s="23" t="s">
        <v>13445</v>
      </c>
      <c r="J177" s="23" t="s">
        <v>3078</v>
      </c>
      <c r="K177" s="23" t="s">
        <v>5053</v>
      </c>
      <c r="L177" s="23" t="s">
        <v>88</v>
      </c>
      <c r="M177" s="23" t="s">
        <v>10</v>
      </c>
      <c r="N177" s="23" t="s">
        <v>10335</v>
      </c>
      <c r="O177" s="23" t="s">
        <v>11591</v>
      </c>
      <c r="P177">
        <f>VLOOKUP(F177,银行退!U:V,2,FALSE)</f>
        <v>8064</v>
      </c>
    </row>
    <row r="178" spans="1:16" hidden="1">
      <c r="A178" s="23" t="s">
        <v>11591</v>
      </c>
      <c r="B178" s="23" t="s">
        <v>13446</v>
      </c>
      <c r="C178" s="23" t="s">
        <v>11591</v>
      </c>
      <c r="D178" s="23" t="s">
        <v>13089</v>
      </c>
      <c r="E178" s="56"/>
      <c r="F178" t="str">
        <f t="shared" si="3"/>
        <v>62319000000406813511012</v>
      </c>
      <c r="G178" s="56">
        <v>1012</v>
      </c>
      <c r="H178" s="23" t="s">
        <v>13090</v>
      </c>
      <c r="I178" s="23" t="s">
        <v>13447</v>
      </c>
      <c r="J178" s="23" t="s">
        <v>3134</v>
      </c>
      <c r="K178" s="23" t="s">
        <v>5055</v>
      </c>
      <c r="L178" s="23" t="s">
        <v>88</v>
      </c>
      <c r="M178" s="23" t="s">
        <v>10657</v>
      </c>
      <c r="N178" s="23" t="s">
        <v>10656</v>
      </c>
      <c r="O178" s="23" t="s">
        <v>11591</v>
      </c>
      <c r="P178">
        <f>VLOOKUP(F178,银行退!U:V,2,FALSE)</f>
        <v>1012</v>
      </c>
    </row>
    <row r="179" spans="1:16" hidden="1">
      <c r="A179" s="23" t="s">
        <v>11591</v>
      </c>
      <c r="B179" s="23" t="s">
        <v>13448</v>
      </c>
      <c r="C179" s="23" t="s">
        <v>11591</v>
      </c>
      <c r="D179" s="23" t="s">
        <v>13089</v>
      </c>
      <c r="E179" s="56"/>
      <c r="F179" t="str">
        <f t="shared" si="3"/>
        <v>6231900020002680456225</v>
      </c>
      <c r="G179" s="56">
        <v>225</v>
      </c>
      <c r="H179" s="23" t="s">
        <v>13090</v>
      </c>
      <c r="I179" s="23" t="s">
        <v>13449</v>
      </c>
      <c r="J179" s="23" t="s">
        <v>3166</v>
      </c>
      <c r="K179" s="23" t="s">
        <v>5056</v>
      </c>
      <c r="L179" s="23" t="s">
        <v>88</v>
      </c>
      <c r="M179" s="23" t="s">
        <v>10657</v>
      </c>
      <c r="N179" s="23" t="s">
        <v>10656</v>
      </c>
      <c r="O179" s="23" t="s">
        <v>11591</v>
      </c>
      <c r="P179">
        <f>VLOOKUP(F179,银行退!U:V,2,FALSE)</f>
        <v>225</v>
      </c>
    </row>
    <row r="180" spans="1:16" hidden="1">
      <c r="A180" s="23" t="s">
        <v>11591</v>
      </c>
      <c r="B180" s="23" t="s">
        <v>13450</v>
      </c>
      <c r="C180" s="23" t="s">
        <v>11591</v>
      </c>
      <c r="D180" s="23" t="s">
        <v>13089</v>
      </c>
      <c r="E180" s="56"/>
      <c r="F180" t="str">
        <f t="shared" si="3"/>
        <v>623190000005759738328</v>
      </c>
      <c r="G180" s="56">
        <v>28</v>
      </c>
      <c r="H180" s="23" t="s">
        <v>13090</v>
      </c>
      <c r="I180" s="23" t="s">
        <v>13451</v>
      </c>
      <c r="J180" s="23" t="s">
        <v>11681</v>
      </c>
      <c r="K180" s="23" t="s">
        <v>5057</v>
      </c>
      <c r="L180" s="23" t="s">
        <v>88</v>
      </c>
      <c r="M180" s="23" t="s">
        <v>10657</v>
      </c>
      <c r="N180" s="23" t="s">
        <v>10656</v>
      </c>
      <c r="O180" s="23" t="s">
        <v>11591</v>
      </c>
      <c r="P180">
        <f>VLOOKUP(F180,银行退!U:V,2,FALSE)</f>
        <v>28</v>
      </c>
    </row>
    <row r="181" spans="1:16" hidden="1">
      <c r="A181" s="23" t="s">
        <v>11591</v>
      </c>
      <c r="B181" s="23" t="s">
        <v>13452</v>
      </c>
      <c r="C181" s="23" t="s">
        <v>11591</v>
      </c>
      <c r="D181" s="23" t="s">
        <v>13089</v>
      </c>
      <c r="E181" s="56"/>
      <c r="F181" t="str">
        <f t="shared" si="3"/>
        <v>6223082900661385950</v>
      </c>
      <c r="G181" s="56">
        <v>50</v>
      </c>
      <c r="H181" s="23" t="s">
        <v>13090</v>
      </c>
      <c r="I181" s="23" t="s">
        <v>13453</v>
      </c>
      <c r="J181" s="23" t="s">
        <v>3067</v>
      </c>
      <c r="K181" s="23" t="s">
        <v>5052</v>
      </c>
      <c r="L181" s="23" t="s">
        <v>88</v>
      </c>
      <c r="M181" s="23" t="s">
        <v>10351</v>
      </c>
      <c r="N181" s="23" t="s">
        <v>10322</v>
      </c>
      <c r="O181" s="23" t="s">
        <v>11591</v>
      </c>
      <c r="P181">
        <f>VLOOKUP(F181,银行退!U:V,2,FALSE)</f>
        <v>50</v>
      </c>
    </row>
    <row r="182" spans="1:16" hidden="1">
      <c r="A182" s="23" t="s">
        <v>11591</v>
      </c>
      <c r="B182" s="23" t="s">
        <v>13454</v>
      </c>
      <c r="C182" s="23" t="s">
        <v>11591</v>
      </c>
      <c r="D182" s="23" t="s">
        <v>13089</v>
      </c>
      <c r="E182" s="56"/>
      <c r="F182" t="str">
        <f t="shared" si="3"/>
        <v>62179873000001078835000</v>
      </c>
      <c r="G182" s="56">
        <v>5000</v>
      </c>
      <c r="H182" s="23" t="s">
        <v>13090</v>
      </c>
      <c r="I182" s="23" t="s">
        <v>13455</v>
      </c>
      <c r="J182" s="23" t="s">
        <v>276</v>
      </c>
      <c r="K182" s="23" t="s">
        <v>271</v>
      </c>
      <c r="L182" s="23" t="s">
        <v>88</v>
      </c>
      <c r="M182" s="23" t="s">
        <v>10356</v>
      </c>
      <c r="N182" s="23" t="s">
        <v>10322</v>
      </c>
      <c r="O182" s="23" t="s">
        <v>11591</v>
      </c>
      <c r="P182">
        <f>VLOOKUP(F182,银行退!U:V,2,FALSE)</f>
        <v>5000</v>
      </c>
    </row>
    <row r="183" spans="1:16">
      <c r="A183" s="23" t="s">
        <v>11722</v>
      </c>
      <c r="B183" s="23" t="s">
        <v>13456</v>
      </c>
      <c r="C183" s="23" t="s">
        <v>11722</v>
      </c>
      <c r="D183" s="23" t="s">
        <v>13089</v>
      </c>
      <c r="E183" s="56"/>
      <c r="F183" t="str">
        <f t="shared" si="3"/>
        <v>4984511233756350262</v>
      </c>
      <c r="G183" s="56">
        <v>262</v>
      </c>
      <c r="H183" s="23" t="s">
        <v>13090</v>
      </c>
      <c r="I183" s="23" t="s">
        <v>13457</v>
      </c>
      <c r="J183" s="23" t="s">
        <v>3173</v>
      </c>
      <c r="K183" s="23" t="s">
        <v>8322</v>
      </c>
      <c r="L183" s="23" t="s">
        <v>88</v>
      </c>
      <c r="M183" s="23" t="s">
        <v>10417</v>
      </c>
      <c r="N183" s="23" t="s">
        <v>10416</v>
      </c>
      <c r="O183" s="23" t="s">
        <v>11722</v>
      </c>
      <c r="P183">
        <f>VLOOKUP(F183,银行退!U:V,2,FALSE)</f>
        <v>262</v>
      </c>
    </row>
    <row r="184" spans="1:16">
      <c r="A184" s="23" t="s">
        <v>11722</v>
      </c>
      <c r="B184" s="23" t="s">
        <v>13458</v>
      </c>
      <c r="C184" s="23" t="s">
        <v>11722</v>
      </c>
      <c r="D184" s="23" t="s">
        <v>13089</v>
      </c>
      <c r="E184" s="56"/>
      <c r="F184" t="str">
        <f t="shared" si="3"/>
        <v>4984511233756350393</v>
      </c>
      <c r="G184" s="56">
        <v>393</v>
      </c>
      <c r="H184" s="23" t="s">
        <v>13090</v>
      </c>
      <c r="I184" s="23" t="s">
        <v>13459</v>
      </c>
      <c r="J184" s="23" t="s">
        <v>3173</v>
      </c>
      <c r="K184" s="23" t="s">
        <v>8322</v>
      </c>
      <c r="L184" s="23" t="s">
        <v>88</v>
      </c>
      <c r="M184" s="23" t="s">
        <v>10417</v>
      </c>
      <c r="N184" s="23" t="s">
        <v>10416</v>
      </c>
      <c r="O184" s="23" t="s">
        <v>11722</v>
      </c>
      <c r="P184">
        <f>VLOOKUP(F184,银行退!U:V,2,FALSE)</f>
        <v>393</v>
      </c>
    </row>
    <row r="185" spans="1:16">
      <c r="A185" s="23" t="s">
        <v>11722</v>
      </c>
      <c r="B185" s="23" t="s">
        <v>13460</v>
      </c>
      <c r="C185" s="23" t="s">
        <v>11722</v>
      </c>
      <c r="D185" s="23" t="s">
        <v>13089</v>
      </c>
      <c r="E185" s="56"/>
      <c r="F185" t="str">
        <f t="shared" si="3"/>
        <v>6212262512000822645300</v>
      </c>
      <c r="G185" s="56">
        <v>300</v>
      </c>
      <c r="H185" s="23" t="s">
        <v>13090</v>
      </c>
      <c r="I185" s="23" t="s">
        <v>13461</v>
      </c>
      <c r="J185" s="23" t="s">
        <v>3289</v>
      </c>
      <c r="K185" s="23" t="s">
        <v>5058</v>
      </c>
      <c r="L185" s="23" t="s">
        <v>88</v>
      </c>
      <c r="M185" s="23" t="s">
        <v>10351</v>
      </c>
      <c r="N185" s="23" t="s">
        <v>10322</v>
      </c>
      <c r="O185" s="23" t="s">
        <v>11722</v>
      </c>
      <c r="P185">
        <f>VLOOKUP(F185,银行退!U:V,2,FALSE)</f>
        <v>300</v>
      </c>
    </row>
    <row r="186" spans="1:16">
      <c r="A186" s="23" t="s">
        <v>11722</v>
      </c>
      <c r="B186" s="23" t="s">
        <v>13462</v>
      </c>
      <c r="C186" s="23" t="s">
        <v>11722</v>
      </c>
      <c r="D186" s="23" t="s">
        <v>13089</v>
      </c>
      <c r="E186" s="56"/>
      <c r="F186" t="str">
        <f t="shared" si="3"/>
        <v>6223691023829223220</v>
      </c>
      <c r="G186" s="56">
        <v>220</v>
      </c>
      <c r="H186" s="23" t="s">
        <v>13090</v>
      </c>
      <c r="I186" s="23" t="s">
        <v>13463</v>
      </c>
      <c r="J186" s="23" t="s">
        <v>3297</v>
      </c>
      <c r="K186" s="23" t="s">
        <v>5059</v>
      </c>
      <c r="L186" s="23" t="s">
        <v>88</v>
      </c>
      <c r="M186" s="23" t="s">
        <v>10657</v>
      </c>
      <c r="N186" s="23" t="s">
        <v>10656</v>
      </c>
      <c r="O186" s="23" t="s">
        <v>11722</v>
      </c>
      <c r="P186">
        <f>VLOOKUP(F186,银行退!U:V,2,FALSE)</f>
        <v>220</v>
      </c>
    </row>
    <row r="187" spans="1:16">
      <c r="A187" s="23" t="s">
        <v>11722</v>
      </c>
      <c r="B187" s="23" t="s">
        <v>13464</v>
      </c>
      <c r="C187" s="23" t="s">
        <v>11722</v>
      </c>
      <c r="D187" s="23" t="s">
        <v>13089</v>
      </c>
      <c r="E187" s="56"/>
      <c r="F187" t="str">
        <f t="shared" si="3"/>
        <v>621700386002450677423</v>
      </c>
      <c r="G187" s="56">
        <v>23</v>
      </c>
      <c r="H187" s="23" t="s">
        <v>13090</v>
      </c>
      <c r="I187" s="23" t="s">
        <v>13465</v>
      </c>
      <c r="J187" s="23" t="s">
        <v>3277</v>
      </c>
      <c r="K187" s="23" t="s">
        <v>8467</v>
      </c>
      <c r="L187" s="23" t="s">
        <v>88</v>
      </c>
      <c r="M187" s="23" t="s">
        <v>10348</v>
      </c>
      <c r="N187" s="23" t="s">
        <v>10322</v>
      </c>
      <c r="O187" s="23" t="s">
        <v>11722</v>
      </c>
      <c r="P187">
        <f>VLOOKUP(F187,银行退!U:V,2,FALSE)</f>
        <v>23</v>
      </c>
    </row>
    <row r="188" spans="1:16">
      <c r="A188" s="23" t="s">
        <v>11722</v>
      </c>
      <c r="B188" s="23" t="s">
        <v>13466</v>
      </c>
      <c r="C188" s="23" t="s">
        <v>11722</v>
      </c>
      <c r="D188" s="23" t="s">
        <v>13089</v>
      </c>
      <c r="E188" s="56"/>
      <c r="F188" t="str">
        <f t="shared" si="3"/>
        <v>621017800203988641223</v>
      </c>
      <c r="G188" s="56">
        <v>23</v>
      </c>
      <c r="H188" s="23" t="s">
        <v>13090</v>
      </c>
      <c r="I188" s="23" t="s">
        <v>13467</v>
      </c>
      <c r="J188" s="23" t="s">
        <v>3302</v>
      </c>
      <c r="K188" s="23" t="s">
        <v>5060</v>
      </c>
      <c r="L188" s="23" t="s">
        <v>88</v>
      </c>
      <c r="M188" s="23" t="s">
        <v>10657</v>
      </c>
      <c r="N188" s="23" t="s">
        <v>10656</v>
      </c>
      <c r="O188" s="23" t="s">
        <v>11722</v>
      </c>
      <c r="P188">
        <f>VLOOKUP(F188,银行退!U:V,2,FALSE)</f>
        <v>23</v>
      </c>
    </row>
    <row r="189" spans="1:16">
      <c r="A189" s="23" t="s">
        <v>11722</v>
      </c>
      <c r="B189" s="23" t="s">
        <v>13468</v>
      </c>
      <c r="C189" s="23" t="s">
        <v>11722</v>
      </c>
      <c r="D189" s="23" t="s">
        <v>13089</v>
      </c>
      <c r="E189" s="56"/>
      <c r="F189" t="str">
        <f t="shared" si="3"/>
        <v>6228930001012418715768</v>
      </c>
      <c r="G189" s="56">
        <v>768</v>
      </c>
      <c r="H189" s="23" t="s">
        <v>13090</v>
      </c>
      <c r="I189" s="23" t="s">
        <v>13469</v>
      </c>
      <c r="J189" s="23" t="s">
        <v>3266</v>
      </c>
      <c r="K189" s="23" t="s">
        <v>8455</v>
      </c>
      <c r="L189" s="23" t="s">
        <v>88</v>
      </c>
      <c r="M189" s="23" t="s">
        <v>10543</v>
      </c>
      <c r="N189" s="23" t="s">
        <v>10542</v>
      </c>
      <c r="O189" s="23" t="s">
        <v>11722</v>
      </c>
      <c r="P189">
        <f>VLOOKUP(F189,银行退!U:V,2,FALSE)</f>
        <v>768</v>
      </c>
    </row>
    <row r="190" spans="1:16">
      <c r="A190" s="23" t="s">
        <v>11722</v>
      </c>
      <c r="B190" s="23" t="s">
        <v>13470</v>
      </c>
      <c r="C190" s="23" t="s">
        <v>11722</v>
      </c>
      <c r="D190" s="23" t="s">
        <v>13089</v>
      </c>
      <c r="E190" s="56"/>
      <c r="F190" t="str">
        <f t="shared" si="3"/>
        <v>6231900000028111470300</v>
      </c>
      <c r="G190" s="56">
        <v>300</v>
      </c>
      <c r="H190" s="23" t="s">
        <v>13090</v>
      </c>
      <c r="I190" s="23" t="s">
        <v>13471</v>
      </c>
      <c r="J190" s="23" t="s">
        <v>3339</v>
      </c>
      <c r="K190" s="23" t="s">
        <v>5061</v>
      </c>
      <c r="L190" s="23" t="s">
        <v>88</v>
      </c>
      <c r="M190" s="23" t="s">
        <v>10657</v>
      </c>
      <c r="N190" s="23" t="s">
        <v>10656</v>
      </c>
      <c r="O190" s="23" t="s">
        <v>11722</v>
      </c>
      <c r="P190">
        <f>VLOOKUP(F190,银行退!U:V,2,FALSE)</f>
        <v>300</v>
      </c>
    </row>
    <row r="191" spans="1:16" s="54" customFormat="1">
      <c r="A191" s="23" t="s">
        <v>11722</v>
      </c>
      <c r="B191" s="23" t="s">
        <v>13472</v>
      </c>
      <c r="C191" s="23" t="s">
        <v>11722</v>
      </c>
      <c r="D191" s="23" t="s">
        <v>13089</v>
      </c>
      <c r="E191" s="56"/>
      <c r="F191" t="str">
        <f t="shared" si="3"/>
        <v>62236918452950179999</v>
      </c>
      <c r="G191" s="56">
        <v>9999</v>
      </c>
      <c r="H191" s="23" t="s">
        <v>13090</v>
      </c>
      <c r="I191" s="23" t="s">
        <v>13473</v>
      </c>
      <c r="J191" s="23" t="s">
        <v>11762</v>
      </c>
      <c r="K191" s="23" t="s">
        <v>5062</v>
      </c>
      <c r="L191" s="23" t="s">
        <v>88</v>
      </c>
      <c r="M191" s="23" t="s">
        <v>10657</v>
      </c>
      <c r="N191" s="23" t="s">
        <v>10656</v>
      </c>
      <c r="O191" s="23" t="s">
        <v>11722</v>
      </c>
      <c r="P191">
        <f>VLOOKUP(F191,银行退!U:V,2,FALSE)</f>
        <v>9999</v>
      </c>
    </row>
    <row r="192" spans="1:16">
      <c r="A192" s="23" t="s">
        <v>11722</v>
      </c>
      <c r="B192" s="23" t="s">
        <v>13474</v>
      </c>
      <c r="C192" s="23" t="s">
        <v>11722</v>
      </c>
      <c r="D192" s="23" t="s">
        <v>13089</v>
      </c>
      <c r="E192" s="56"/>
      <c r="F192" t="str">
        <f t="shared" si="3"/>
        <v>62218873000420166241832</v>
      </c>
      <c r="G192" s="56">
        <v>1832</v>
      </c>
      <c r="H192" s="23" t="s">
        <v>13090</v>
      </c>
      <c r="I192" s="23" t="s">
        <v>13475</v>
      </c>
      <c r="J192" s="23" t="s">
        <v>3037</v>
      </c>
      <c r="K192" s="23" t="s">
        <v>5049</v>
      </c>
      <c r="L192" s="23" t="s">
        <v>88</v>
      </c>
      <c r="M192" s="23" t="s">
        <v>10356</v>
      </c>
      <c r="N192" s="23" t="s">
        <v>10322</v>
      </c>
      <c r="O192" s="23" t="s">
        <v>11722</v>
      </c>
      <c r="P192">
        <f>VLOOKUP(F192,银行退!U:V,2,FALSE)</f>
        <v>1832</v>
      </c>
    </row>
    <row r="193" spans="1:16">
      <c r="A193" s="23" t="s">
        <v>11722</v>
      </c>
      <c r="B193" s="23" t="s">
        <v>13476</v>
      </c>
      <c r="C193" s="23" t="s">
        <v>11722</v>
      </c>
      <c r="D193" s="23" t="s">
        <v>13089</v>
      </c>
      <c r="E193" s="56"/>
      <c r="F193" t="str">
        <f t="shared" si="3"/>
        <v>625996024954056896</v>
      </c>
      <c r="G193" s="56">
        <v>96</v>
      </c>
      <c r="H193" s="23" t="s">
        <v>13090</v>
      </c>
      <c r="I193" s="23" t="s">
        <v>13477</v>
      </c>
      <c r="J193" s="23" t="s">
        <v>3383</v>
      </c>
      <c r="K193" s="23" t="s">
        <v>5064</v>
      </c>
      <c r="L193" s="23" t="s">
        <v>88</v>
      </c>
      <c r="M193" s="23" t="s">
        <v>10381</v>
      </c>
      <c r="N193" s="23" t="s">
        <v>10322</v>
      </c>
      <c r="O193" s="23" t="s">
        <v>11722</v>
      </c>
      <c r="P193">
        <f>VLOOKUP(F193,银行退!U:V,2,FALSE)</f>
        <v>96</v>
      </c>
    </row>
    <row r="194" spans="1:16">
      <c r="A194" s="23" t="s">
        <v>11722</v>
      </c>
      <c r="B194" s="23" t="s">
        <v>13478</v>
      </c>
      <c r="C194" s="23" t="s">
        <v>11722</v>
      </c>
      <c r="D194" s="23" t="s">
        <v>13089</v>
      </c>
      <c r="E194" s="56"/>
      <c r="F194" t="str">
        <f t="shared" ref="F194:F257" si="4">K194&amp;G194</f>
        <v>6217003970000711205700</v>
      </c>
      <c r="G194" s="56">
        <v>700</v>
      </c>
      <c r="H194" s="23" t="s">
        <v>13090</v>
      </c>
      <c r="I194" s="23" t="s">
        <v>13479</v>
      </c>
      <c r="J194" s="23" t="s">
        <v>3362</v>
      </c>
      <c r="K194" s="23" t="s">
        <v>5063</v>
      </c>
      <c r="L194" s="23" t="s">
        <v>88</v>
      </c>
      <c r="M194" s="23" t="s">
        <v>10348</v>
      </c>
      <c r="N194" s="23" t="s">
        <v>10322</v>
      </c>
      <c r="O194" s="23" t="s">
        <v>11722</v>
      </c>
      <c r="P194">
        <f>VLOOKUP(F194,银行退!U:V,2,FALSE)</f>
        <v>700</v>
      </c>
    </row>
    <row r="195" spans="1:16">
      <c r="A195" s="23" t="s">
        <v>11722</v>
      </c>
      <c r="B195" s="23" t="s">
        <v>13480</v>
      </c>
      <c r="C195" s="23" t="s">
        <v>11722</v>
      </c>
      <c r="D195" s="23" t="s">
        <v>13089</v>
      </c>
      <c r="E195" s="56"/>
      <c r="F195" t="str">
        <f t="shared" si="4"/>
        <v>62257583818991281200</v>
      </c>
      <c r="G195" s="56">
        <v>1200</v>
      </c>
      <c r="H195" s="23" t="s">
        <v>13090</v>
      </c>
      <c r="I195" s="23" t="s">
        <v>13481</v>
      </c>
      <c r="J195" s="23" t="s">
        <v>1023</v>
      </c>
      <c r="K195" s="23" t="s">
        <v>5011</v>
      </c>
      <c r="L195" s="23" t="s">
        <v>88</v>
      </c>
      <c r="M195" s="23" t="s">
        <v>10</v>
      </c>
      <c r="N195" s="23" t="s">
        <v>10335</v>
      </c>
      <c r="O195" s="23" t="s">
        <v>11722</v>
      </c>
      <c r="P195">
        <f>VLOOKUP(F195,银行退!U:V,2,FALSE)</f>
        <v>1200</v>
      </c>
    </row>
    <row r="196" spans="1:16">
      <c r="A196" s="23" t="s">
        <v>11722</v>
      </c>
      <c r="B196" s="23" t="s">
        <v>13482</v>
      </c>
      <c r="C196" s="23" t="s">
        <v>11722</v>
      </c>
      <c r="D196" s="23" t="s">
        <v>13089</v>
      </c>
      <c r="E196" s="56"/>
      <c r="F196" t="str">
        <f t="shared" si="4"/>
        <v>62284839680187431748922</v>
      </c>
      <c r="G196" s="56">
        <v>8922</v>
      </c>
      <c r="H196" s="23" t="s">
        <v>13090</v>
      </c>
      <c r="I196" s="23" t="s">
        <v>13483</v>
      </c>
      <c r="J196" s="23" t="s">
        <v>3434</v>
      </c>
      <c r="K196" s="23" t="s">
        <v>5065</v>
      </c>
      <c r="L196" s="23" t="s">
        <v>88</v>
      </c>
      <c r="M196" s="23" t="s">
        <v>10381</v>
      </c>
      <c r="N196" s="23" t="s">
        <v>10322</v>
      </c>
      <c r="O196" s="23" t="s">
        <v>11722</v>
      </c>
      <c r="P196">
        <f>VLOOKUP(F196,银行退!U:V,2,FALSE)</f>
        <v>8922</v>
      </c>
    </row>
    <row r="197" spans="1:16">
      <c r="A197" s="23" t="s">
        <v>11722</v>
      </c>
      <c r="B197" s="23" t="s">
        <v>13484</v>
      </c>
      <c r="C197" s="23" t="s">
        <v>11722</v>
      </c>
      <c r="D197" s="23" t="s">
        <v>13089</v>
      </c>
      <c r="E197" s="56"/>
      <c r="F197" t="str">
        <f t="shared" si="4"/>
        <v>6228483318593220976494</v>
      </c>
      <c r="G197" s="56">
        <v>494</v>
      </c>
      <c r="H197" s="23" t="s">
        <v>13090</v>
      </c>
      <c r="I197" s="23" t="s">
        <v>13485</v>
      </c>
      <c r="J197" s="23" t="s">
        <v>3445</v>
      </c>
      <c r="K197" s="23" t="s">
        <v>5067</v>
      </c>
      <c r="L197" s="23" t="s">
        <v>88</v>
      </c>
      <c r="M197" s="23" t="s">
        <v>10381</v>
      </c>
      <c r="N197" s="23" t="s">
        <v>10322</v>
      </c>
      <c r="O197" s="23" t="s">
        <v>11722</v>
      </c>
      <c r="P197">
        <f>VLOOKUP(F197,银行退!U:V,2,FALSE)</f>
        <v>494</v>
      </c>
    </row>
    <row r="198" spans="1:16">
      <c r="A198" s="23" t="s">
        <v>11722</v>
      </c>
      <c r="B198" s="23" t="s">
        <v>13486</v>
      </c>
      <c r="C198" s="23" t="s">
        <v>11722</v>
      </c>
      <c r="D198" s="23" t="s">
        <v>13089</v>
      </c>
      <c r="E198" s="56"/>
      <c r="F198" t="str">
        <f t="shared" si="4"/>
        <v>62230829006631463500</v>
      </c>
      <c r="G198" s="56">
        <v>500</v>
      </c>
      <c r="H198" s="23" t="s">
        <v>13090</v>
      </c>
      <c r="I198" s="23" t="s">
        <v>13487</v>
      </c>
      <c r="J198" s="23" t="s">
        <v>3434</v>
      </c>
      <c r="K198" s="23" t="s">
        <v>5066</v>
      </c>
      <c r="L198" s="23" t="s">
        <v>88</v>
      </c>
      <c r="M198" s="23" t="s">
        <v>10351</v>
      </c>
      <c r="N198" s="23" t="s">
        <v>10322</v>
      </c>
      <c r="O198" s="23" t="s">
        <v>11722</v>
      </c>
      <c r="P198">
        <f>VLOOKUP(F198,银行退!U:V,2,FALSE)</f>
        <v>500</v>
      </c>
    </row>
    <row r="199" spans="1:16">
      <c r="A199" s="23" t="s">
        <v>11722</v>
      </c>
      <c r="B199" s="23" t="s">
        <v>13488</v>
      </c>
      <c r="C199" s="23" t="s">
        <v>11722</v>
      </c>
      <c r="D199" s="23" t="s">
        <v>13089</v>
      </c>
      <c r="E199" s="56"/>
      <c r="F199" t="str">
        <f t="shared" si="4"/>
        <v>6231900000078254014376</v>
      </c>
      <c r="G199" s="56">
        <v>376</v>
      </c>
      <c r="H199" s="23" t="s">
        <v>13090</v>
      </c>
      <c r="I199" s="23" t="s">
        <v>13489</v>
      </c>
      <c r="J199" s="23" t="s">
        <v>3470</v>
      </c>
      <c r="K199" s="23" t="s">
        <v>5072</v>
      </c>
      <c r="L199" s="23" t="s">
        <v>88</v>
      </c>
      <c r="M199" s="23" t="s">
        <v>10657</v>
      </c>
      <c r="N199" s="23" t="s">
        <v>10656</v>
      </c>
      <c r="O199" s="23" t="s">
        <v>11722</v>
      </c>
      <c r="P199">
        <f>VLOOKUP(F199,银行退!U:V,2,FALSE)</f>
        <v>376</v>
      </c>
    </row>
    <row r="200" spans="1:16">
      <c r="A200" s="23" t="s">
        <v>11722</v>
      </c>
      <c r="B200" s="23" t="s">
        <v>13490</v>
      </c>
      <c r="C200" s="23" t="s">
        <v>11722</v>
      </c>
      <c r="D200" s="23" t="s">
        <v>13089</v>
      </c>
      <c r="E200" s="56"/>
      <c r="F200" t="str">
        <f t="shared" si="4"/>
        <v>628268000455040144</v>
      </c>
      <c r="G200" s="56">
        <v>44</v>
      </c>
      <c r="H200" s="23" t="s">
        <v>13090</v>
      </c>
      <c r="I200" s="23" t="s">
        <v>13491</v>
      </c>
      <c r="J200" s="23" t="s">
        <v>3455</v>
      </c>
      <c r="K200" s="23" t="s">
        <v>5069</v>
      </c>
      <c r="L200" s="23" t="s">
        <v>88</v>
      </c>
      <c r="M200" s="23" t="s">
        <v>10381</v>
      </c>
      <c r="N200" s="23" t="s">
        <v>10322</v>
      </c>
      <c r="O200" s="23" t="s">
        <v>11722</v>
      </c>
      <c r="P200">
        <f>VLOOKUP(F200,银行退!U:V,2,FALSE)</f>
        <v>44</v>
      </c>
    </row>
    <row r="201" spans="1:16">
      <c r="A201" s="23" t="s">
        <v>11722</v>
      </c>
      <c r="B201" s="23" t="s">
        <v>13492</v>
      </c>
      <c r="C201" s="23" t="s">
        <v>11722</v>
      </c>
      <c r="D201" s="23" t="s">
        <v>13089</v>
      </c>
      <c r="E201" s="56"/>
      <c r="F201" t="str">
        <f t="shared" si="4"/>
        <v>62170039200041090886</v>
      </c>
      <c r="G201" s="56">
        <v>6</v>
      </c>
      <c r="H201" s="23" t="s">
        <v>13090</v>
      </c>
      <c r="I201" s="23" t="s">
        <v>13493</v>
      </c>
      <c r="J201" s="23" t="s">
        <v>3474</v>
      </c>
      <c r="K201" s="23" t="s">
        <v>5073</v>
      </c>
      <c r="L201" s="23" t="s">
        <v>88</v>
      </c>
      <c r="M201" s="23" t="s">
        <v>10348</v>
      </c>
      <c r="N201" s="23" t="s">
        <v>10322</v>
      </c>
      <c r="O201" s="23" t="s">
        <v>11722</v>
      </c>
      <c r="P201">
        <f>VLOOKUP(F201,银行退!U:V,2,FALSE)</f>
        <v>6</v>
      </c>
    </row>
    <row r="202" spans="1:16">
      <c r="A202" s="23" t="s">
        <v>11722</v>
      </c>
      <c r="B202" s="23" t="s">
        <v>13494</v>
      </c>
      <c r="C202" s="23" t="s">
        <v>11722</v>
      </c>
      <c r="D202" s="23" t="s">
        <v>13089</v>
      </c>
      <c r="E202" s="56"/>
      <c r="F202" t="str">
        <f t="shared" si="4"/>
        <v>625802180708518092</v>
      </c>
      <c r="G202" s="56">
        <v>92</v>
      </c>
      <c r="H202" s="23" t="s">
        <v>13090</v>
      </c>
      <c r="I202" s="23" t="s">
        <v>13495</v>
      </c>
      <c r="J202" s="23" t="s">
        <v>3447</v>
      </c>
      <c r="K202" s="23" t="s">
        <v>5068</v>
      </c>
      <c r="L202" s="23" t="s">
        <v>88</v>
      </c>
      <c r="M202" s="23" t="s">
        <v>10</v>
      </c>
      <c r="N202" s="23" t="s">
        <v>10335</v>
      </c>
      <c r="O202" s="23" t="s">
        <v>11722</v>
      </c>
      <c r="P202">
        <f>VLOOKUP(F202,银行退!U:V,2,FALSE)</f>
        <v>92</v>
      </c>
    </row>
    <row r="203" spans="1:16">
      <c r="A203" s="23" t="s">
        <v>11722</v>
      </c>
      <c r="B203" s="23" t="s">
        <v>13496</v>
      </c>
      <c r="C203" s="23" t="s">
        <v>11722</v>
      </c>
      <c r="D203" s="23" t="s">
        <v>13089</v>
      </c>
      <c r="E203" s="56"/>
      <c r="F203" t="str">
        <f t="shared" si="4"/>
        <v>6214858713066553246</v>
      </c>
      <c r="G203" s="56">
        <v>246</v>
      </c>
      <c r="H203" s="23" t="s">
        <v>13090</v>
      </c>
      <c r="I203" s="23" t="s">
        <v>13497</v>
      </c>
      <c r="J203" s="23" t="s">
        <v>3489</v>
      </c>
      <c r="K203" s="23" t="s">
        <v>5075</v>
      </c>
      <c r="L203" s="23" t="s">
        <v>88</v>
      </c>
      <c r="M203" s="23" t="s">
        <v>10</v>
      </c>
      <c r="N203" s="23" t="s">
        <v>10335</v>
      </c>
      <c r="O203" s="23" t="s">
        <v>11722</v>
      </c>
      <c r="P203">
        <f>VLOOKUP(F203,银行退!U:V,2,FALSE)</f>
        <v>246</v>
      </c>
    </row>
    <row r="204" spans="1:16">
      <c r="A204" s="23" t="s">
        <v>11722</v>
      </c>
      <c r="B204" s="23" t="s">
        <v>13498</v>
      </c>
      <c r="C204" s="23" t="s">
        <v>11722</v>
      </c>
      <c r="D204" s="23" t="s">
        <v>13089</v>
      </c>
      <c r="E204" s="56"/>
      <c r="F204" t="str">
        <f t="shared" si="4"/>
        <v>528057161639110896</v>
      </c>
      <c r="G204" s="56">
        <v>96</v>
      </c>
      <c r="H204" s="23" t="s">
        <v>13090</v>
      </c>
      <c r="I204" s="23" t="s">
        <v>13499</v>
      </c>
      <c r="J204" s="23" t="s">
        <v>3487</v>
      </c>
      <c r="K204" s="23" t="s">
        <v>5074</v>
      </c>
      <c r="L204" s="23" t="s">
        <v>88</v>
      </c>
      <c r="M204" s="23" t="s">
        <v>10538</v>
      </c>
      <c r="N204" s="23" t="s">
        <v>10537</v>
      </c>
      <c r="O204" s="23" t="s">
        <v>11722</v>
      </c>
      <c r="P204">
        <f>VLOOKUP(F204,银行退!U:V,2,FALSE)</f>
        <v>96</v>
      </c>
    </row>
    <row r="205" spans="1:16" hidden="1">
      <c r="A205" s="23" t="s">
        <v>11964</v>
      </c>
      <c r="B205" s="23" t="s">
        <v>13500</v>
      </c>
      <c r="C205" s="23" t="s">
        <v>11964</v>
      </c>
      <c r="D205" s="23" t="s">
        <v>13089</v>
      </c>
      <c r="E205" s="56"/>
      <c r="F205" t="str">
        <f t="shared" si="4"/>
        <v>62284839703780812111250</v>
      </c>
      <c r="G205" s="56">
        <v>1250</v>
      </c>
      <c r="H205" s="23" t="s">
        <v>13090</v>
      </c>
      <c r="I205" s="23" t="s">
        <v>13501</v>
      </c>
      <c r="J205" s="23" t="s">
        <v>3621</v>
      </c>
      <c r="K205" s="23" t="s">
        <v>8869</v>
      </c>
      <c r="L205" s="23" t="s">
        <v>88</v>
      </c>
      <c r="M205" s="23" t="s">
        <v>10381</v>
      </c>
      <c r="N205" s="23" t="s">
        <v>10322</v>
      </c>
      <c r="O205" s="23" t="s">
        <v>11964</v>
      </c>
      <c r="P205">
        <f>VLOOKUP(F205,银行退!U:V,2,FALSE)</f>
        <v>1250</v>
      </c>
    </row>
    <row r="206" spans="1:16" hidden="1">
      <c r="A206" s="23" t="s">
        <v>11964</v>
      </c>
      <c r="B206" s="23" t="s">
        <v>13502</v>
      </c>
      <c r="C206" s="23" t="s">
        <v>11964</v>
      </c>
      <c r="D206" s="23" t="s">
        <v>13089</v>
      </c>
      <c r="E206" s="56"/>
      <c r="F206" t="str">
        <f t="shared" si="4"/>
        <v>6228483868591246472500</v>
      </c>
      <c r="G206" s="56">
        <v>500</v>
      </c>
      <c r="H206" s="23" t="s">
        <v>13090</v>
      </c>
      <c r="I206" s="23" t="s">
        <v>13503</v>
      </c>
      <c r="J206" s="23" t="s">
        <v>3585</v>
      </c>
      <c r="K206" s="23" t="s">
        <v>8827</v>
      </c>
      <c r="L206" s="23" t="s">
        <v>88</v>
      </c>
      <c r="M206" s="23" t="s">
        <v>10381</v>
      </c>
      <c r="N206" s="23" t="s">
        <v>10322</v>
      </c>
      <c r="O206" s="23" t="s">
        <v>11964</v>
      </c>
      <c r="P206">
        <f>VLOOKUP(F206,银行退!U:V,2,FALSE)</f>
        <v>500</v>
      </c>
    </row>
    <row r="207" spans="1:16" s="54" customFormat="1" hidden="1">
      <c r="A207" s="23" t="s">
        <v>11964</v>
      </c>
      <c r="B207" s="23" t="s">
        <v>13504</v>
      </c>
      <c r="C207" s="23" t="s">
        <v>11964</v>
      </c>
      <c r="D207" s="23" t="s">
        <v>13089</v>
      </c>
      <c r="E207" s="56"/>
      <c r="F207" t="str">
        <f t="shared" si="4"/>
        <v>62284808686093577771000</v>
      </c>
      <c r="G207" s="56">
        <v>1000</v>
      </c>
      <c r="H207" s="23" t="s">
        <v>13090</v>
      </c>
      <c r="I207" s="23" t="s">
        <v>13505</v>
      </c>
      <c r="J207" s="23" t="s">
        <v>3732</v>
      </c>
      <c r="K207" s="23" t="s">
        <v>8990</v>
      </c>
      <c r="L207" s="23" t="s">
        <v>88</v>
      </c>
      <c r="M207" s="23" t="s">
        <v>10381</v>
      </c>
      <c r="N207" s="23" t="s">
        <v>10322</v>
      </c>
      <c r="O207" s="23" t="s">
        <v>11964</v>
      </c>
      <c r="P207">
        <f>VLOOKUP(F207,银行退!U:V,2,FALSE)</f>
        <v>1000</v>
      </c>
    </row>
    <row r="208" spans="1:16" hidden="1">
      <c r="A208" s="23" t="s">
        <v>11964</v>
      </c>
      <c r="B208" s="23" t="s">
        <v>13506</v>
      </c>
      <c r="C208" s="23" t="s">
        <v>11964</v>
      </c>
      <c r="D208" s="23" t="s">
        <v>13089</v>
      </c>
      <c r="E208" s="56"/>
      <c r="F208" t="str">
        <f t="shared" si="4"/>
        <v>621033211000811387511</v>
      </c>
      <c r="G208" s="56">
        <v>11</v>
      </c>
      <c r="H208" s="23" t="s">
        <v>13090</v>
      </c>
      <c r="I208" s="23" t="s">
        <v>13507</v>
      </c>
      <c r="J208" s="23" t="s">
        <v>3543</v>
      </c>
      <c r="K208" s="23" t="s">
        <v>8779</v>
      </c>
      <c r="L208" s="23" t="s">
        <v>88</v>
      </c>
      <c r="M208" s="23" t="s">
        <v>11852</v>
      </c>
      <c r="N208" s="23" t="s">
        <v>11851</v>
      </c>
      <c r="O208" s="23" t="s">
        <v>11964</v>
      </c>
      <c r="P208">
        <f>VLOOKUP(F208,银行退!U:V,2,FALSE)</f>
        <v>11</v>
      </c>
    </row>
    <row r="209" spans="1:16" hidden="1">
      <c r="A209" s="23" t="s">
        <v>11964</v>
      </c>
      <c r="B209" s="23" t="s">
        <v>13508</v>
      </c>
      <c r="C209" s="23" t="s">
        <v>11964</v>
      </c>
      <c r="D209" s="23" t="s">
        <v>13089</v>
      </c>
      <c r="E209" s="56"/>
      <c r="F209" t="str">
        <f t="shared" si="4"/>
        <v>6212262502016028006167</v>
      </c>
      <c r="G209" s="56">
        <v>167</v>
      </c>
      <c r="H209" s="23" t="s">
        <v>13090</v>
      </c>
      <c r="I209" s="23" t="s">
        <v>13509</v>
      </c>
      <c r="J209" s="23" t="s">
        <v>3692</v>
      </c>
      <c r="K209" s="23" t="s">
        <v>8944</v>
      </c>
      <c r="L209" s="23" t="s">
        <v>88</v>
      </c>
      <c r="M209" s="23" t="s">
        <v>10351</v>
      </c>
      <c r="N209" s="23" t="s">
        <v>10322</v>
      </c>
      <c r="O209" s="23" t="s">
        <v>11964</v>
      </c>
      <c r="P209">
        <f>VLOOKUP(F209,银行退!U:V,2,FALSE)</f>
        <v>167</v>
      </c>
    </row>
    <row r="210" spans="1:16" hidden="1">
      <c r="A210" s="23" t="s">
        <v>11964</v>
      </c>
      <c r="B210" s="23" t="s">
        <v>13510</v>
      </c>
      <c r="C210" s="23" t="s">
        <v>11964</v>
      </c>
      <c r="D210" s="23" t="s">
        <v>13089</v>
      </c>
      <c r="E210" s="56"/>
      <c r="F210" t="str">
        <f t="shared" si="4"/>
        <v>6210178002002204007352</v>
      </c>
      <c r="G210" s="56">
        <v>352</v>
      </c>
      <c r="H210" s="23" t="s">
        <v>13090</v>
      </c>
      <c r="I210" s="23" t="s">
        <v>13511</v>
      </c>
      <c r="J210" s="23" t="s">
        <v>3786</v>
      </c>
      <c r="K210" s="23" t="s">
        <v>5087</v>
      </c>
      <c r="L210" s="23" t="s">
        <v>88</v>
      </c>
      <c r="M210" s="23" t="s">
        <v>10657</v>
      </c>
      <c r="N210" s="23" t="s">
        <v>10656</v>
      </c>
      <c r="O210" s="23" t="s">
        <v>11964</v>
      </c>
      <c r="P210">
        <f>VLOOKUP(F210,银行退!U:V,2,FALSE)</f>
        <v>352</v>
      </c>
    </row>
    <row r="211" spans="1:16" hidden="1">
      <c r="A211" s="23" t="s">
        <v>11964</v>
      </c>
      <c r="B211" s="23" t="s">
        <v>13512</v>
      </c>
      <c r="C211" s="23" t="s">
        <v>11964</v>
      </c>
      <c r="D211" s="23" t="s">
        <v>13089</v>
      </c>
      <c r="E211" s="56"/>
      <c r="F211" t="str">
        <f t="shared" si="4"/>
        <v>622848386088230811147</v>
      </c>
      <c r="G211" s="56">
        <v>47</v>
      </c>
      <c r="H211" s="23" t="s">
        <v>13090</v>
      </c>
      <c r="I211" s="23" t="s">
        <v>13513</v>
      </c>
      <c r="J211" s="23" t="s">
        <v>3815</v>
      </c>
      <c r="K211" s="23" t="s">
        <v>5089</v>
      </c>
      <c r="L211" s="23" t="s">
        <v>88</v>
      </c>
      <c r="M211" s="23" t="s">
        <v>10381</v>
      </c>
      <c r="N211" s="23" t="s">
        <v>10322</v>
      </c>
      <c r="O211" s="23" t="s">
        <v>11964</v>
      </c>
      <c r="P211">
        <f>VLOOKUP(F211,银行退!U:V,2,FALSE)</f>
        <v>47</v>
      </c>
    </row>
    <row r="212" spans="1:16" hidden="1">
      <c r="A212" s="23" t="s">
        <v>11964</v>
      </c>
      <c r="B212" s="23" t="s">
        <v>13514</v>
      </c>
      <c r="C212" s="23" t="s">
        <v>11964</v>
      </c>
      <c r="D212" s="23" t="s">
        <v>13089</v>
      </c>
      <c r="E212" s="56"/>
      <c r="F212" t="str">
        <f t="shared" si="4"/>
        <v>6212262511000198642532</v>
      </c>
      <c r="G212" s="56">
        <v>532</v>
      </c>
      <c r="H212" s="23" t="s">
        <v>13090</v>
      </c>
      <c r="I212" s="23" t="s">
        <v>13515</v>
      </c>
      <c r="J212" s="23" t="s">
        <v>3812</v>
      </c>
      <c r="K212" s="23" t="s">
        <v>5088</v>
      </c>
      <c r="L212" s="23" t="s">
        <v>88</v>
      </c>
      <c r="M212" s="23" t="s">
        <v>10351</v>
      </c>
      <c r="N212" s="23" t="s">
        <v>10322</v>
      </c>
      <c r="O212" s="23" t="s">
        <v>11964</v>
      </c>
      <c r="P212">
        <f>VLOOKUP(F212,银行退!U:V,2,FALSE)</f>
        <v>532</v>
      </c>
    </row>
    <row r="213" spans="1:16" hidden="1">
      <c r="A213" s="23" t="s">
        <v>11964</v>
      </c>
      <c r="B213" s="23" t="s">
        <v>13516</v>
      </c>
      <c r="C213" s="23" t="s">
        <v>11964</v>
      </c>
      <c r="D213" s="23" t="s">
        <v>13089</v>
      </c>
      <c r="E213" s="56"/>
      <c r="F213" t="str">
        <f t="shared" si="4"/>
        <v>6259579000016087124</v>
      </c>
      <c r="G213" s="56">
        <v>124</v>
      </c>
      <c r="H213" s="23" t="s">
        <v>13090</v>
      </c>
      <c r="I213" s="23" t="s">
        <v>13517</v>
      </c>
      <c r="J213" s="23" t="s">
        <v>3306</v>
      </c>
      <c r="K213" s="23" t="s">
        <v>8502</v>
      </c>
      <c r="L213" s="23" t="s">
        <v>88</v>
      </c>
      <c r="M213" s="23" t="s">
        <v>10417</v>
      </c>
      <c r="N213" s="23" t="s">
        <v>10416</v>
      </c>
      <c r="O213" s="23" t="s">
        <v>11964</v>
      </c>
      <c r="P213">
        <f>VLOOKUP(F213,银行退!U:V,2,FALSE)</f>
        <v>124</v>
      </c>
    </row>
    <row r="214" spans="1:16" hidden="1">
      <c r="A214" s="23" t="s">
        <v>11964</v>
      </c>
      <c r="B214" s="23" t="s">
        <v>13518</v>
      </c>
      <c r="C214" s="23" t="s">
        <v>11964</v>
      </c>
      <c r="D214" s="23" t="s">
        <v>13089</v>
      </c>
      <c r="E214" s="56"/>
      <c r="F214" t="str">
        <f t="shared" si="4"/>
        <v>6236683860003701237240</v>
      </c>
      <c r="G214" s="56">
        <v>240</v>
      </c>
      <c r="H214" s="23" t="s">
        <v>13090</v>
      </c>
      <c r="I214" s="23" t="s">
        <v>13519</v>
      </c>
      <c r="J214" s="23" t="s">
        <v>91</v>
      </c>
      <c r="K214" s="23" t="s">
        <v>84</v>
      </c>
      <c r="L214" s="23" t="s">
        <v>88</v>
      </c>
      <c r="M214" s="23" t="s">
        <v>10348</v>
      </c>
      <c r="N214" s="23" t="s">
        <v>10322</v>
      </c>
      <c r="O214" s="23" t="s">
        <v>11964</v>
      </c>
      <c r="P214">
        <f>VLOOKUP(F214,银行退!U:V,2,FALSE)</f>
        <v>240</v>
      </c>
    </row>
    <row r="215" spans="1:16" hidden="1">
      <c r="A215" s="23" t="s">
        <v>11964</v>
      </c>
      <c r="B215" s="23" t="s">
        <v>13520</v>
      </c>
      <c r="C215" s="23" t="s">
        <v>11964</v>
      </c>
      <c r="D215" s="23" t="s">
        <v>13089</v>
      </c>
      <c r="E215" s="56"/>
      <c r="F215" t="str">
        <f t="shared" si="4"/>
        <v>6217997070006942561257</v>
      </c>
      <c r="G215" s="56">
        <v>257</v>
      </c>
      <c r="H215" s="23" t="s">
        <v>13090</v>
      </c>
      <c r="I215" s="23" t="s">
        <v>13521</v>
      </c>
      <c r="J215" s="23" t="s">
        <v>3829</v>
      </c>
      <c r="K215" s="23" t="s">
        <v>5090</v>
      </c>
      <c r="L215" s="23" t="s">
        <v>88</v>
      </c>
      <c r="M215" s="23" t="s">
        <v>10356</v>
      </c>
      <c r="N215" s="23" t="s">
        <v>10322</v>
      </c>
      <c r="O215" s="23" t="s">
        <v>11964</v>
      </c>
      <c r="P215">
        <f>VLOOKUP(F215,银行退!U:V,2,FALSE)</f>
        <v>257</v>
      </c>
    </row>
    <row r="216" spans="1:16" hidden="1">
      <c r="A216" s="23" t="s">
        <v>11964</v>
      </c>
      <c r="B216" s="23" t="s">
        <v>13522</v>
      </c>
      <c r="C216" s="23" t="s">
        <v>11964</v>
      </c>
      <c r="D216" s="23" t="s">
        <v>13089</v>
      </c>
      <c r="E216" s="56"/>
      <c r="F216" t="str">
        <f t="shared" si="4"/>
        <v>6225768380011708700</v>
      </c>
      <c r="G216" s="56">
        <v>700</v>
      </c>
      <c r="H216" s="23" t="s">
        <v>13090</v>
      </c>
      <c r="I216" s="23" t="s">
        <v>13523</v>
      </c>
      <c r="J216" s="23" t="s">
        <v>3860</v>
      </c>
      <c r="K216" s="23" t="s">
        <v>5093</v>
      </c>
      <c r="L216" s="23" t="s">
        <v>88</v>
      </c>
      <c r="M216" s="23" t="s">
        <v>10</v>
      </c>
      <c r="N216" s="23" t="s">
        <v>10335</v>
      </c>
      <c r="O216" s="23" t="s">
        <v>11964</v>
      </c>
      <c r="P216">
        <f>VLOOKUP(F216,银行退!U:V,2,FALSE)</f>
        <v>700</v>
      </c>
    </row>
    <row r="217" spans="1:16" hidden="1">
      <c r="A217" s="23" t="s">
        <v>11964</v>
      </c>
      <c r="B217" s="23" t="s">
        <v>13524</v>
      </c>
      <c r="C217" s="23" t="s">
        <v>11964</v>
      </c>
      <c r="D217" s="23" t="s">
        <v>13089</v>
      </c>
      <c r="E217" s="56"/>
      <c r="F217" t="str">
        <f t="shared" si="4"/>
        <v>6212262516001027955583</v>
      </c>
      <c r="G217" s="56">
        <v>583</v>
      </c>
      <c r="H217" s="23" t="s">
        <v>13090</v>
      </c>
      <c r="I217" s="23" t="s">
        <v>13525</v>
      </c>
      <c r="J217" s="23" t="s">
        <v>282</v>
      </c>
      <c r="K217" s="23" t="s">
        <v>273</v>
      </c>
      <c r="L217" s="23" t="s">
        <v>88</v>
      </c>
      <c r="M217" s="23" t="s">
        <v>10351</v>
      </c>
      <c r="N217" s="23" t="s">
        <v>10322</v>
      </c>
      <c r="O217" s="23" t="s">
        <v>11964</v>
      </c>
      <c r="P217">
        <f>VLOOKUP(F217,银行退!U:V,2,FALSE)</f>
        <v>583</v>
      </c>
    </row>
    <row r="218" spans="1:16" hidden="1">
      <c r="A218" s="23" t="s">
        <v>11964</v>
      </c>
      <c r="B218" s="23" t="s">
        <v>13526</v>
      </c>
      <c r="C218" s="23" t="s">
        <v>11964</v>
      </c>
      <c r="D218" s="23" t="s">
        <v>13089</v>
      </c>
      <c r="E218" s="56"/>
      <c r="F218" t="str">
        <f t="shared" si="4"/>
        <v>6223691550544674520</v>
      </c>
      <c r="G218" s="56">
        <v>520</v>
      </c>
      <c r="H218" s="23" t="s">
        <v>13090</v>
      </c>
      <c r="I218" s="23" t="s">
        <v>13527</v>
      </c>
      <c r="J218" s="23" t="s">
        <v>3880</v>
      </c>
      <c r="K218" s="23" t="s">
        <v>5095</v>
      </c>
      <c r="L218" s="23" t="s">
        <v>88</v>
      </c>
      <c r="M218" s="23" t="s">
        <v>10657</v>
      </c>
      <c r="N218" s="23" t="s">
        <v>10656</v>
      </c>
      <c r="O218" s="23" t="s">
        <v>11964</v>
      </c>
      <c r="P218">
        <f>VLOOKUP(F218,银行退!U:V,2,FALSE)</f>
        <v>520</v>
      </c>
    </row>
    <row r="219" spans="1:16" hidden="1">
      <c r="A219" s="23" t="s">
        <v>11964</v>
      </c>
      <c r="B219" s="23" t="s">
        <v>13528</v>
      </c>
      <c r="C219" s="23" t="s">
        <v>11964</v>
      </c>
      <c r="D219" s="23" t="s">
        <v>13089</v>
      </c>
      <c r="E219" s="56"/>
      <c r="F219" t="str">
        <f t="shared" si="4"/>
        <v>6231900000068019849489</v>
      </c>
      <c r="G219" s="56">
        <v>489</v>
      </c>
      <c r="H219" s="23" t="s">
        <v>13090</v>
      </c>
      <c r="I219" s="23" t="s">
        <v>13529</v>
      </c>
      <c r="J219" s="23" t="s">
        <v>3885</v>
      </c>
      <c r="K219" s="23" t="s">
        <v>5096</v>
      </c>
      <c r="L219" s="23" t="s">
        <v>88</v>
      </c>
      <c r="M219" s="23" t="s">
        <v>10657</v>
      </c>
      <c r="N219" s="23" t="s">
        <v>10656</v>
      </c>
      <c r="O219" s="23" t="s">
        <v>11964</v>
      </c>
      <c r="P219">
        <f>VLOOKUP(F219,银行退!U:V,2,FALSE)</f>
        <v>489</v>
      </c>
    </row>
    <row r="220" spans="1:16" hidden="1">
      <c r="A220" s="23" t="s">
        <v>11964</v>
      </c>
      <c r="B220" s="23" t="s">
        <v>13530</v>
      </c>
      <c r="C220" s="23" t="s">
        <v>11964</v>
      </c>
      <c r="D220" s="23" t="s">
        <v>13089</v>
      </c>
      <c r="E220" s="56"/>
      <c r="F220" t="str">
        <f t="shared" si="4"/>
        <v>6283078001512103147</v>
      </c>
      <c r="G220" s="56">
        <v>147</v>
      </c>
      <c r="H220" s="23" t="s">
        <v>13090</v>
      </c>
      <c r="I220" s="23" t="s">
        <v>13531</v>
      </c>
      <c r="J220" s="23" t="s">
        <v>3845</v>
      </c>
      <c r="K220" s="23" t="s">
        <v>5092</v>
      </c>
      <c r="L220" s="23" t="s">
        <v>88</v>
      </c>
      <c r="M220" s="23" t="s">
        <v>10401</v>
      </c>
      <c r="N220" s="23" t="s">
        <v>10400</v>
      </c>
      <c r="O220" s="23" t="s">
        <v>11964</v>
      </c>
      <c r="P220">
        <f>VLOOKUP(F220,银行退!U:V,2,FALSE)</f>
        <v>147</v>
      </c>
    </row>
    <row r="221" spans="1:16" hidden="1">
      <c r="A221" s="23" t="s">
        <v>11964</v>
      </c>
      <c r="B221" s="23" t="s">
        <v>13532</v>
      </c>
      <c r="C221" s="23" t="s">
        <v>11964</v>
      </c>
      <c r="D221" s="23" t="s">
        <v>13101</v>
      </c>
      <c r="E221" s="56"/>
      <c r="F221" t="str">
        <f t="shared" si="4"/>
        <v>622601000638642370</v>
      </c>
      <c r="G221" s="56">
        <v>70</v>
      </c>
      <c r="H221" s="23" t="s">
        <v>13533</v>
      </c>
      <c r="I221" s="23" t="s">
        <v>13534</v>
      </c>
      <c r="J221" s="23" t="s">
        <v>394</v>
      </c>
      <c r="K221" s="23" t="s">
        <v>8853</v>
      </c>
      <c r="L221" s="23" t="s">
        <v>88</v>
      </c>
      <c r="M221" s="23" t="s">
        <v>10331</v>
      </c>
      <c r="N221" s="23" t="s">
        <v>88</v>
      </c>
      <c r="O221" s="23" t="s">
        <v>11964</v>
      </c>
      <c r="P221">
        <f>VLOOKUP(F221,银行退!U:V,2,FALSE)</f>
        <v>70</v>
      </c>
    </row>
    <row r="222" spans="1:16" hidden="1">
      <c r="A222" s="23" t="s">
        <v>11964</v>
      </c>
      <c r="B222" s="23" t="s">
        <v>13535</v>
      </c>
      <c r="C222" s="23" t="s">
        <v>11964</v>
      </c>
      <c r="D222" s="23" t="s">
        <v>13101</v>
      </c>
      <c r="E222" s="56"/>
      <c r="F222" t="str">
        <f t="shared" si="4"/>
        <v>6226010006386423400</v>
      </c>
      <c r="G222" s="56">
        <v>400</v>
      </c>
      <c r="H222" s="23" t="s">
        <v>13533</v>
      </c>
      <c r="I222" s="23" t="s">
        <v>13536</v>
      </c>
      <c r="J222" s="23" t="s">
        <v>394</v>
      </c>
      <c r="K222" s="23" t="s">
        <v>8853</v>
      </c>
      <c r="L222" s="23" t="s">
        <v>88</v>
      </c>
      <c r="M222" s="23" t="s">
        <v>10331</v>
      </c>
      <c r="N222" s="23" t="s">
        <v>88</v>
      </c>
      <c r="O222" s="23" t="s">
        <v>11964</v>
      </c>
      <c r="P222">
        <f>VLOOKUP(F222,银行退!U:V,2,FALSE)</f>
        <v>400</v>
      </c>
    </row>
    <row r="223" spans="1:16" hidden="1">
      <c r="A223" s="23" t="s">
        <v>11964</v>
      </c>
      <c r="B223" s="23" t="s">
        <v>13537</v>
      </c>
      <c r="C223" s="23" t="s">
        <v>11964</v>
      </c>
      <c r="D223" s="23" t="s">
        <v>13089</v>
      </c>
      <c r="E223" s="56"/>
      <c r="F223" t="str">
        <f t="shared" si="4"/>
        <v>6228930001089464253256</v>
      </c>
      <c r="G223" s="56">
        <v>256</v>
      </c>
      <c r="H223" s="23" t="s">
        <v>13090</v>
      </c>
      <c r="I223" s="23" t="s">
        <v>13538</v>
      </c>
      <c r="J223" s="23" t="s">
        <v>3831</v>
      </c>
      <c r="K223" s="23" t="s">
        <v>5091</v>
      </c>
      <c r="L223" s="23" t="s">
        <v>88</v>
      </c>
      <c r="M223" s="23" t="s">
        <v>10543</v>
      </c>
      <c r="N223" s="23" t="s">
        <v>10542</v>
      </c>
      <c r="O223" s="23" t="s">
        <v>11964</v>
      </c>
      <c r="P223">
        <f>VLOOKUP(F223,银行退!U:V,2,FALSE)</f>
        <v>256</v>
      </c>
    </row>
    <row r="224" spans="1:16" hidden="1">
      <c r="A224" s="23" t="s">
        <v>11964</v>
      </c>
      <c r="B224" s="23" t="s">
        <v>13539</v>
      </c>
      <c r="C224" s="23" t="s">
        <v>11964</v>
      </c>
      <c r="D224" s="23" t="s">
        <v>13089</v>
      </c>
      <c r="E224" s="56"/>
      <c r="F224" t="str">
        <f t="shared" si="4"/>
        <v>6217003860015364209144</v>
      </c>
      <c r="G224" s="56">
        <v>144</v>
      </c>
      <c r="H224" s="23" t="s">
        <v>13090</v>
      </c>
      <c r="I224" s="23" t="s">
        <v>13540</v>
      </c>
      <c r="J224" s="23" t="s">
        <v>3865</v>
      </c>
      <c r="K224" s="23" t="s">
        <v>5094</v>
      </c>
      <c r="L224" s="23" t="s">
        <v>88</v>
      </c>
      <c r="M224" s="23" t="s">
        <v>10348</v>
      </c>
      <c r="N224" s="23" t="s">
        <v>10322</v>
      </c>
      <c r="O224" s="23" t="s">
        <v>11964</v>
      </c>
      <c r="P224">
        <f>VLOOKUP(F224,银行退!U:V,2,FALSE)</f>
        <v>144</v>
      </c>
    </row>
    <row r="225" spans="1:16" hidden="1">
      <c r="A225" s="23" t="s">
        <v>11964</v>
      </c>
      <c r="B225" s="23" t="s">
        <v>13541</v>
      </c>
      <c r="C225" s="23" t="s">
        <v>11964</v>
      </c>
      <c r="D225" s="23" t="s">
        <v>13089</v>
      </c>
      <c r="E225" s="56"/>
      <c r="F225" t="str">
        <f t="shared" si="4"/>
        <v>6228483868492467573900</v>
      </c>
      <c r="G225" s="56">
        <v>900</v>
      </c>
      <c r="H225" s="23" t="s">
        <v>13090</v>
      </c>
      <c r="I225" s="23" t="s">
        <v>13542</v>
      </c>
      <c r="J225" s="23" t="s">
        <v>3908</v>
      </c>
      <c r="K225" s="23" t="s">
        <v>5099</v>
      </c>
      <c r="L225" s="23" t="s">
        <v>88</v>
      </c>
      <c r="M225" s="23" t="s">
        <v>10381</v>
      </c>
      <c r="N225" s="23" t="s">
        <v>10322</v>
      </c>
      <c r="O225" s="23" t="s">
        <v>11964</v>
      </c>
      <c r="P225">
        <f>VLOOKUP(F225,银行退!U:V,2,FALSE)</f>
        <v>900</v>
      </c>
    </row>
    <row r="226" spans="1:16" hidden="1">
      <c r="A226" s="23" t="s">
        <v>11964</v>
      </c>
      <c r="B226" s="23" t="s">
        <v>13543</v>
      </c>
      <c r="C226" s="23" t="s">
        <v>11964</v>
      </c>
      <c r="D226" s="23" t="s">
        <v>13089</v>
      </c>
      <c r="E226" s="56"/>
      <c r="F226" t="str">
        <f t="shared" si="4"/>
        <v>6217003980000022941100</v>
      </c>
      <c r="G226" s="56">
        <v>100</v>
      </c>
      <c r="H226" s="23" t="s">
        <v>13090</v>
      </c>
      <c r="I226" s="23" t="s">
        <v>13544</v>
      </c>
      <c r="J226" s="23" t="s">
        <v>3898</v>
      </c>
      <c r="K226" s="23" t="s">
        <v>5097</v>
      </c>
      <c r="L226" s="23" t="s">
        <v>88</v>
      </c>
      <c r="M226" s="23" t="s">
        <v>10348</v>
      </c>
      <c r="N226" s="23" t="s">
        <v>10322</v>
      </c>
      <c r="O226" s="23" t="s">
        <v>11964</v>
      </c>
      <c r="P226">
        <f>VLOOKUP(F226,银行退!U:V,2,FALSE)</f>
        <v>100</v>
      </c>
    </row>
    <row r="227" spans="1:16" hidden="1">
      <c r="A227" s="23" t="s">
        <v>11964</v>
      </c>
      <c r="B227" s="23" t="s">
        <v>13545</v>
      </c>
      <c r="C227" s="23" t="s">
        <v>11964</v>
      </c>
      <c r="D227" s="23" t="s">
        <v>13089</v>
      </c>
      <c r="E227" s="56"/>
      <c r="F227" t="str">
        <f t="shared" si="4"/>
        <v>622848193852525257381</v>
      </c>
      <c r="G227" s="56">
        <v>81</v>
      </c>
      <c r="H227" s="23" t="s">
        <v>13090</v>
      </c>
      <c r="I227" s="23" t="s">
        <v>13546</v>
      </c>
      <c r="J227" s="23" t="s">
        <v>12066</v>
      </c>
      <c r="K227" s="23" t="s">
        <v>5100</v>
      </c>
      <c r="L227" s="23" t="s">
        <v>88</v>
      </c>
      <c r="M227" s="23" t="s">
        <v>10381</v>
      </c>
      <c r="N227" s="23" t="s">
        <v>10322</v>
      </c>
      <c r="O227" s="23" t="s">
        <v>11964</v>
      </c>
      <c r="P227">
        <f>VLOOKUP(F227,银行退!U:V,2,FALSE)</f>
        <v>81</v>
      </c>
    </row>
    <row r="228" spans="1:16" hidden="1">
      <c r="A228" s="23" t="s">
        <v>11964</v>
      </c>
      <c r="B228" s="23" t="s">
        <v>13547</v>
      </c>
      <c r="C228" s="23" t="s">
        <v>11964</v>
      </c>
      <c r="D228" s="23" t="s">
        <v>13089</v>
      </c>
      <c r="E228" s="56"/>
      <c r="F228" t="str">
        <f t="shared" si="4"/>
        <v>621700386000083959555</v>
      </c>
      <c r="G228" s="56">
        <v>55</v>
      </c>
      <c r="H228" s="23" t="s">
        <v>13090</v>
      </c>
      <c r="I228" s="23" t="s">
        <v>13548</v>
      </c>
      <c r="J228" s="23" t="s">
        <v>3900</v>
      </c>
      <c r="K228" s="23" t="s">
        <v>5098</v>
      </c>
      <c r="L228" s="23" t="s">
        <v>88</v>
      </c>
      <c r="M228" s="23" t="s">
        <v>10348</v>
      </c>
      <c r="N228" s="23" t="s">
        <v>10322</v>
      </c>
      <c r="O228" s="23" t="s">
        <v>11964</v>
      </c>
      <c r="P228">
        <f>VLOOKUP(F228,银行退!U:V,2,FALSE)</f>
        <v>55</v>
      </c>
    </row>
    <row r="229" spans="1:16" hidden="1">
      <c r="A229" s="23" t="s">
        <v>11964</v>
      </c>
      <c r="B229" s="23" t="s">
        <v>13549</v>
      </c>
      <c r="C229" s="23" t="s">
        <v>11964</v>
      </c>
      <c r="D229" s="23" t="s">
        <v>13089</v>
      </c>
      <c r="E229" s="56"/>
      <c r="F229" t="str">
        <f t="shared" si="4"/>
        <v>621415731290255680354</v>
      </c>
      <c r="G229" s="56">
        <v>54</v>
      </c>
      <c r="H229" s="23" t="s">
        <v>13090</v>
      </c>
      <c r="I229" s="23" t="s">
        <v>13550</v>
      </c>
      <c r="J229" s="23" t="s">
        <v>3666</v>
      </c>
      <c r="K229" s="23" t="s">
        <v>8917</v>
      </c>
      <c r="L229" s="23" t="s">
        <v>88</v>
      </c>
      <c r="M229" s="23" t="s">
        <v>10874</v>
      </c>
      <c r="N229" s="23" t="s">
        <v>10400</v>
      </c>
      <c r="O229" s="23" t="s">
        <v>11964</v>
      </c>
      <c r="P229">
        <f>VLOOKUP(F229,银行退!U:V,2,FALSE)</f>
        <v>54</v>
      </c>
    </row>
    <row r="230" spans="1:16" hidden="1">
      <c r="A230" s="23" t="s">
        <v>12093</v>
      </c>
      <c r="B230" s="23" t="s">
        <v>13551</v>
      </c>
      <c r="C230" s="23" t="s">
        <v>12093</v>
      </c>
      <c r="D230" s="23" t="s">
        <v>13089</v>
      </c>
      <c r="E230" s="56"/>
      <c r="F230" t="str">
        <f t="shared" si="4"/>
        <v>6223692109799660602</v>
      </c>
      <c r="G230" s="56">
        <v>602</v>
      </c>
      <c r="H230" s="23" t="s">
        <v>13090</v>
      </c>
      <c r="I230" s="23" t="s">
        <v>13552</v>
      </c>
      <c r="J230" s="23" t="s">
        <v>3142</v>
      </c>
      <c r="K230" s="23" t="s">
        <v>5101</v>
      </c>
      <c r="L230" s="23" t="s">
        <v>88</v>
      </c>
      <c r="M230" s="23" t="s">
        <v>10657</v>
      </c>
      <c r="N230" s="23" t="s">
        <v>10656</v>
      </c>
      <c r="O230" s="23" t="s">
        <v>12093</v>
      </c>
      <c r="P230">
        <f>VLOOKUP(F230,银行退!U:V,2,FALSE)</f>
        <v>602</v>
      </c>
    </row>
    <row r="231" spans="1:16" hidden="1">
      <c r="A231" s="23" t="s">
        <v>12093</v>
      </c>
      <c r="B231" s="23" t="s">
        <v>13553</v>
      </c>
      <c r="C231" s="23" t="s">
        <v>12093</v>
      </c>
      <c r="D231" s="23" t="s">
        <v>13089</v>
      </c>
      <c r="E231" s="56"/>
      <c r="F231" t="str">
        <f t="shared" si="4"/>
        <v>5218990592181746244</v>
      </c>
      <c r="G231" s="56">
        <v>244</v>
      </c>
      <c r="H231" s="23" t="s">
        <v>13090</v>
      </c>
      <c r="I231" s="23" t="s">
        <v>13554</v>
      </c>
      <c r="J231" s="23" t="s">
        <v>3941</v>
      </c>
      <c r="K231" s="23" t="s">
        <v>9230</v>
      </c>
      <c r="L231" s="23" t="s">
        <v>88</v>
      </c>
      <c r="M231" s="23" t="s">
        <v>10424</v>
      </c>
      <c r="N231" s="23" t="s">
        <v>10416</v>
      </c>
      <c r="O231" s="23" t="s">
        <v>12093</v>
      </c>
      <c r="P231">
        <f>VLOOKUP(F231,银行退!U:V,2,FALSE)</f>
        <v>244</v>
      </c>
    </row>
    <row r="232" spans="1:16" hidden="1">
      <c r="A232" s="23" t="s">
        <v>12093</v>
      </c>
      <c r="B232" s="23" t="s">
        <v>13555</v>
      </c>
      <c r="C232" s="23" t="s">
        <v>12093</v>
      </c>
      <c r="D232" s="23" t="s">
        <v>13089</v>
      </c>
      <c r="E232" s="56"/>
      <c r="F232" t="str">
        <f t="shared" si="4"/>
        <v>40339200263455892000</v>
      </c>
      <c r="G232" s="56">
        <v>2000</v>
      </c>
      <c r="H232" s="23" t="s">
        <v>13090</v>
      </c>
      <c r="I232" s="23" t="s">
        <v>13556</v>
      </c>
      <c r="J232" s="23" t="s">
        <v>12148</v>
      </c>
      <c r="K232" s="23" t="s">
        <v>5102</v>
      </c>
      <c r="L232" s="23" t="s">
        <v>88</v>
      </c>
      <c r="M232" s="23" t="s">
        <v>10370</v>
      </c>
      <c r="N232" s="23" t="s">
        <v>10369</v>
      </c>
      <c r="O232" s="23" t="s">
        <v>12093</v>
      </c>
      <c r="P232">
        <f>VLOOKUP(F232,银行退!U:V,2,FALSE)</f>
        <v>2000</v>
      </c>
    </row>
    <row r="233" spans="1:16" hidden="1">
      <c r="A233" s="23" t="s">
        <v>12093</v>
      </c>
      <c r="B233" s="23" t="s">
        <v>13557</v>
      </c>
      <c r="C233" s="23" t="s">
        <v>12093</v>
      </c>
      <c r="D233" s="23" t="s">
        <v>13089</v>
      </c>
      <c r="E233" s="56"/>
      <c r="F233" t="str">
        <f t="shared" si="4"/>
        <v>6228483611209141218150</v>
      </c>
      <c r="G233" s="56">
        <v>150</v>
      </c>
      <c r="H233" s="23" t="s">
        <v>13090</v>
      </c>
      <c r="I233" s="23" t="s">
        <v>13558</v>
      </c>
      <c r="J233" s="23" t="s">
        <v>4009</v>
      </c>
      <c r="K233" s="23" t="s">
        <v>5103</v>
      </c>
      <c r="L233" s="23" t="s">
        <v>88</v>
      </c>
      <c r="M233" s="23" t="s">
        <v>10381</v>
      </c>
      <c r="N233" s="23" t="s">
        <v>10322</v>
      </c>
      <c r="O233" s="23" t="s">
        <v>12093</v>
      </c>
      <c r="P233">
        <f>VLOOKUP(F233,银行退!U:V,2,FALSE)</f>
        <v>150</v>
      </c>
    </row>
    <row r="234" spans="1:16" hidden="1">
      <c r="A234" s="23" t="s">
        <v>12093</v>
      </c>
      <c r="B234" s="23" t="s">
        <v>13559</v>
      </c>
      <c r="C234" s="23" t="s">
        <v>12093</v>
      </c>
      <c r="D234" s="23" t="s">
        <v>13089</v>
      </c>
      <c r="E234" s="56"/>
      <c r="F234" t="str">
        <f t="shared" si="4"/>
        <v>62230827004201222244</v>
      </c>
      <c r="G234" s="56">
        <v>244</v>
      </c>
      <c r="H234" s="23" t="s">
        <v>13090</v>
      </c>
      <c r="I234" s="23" t="s">
        <v>13560</v>
      </c>
      <c r="J234" s="23" t="s">
        <v>3958</v>
      </c>
      <c r="K234" s="23" t="s">
        <v>9249</v>
      </c>
      <c r="L234" s="23" t="s">
        <v>88</v>
      </c>
      <c r="M234" s="23" t="s">
        <v>10351</v>
      </c>
      <c r="N234" s="23" t="s">
        <v>10322</v>
      </c>
      <c r="O234" s="23" t="s">
        <v>12093</v>
      </c>
      <c r="P234">
        <f>VLOOKUP(F234,银行退!U:V,2,FALSE)</f>
        <v>244</v>
      </c>
    </row>
    <row r="235" spans="1:16" hidden="1">
      <c r="A235" s="23" t="s">
        <v>12093</v>
      </c>
      <c r="B235" s="23" t="s">
        <v>13561</v>
      </c>
      <c r="C235" s="23" t="s">
        <v>12093</v>
      </c>
      <c r="D235" s="23" t="s">
        <v>13089</v>
      </c>
      <c r="E235" s="56"/>
      <c r="F235" t="str">
        <f t="shared" si="4"/>
        <v>6223692335265411122</v>
      </c>
      <c r="G235" s="56">
        <v>122</v>
      </c>
      <c r="H235" s="23" t="s">
        <v>13090</v>
      </c>
      <c r="I235" s="23" t="s">
        <v>13562</v>
      </c>
      <c r="J235" s="23" t="s">
        <v>12194</v>
      </c>
      <c r="K235" s="23" t="s">
        <v>5106</v>
      </c>
      <c r="L235" s="23" t="s">
        <v>88</v>
      </c>
      <c r="M235" s="23" t="s">
        <v>10657</v>
      </c>
      <c r="N235" s="23" t="s">
        <v>10656</v>
      </c>
      <c r="O235" s="23" t="s">
        <v>12093</v>
      </c>
      <c r="P235">
        <f>VLOOKUP(F235,银行退!U:V,2,FALSE)</f>
        <v>122</v>
      </c>
    </row>
    <row r="236" spans="1:16" hidden="1">
      <c r="A236" s="23" t="s">
        <v>12093</v>
      </c>
      <c r="B236" s="23" t="s">
        <v>13563</v>
      </c>
      <c r="C236" s="23" t="s">
        <v>12093</v>
      </c>
      <c r="D236" s="23" t="s">
        <v>13101</v>
      </c>
      <c r="E236" s="56"/>
      <c r="F236" t="str">
        <f t="shared" si="4"/>
        <v>6221682905488305100</v>
      </c>
      <c r="G236" s="56">
        <v>100</v>
      </c>
      <c r="H236" s="42" t="s">
        <v>13682</v>
      </c>
      <c r="I236" s="23" t="s">
        <v>13564</v>
      </c>
      <c r="J236" s="23" t="s">
        <v>397</v>
      </c>
      <c r="K236" s="23" t="s">
        <v>9167</v>
      </c>
      <c r="L236" s="23" t="s">
        <v>88</v>
      </c>
      <c r="M236" s="23" t="s">
        <v>13125</v>
      </c>
      <c r="N236" s="23" t="s">
        <v>88</v>
      </c>
      <c r="O236" s="23" t="s">
        <v>12093</v>
      </c>
      <c r="P236">
        <f>VLOOKUP(F236,银行退!U:V,2,FALSE)</f>
        <v>100</v>
      </c>
    </row>
    <row r="237" spans="1:16" hidden="1">
      <c r="A237" s="23" t="s">
        <v>12093</v>
      </c>
      <c r="B237" s="23" t="s">
        <v>13565</v>
      </c>
      <c r="C237" s="23" t="s">
        <v>12093</v>
      </c>
      <c r="D237" s="23" t="s">
        <v>13089</v>
      </c>
      <c r="E237" s="56"/>
      <c r="F237" t="str">
        <f t="shared" si="4"/>
        <v>43808882838605181000</v>
      </c>
      <c r="G237" s="56">
        <v>1000</v>
      </c>
      <c r="H237" s="23" t="s">
        <v>13090</v>
      </c>
      <c r="I237" s="23" t="s">
        <v>13566</v>
      </c>
      <c r="J237" s="23" t="s">
        <v>4050</v>
      </c>
      <c r="K237" s="23" t="s">
        <v>5104</v>
      </c>
      <c r="L237" s="23" t="s">
        <v>88</v>
      </c>
      <c r="M237" s="23" t="s">
        <v>10359</v>
      </c>
      <c r="N237" s="23" t="s">
        <v>10322</v>
      </c>
      <c r="O237" s="23" t="s">
        <v>12093</v>
      </c>
      <c r="P237">
        <f>VLOOKUP(F237,银行退!U:V,2,FALSE)</f>
        <v>1000</v>
      </c>
    </row>
    <row r="238" spans="1:16" hidden="1">
      <c r="A238" s="23" t="s">
        <v>12093</v>
      </c>
      <c r="B238" s="23" t="s">
        <v>13567</v>
      </c>
      <c r="C238" s="23" t="s">
        <v>12093</v>
      </c>
      <c r="D238" s="23" t="s">
        <v>13089</v>
      </c>
      <c r="E238" s="56"/>
      <c r="F238" t="str">
        <f t="shared" si="4"/>
        <v>62122625020271402041500</v>
      </c>
      <c r="G238" s="56">
        <v>1500</v>
      </c>
      <c r="H238" s="23" t="s">
        <v>13090</v>
      </c>
      <c r="I238" s="23" t="s">
        <v>13568</v>
      </c>
      <c r="J238" s="23" t="s">
        <v>4090</v>
      </c>
      <c r="K238" s="23" t="s">
        <v>5107</v>
      </c>
      <c r="L238" s="23" t="s">
        <v>88</v>
      </c>
      <c r="M238" s="23" t="s">
        <v>10351</v>
      </c>
      <c r="N238" s="23" t="s">
        <v>10322</v>
      </c>
      <c r="O238" s="23" t="s">
        <v>12093</v>
      </c>
      <c r="P238">
        <f>VLOOKUP(F238,银行退!U:V,2,FALSE)</f>
        <v>1500</v>
      </c>
    </row>
    <row r="239" spans="1:16" hidden="1">
      <c r="A239" s="23" t="s">
        <v>12093</v>
      </c>
      <c r="B239" s="23" t="s">
        <v>13569</v>
      </c>
      <c r="C239" s="23" t="s">
        <v>12093</v>
      </c>
      <c r="D239" s="23" t="s">
        <v>13089</v>
      </c>
      <c r="E239" s="56"/>
      <c r="F239" t="str">
        <f t="shared" si="4"/>
        <v>6228480868388015976979</v>
      </c>
      <c r="G239" s="56">
        <v>979</v>
      </c>
      <c r="H239" s="23" t="s">
        <v>13090</v>
      </c>
      <c r="I239" s="23" t="s">
        <v>13570</v>
      </c>
      <c r="J239" s="23" t="s">
        <v>4074</v>
      </c>
      <c r="K239" s="23" t="s">
        <v>5105</v>
      </c>
      <c r="L239" s="23" t="s">
        <v>88</v>
      </c>
      <c r="M239" s="23" t="s">
        <v>10381</v>
      </c>
      <c r="N239" s="23" t="s">
        <v>10322</v>
      </c>
      <c r="O239" s="23" t="s">
        <v>12093</v>
      </c>
      <c r="P239">
        <f>VLOOKUP(F239,银行退!U:V,2,FALSE)</f>
        <v>979</v>
      </c>
    </row>
    <row r="240" spans="1:16" hidden="1">
      <c r="A240" s="23" t="s">
        <v>12093</v>
      </c>
      <c r="B240" s="23" t="s">
        <v>13571</v>
      </c>
      <c r="C240" s="23" t="s">
        <v>12093</v>
      </c>
      <c r="D240" s="23" t="s">
        <v>13089</v>
      </c>
      <c r="E240" s="56"/>
      <c r="F240" t="str">
        <f t="shared" si="4"/>
        <v>52870800102704401542</v>
      </c>
      <c r="G240" s="56">
        <v>1542</v>
      </c>
      <c r="H240" s="23" t="s">
        <v>13090</v>
      </c>
      <c r="I240" s="23" t="s">
        <v>13572</v>
      </c>
      <c r="J240" s="23" t="s">
        <v>3923</v>
      </c>
      <c r="K240" s="23" t="s">
        <v>9209</v>
      </c>
      <c r="L240" s="23" t="s">
        <v>88</v>
      </c>
      <c r="M240" s="23" t="s">
        <v>10397</v>
      </c>
      <c r="N240" s="23" t="s">
        <v>10322</v>
      </c>
      <c r="O240" s="23" t="s">
        <v>12093</v>
      </c>
      <c r="P240">
        <f>VLOOKUP(F240,银行退!U:V,2,FALSE)</f>
        <v>1542</v>
      </c>
    </row>
    <row r="241" spans="1:16" hidden="1">
      <c r="A241" s="23" t="s">
        <v>12093</v>
      </c>
      <c r="B241" s="23" t="s">
        <v>13496</v>
      </c>
      <c r="C241" s="23" t="s">
        <v>12093</v>
      </c>
      <c r="D241" s="23" t="s">
        <v>13089</v>
      </c>
      <c r="E241" s="56"/>
      <c r="F241" t="str">
        <f t="shared" si="4"/>
        <v>62284833486035131771300</v>
      </c>
      <c r="G241" s="56">
        <v>1300</v>
      </c>
      <c r="H241" s="23" t="s">
        <v>13090</v>
      </c>
      <c r="I241" s="23" t="s">
        <v>13573</v>
      </c>
      <c r="J241" s="23" t="s">
        <v>4174</v>
      </c>
      <c r="K241" s="23" t="s">
        <v>5109</v>
      </c>
      <c r="L241" s="23" t="s">
        <v>88</v>
      </c>
      <c r="M241" s="23" t="s">
        <v>10381</v>
      </c>
      <c r="N241" s="23" t="s">
        <v>10322</v>
      </c>
      <c r="O241" s="23" t="s">
        <v>12093</v>
      </c>
      <c r="P241">
        <f>VLOOKUP(F241,银行退!U:V,2,FALSE)</f>
        <v>1300</v>
      </c>
    </row>
    <row r="242" spans="1:16" hidden="1">
      <c r="A242" s="23" t="s">
        <v>12093</v>
      </c>
      <c r="B242" s="23" t="s">
        <v>13574</v>
      </c>
      <c r="C242" s="23" t="s">
        <v>12093</v>
      </c>
      <c r="D242" s="23" t="s">
        <v>13089</v>
      </c>
      <c r="E242" s="56"/>
      <c r="F242" t="str">
        <f t="shared" si="4"/>
        <v>62284811908128399161500</v>
      </c>
      <c r="G242" s="56">
        <v>1500</v>
      </c>
      <c r="H242" s="23" t="s">
        <v>13090</v>
      </c>
      <c r="I242" s="23" t="s">
        <v>13575</v>
      </c>
      <c r="J242" s="23" t="s">
        <v>1565</v>
      </c>
      <c r="K242" s="23" t="s">
        <v>5108</v>
      </c>
      <c r="L242" s="23" t="s">
        <v>88</v>
      </c>
      <c r="M242" s="23" t="s">
        <v>10381</v>
      </c>
      <c r="N242" s="23" t="s">
        <v>10322</v>
      </c>
      <c r="O242" s="23" t="s">
        <v>12093</v>
      </c>
      <c r="P242">
        <f>VLOOKUP(F242,银行退!U:V,2,FALSE)</f>
        <v>1500</v>
      </c>
    </row>
    <row r="243" spans="1:16" hidden="1">
      <c r="A243" s="23" t="s">
        <v>12093</v>
      </c>
      <c r="B243" s="23" t="s">
        <v>13576</v>
      </c>
      <c r="C243" s="23" t="s">
        <v>12093</v>
      </c>
      <c r="D243" s="23" t="s">
        <v>13089</v>
      </c>
      <c r="E243" s="56"/>
      <c r="F243" t="str">
        <f t="shared" si="4"/>
        <v>62236909668765634</v>
      </c>
      <c r="G243" s="56">
        <v>4</v>
      </c>
      <c r="H243" s="23" t="s">
        <v>13090</v>
      </c>
      <c r="I243" s="23" t="s">
        <v>13577</v>
      </c>
      <c r="J243" s="23" t="s">
        <v>4234</v>
      </c>
      <c r="K243" s="23" t="s">
        <v>5110</v>
      </c>
      <c r="L243" s="23" t="s">
        <v>88</v>
      </c>
      <c r="M243" s="23" t="s">
        <v>10657</v>
      </c>
      <c r="N243" s="23" t="s">
        <v>10656</v>
      </c>
      <c r="O243" s="23" t="s">
        <v>12093</v>
      </c>
      <c r="P243">
        <f>VLOOKUP(F243,银行退!U:V,2,FALSE)</f>
        <v>4</v>
      </c>
    </row>
    <row r="244" spans="1:16" hidden="1">
      <c r="A244" s="23" t="s">
        <v>12265</v>
      </c>
      <c r="B244" s="23" t="s">
        <v>13578</v>
      </c>
      <c r="C244" s="23" t="s">
        <v>12265</v>
      </c>
      <c r="D244" s="23" t="s">
        <v>13089</v>
      </c>
      <c r="E244" s="56"/>
      <c r="F244" t="str">
        <f t="shared" si="4"/>
        <v>43808882838605181</v>
      </c>
      <c r="G244" s="56">
        <v>1</v>
      </c>
      <c r="H244" s="23" t="s">
        <v>13090</v>
      </c>
      <c r="I244" s="23" t="s">
        <v>13579</v>
      </c>
      <c r="J244" s="23" t="s">
        <v>4050</v>
      </c>
      <c r="K244" s="23" t="s">
        <v>5104</v>
      </c>
      <c r="L244" s="23" t="s">
        <v>88</v>
      </c>
      <c r="M244" s="23" t="s">
        <v>10359</v>
      </c>
      <c r="N244" s="23" t="s">
        <v>10322</v>
      </c>
      <c r="O244" s="23" t="s">
        <v>12265</v>
      </c>
      <c r="P244">
        <f>VLOOKUP(F244,银行退!U:V,2,FALSE)</f>
        <v>1</v>
      </c>
    </row>
    <row r="245" spans="1:16" hidden="1">
      <c r="A245" s="23" t="s">
        <v>12265</v>
      </c>
      <c r="B245" s="23" t="s">
        <v>13580</v>
      </c>
      <c r="C245" s="23" t="s">
        <v>12265</v>
      </c>
      <c r="D245" s="23" t="s">
        <v>13089</v>
      </c>
      <c r="E245" s="56"/>
      <c r="F245" t="str">
        <f t="shared" si="4"/>
        <v>6221550343746925127</v>
      </c>
      <c r="G245" s="56">
        <v>127</v>
      </c>
      <c r="H245" s="23" t="s">
        <v>13090</v>
      </c>
      <c r="I245" s="23" t="s">
        <v>13581</v>
      </c>
      <c r="J245" s="23" t="s">
        <v>4239</v>
      </c>
      <c r="K245" s="23" t="s">
        <v>5111</v>
      </c>
      <c r="L245" s="23" t="s">
        <v>88</v>
      </c>
      <c r="M245" s="23" t="s">
        <v>10374</v>
      </c>
      <c r="N245" s="23" t="s">
        <v>10335</v>
      </c>
      <c r="O245" s="23" t="s">
        <v>12265</v>
      </c>
      <c r="P245">
        <f>VLOOKUP(F245,银行退!U:V,2,FALSE)</f>
        <v>127</v>
      </c>
    </row>
    <row r="246" spans="1:16" hidden="1">
      <c r="A246" s="23" t="s">
        <v>12265</v>
      </c>
      <c r="B246" s="23" t="s">
        <v>13582</v>
      </c>
      <c r="C246" s="23" t="s">
        <v>12265</v>
      </c>
      <c r="D246" s="23" t="s">
        <v>13089</v>
      </c>
      <c r="E246" s="56"/>
      <c r="F246" t="str">
        <f t="shared" si="4"/>
        <v>6231900000081268472200</v>
      </c>
      <c r="G246" s="56">
        <v>200</v>
      </c>
      <c r="H246" s="23" t="s">
        <v>13090</v>
      </c>
      <c r="I246" s="23" t="s">
        <v>13583</v>
      </c>
      <c r="J246" s="23" t="s">
        <v>4263</v>
      </c>
      <c r="K246" s="23" t="s">
        <v>5112</v>
      </c>
      <c r="L246" s="23" t="s">
        <v>88</v>
      </c>
      <c r="M246" s="23" t="s">
        <v>10657</v>
      </c>
      <c r="N246" s="23" t="s">
        <v>10656</v>
      </c>
      <c r="O246" s="23" t="s">
        <v>12265</v>
      </c>
      <c r="P246">
        <f>VLOOKUP(F246,银行退!U:V,2,FALSE)</f>
        <v>200</v>
      </c>
    </row>
    <row r="247" spans="1:16" hidden="1">
      <c r="A247" s="23" t="s">
        <v>12265</v>
      </c>
      <c r="B247" s="23" t="s">
        <v>13584</v>
      </c>
      <c r="C247" s="23" t="s">
        <v>12265</v>
      </c>
      <c r="D247" s="23" t="s">
        <v>13089</v>
      </c>
      <c r="E247" s="56"/>
      <c r="F247" t="str">
        <f t="shared" si="4"/>
        <v>6221550349042626346</v>
      </c>
      <c r="G247" s="56">
        <v>346</v>
      </c>
      <c r="H247" s="23" t="s">
        <v>13090</v>
      </c>
      <c r="I247" s="23" t="s">
        <v>13585</v>
      </c>
      <c r="J247" s="23" t="s">
        <v>4268</v>
      </c>
      <c r="K247" s="23" t="s">
        <v>5113</v>
      </c>
      <c r="L247" s="23" t="s">
        <v>88</v>
      </c>
      <c r="M247" s="23" t="s">
        <v>10374</v>
      </c>
      <c r="N247" s="23" t="s">
        <v>10335</v>
      </c>
      <c r="O247" s="23" t="s">
        <v>12265</v>
      </c>
      <c r="P247">
        <f>VLOOKUP(F247,银行退!U:V,2,FALSE)</f>
        <v>346</v>
      </c>
    </row>
    <row r="248" spans="1:16" hidden="1">
      <c r="A248" s="23" t="s">
        <v>12265</v>
      </c>
      <c r="B248" s="23" t="s">
        <v>13586</v>
      </c>
      <c r="C248" s="23" t="s">
        <v>12265</v>
      </c>
      <c r="D248" s="23" t="s">
        <v>13089</v>
      </c>
      <c r="E248" s="56"/>
      <c r="F248" t="str">
        <f t="shared" si="4"/>
        <v>6223691108851654100</v>
      </c>
      <c r="G248" s="56">
        <v>100</v>
      </c>
      <c r="H248" s="23" t="s">
        <v>13090</v>
      </c>
      <c r="I248" s="23" t="s">
        <v>13587</v>
      </c>
      <c r="J248" s="23" t="s">
        <v>4276</v>
      </c>
      <c r="K248" s="23" t="s">
        <v>5114</v>
      </c>
      <c r="L248" s="23" t="s">
        <v>88</v>
      </c>
      <c r="M248" s="23" t="s">
        <v>10657</v>
      </c>
      <c r="N248" s="23" t="s">
        <v>10656</v>
      </c>
      <c r="O248" s="23" t="s">
        <v>12265</v>
      </c>
      <c r="P248">
        <f>VLOOKUP(F248,银行退!U:V,2,FALSE)</f>
        <v>100</v>
      </c>
    </row>
    <row r="249" spans="1:16" hidden="1">
      <c r="A249" s="23" t="s">
        <v>12265</v>
      </c>
      <c r="B249" s="23" t="s">
        <v>13588</v>
      </c>
      <c r="C249" s="23" t="s">
        <v>12265</v>
      </c>
      <c r="D249" s="23" t="s">
        <v>13089</v>
      </c>
      <c r="E249" s="56"/>
      <c r="F249" t="str">
        <f t="shared" si="4"/>
        <v>6223690990039873992</v>
      </c>
      <c r="G249" s="56">
        <v>992</v>
      </c>
      <c r="H249" s="23" t="s">
        <v>13090</v>
      </c>
      <c r="I249" s="23" t="s">
        <v>13589</v>
      </c>
      <c r="J249" s="23" t="s">
        <v>12378</v>
      </c>
      <c r="K249" s="23" t="s">
        <v>5115</v>
      </c>
      <c r="L249" s="23" t="s">
        <v>88</v>
      </c>
      <c r="M249" s="23" t="s">
        <v>10657</v>
      </c>
      <c r="N249" s="23" t="s">
        <v>10656</v>
      </c>
      <c r="O249" s="23" t="s">
        <v>12265</v>
      </c>
      <c r="P249">
        <f>VLOOKUP(F249,银行退!U:V,2,FALSE)</f>
        <v>992</v>
      </c>
    </row>
    <row r="250" spans="1:16" hidden="1">
      <c r="A250" s="23" t="s">
        <v>12265</v>
      </c>
      <c r="B250" s="23" t="s">
        <v>13590</v>
      </c>
      <c r="C250" s="23" t="s">
        <v>12265</v>
      </c>
      <c r="D250" s="23" t="s">
        <v>13101</v>
      </c>
      <c r="E250" s="56"/>
      <c r="F250" t="str">
        <f t="shared" si="4"/>
        <v>62536240524898443</v>
      </c>
      <c r="G250" s="56">
        <v>3</v>
      </c>
      <c r="H250" s="23" t="s">
        <v>13591</v>
      </c>
      <c r="I250" s="23" t="s">
        <v>13592</v>
      </c>
      <c r="J250" s="23" t="s">
        <v>397</v>
      </c>
      <c r="K250" s="23" t="s">
        <v>9485</v>
      </c>
      <c r="L250" s="23" t="s">
        <v>88</v>
      </c>
      <c r="M250" s="23" t="s">
        <v>13125</v>
      </c>
      <c r="N250" s="23" t="s">
        <v>88</v>
      </c>
      <c r="O250" s="23" t="s">
        <v>12265</v>
      </c>
      <c r="P250">
        <f>VLOOKUP(F250,银行退!U:V,2,FALSE)</f>
        <v>3</v>
      </c>
    </row>
    <row r="251" spans="1:16" hidden="1">
      <c r="A251" s="23" t="s">
        <v>12265</v>
      </c>
      <c r="B251" s="23" t="s">
        <v>13593</v>
      </c>
      <c r="C251" s="23" t="s">
        <v>12265</v>
      </c>
      <c r="D251" s="23" t="s">
        <v>13101</v>
      </c>
      <c r="E251" s="56"/>
      <c r="F251" t="str">
        <f t="shared" si="4"/>
        <v>62596542405872111369</v>
      </c>
      <c r="G251" s="56">
        <v>1369</v>
      </c>
      <c r="H251" s="42" t="s">
        <v>13683</v>
      </c>
      <c r="I251" s="23" t="s">
        <v>13594</v>
      </c>
      <c r="J251" s="23" t="s">
        <v>397</v>
      </c>
      <c r="K251" s="23" t="s">
        <v>9503</v>
      </c>
      <c r="L251" s="23" t="s">
        <v>88</v>
      </c>
      <c r="M251" s="23" t="s">
        <v>13125</v>
      </c>
      <c r="N251" s="23" t="s">
        <v>88</v>
      </c>
      <c r="O251" s="23" t="s">
        <v>12265</v>
      </c>
      <c r="P251">
        <f>VLOOKUP(F251,银行退!U:V,2,FALSE)</f>
        <v>1369</v>
      </c>
    </row>
    <row r="252" spans="1:16" hidden="1">
      <c r="A252" s="23" t="s">
        <v>12265</v>
      </c>
      <c r="B252" s="23" t="s">
        <v>13595</v>
      </c>
      <c r="C252" s="23" t="s">
        <v>12265</v>
      </c>
      <c r="D252" s="23" t="s">
        <v>13089</v>
      </c>
      <c r="E252" s="56"/>
      <c r="F252" t="str">
        <f t="shared" si="4"/>
        <v>6222082502007306129320</v>
      </c>
      <c r="G252" s="56">
        <v>320</v>
      </c>
      <c r="H252" s="23" t="s">
        <v>13090</v>
      </c>
      <c r="I252" s="23" t="s">
        <v>13596</v>
      </c>
      <c r="J252" s="23" t="s">
        <v>4335</v>
      </c>
      <c r="K252" s="23" t="s">
        <v>5116</v>
      </c>
      <c r="L252" s="23" t="s">
        <v>88</v>
      </c>
      <c r="M252" s="23" t="s">
        <v>10351</v>
      </c>
      <c r="N252" s="23" t="s">
        <v>10322</v>
      </c>
      <c r="O252" s="23" t="s">
        <v>12265</v>
      </c>
      <c r="P252">
        <f>VLOOKUP(F252,银行退!U:V,2,FALSE)</f>
        <v>320</v>
      </c>
    </row>
    <row r="253" spans="1:16" hidden="1">
      <c r="A253" s="23" t="s">
        <v>12265</v>
      </c>
      <c r="B253" s="23" t="s">
        <v>13597</v>
      </c>
      <c r="C253" s="23" t="s">
        <v>12265</v>
      </c>
      <c r="D253" s="23" t="s">
        <v>13089</v>
      </c>
      <c r="E253" s="56"/>
      <c r="F253" t="str">
        <f t="shared" si="4"/>
        <v>6231900000054782327836</v>
      </c>
      <c r="G253" s="56">
        <v>836</v>
      </c>
      <c r="H253" s="23" t="s">
        <v>13090</v>
      </c>
      <c r="I253" s="23" t="s">
        <v>13598</v>
      </c>
      <c r="J253" s="23" t="s">
        <v>4393</v>
      </c>
      <c r="K253" s="23" t="s">
        <v>5117</v>
      </c>
      <c r="L253" s="23" t="s">
        <v>88</v>
      </c>
      <c r="M253" s="23" t="s">
        <v>10657</v>
      </c>
      <c r="N253" s="23" t="s">
        <v>10656</v>
      </c>
      <c r="O253" s="23" t="s">
        <v>12265</v>
      </c>
      <c r="P253">
        <f>VLOOKUP(F253,银行退!U:V,2,FALSE)</f>
        <v>836</v>
      </c>
    </row>
    <row r="254" spans="1:16" hidden="1">
      <c r="A254" s="23" t="s">
        <v>12442</v>
      </c>
      <c r="B254" s="23" t="s">
        <v>13599</v>
      </c>
      <c r="C254" s="23" t="s">
        <v>12442</v>
      </c>
      <c r="D254" s="23" t="s">
        <v>13089</v>
      </c>
      <c r="E254" s="56"/>
      <c r="F254" t="str">
        <f t="shared" si="4"/>
        <v>6223692136682343150</v>
      </c>
      <c r="G254" s="56">
        <v>150</v>
      </c>
      <c r="H254" s="23" t="s">
        <v>13090</v>
      </c>
      <c r="I254" s="23" t="s">
        <v>13600</v>
      </c>
      <c r="J254" s="23" t="s">
        <v>4440</v>
      </c>
      <c r="K254" s="23" t="s">
        <v>5121</v>
      </c>
      <c r="L254" s="23" t="s">
        <v>88</v>
      </c>
      <c r="M254" s="23" t="s">
        <v>10657</v>
      </c>
      <c r="N254" s="23" t="s">
        <v>10656</v>
      </c>
      <c r="O254" s="23" t="s">
        <v>12442</v>
      </c>
      <c r="P254">
        <f>VLOOKUP(F254,银行退!U:V,2,FALSE)</f>
        <v>150</v>
      </c>
    </row>
    <row r="255" spans="1:16" hidden="1">
      <c r="A255" s="23" t="s">
        <v>12442</v>
      </c>
      <c r="B255" s="23" t="s">
        <v>13601</v>
      </c>
      <c r="C255" s="23" t="s">
        <v>12442</v>
      </c>
      <c r="D255" s="23" t="s">
        <v>13089</v>
      </c>
      <c r="E255" s="56"/>
      <c r="F255" t="str">
        <f t="shared" si="4"/>
        <v>625996004400070132</v>
      </c>
      <c r="G255" s="56">
        <v>32</v>
      </c>
      <c r="H255" s="23" t="s">
        <v>13090</v>
      </c>
      <c r="I255" s="23" t="s">
        <v>13602</v>
      </c>
      <c r="J255" s="23" t="s">
        <v>4438</v>
      </c>
      <c r="K255" s="23" t="s">
        <v>5079</v>
      </c>
      <c r="L255" s="23" t="s">
        <v>88</v>
      </c>
      <c r="M255" s="23" t="s">
        <v>10381</v>
      </c>
      <c r="N255" s="23" t="s">
        <v>10322</v>
      </c>
      <c r="O255" s="23" t="s">
        <v>12442</v>
      </c>
      <c r="P255">
        <f>VLOOKUP(F255,银行退!U:V,2,FALSE)</f>
        <v>32</v>
      </c>
    </row>
    <row r="256" spans="1:16" hidden="1">
      <c r="A256" s="23" t="s">
        <v>12442</v>
      </c>
      <c r="B256" s="23" t="s">
        <v>13603</v>
      </c>
      <c r="C256" s="23" t="s">
        <v>12442</v>
      </c>
      <c r="D256" s="23" t="s">
        <v>13089</v>
      </c>
      <c r="E256" s="56"/>
      <c r="F256" t="str">
        <f t="shared" si="4"/>
        <v>62179973000282956681121</v>
      </c>
      <c r="G256" s="56">
        <v>1121</v>
      </c>
      <c r="H256" s="23" t="s">
        <v>13090</v>
      </c>
      <c r="I256" s="23" t="s">
        <v>13604</v>
      </c>
      <c r="J256" s="23" t="s">
        <v>4436</v>
      </c>
      <c r="K256" s="23" t="s">
        <v>5120</v>
      </c>
      <c r="L256" s="23" t="s">
        <v>88</v>
      </c>
      <c r="M256" s="23" t="s">
        <v>10356</v>
      </c>
      <c r="N256" s="23" t="s">
        <v>10322</v>
      </c>
      <c r="O256" s="23" t="s">
        <v>12442</v>
      </c>
      <c r="P256">
        <f>VLOOKUP(F256,银行退!U:V,2,FALSE)</f>
        <v>1121</v>
      </c>
    </row>
    <row r="257" spans="1:16" hidden="1">
      <c r="A257" s="23" t="s">
        <v>12442</v>
      </c>
      <c r="B257" s="23" t="s">
        <v>13605</v>
      </c>
      <c r="C257" s="23" t="s">
        <v>12442</v>
      </c>
      <c r="D257" s="23" t="s">
        <v>13089</v>
      </c>
      <c r="E257" s="56"/>
      <c r="F257" t="str">
        <f t="shared" si="4"/>
        <v>6210178002035047282695</v>
      </c>
      <c r="G257" s="56">
        <v>695</v>
      </c>
      <c r="H257" s="23" t="s">
        <v>13090</v>
      </c>
      <c r="I257" s="23" t="s">
        <v>13606</v>
      </c>
      <c r="J257" s="23" t="s">
        <v>4461</v>
      </c>
      <c r="K257" s="23" t="s">
        <v>5122</v>
      </c>
      <c r="L257" s="23" t="s">
        <v>88</v>
      </c>
      <c r="M257" s="23" t="s">
        <v>10657</v>
      </c>
      <c r="N257" s="23" t="s">
        <v>10656</v>
      </c>
      <c r="O257" s="23" t="s">
        <v>12442</v>
      </c>
      <c r="P257">
        <f>VLOOKUP(F257,银行退!U:V,2,FALSE)</f>
        <v>695</v>
      </c>
    </row>
    <row r="258" spans="1:16" hidden="1">
      <c r="A258" s="23" t="s">
        <v>12442</v>
      </c>
      <c r="B258" s="23" t="s">
        <v>13607</v>
      </c>
      <c r="C258" s="23" t="s">
        <v>12442</v>
      </c>
      <c r="D258" s="23" t="s">
        <v>13089</v>
      </c>
      <c r="E258" s="56"/>
      <c r="F258" t="str">
        <f t="shared" ref="F258:F291" si="5">K258&amp;G258</f>
        <v>623190000006730411963</v>
      </c>
      <c r="G258" s="56">
        <v>63</v>
      </c>
      <c r="H258" s="23" t="s">
        <v>13090</v>
      </c>
      <c r="I258" s="23" t="s">
        <v>13608</v>
      </c>
      <c r="J258" s="23" t="s">
        <v>136</v>
      </c>
      <c r="K258" s="23" t="s">
        <v>164</v>
      </c>
      <c r="L258" s="23" t="s">
        <v>88</v>
      </c>
      <c r="M258" s="23" t="s">
        <v>10657</v>
      </c>
      <c r="N258" s="23" t="s">
        <v>10656</v>
      </c>
      <c r="O258" s="23" t="s">
        <v>12442</v>
      </c>
      <c r="P258">
        <f>VLOOKUP(F258,银行退!U:V,2,FALSE)</f>
        <v>63</v>
      </c>
    </row>
    <row r="259" spans="1:16" hidden="1">
      <c r="A259" s="23" t="s">
        <v>12442</v>
      </c>
      <c r="B259" s="23" t="s">
        <v>13609</v>
      </c>
      <c r="C259" s="23" t="s">
        <v>12442</v>
      </c>
      <c r="D259" s="23" t="s">
        <v>13089</v>
      </c>
      <c r="E259" s="56"/>
      <c r="F259" t="str">
        <f t="shared" si="5"/>
        <v>62289300011599587132848</v>
      </c>
      <c r="G259" s="56">
        <v>2848</v>
      </c>
      <c r="H259" s="23" t="s">
        <v>13090</v>
      </c>
      <c r="I259" s="23" t="s">
        <v>13610</v>
      </c>
      <c r="J259" s="23" t="s">
        <v>12362</v>
      </c>
      <c r="K259" s="23" t="s">
        <v>9591</v>
      </c>
      <c r="L259" s="23" t="s">
        <v>88</v>
      </c>
      <c r="M259" s="23" t="s">
        <v>10543</v>
      </c>
      <c r="N259" s="23" t="s">
        <v>10542</v>
      </c>
      <c r="O259" s="23" t="s">
        <v>12442</v>
      </c>
      <c r="P259">
        <f>VLOOKUP(F259,银行退!U:V,2,FALSE)</f>
        <v>2848</v>
      </c>
    </row>
    <row r="260" spans="1:16" hidden="1">
      <c r="A260" s="23" t="s">
        <v>12442</v>
      </c>
      <c r="B260" s="23" t="s">
        <v>13611</v>
      </c>
      <c r="C260" s="23" t="s">
        <v>12442</v>
      </c>
      <c r="D260" s="23" t="s">
        <v>13089</v>
      </c>
      <c r="E260" s="56"/>
      <c r="F260" t="str">
        <f t="shared" si="5"/>
        <v>6222060023700803765</v>
      </c>
      <c r="G260" s="56">
        <v>765</v>
      </c>
      <c r="H260" s="23" t="s">
        <v>13090</v>
      </c>
      <c r="I260" s="23" t="s">
        <v>13612</v>
      </c>
      <c r="J260" s="23" t="s">
        <v>4463</v>
      </c>
      <c r="K260" s="23" t="s">
        <v>5123</v>
      </c>
      <c r="L260" s="23" t="s">
        <v>88</v>
      </c>
      <c r="M260" s="23" t="s">
        <v>10351</v>
      </c>
      <c r="N260" s="23" t="s">
        <v>10322</v>
      </c>
      <c r="O260" s="23" t="s">
        <v>12442</v>
      </c>
      <c r="P260">
        <f>VLOOKUP(F260,银行退!U:V,2,FALSE)</f>
        <v>765</v>
      </c>
    </row>
    <row r="261" spans="1:16" hidden="1">
      <c r="A261" s="23" t="s">
        <v>12442</v>
      </c>
      <c r="B261" s="23" t="s">
        <v>13613</v>
      </c>
      <c r="C261" s="23" t="s">
        <v>12442</v>
      </c>
      <c r="D261" s="23" t="s">
        <v>13089</v>
      </c>
      <c r="E261" s="56"/>
      <c r="F261" t="str">
        <f t="shared" si="5"/>
        <v>62220600237008031000</v>
      </c>
      <c r="G261" s="56">
        <v>1000</v>
      </c>
      <c r="H261" s="23" t="s">
        <v>13090</v>
      </c>
      <c r="I261" s="23" t="s">
        <v>13614</v>
      </c>
      <c r="J261" s="23" t="s">
        <v>4463</v>
      </c>
      <c r="K261" s="23" t="s">
        <v>5123</v>
      </c>
      <c r="L261" s="23" t="s">
        <v>88</v>
      </c>
      <c r="M261" s="23" t="s">
        <v>10351</v>
      </c>
      <c r="N261" s="23" t="s">
        <v>10322</v>
      </c>
      <c r="O261" s="23" t="s">
        <v>12442</v>
      </c>
      <c r="P261">
        <f>VLOOKUP(F261,银行退!U:V,2,FALSE)</f>
        <v>1000</v>
      </c>
    </row>
    <row r="262" spans="1:16" hidden="1">
      <c r="A262" s="23" t="s">
        <v>12442</v>
      </c>
      <c r="B262" s="23" t="s">
        <v>13615</v>
      </c>
      <c r="C262" s="23" t="s">
        <v>12442</v>
      </c>
      <c r="D262" s="23" t="s">
        <v>13089</v>
      </c>
      <c r="E262" s="56"/>
      <c r="F262" t="str">
        <f t="shared" si="5"/>
        <v>6282880012903226400</v>
      </c>
      <c r="G262" s="56">
        <v>400</v>
      </c>
      <c r="H262" s="23" t="s">
        <v>13090</v>
      </c>
      <c r="I262" s="23" t="s">
        <v>13616</v>
      </c>
      <c r="J262" s="23" t="s">
        <v>4511</v>
      </c>
      <c r="K262" s="23" t="s">
        <v>5124</v>
      </c>
      <c r="L262" s="23" t="s">
        <v>88</v>
      </c>
      <c r="M262" s="23" t="s">
        <v>10351</v>
      </c>
      <c r="N262" s="23" t="s">
        <v>10322</v>
      </c>
      <c r="O262" s="23" t="s">
        <v>12442</v>
      </c>
      <c r="P262">
        <f>VLOOKUP(F262,银行退!U:V,2,FALSE)</f>
        <v>400</v>
      </c>
    </row>
    <row r="263" spans="1:16" hidden="1">
      <c r="A263" s="23" t="s">
        <v>12442</v>
      </c>
      <c r="B263" s="23" t="s">
        <v>13617</v>
      </c>
      <c r="C263" s="23" t="s">
        <v>12442</v>
      </c>
      <c r="D263" s="23" t="s">
        <v>13089</v>
      </c>
      <c r="E263" s="56"/>
      <c r="F263" t="str">
        <f t="shared" si="5"/>
        <v>6228360062421533100</v>
      </c>
      <c r="G263" s="56">
        <v>100</v>
      </c>
      <c r="H263" s="23" t="s">
        <v>13090</v>
      </c>
      <c r="I263" s="23" t="s">
        <v>13618</v>
      </c>
      <c r="J263" s="23" t="s">
        <v>4521</v>
      </c>
      <c r="K263" s="23" t="s">
        <v>5126</v>
      </c>
      <c r="L263" s="23" t="s">
        <v>88</v>
      </c>
      <c r="M263" s="23" t="s">
        <v>10381</v>
      </c>
      <c r="N263" s="23" t="s">
        <v>10322</v>
      </c>
      <c r="O263" s="23" t="s">
        <v>12442</v>
      </c>
      <c r="P263">
        <f>VLOOKUP(F263,银行退!U:V,2,FALSE)</f>
        <v>100</v>
      </c>
    </row>
    <row r="264" spans="1:16" hidden="1">
      <c r="A264" s="23" t="s">
        <v>12442</v>
      </c>
      <c r="B264" s="23" t="s">
        <v>13619</v>
      </c>
      <c r="C264" s="23" t="s">
        <v>12442</v>
      </c>
      <c r="D264" s="23" t="s">
        <v>13089</v>
      </c>
      <c r="E264" s="56"/>
      <c r="F264" t="str">
        <f t="shared" si="5"/>
        <v>6217003980000698369417</v>
      </c>
      <c r="G264" s="56">
        <v>417</v>
      </c>
      <c r="H264" s="23" t="s">
        <v>13090</v>
      </c>
      <c r="I264" s="23" t="s">
        <v>13620</v>
      </c>
      <c r="J264" s="23" t="s">
        <v>4519</v>
      </c>
      <c r="K264" s="23" t="s">
        <v>5125</v>
      </c>
      <c r="L264" s="23" t="s">
        <v>88</v>
      </c>
      <c r="M264" s="23" t="s">
        <v>10348</v>
      </c>
      <c r="N264" s="23" t="s">
        <v>10322</v>
      </c>
      <c r="O264" s="23" t="s">
        <v>12442</v>
      </c>
      <c r="P264">
        <f>VLOOKUP(F264,银行退!U:V,2,FALSE)</f>
        <v>417</v>
      </c>
    </row>
    <row r="265" spans="1:16" hidden="1">
      <c r="A265" s="23" t="s">
        <v>12442</v>
      </c>
      <c r="B265" s="23" t="s">
        <v>13621</v>
      </c>
      <c r="C265" s="23" t="s">
        <v>12442</v>
      </c>
      <c r="D265" s="23" t="s">
        <v>13101</v>
      </c>
      <c r="E265" s="56"/>
      <c r="F265" t="str">
        <f t="shared" si="5"/>
        <v>625362401292855074</v>
      </c>
      <c r="G265" s="56">
        <v>74</v>
      </c>
      <c r="H265" s="42" t="s">
        <v>13684</v>
      </c>
      <c r="I265" s="23" t="s">
        <v>13622</v>
      </c>
      <c r="J265" s="23" t="s">
        <v>397</v>
      </c>
      <c r="K265" s="23" t="s">
        <v>7938</v>
      </c>
      <c r="L265" s="23" t="s">
        <v>88</v>
      </c>
      <c r="M265" s="23" t="s">
        <v>13125</v>
      </c>
      <c r="N265" s="23" t="s">
        <v>88</v>
      </c>
      <c r="O265" s="23" t="s">
        <v>12442</v>
      </c>
      <c r="P265">
        <f>VLOOKUP(F265,银行退!U:V,2,FALSE)</f>
        <v>74</v>
      </c>
    </row>
    <row r="266" spans="1:16" hidden="1">
      <c r="A266" s="23" t="s">
        <v>12442</v>
      </c>
      <c r="B266" s="23" t="s">
        <v>13623</v>
      </c>
      <c r="C266" s="23" t="s">
        <v>12442</v>
      </c>
      <c r="D266" s="23" t="s">
        <v>13089</v>
      </c>
      <c r="E266" s="56"/>
      <c r="F266" t="str">
        <f t="shared" si="5"/>
        <v>6231900000067507505144</v>
      </c>
      <c r="G266" s="56">
        <v>144</v>
      </c>
      <c r="H266" s="23" t="s">
        <v>13090</v>
      </c>
      <c r="I266" s="23" t="s">
        <v>13624</v>
      </c>
      <c r="J266" s="23" t="s">
        <v>4557</v>
      </c>
      <c r="K266" s="23" t="s">
        <v>5129</v>
      </c>
      <c r="L266" s="23" t="s">
        <v>88</v>
      </c>
      <c r="M266" s="23" t="s">
        <v>10657</v>
      </c>
      <c r="N266" s="23" t="s">
        <v>10656</v>
      </c>
      <c r="O266" s="23" t="s">
        <v>12442</v>
      </c>
      <c r="P266">
        <f>VLOOKUP(F266,银行退!U:V,2,FALSE)</f>
        <v>144</v>
      </c>
    </row>
    <row r="267" spans="1:16" hidden="1">
      <c r="A267" s="23" t="s">
        <v>12442</v>
      </c>
      <c r="B267" s="23" t="s">
        <v>13625</v>
      </c>
      <c r="C267" s="23" t="s">
        <v>12442</v>
      </c>
      <c r="D267" s="23" t="s">
        <v>13089</v>
      </c>
      <c r="E267" s="56"/>
      <c r="F267" t="str">
        <f t="shared" si="5"/>
        <v>62319000000695049484955</v>
      </c>
      <c r="G267" s="56">
        <v>4955</v>
      </c>
      <c r="H267" s="23" t="s">
        <v>13090</v>
      </c>
      <c r="I267" s="23" t="s">
        <v>13626</v>
      </c>
      <c r="J267" s="23" t="s">
        <v>4566</v>
      </c>
      <c r="K267" s="23" t="s">
        <v>5132</v>
      </c>
      <c r="L267" s="23" t="s">
        <v>88</v>
      </c>
      <c r="M267" s="23" t="s">
        <v>10657</v>
      </c>
      <c r="N267" s="23" t="s">
        <v>10656</v>
      </c>
      <c r="O267" s="23" t="s">
        <v>12442</v>
      </c>
      <c r="P267">
        <f>VLOOKUP(F267,银行退!U:V,2,FALSE)</f>
        <v>4955</v>
      </c>
    </row>
    <row r="268" spans="1:16" hidden="1">
      <c r="A268" s="23" t="s">
        <v>12442</v>
      </c>
      <c r="B268" s="23" t="s">
        <v>13627</v>
      </c>
      <c r="C268" s="23" t="s">
        <v>12442</v>
      </c>
      <c r="D268" s="23" t="s">
        <v>13089</v>
      </c>
      <c r="E268" s="56"/>
      <c r="F268" t="str">
        <f t="shared" si="5"/>
        <v>62284808686578953711000</v>
      </c>
      <c r="G268" s="56">
        <v>1000</v>
      </c>
      <c r="H268" s="23" t="s">
        <v>13090</v>
      </c>
      <c r="I268" s="23" t="s">
        <v>13628</v>
      </c>
      <c r="J268" s="23" t="s">
        <v>335</v>
      </c>
      <c r="K268" s="23" t="s">
        <v>382</v>
      </c>
      <c r="L268" s="23" t="s">
        <v>88</v>
      </c>
      <c r="M268" s="23" t="s">
        <v>10381</v>
      </c>
      <c r="N268" s="23" t="s">
        <v>10322</v>
      </c>
      <c r="O268" s="23" t="s">
        <v>12442</v>
      </c>
      <c r="P268">
        <f>VLOOKUP(F268,银行退!U:V,2,FALSE)</f>
        <v>0</v>
      </c>
    </row>
    <row r="269" spans="1:16" hidden="1">
      <c r="A269" s="23" t="s">
        <v>12442</v>
      </c>
      <c r="B269" s="23" t="s">
        <v>13629</v>
      </c>
      <c r="C269" s="23" t="s">
        <v>12442</v>
      </c>
      <c r="D269" s="23" t="s">
        <v>13089</v>
      </c>
      <c r="E269" s="56"/>
      <c r="F269" t="str">
        <f t="shared" si="5"/>
        <v>6282680004973868867</v>
      </c>
      <c r="G269" s="56">
        <v>867</v>
      </c>
      <c r="H269" s="23" t="s">
        <v>13090</v>
      </c>
      <c r="I269" s="23" t="s">
        <v>13630</v>
      </c>
      <c r="J269" s="23" t="s">
        <v>12798</v>
      </c>
      <c r="K269" s="23" t="s">
        <v>5128</v>
      </c>
      <c r="L269" s="23" t="s">
        <v>88</v>
      </c>
      <c r="M269" s="23" t="s">
        <v>10381</v>
      </c>
      <c r="N269" s="23" t="s">
        <v>10322</v>
      </c>
      <c r="O269" s="23" t="s">
        <v>12442</v>
      </c>
      <c r="P269">
        <f>VLOOKUP(F269,银行退!U:V,2,FALSE)</f>
        <v>867</v>
      </c>
    </row>
    <row r="270" spans="1:16" hidden="1">
      <c r="A270" s="23" t="s">
        <v>12442</v>
      </c>
      <c r="B270" s="23" t="s">
        <v>13631</v>
      </c>
      <c r="C270" s="23" t="s">
        <v>12442</v>
      </c>
      <c r="D270" s="23" t="s">
        <v>13089</v>
      </c>
      <c r="E270" s="56"/>
      <c r="F270" t="str">
        <f t="shared" si="5"/>
        <v>6222627150000354399979</v>
      </c>
      <c r="G270" s="56">
        <v>979</v>
      </c>
      <c r="H270" s="23" t="s">
        <v>13090</v>
      </c>
      <c r="I270" s="23" t="s">
        <v>13632</v>
      </c>
      <c r="J270" s="23" t="s">
        <v>4528</v>
      </c>
      <c r="K270" s="23" t="s">
        <v>5127</v>
      </c>
      <c r="L270" s="23" t="s">
        <v>88</v>
      </c>
      <c r="M270" s="23" t="s">
        <v>10424</v>
      </c>
      <c r="N270" s="23" t="s">
        <v>10416</v>
      </c>
      <c r="O270" s="23" t="s">
        <v>12442</v>
      </c>
      <c r="P270">
        <f>VLOOKUP(F270,银行退!U:V,2,FALSE)</f>
        <v>979</v>
      </c>
    </row>
    <row r="271" spans="1:16" hidden="1">
      <c r="A271" s="23" t="s">
        <v>12442</v>
      </c>
      <c r="B271" s="23" t="s">
        <v>13633</v>
      </c>
      <c r="C271" s="23" t="s">
        <v>12442</v>
      </c>
      <c r="D271" s="23" t="s">
        <v>13089</v>
      </c>
      <c r="E271" s="56"/>
      <c r="F271" t="str">
        <f t="shared" si="5"/>
        <v>6282680010380777170</v>
      </c>
      <c r="G271" s="56">
        <v>170</v>
      </c>
      <c r="H271" s="23" t="s">
        <v>13090</v>
      </c>
      <c r="I271" s="23" t="s">
        <v>13634</v>
      </c>
      <c r="J271" s="23" t="s">
        <v>4825</v>
      </c>
      <c r="K271" s="23" t="s">
        <v>5131</v>
      </c>
      <c r="L271" s="23" t="s">
        <v>88</v>
      </c>
      <c r="M271" s="23" t="s">
        <v>10381</v>
      </c>
      <c r="N271" s="23" t="s">
        <v>10322</v>
      </c>
      <c r="O271" s="23" t="s">
        <v>12442</v>
      </c>
      <c r="P271">
        <f>VLOOKUP(F271,银行退!U:V,2,FALSE)</f>
        <v>170</v>
      </c>
    </row>
    <row r="272" spans="1:16" hidden="1">
      <c r="A272" s="23" t="s">
        <v>12442</v>
      </c>
      <c r="B272" s="23" t="s">
        <v>13635</v>
      </c>
      <c r="C272" s="23" t="s">
        <v>12442</v>
      </c>
      <c r="D272" s="23" t="s">
        <v>13089</v>
      </c>
      <c r="E272" s="56"/>
      <c r="F272" t="str">
        <f t="shared" si="5"/>
        <v>6223691859608048100</v>
      </c>
      <c r="G272" s="56">
        <v>100</v>
      </c>
      <c r="H272" s="23" t="s">
        <v>13090</v>
      </c>
      <c r="I272" s="23" t="s">
        <v>13636</v>
      </c>
      <c r="J272" s="23" t="s">
        <v>12823</v>
      </c>
      <c r="K272" s="23" t="s">
        <v>5134</v>
      </c>
      <c r="L272" s="23" t="s">
        <v>88</v>
      </c>
      <c r="M272" s="23" t="s">
        <v>10657</v>
      </c>
      <c r="N272" s="23" t="s">
        <v>10656</v>
      </c>
      <c r="O272" s="23" t="s">
        <v>12442</v>
      </c>
      <c r="P272">
        <f>VLOOKUP(F272,银行退!U:V,2,FALSE)</f>
        <v>100</v>
      </c>
    </row>
    <row r="273" spans="1:16" hidden="1">
      <c r="A273" s="23" t="s">
        <v>12442</v>
      </c>
      <c r="B273" s="23" t="s">
        <v>13637</v>
      </c>
      <c r="C273" s="23" t="s">
        <v>12442</v>
      </c>
      <c r="D273" s="23" t="s">
        <v>13089</v>
      </c>
      <c r="E273" s="56"/>
      <c r="F273" t="str">
        <f t="shared" si="5"/>
        <v>6222022515000128798200</v>
      </c>
      <c r="G273" s="56">
        <v>200</v>
      </c>
      <c r="H273" s="23" t="s">
        <v>13090</v>
      </c>
      <c r="I273" s="23" t="s">
        <v>13638</v>
      </c>
      <c r="J273" s="23" t="s">
        <v>4606</v>
      </c>
      <c r="K273" s="23" t="s">
        <v>5135</v>
      </c>
      <c r="L273" s="23" t="s">
        <v>88</v>
      </c>
      <c r="M273" s="23" t="s">
        <v>10351</v>
      </c>
      <c r="N273" s="23" t="s">
        <v>10322</v>
      </c>
      <c r="O273" s="23" t="s">
        <v>12442</v>
      </c>
      <c r="P273">
        <f>VLOOKUP(F273,银行退!U:V,2,FALSE)</f>
        <v>200</v>
      </c>
    </row>
    <row r="274" spans="1:16" hidden="1">
      <c r="A274" s="23" t="s">
        <v>12442</v>
      </c>
      <c r="B274" s="23" t="s">
        <v>13639</v>
      </c>
      <c r="C274" s="23" t="s">
        <v>12442</v>
      </c>
      <c r="D274" s="23" t="s">
        <v>13089</v>
      </c>
      <c r="E274" s="56"/>
      <c r="F274" t="str">
        <f t="shared" si="5"/>
        <v>621700391000619793488</v>
      </c>
      <c r="G274" s="56">
        <v>88</v>
      </c>
      <c r="H274" s="23" t="s">
        <v>13090</v>
      </c>
      <c r="I274" s="23" t="s">
        <v>13640</v>
      </c>
      <c r="J274" s="23" t="s">
        <v>4608</v>
      </c>
      <c r="K274" s="23" t="s">
        <v>5137</v>
      </c>
      <c r="L274" s="23" t="s">
        <v>88</v>
      </c>
      <c r="M274" s="23" t="s">
        <v>10348</v>
      </c>
      <c r="N274" s="23" t="s">
        <v>10322</v>
      </c>
      <c r="O274" s="23" t="s">
        <v>12442</v>
      </c>
      <c r="P274">
        <f>VLOOKUP(F274,银行退!U:V,2,FALSE)</f>
        <v>88</v>
      </c>
    </row>
    <row r="275" spans="1:16" hidden="1">
      <c r="A275" s="23" t="s">
        <v>12442</v>
      </c>
      <c r="B275" s="23" t="s">
        <v>13641</v>
      </c>
      <c r="C275" s="23" t="s">
        <v>12442</v>
      </c>
      <c r="D275" s="23" t="s">
        <v>13089</v>
      </c>
      <c r="E275" s="56"/>
      <c r="F275" t="str">
        <f t="shared" si="5"/>
        <v>6222620170010555329200</v>
      </c>
      <c r="G275" s="56">
        <v>200</v>
      </c>
      <c r="H275" s="23" t="s">
        <v>13090</v>
      </c>
      <c r="I275" s="23" t="s">
        <v>13642</v>
      </c>
      <c r="J275" s="23" t="s">
        <v>4582</v>
      </c>
      <c r="K275" s="23" t="s">
        <v>5133</v>
      </c>
      <c r="L275" s="23" t="s">
        <v>88</v>
      </c>
      <c r="M275" s="23" t="s">
        <v>10424</v>
      </c>
      <c r="N275" s="23" t="s">
        <v>10416</v>
      </c>
      <c r="O275" s="23" t="s">
        <v>12442</v>
      </c>
      <c r="P275">
        <f>VLOOKUP(F275,银行退!U:V,2,FALSE)</f>
        <v>200</v>
      </c>
    </row>
    <row r="276" spans="1:16" hidden="1">
      <c r="A276" s="23" t="s">
        <v>12442</v>
      </c>
      <c r="B276" s="23" t="s">
        <v>13643</v>
      </c>
      <c r="C276" s="23" t="s">
        <v>12442</v>
      </c>
      <c r="D276" s="23" t="s">
        <v>13089</v>
      </c>
      <c r="E276" s="56"/>
      <c r="F276" t="str">
        <f t="shared" si="5"/>
        <v>6222082502009653890144</v>
      </c>
      <c r="G276" s="56">
        <v>144</v>
      </c>
      <c r="H276" s="23" t="s">
        <v>13090</v>
      </c>
      <c r="I276" s="23" t="s">
        <v>13644</v>
      </c>
      <c r="J276" s="23" t="s">
        <v>4622</v>
      </c>
      <c r="K276" s="23" t="s">
        <v>5136</v>
      </c>
      <c r="L276" s="23" t="s">
        <v>88</v>
      </c>
      <c r="M276" s="23" t="s">
        <v>10351</v>
      </c>
      <c r="N276" s="23" t="s">
        <v>10322</v>
      </c>
      <c r="O276" s="23" t="s">
        <v>12442</v>
      </c>
      <c r="P276">
        <f>VLOOKUP(F276,银行退!U:V,2,FALSE)</f>
        <v>144</v>
      </c>
    </row>
    <row r="277" spans="1:16" hidden="1">
      <c r="A277" s="23" t="s">
        <v>12442</v>
      </c>
      <c r="B277" s="23" t="s">
        <v>13645</v>
      </c>
      <c r="C277" s="23" t="s">
        <v>12442</v>
      </c>
      <c r="D277" s="23" t="s">
        <v>13089</v>
      </c>
      <c r="E277" s="56"/>
      <c r="F277" t="str">
        <f t="shared" si="5"/>
        <v>6214600180015525186700</v>
      </c>
      <c r="G277" s="56">
        <v>700</v>
      </c>
      <c r="H277" s="23" t="s">
        <v>13090</v>
      </c>
      <c r="I277" s="23" t="s">
        <v>13646</v>
      </c>
      <c r="J277" s="23" t="s">
        <v>4559</v>
      </c>
      <c r="K277" s="23" t="s">
        <v>5130</v>
      </c>
      <c r="L277" s="23" t="s">
        <v>88</v>
      </c>
      <c r="M277" s="23" t="s">
        <v>10484</v>
      </c>
      <c r="N277" s="23" t="s">
        <v>10369</v>
      </c>
      <c r="O277" s="23" t="s">
        <v>12442</v>
      </c>
      <c r="P277">
        <f>VLOOKUP(F277,银行退!U:V,2,FALSE)</f>
        <v>700</v>
      </c>
    </row>
    <row r="278" spans="1:16" hidden="1">
      <c r="A278" s="23" t="s">
        <v>12442</v>
      </c>
      <c r="B278" s="23" t="s">
        <v>6571</v>
      </c>
      <c r="C278" s="23" t="s">
        <v>12442</v>
      </c>
      <c r="D278" s="23" t="s">
        <v>13089</v>
      </c>
      <c r="E278" s="56"/>
      <c r="F278" t="str">
        <f t="shared" si="5"/>
        <v>62319000000993805175000</v>
      </c>
      <c r="G278" s="56">
        <v>5000</v>
      </c>
      <c r="H278" s="23" t="s">
        <v>13090</v>
      </c>
      <c r="I278" s="23" t="s">
        <v>13647</v>
      </c>
      <c r="J278" s="23" t="s">
        <v>4636</v>
      </c>
      <c r="K278" s="23" t="s">
        <v>5138</v>
      </c>
      <c r="L278" s="23" t="s">
        <v>88</v>
      </c>
      <c r="M278" s="23" t="s">
        <v>10657</v>
      </c>
      <c r="N278" s="23" t="s">
        <v>10656</v>
      </c>
      <c r="O278" s="23" t="s">
        <v>12442</v>
      </c>
      <c r="P278">
        <f>VLOOKUP(F278,银行退!U:V,2,FALSE)</f>
        <v>5000</v>
      </c>
    </row>
    <row r="279" spans="1:16" hidden="1">
      <c r="A279" s="23" t="s">
        <v>12842</v>
      </c>
      <c r="B279" s="23" t="s">
        <v>13648</v>
      </c>
      <c r="C279" s="23" t="s">
        <v>12842</v>
      </c>
      <c r="D279" s="23" t="s">
        <v>13089</v>
      </c>
      <c r="E279" s="56"/>
      <c r="F279" t="str">
        <f t="shared" si="5"/>
        <v>62122625020127650311516</v>
      </c>
      <c r="G279" s="56">
        <v>1516</v>
      </c>
      <c r="H279" s="23" t="s">
        <v>13090</v>
      </c>
      <c r="I279" s="23" t="s">
        <v>13649</v>
      </c>
      <c r="J279" s="23" t="s">
        <v>4634</v>
      </c>
      <c r="K279" s="23" t="s">
        <v>10028</v>
      </c>
      <c r="L279" s="23" t="s">
        <v>88</v>
      </c>
      <c r="M279" s="23" t="s">
        <v>10351</v>
      </c>
      <c r="N279" s="23" t="s">
        <v>10322</v>
      </c>
      <c r="O279" s="23" t="s">
        <v>12842</v>
      </c>
      <c r="P279">
        <f>VLOOKUP(F279,银行退!U:V,2,FALSE)</f>
        <v>1516</v>
      </c>
    </row>
    <row r="280" spans="1:16" hidden="1">
      <c r="A280" s="23" t="s">
        <v>12842</v>
      </c>
      <c r="B280" s="23" t="s">
        <v>13650</v>
      </c>
      <c r="C280" s="23" t="s">
        <v>12842</v>
      </c>
      <c r="D280" s="23" t="s">
        <v>13089</v>
      </c>
      <c r="E280" s="56"/>
      <c r="F280" t="str">
        <f t="shared" si="5"/>
        <v>6223692459532257400</v>
      </c>
      <c r="G280" s="56">
        <v>400</v>
      </c>
      <c r="H280" s="23" t="s">
        <v>13090</v>
      </c>
      <c r="I280" s="23" t="s">
        <v>13651</v>
      </c>
      <c r="J280" s="23" t="s">
        <v>4670</v>
      </c>
      <c r="K280" s="23" t="s">
        <v>5140</v>
      </c>
      <c r="L280" s="23" t="s">
        <v>88</v>
      </c>
      <c r="M280" s="23" t="s">
        <v>10657</v>
      </c>
      <c r="N280" s="23" t="s">
        <v>10656</v>
      </c>
      <c r="O280" s="23" t="s">
        <v>12842</v>
      </c>
      <c r="P280">
        <f>VLOOKUP(F280,银行退!U:V,2,FALSE)</f>
        <v>400</v>
      </c>
    </row>
    <row r="281" spans="1:16" hidden="1">
      <c r="A281" s="23" t="s">
        <v>12842</v>
      </c>
      <c r="B281" s="23" t="s">
        <v>13652</v>
      </c>
      <c r="C281" s="23" t="s">
        <v>12842</v>
      </c>
      <c r="D281" s="23" t="s">
        <v>13089</v>
      </c>
      <c r="E281" s="56"/>
      <c r="F281" t="str">
        <f t="shared" si="5"/>
        <v>6222370012442303850</v>
      </c>
      <c r="G281" s="56">
        <v>850</v>
      </c>
      <c r="H281" s="23" t="s">
        <v>13090</v>
      </c>
      <c r="I281" s="23" t="s">
        <v>13653</v>
      </c>
      <c r="J281" s="23" t="s">
        <v>4659</v>
      </c>
      <c r="K281" s="23" t="s">
        <v>5139</v>
      </c>
      <c r="L281" s="23" t="s">
        <v>88</v>
      </c>
      <c r="M281" s="23" t="s">
        <v>10351</v>
      </c>
      <c r="N281" s="23" t="s">
        <v>10322</v>
      </c>
      <c r="O281" s="23" t="s">
        <v>12842</v>
      </c>
      <c r="P281">
        <f>VLOOKUP(F281,银行退!U:V,2,FALSE)</f>
        <v>850</v>
      </c>
    </row>
    <row r="282" spans="1:16" hidden="1">
      <c r="A282" s="23" t="s">
        <v>12842</v>
      </c>
      <c r="B282" s="23" t="s">
        <v>13654</v>
      </c>
      <c r="C282" s="23" t="s">
        <v>12842</v>
      </c>
      <c r="D282" s="23" t="s">
        <v>13089</v>
      </c>
      <c r="E282" s="56"/>
      <c r="F282" t="str">
        <f t="shared" si="5"/>
        <v>6231900000064629054400</v>
      </c>
      <c r="G282" s="56">
        <v>400</v>
      </c>
      <c r="H282" s="23" t="s">
        <v>13090</v>
      </c>
      <c r="I282" s="23" t="s">
        <v>13655</v>
      </c>
      <c r="J282" s="23" t="s">
        <v>4730</v>
      </c>
      <c r="K282" s="23" t="s">
        <v>5142</v>
      </c>
      <c r="L282" s="23" t="s">
        <v>88</v>
      </c>
      <c r="M282" s="23" t="s">
        <v>10657</v>
      </c>
      <c r="N282" s="23" t="s">
        <v>10656</v>
      </c>
      <c r="O282" s="23" t="s">
        <v>12842</v>
      </c>
      <c r="P282">
        <f>VLOOKUP(F282,银行退!U:V,2,FALSE)</f>
        <v>400</v>
      </c>
    </row>
    <row r="283" spans="1:16" hidden="1">
      <c r="A283" s="23" t="s">
        <v>12842</v>
      </c>
      <c r="B283" s="23" t="s">
        <v>13656</v>
      </c>
      <c r="C283" s="23" t="s">
        <v>12842</v>
      </c>
      <c r="D283" s="23" t="s">
        <v>13089</v>
      </c>
      <c r="E283" s="56"/>
      <c r="F283" t="str">
        <f t="shared" si="5"/>
        <v>62225205946362073500</v>
      </c>
      <c r="G283" s="56">
        <v>3500</v>
      </c>
      <c r="H283" s="23" t="s">
        <v>13090</v>
      </c>
      <c r="I283" s="23" t="s">
        <v>13657</v>
      </c>
      <c r="J283" s="23" t="s">
        <v>4704</v>
      </c>
      <c r="K283" s="23" t="s">
        <v>5141</v>
      </c>
      <c r="L283" s="23" t="s">
        <v>88</v>
      </c>
      <c r="M283" s="23" t="s">
        <v>10424</v>
      </c>
      <c r="N283" s="23" t="s">
        <v>10416</v>
      </c>
      <c r="O283" s="23" t="s">
        <v>12842</v>
      </c>
      <c r="P283">
        <f>VLOOKUP(F283,银行退!U:V,2,FALSE)</f>
        <v>3500</v>
      </c>
    </row>
    <row r="284" spans="1:16" hidden="1">
      <c r="A284" s="23" t="s">
        <v>12842</v>
      </c>
      <c r="B284" s="23" t="s">
        <v>13658</v>
      </c>
      <c r="C284" s="23" t="s">
        <v>12842</v>
      </c>
      <c r="D284" s="23" t="s">
        <v>13089</v>
      </c>
      <c r="E284" s="56"/>
      <c r="F284" t="str">
        <f t="shared" si="5"/>
        <v>62223400479644234400</v>
      </c>
      <c r="G284" s="56">
        <v>4400</v>
      </c>
      <c r="H284" s="23" t="s">
        <v>13090</v>
      </c>
      <c r="I284" s="23" t="s">
        <v>13659</v>
      </c>
      <c r="J284" s="23" t="s">
        <v>4737</v>
      </c>
      <c r="K284" s="23" t="s">
        <v>5143</v>
      </c>
      <c r="L284" s="23" t="s">
        <v>88</v>
      </c>
      <c r="M284" s="23" t="s">
        <v>10351</v>
      </c>
      <c r="N284" s="23" t="s">
        <v>10322</v>
      </c>
      <c r="O284" s="23" t="s">
        <v>12842</v>
      </c>
      <c r="P284">
        <f>VLOOKUP(F284,银行退!U:V,2,FALSE)</f>
        <v>4400</v>
      </c>
    </row>
    <row r="285" spans="1:16" hidden="1">
      <c r="A285" s="23" t="s">
        <v>12842</v>
      </c>
      <c r="B285" s="23" t="s">
        <v>13660</v>
      </c>
      <c r="C285" s="23" t="s">
        <v>12842</v>
      </c>
      <c r="D285" s="23" t="s">
        <v>13089</v>
      </c>
      <c r="E285" s="56"/>
      <c r="F285" t="str">
        <f t="shared" si="5"/>
        <v>6223692101471854595</v>
      </c>
      <c r="G285" s="56">
        <v>595</v>
      </c>
      <c r="H285" s="23" t="s">
        <v>13090</v>
      </c>
      <c r="I285" s="23" t="s">
        <v>13661</v>
      </c>
      <c r="J285" s="23" t="s">
        <v>4773</v>
      </c>
      <c r="K285" s="23" t="s">
        <v>5144</v>
      </c>
      <c r="L285" s="23" t="s">
        <v>88</v>
      </c>
      <c r="M285" s="23" t="s">
        <v>10657</v>
      </c>
      <c r="N285" s="23" t="s">
        <v>10656</v>
      </c>
      <c r="O285" s="23" t="s">
        <v>12842</v>
      </c>
      <c r="P285">
        <f>VLOOKUP(F285,银行退!U:V,2,FALSE)</f>
        <v>595</v>
      </c>
    </row>
    <row r="286" spans="1:16" hidden="1">
      <c r="A286" s="23" t="s">
        <v>12842</v>
      </c>
      <c r="B286" s="23" t="s">
        <v>13662</v>
      </c>
      <c r="C286" s="23" t="s">
        <v>12842</v>
      </c>
      <c r="D286" s="23" t="s">
        <v>13089</v>
      </c>
      <c r="E286" s="56"/>
      <c r="F286" t="str">
        <f t="shared" si="5"/>
        <v>6231900000117193439179</v>
      </c>
      <c r="G286" s="56">
        <v>179</v>
      </c>
      <c r="H286" s="23" t="s">
        <v>13090</v>
      </c>
      <c r="I286" s="23" t="s">
        <v>13663</v>
      </c>
      <c r="J286" s="23" t="s">
        <v>13032</v>
      </c>
      <c r="K286" s="23" t="s">
        <v>5146</v>
      </c>
      <c r="L286" s="23" t="s">
        <v>88</v>
      </c>
      <c r="M286" s="23" t="s">
        <v>10657</v>
      </c>
      <c r="N286" s="23" t="s">
        <v>10656</v>
      </c>
      <c r="O286" s="23" t="s">
        <v>12842</v>
      </c>
      <c r="P286">
        <f>VLOOKUP(F286,银行退!U:V,2,FALSE)</f>
        <v>179</v>
      </c>
    </row>
    <row r="287" spans="1:16" hidden="1">
      <c r="A287" s="23" t="s">
        <v>12842</v>
      </c>
      <c r="B287" s="23" t="s">
        <v>13664</v>
      </c>
      <c r="C287" s="23" t="s">
        <v>12842</v>
      </c>
      <c r="D287" s="23" t="s">
        <v>13089</v>
      </c>
      <c r="E287" s="56"/>
      <c r="F287" t="str">
        <f t="shared" si="5"/>
        <v>5264103860018524309</v>
      </c>
      <c r="G287" s="56">
        <v>309</v>
      </c>
      <c r="H287" s="23" t="s">
        <v>13090</v>
      </c>
      <c r="I287" s="23" t="s">
        <v>13665</v>
      </c>
      <c r="J287" s="23" t="s">
        <v>4775</v>
      </c>
      <c r="K287" s="23" t="s">
        <v>5145</v>
      </c>
      <c r="L287" s="23" t="s">
        <v>88</v>
      </c>
      <c r="M287" s="23" t="s">
        <v>10348</v>
      </c>
      <c r="N287" s="23" t="s">
        <v>10322</v>
      </c>
      <c r="O287" s="23" t="s">
        <v>12842</v>
      </c>
      <c r="P287">
        <f>VLOOKUP(F287,银行退!U:V,2,FALSE)</f>
        <v>309</v>
      </c>
    </row>
    <row r="288" spans="1:16" hidden="1">
      <c r="A288" s="23" t="s">
        <v>12842</v>
      </c>
      <c r="B288" s="23" t="s">
        <v>13666</v>
      </c>
      <c r="C288" s="23" t="s">
        <v>12842</v>
      </c>
      <c r="D288" s="23" t="s">
        <v>13089</v>
      </c>
      <c r="E288" s="56"/>
      <c r="F288" t="str">
        <f t="shared" si="5"/>
        <v>62268800057817864873</v>
      </c>
      <c r="G288" s="56">
        <v>4873</v>
      </c>
      <c r="H288" s="23" t="s">
        <v>13090</v>
      </c>
      <c r="I288" s="23" t="s">
        <v>13667</v>
      </c>
      <c r="J288" s="23" t="s">
        <v>2940</v>
      </c>
      <c r="K288" s="23" t="s">
        <v>5045</v>
      </c>
      <c r="L288" s="23" t="s">
        <v>88</v>
      </c>
      <c r="M288" s="23" t="s">
        <v>10370</v>
      </c>
      <c r="N288" s="23" t="s">
        <v>10369</v>
      </c>
      <c r="O288" s="23" t="s">
        <v>12842</v>
      </c>
      <c r="P288">
        <f>VLOOKUP(F288,银行退!U:V,2,FALSE)</f>
        <v>4873</v>
      </c>
    </row>
    <row r="289" spans="1:16" hidden="1">
      <c r="A289" s="23" t="s">
        <v>12842</v>
      </c>
      <c r="B289" s="23" t="s">
        <v>13668</v>
      </c>
      <c r="C289" s="23" t="s">
        <v>12842</v>
      </c>
      <c r="D289" s="23" t="s">
        <v>13089</v>
      </c>
      <c r="E289" s="56"/>
      <c r="F289" t="str">
        <f t="shared" si="5"/>
        <v>6282680010380751490</v>
      </c>
      <c r="G289" s="56">
        <v>490</v>
      </c>
      <c r="H289" s="23" t="s">
        <v>13090</v>
      </c>
      <c r="I289" s="23" t="s">
        <v>13669</v>
      </c>
      <c r="J289" s="23" t="s">
        <v>4825</v>
      </c>
      <c r="K289" s="23" t="s">
        <v>5147</v>
      </c>
      <c r="L289" s="23" t="s">
        <v>88</v>
      </c>
      <c r="M289" s="23" t="s">
        <v>10381</v>
      </c>
      <c r="N289" s="23" t="s">
        <v>10322</v>
      </c>
      <c r="O289" s="23" t="s">
        <v>12842</v>
      </c>
      <c r="P289">
        <f>VLOOKUP(F289,银行退!U:V,2,FALSE)</f>
        <v>490</v>
      </c>
    </row>
    <row r="290" spans="1:16" hidden="1">
      <c r="A290" s="23" t="s">
        <v>12842</v>
      </c>
      <c r="B290" s="23" t="s">
        <v>13670</v>
      </c>
      <c r="C290" s="23" t="s">
        <v>12842</v>
      </c>
      <c r="D290" s="23" t="s">
        <v>13089</v>
      </c>
      <c r="E290" s="56"/>
      <c r="F290" t="str">
        <f t="shared" si="5"/>
        <v>62826800103807771000</v>
      </c>
      <c r="G290" s="56">
        <v>1000</v>
      </c>
      <c r="H290" s="23" t="s">
        <v>13090</v>
      </c>
      <c r="I290" s="23" t="s">
        <v>13671</v>
      </c>
      <c r="J290" s="23" t="s">
        <v>4825</v>
      </c>
      <c r="K290" s="23" t="s">
        <v>5131</v>
      </c>
      <c r="L290" s="23" t="s">
        <v>88</v>
      </c>
      <c r="M290" s="23" t="s">
        <v>10381</v>
      </c>
      <c r="N290" s="23" t="s">
        <v>10322</v>
      </c>
      <c r="O290" s="23" t="s">
        <v>12842</v>
      </c>
      <c r="P290">
        <f>VLOOKUP(F290,银行退!U:V,2,FALSE)</f>
        <v>1000</v>
      </c>
    </row>
    <row r="291" spans="1:16" hidden="1">
      <c r="A291" s="23" t="s">
        <v>12842</v>
      </c>
      <c r="B291" s="23" t="s">
        <v>13672</v>
      </c>
      <c r="C291" s="23" t="s">
        <v>12842</v>
      </c>
      <c r="D291" s="23" t="s">
        <v>13089</v>
      </c>
      <c r="E291" s="56"/>
      <c r="F291" t="str">
        <f t="shared" si="5"/>
        <v>6217003860030732877484</v>
      </c>
      <c r="G291" s="56">
        <v>484</v>
      </c>
      <c r="H291" s="23" t="s">
        <v>13090</v>
      </c>
      <c r="I291" s="23" t="s">
        <v>13673</v>
      </c>
      <c r="J291" s="23" t="s">
        <v>4841</v>
      </c>
      <c r="K291" s="23" t="s">
        <v>5148</v>
      </c>
      <c r="L291" s="23" t="s">
        <v>88</v>
      </c>
      <c r="M291" s="23" t="s">
        <v>10348</v>
      </c>
      <c r="N291" s="23" t="s">
        <v>10322</v>
      </c>
      <c r="O291" s="23" t="s">
        <v>12842</v>
      </c>
      <c r="P291">
        <f>VLOOKUP(F291,银行退!U:V,2,FALSE)</f>
        <v>484</v>
      </c>
    </row>
  </sheetData>
  <autoFilter ref="A1:P291">
    <filterColumn colId="14">
      <filters>
        <filter val="20170623"/>
      </filters>
    </filterColumn>
  </autoFilter>
  <sortState ref="A91:O106">
    <sortCondition ref="G93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topLeftCell="A343" workbookViewId="0">
      <selection activeCell="B277" sqref="B277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64" t="s">
        <v>13686</v>
      </c>
      <c r="B1" s="64"/>
      <c r="C1" s="64"/>
      <c r="D1" s="64"/>
      <c r="E1" s="64"/>
      <c r="F1" s="64"/>
    </row>
    <row r="2" spans="1:9">
      <c r="A2" s="65" t="s">
        <v>403</v>
      </c>
      <c r="B2" s="65"/>
      <c r="C2" s="65"/>
      <c r="D2" s="65" t="s">
        <v>404</v>
      </c>
      <c r="E2" s="65"/>
      <c r="F2" s="65"/>
    </row>
    <row r="3" spans="1:9">
      <c r="A3" s="12" t="s">
        <v>405</v>
      </c>
      <c r="B3" s="33" t="s">
        <v>406</v>
      </c>
      <c r="C3" s="12" t="s">
        <v>407</v>
      </c>
      <c r="D3" s="12" t="s">
        <v>405</v>
      </c>
      <c r="E3" s="33" t="s">
        <v>406</v>
      </c>
      <c r="F3" s="12" t="s">
        <v>407</v>
      </c>
    </row>
    <row r="4" spans="1:9">
      <c r="A4" s="13" t="s">
        <v>411</v>
      </c>
      <c r="B4" s="34">
        <v>0</v>
      </c>
      <c r="C4" s="5"/>
      <c r="D4" s="13" t="s">
        <v>415</v>
      </c>
      <c r="E4" s="34">
        <v>0</v>
      </c>
      <c r="F4" s="5"/>
    </row>
    <row r="5" spans="1:9">
      <c r="A5" s="13" t="s">
        <v>413</v>
      </c>
      <c r="B5" s="34">
        <v>0</v>
      </c>
      <c r="C5" s="5"/>
      <c r="D5" s="13"/>
      <c r="E5" s="34"/>
      <c r="F5" s="5"/>
    </row>
    <row r="6" spans="1:9">
      <c r="A6" s="13" t="s">
        <v>412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409</v>
      </c>
      <c r="B10" s="35">
        <f>B4+B5-B6</f>
        <v>0</v>
      </c>
      <c r="C10" s="5"/>
      <c r="D10" s="13" t="s">
        <v>409</v>
      </c>
      <c r="E10" s="35">
        <f>E4+E5</f>
        <v>0</v>
      </c>
      <c r="F10" s="5"/>
      <c r="I10" s="48">
        <f>B10-E10</f>
        <v>0</v>
      </c>
    </row>
    <row r="14" spans="1:9">
      <c r="A14" s="64" t="s">
        <v>13687</v>
      </c>
      <c r="B14" s="64"/>
      <c r="C14" s="64"/>
      <c r="D14" s="64"/>
      <c r="E14" s="64"/>
      <c r="F14" s="64"/>
    </row>
    <row r="15" spans="1:9">
      <c r="A15" s="65" t="s">
        <v>403</v>
      </c>
      <c r="B15" s="65"/>
      <c r="C15" s="65"/>
      <c r="D15" s="65" t="s">
        <v>404</v>
      </c>
      <c r="E15" s="65"/>
      <c r="F15" s="65"/>
    </row>
    <row r="16" spans="1:9">
      <c r="A16" s="12" t="s">
        <v>405</v>
      </c>
      <c r="B16" s="33" t="s">
        <v>406</v>
      </c>
      <c r="C16" s="12" t="s">
        <v>407</v>
      </c>
      <c r="D16" s="12" t="s">
        <v>405</v>
      </c>
      <c r="E16" s="33" t="s">
        <v>406</v>
      </c>
      <c r="F16" s="12" t="s">
        <v>407</v>
      </c>
    </row>
    <row r="17" spans="1:9">
      <c r="A17" s="13" t="s">
        <v>411</v>
      </c>
      <c r="B17" s="34">
        <v>0</v>
      </c>
      <c r="C17" s="5"/>
      <c r="D17" s="13" t="s">
        <v>415</v>
      </c>
      <c r="E17" s="34">
        <v>0</v>
      </c>
      <c r="F17" s="5"/>
    </row>
    <row r="18" spans="1:9">
      <c r="A18" s="13" t="s">
        <v>413</v>
      </c>
      <c r="B18" s="34">
        <v>0</v>
      </c>
      <c r="C18" s="5"/>
      <c r="D18" s="13"/>
      <c r="E18" s="34"/>
      <c r="F18" s="5"/>
    </row>
    <row r="19" spans="1:9">
      <c r="A19" s="13" t="s">
        <v>412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409</v>
      </c>
      <c r="B23" s="35">
        <f>B17+B18-B19</f>
        <v>0</v>
      </c>
      <c r="C23" s="5"/>
      <c r="D23" s="13" t="s">
        <v>409</v>
      </c>
      <c r="E23" s="35">
        <f>E17+E18</f>
        <v>0</v>
      </c>
      <c r="F23" s="5"/>
      <c r="I23" s="48">
        <f>B23-E23</f>
        <v>0</v>
      </c>
    </row>
    <row r="27" spans="1:9" s="2" customFormat="1">
      <c r="A27" s="64" t="s">
        <v>13688</v>
      </c>
      <c r="B27" s="64"/>
      <c r="C27" s="64"/>
      <c r="D27" s="64"/>
      <c r="E27" s="64"/>
      <c r="F27" s="64"/>
    </row>
    <row r="28" spans="1:9">
      <c r="A28" s="65" t="s">
        <v>403</v>
      </c>
      <c r="B28" s="65"/>
      <c r="C28" s="65"/>
      <c r="D28" s="65" t="s">
        <v>404</v>
      </c>
      <c r="E28" s="65"/>
      <c r="F28" s="65"/>
    </row>
    <row r="29" spans="1:9">
      <c r="A29" s="12" t="s">
        <v>405</v>
      </c>
      <c r="B29" s="33" t="s">
        <v>406</v>
      </c>
      <c r="C29" s="12" t="s">
        <v>407</v>
      </c>
      <c r="D29" s="12" t="s">
        <v>405</v>
      </c>
      <c r="E29" s="33" t="s">
        <v>406</v>
      </c>
      <c r="F29" s="12" t="s">
        <v>407</v>
      </c>
    </row>
    <row r="30" spans="1:9">
      <c r="A30" s="13" t="s">
        <v>411</v>
      </c>
      <c r="B30" s="34">
        <v>0</v>
      </c>
      <c r="C30" s="5"/>
      <c r="D30" s="13" t="s">
        <v>415</v>
      </c>
      <c r="E30" s="34">
        <v>0</v>
      </c>
      <c r="F30" s="5"/>
    </row>
    <row r="31" spans="1:9">
      <c r="A31" s="13" t="s">
        <v>413</v>
      </c>
      <c r="B31" s="34">
        <v>0</v>
      </c>
      <c r="C31" s="5"/>
      <c r="D31" s="13"/>
      <c r="E31" s="34"/>
      <c r="F31" s="5"/>
    </row>
    <row r="32" spans="1:9">
      <c r="A32" s="13" t="s">
        <v>412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409</v>
      </c>
      <c r="B36" s="35">
        <f>B30+B31-B32</f>
        <v>0</v>
      </c>
      <c r="C36" s="5"/>
      <c r="D36" s="13" t="s">
        <v>409</v>
      </c>
      <c r="E36" s="35">
        <f>E30+E31</f>
        <v>0</v>
      </c>
      <c r="F36" s="5"/>
      <c r="I36" s="48">
        <f>B36-E36</f>
        <v>0</v>
      </c>
    </row>
    <row r="40" spans="1:9" s="2" customFormat="1">
      <c r="A40" s="64" t="s">
        <v>13689</v>
      </c>
      <c r="B40" s="64"/>
      <c r="C40" s="64"/>
      <c r="D40" s="64"/>
      <c r="E40" s="64"/>
      <c r="F40" s="64"/>
    </row>
    <row r="41" spans="1:9">
      <c r="A41" s="65" t="s">
        <v>403</v>
      </c>
      <c r="B41" s="65"/>
      <c r="C41" s="65"/>
      <c r="D41" s="65" t="s">
        <v>404</v>
      </c>
      <c r="E41" s="65"/>
      <c r="F41" s="65"/>
    </row>
    <row r="42" spans="1:9">
      <c r="A42" s="12" t="s">
        <v>405</v>
      </c>
      <c r="B42" s="33" t="s">
        <v>406</v>
      </c>
      <c r="C42" s="12" t="s">
        <v>407</v>
      </c>
      <c r="D42" s="12" t="s">
        <v>405</v>
      </c>
      <c r="E42" s="33" t="s">
        <v>406</v>
      </c>
      <c r="F42" s="12" t="s">
        <v>407</v>
      </c>
    </row>
    <row r="43" spans="1:9">
      <c r="A43" s="13" t="s">
        <v>411</v>
      </c>
      <c r="B43" s="34">
        <v>0</v>
      </c>
      <c r="C43" s="5"/>
      <c r="D43" s="13" t="s">
        <v>415</v>
      </c>
      <c r="E43" s="34">
        <v>0</v>
      </c>
      <c r="F43" s="5"/>
    </row>
    <row r="44" spans="1:9">
      <c r="A44" s="13" t="s">
        <v>413</v>
      </c>
      <c r="B44" s="34">
        <v>0</v>
      </c>
      <c r="C44" s="5"/>
      <c r="D44" s="13"/>
      <c r="E44" s="34"/>
      <c r="F44" s="5"/>
    </row>
    <row r="45" spans="1:9">
      <c r="A45" s="13" t="s">
        <v>412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409</v>
      </c>
      <c r="B49" s="35">
        <f>B43+B44-B45</f>
        <v>0</v>
      </c>
      <c r="C49" s="5"/>
      <c r="D49" s="13" t="s">
        <v>409</v>
      </c>
      <c r="E49" s="35">
        <f>E43+E44</f>
        <v>0</v>
      </c>
      <c r="F49" s="5"/>
      <c r="I49" s="48">
        <f>B49-E49</f>
        <v>0</v>
      </c>
    </row>
    <row r="53" spans="1:9" s="2" customFormat="1">
      <c r="A53" s="64" t="s">
        <v>13690</v>
      </c>
      <c r="B53" s="64"/>
      <c r="C53" s="64"/>
      <c r="D53" s="64"/>
      <c r="E53" s="64"/>
      <c r="F53" s="64"/>
    </row>
    <row r="54" spans="1:9">
      <c r="A54" s="65" t="s">
        <v>403</v>
      </c>
      <c r="B54" s="65"/>
      <c r="C54" s="65"/>
      <c r="D54" s="65" t="s">
        <v>404</v>
      </c>
      <c r="E54" s="65"/>
      <c r="F54" s="65"/>
    </row>
    <row r="55" spans="1:9">
      <c r="A55" s="12" t="s">
        <v>405</v>
      </c>
      <c r="B55" s="33" t="s">
        <v>406</v>
      </c>
      <c r="C55" s="12" t="s">
        <v>407</v>
      </c>
      <c r="D55" s="12" t="s">
        <v>405</v>
      </c>
      <c r="E55" s="33" t="s">
        <v>406</v>
      </c>
      <c r="F55" s="12" t="s">
        <v>407</v>
      </c>
    </row>
    <row r="56" spans="1:9">
      <c r="A56" s="13" t="s">
        <v>411</v>
      </c>
      <c r="B56" s="34">
        <v>0</v>
      </c>
      <c r="C56" s="5"/>
      <c r="D56" s="13" t="s">
        <v>415</v>
      </c>
      <c r="E56" s="34">
        <v>3230</v>
      </c>
      <c r="F56" s="5"/>
    </row>
    <row r="57" spans="1:9">
      <c r="A57" s="13" t="s">
        <v>413</v>
      </c>
      <c r="B57" s="34">
        <v>3230</v>
      </c>
      <c r="C57" s="5"/>
      <c r="D57" s="13"/>
      <c r="E57" s="34"/>
      <c r="F57" s="5"/>
    </row>
    <row r="58" spans="1:9">
      <c r="A58" s="13" t="s">
        <v>412</v>
      </c>
      <c r="B58" s="34">
        <v>0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409</v>
      </c>
      <c r="B62" s="35">
        <f>B56+B57-B58</f>
        <v>3230</v>
      </c>
      <c r="C62" s="5"/>
      <c r="D62" s="13" t="s">
        <v>409</v>
      </c>
      <c r="E62" s="35">
        <f>E56+E57</f>
        <v>3230</v>
      </c>
      <c r="F62" s="5"/>
      <c r="I62" s="48">
        <f>B62-E62</f>
        <v>0</v>
      </c>
    </row>
    <row r="66" spans="1:9" s="2" customFormat="1">
      <c r="A66" s="64" t="s">
        <v>13691</v>
      </c>
      <c r="B66" s="64"/>
      <c r="C66" s="64"/>
      <c r="D66" s="64"/>
      <c r="E66" s="64"/>
      <c r="F66" s="64"/>
    </row>
    <row r="67" spans="1:9">
      <c r="A67" s="65" t="s">
        <v>403</v>
      </c>
      <c r="B67" s="65"/>
      <c r="C67" s="65"/>
      <c r="D67" s="65" t="s">
        <v>404</v>
      </c>
      <c r="E67" s="65"/>
      <c r="F67" s="65"/>
    </row>
    <row r="68" spans="1:9">
      <c r="A68" s="12" t="s">
        <v>405</v>
      </c>
      <c r="B68" s="33" t="s">
        <v>406</v>
      </c>
      <c r="C68" s="12" t="s">
        <v>407</v>
      </c>
      <c r="D68" s="12" t="s">
        <v>405</v>
      </c>
      <c r="E68" s="33" t="s">
        <v>406</v>
      </c>
      <c r="F68" s="12" t="s">
        <v>407</v>
      </c>
    </row>
    <row r="69" spans="1:9">
      <c r="A69" s="13" t="s">
        <v>411</v>
      </c>
      <c r="B69" s="34">
        <v>0</v>
      </c>
      <c r="C69" s="5"/>
      <c r="D69" s="13" t="s">
        <v>415</v>
      </c>
      <c r="E69" s="34">
        <v>4146</v>
      </c>
      <c r="F69" s="5"/>
    </row>
    <row r="70" spans="1:9">
      <c r="A70" s="13" t="s">
        <v>413</v>
      </c>
      <c r="B70" s="34">
        <v>4146</v>
      </c>
      <c r="C70" s="5"/>
      <c r="D70" s="13"/>
      <c r="E70" s="34"/>
      <c r="F70" s="5"/>
    </row>
    <row r="71" spans="1:9">
      <c r="A71" s="13" t="s">
        <v>412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409</v>
      </c>
      <c r="B75" s="35">
        <f>B69+B70-B71</f>
        <v>4146</v>
      </c>
      <c r="C75" s="5"/>
      <c r="D75" s="13" t="s">
        <v>409</v>
      </c>
      <c r="E75" s="35">
        <f>E69+E70</f>
        <v>4146</v>
      </c>
      <c r="F75" s="5"/>
      <c r="I75" s="48">
        <f>B75-E75</f>
        <v>0</v>
      </c>
    </row>
    <row r="79" spans="1:9">
      <c r="A79" s="64" t="s">
        <v>13692</v>
      </c>
      <c r="B79" s="64"/>
      <c r="C79" s="64"/>
      <c r="D79" s="64"/>
      <c r="E79" s="64"/>
      <c r="F79" s="64"/>
    </row>
    <row r="80" spans="1:9">
      <c r="A80" s="65" t="s">
        <v>403</v>
      </c>
      <c r="B80" s="65"/>
      <c r="C80" s="65"/>
      <c r="D80" s="65" t="s">
        <v>404</v>
      </c>
      <c r="E80" s="65"/>
      <c r="F80" s="65"/>
    </row>
    <row r="81" spans="1:9">
      <c r="A81" s="12" t="s">
        <v>405</v>
      </c>
      <c r="B81" s="33" t="s">
        <v>406</v>
      </c>
      <c r="C81" s="12" t="s">
        <v>407</v>
      </c>
      <c r="D81" s="12" t="s">
        <v>405</v>
      </c>
      <c r="E81" s="33" t="s">
        <v>406</v>
      </c>
      <c r="F81" s="12" t="s">
        <v>407</v>
      </c>
    </row>
    <row r="82" spans="1:9">
      <c r="A82" s="13" t="s">
        <v>411</v>
      </c>
      <c r="B82" s="34">
        <v>34</v>
      </c>
      <c r="C82" s="5"/>
      <c r="D82" s="13" t="s">
        <v>415</v>
      </c>
      <c r="E82" s="34">
        <v>6718</v>
      </c>
      <c r="F82" s="5"/>
    </row>
    <row r="83" spans="1:9">
      <c r="A83" s="13" t="s">
        <v>413</v>
      </c>
      <c r="B83" s="34">
        <v>6684</v>
      </c>
      <c r="C83" s="5"/>
      <c r="D83" s="13"/>
      <c r="E83" s="34"/>
      <c r="F83" s="5"/>
    </row>
    <row r="84" spans="1:9">
      <c r="A84" s="13" t="s">
        <v>412</v>
      </c>
      <c r="B84" s="34">
        <v>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409</v>
      </c>
      <c r="B88" s="35">
        <f>B82+B83-B84</f>
        <v>6718</v>
      </c>
      <c r="C88" s="5"/>
      <c r="D88" s="13" t="s">
        <v>409</v>
      </c>
      <c r="E88" s="35">
        <f>E82+E83</f>
        <v>6718</v>
      </c>
      <c r="F88" s="5"/>
      <c r="I88" s="48">
        <f>B88-E88</f>
        <v>0</v>
      </c>
    </row>
    <row r="92" spans="1:9">
      <c r="A92" s="64" t="s">
        <v>13693</v>
      </c>
      <c r="B92" s="64"/>
      <c r="C92" s="64"/>
      <c r="D92" s="64"/>
      <c r="E92" s="64"/>
      <c r="F92" s="64"/>
    </row>
    <row r="93" spans="1:9">
      <c r="A93" s="65" t="s">
        <v>403</v>
      </c>
      <c r="B93" s="65"/>
      <c r="C93" s="65"/>
      <c r="D93" s="65" t="s">
        <v>404</v>
      </c>
      <c r="E93" s="65"/>
      <c r="F93" s="65"/>
    </row>
    <row r="94" spans="1:9">
      <c r="A94" s="12" t="s">
        <v>405</v>
      </c>
      <c r="B94" s="33" t="s">
        <v>406</v>
      </c>
      <c r="C94" s="12" t="s">
        <v>407</v>
      </c>
      <c r="D94" s="12" t="s">
        <v>405</v>
      </c>
      <c r="E94" s="33" t="s">
        <v>406</v>
      </c>
      <c r="F94" s="12" t="s">
        <v>407</v>
      </c>
    </row>
    <row r="95" spans="1:9">
      <c r="A95" s="13" t="s">
        <v>411</v>
      </c>
      <c r="B95" s="34">
        <v>868</v>
      </c>
      <c r="C95" s="5"/>
      <c r="D95" s="13" t="s">
        <v>415</v>
      </c>
      <c r="E95" s="34">
        <v>4579</v>
      </c>
      <c r="F95" s="5"/>
    </row>
    <row r="96" spans="1:9">
      <c r="A96" s="13" t="s">
        <v>413</v>
      </c>
      <c r="B96" s="34">
        <v>3508</v>
      </c>
      <c r="C96" s="5"/>
      <c r="D96" s="13"/>
      <c r="E96" s="34"/>
      <c r="F96" s="5"/>
    </row>
    <row r="97" spans="1:9">
      <c r="A97" s="13" t="s">
        <v>412</v>
      </c>
      <c r="B97" s="34">
        <v>0</v>
      </c>
      <c r="C97" s="5"/>
      <c r="D97" s="13" t="s">
        <v>13718</v>
      </c>
      <c r="E97" s="34">
        <v>203</v>
      </c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409</v>
      </c>
      <c r="B101" s="35">
        <f>B95+B96-B97</f>
        <v>4376</v>
      </c>
      <c r="C101" s="5"/>
      <c r="D101" s="13" t="s">
        <v>409</v>
      </c>
      <c r="E101" s="35">
        <f>E95+E96-E97</f>
        <v>4376</v>
      </c>
      <c r="F101" s="5"/>
      <c r="I101" s="48">
        <f>B101-E101</f>
        <v>0</v>
      </c>
    </row>
    <row r="105" spans="1:9">
      <c r="A105" s="64" t="s">
        <v>13694</v>
      </c>
      <c r="B105" s="64"/>
      <c r="C105" s="64"/>
      <c r="D105" s="64"/>
      <c r="E105" s="64"/>
      <c r="F105" s="64"/>
    </row>
    <row r="106" spans="1:9">
      <c r="A106" s="65" t="s">
        <v>403</v>
      </c>
      <c r="B106" s="65"/>
      <c r="C106" s="65"/>
      <c r="D106" s="65" t="s">
        <v>404</v>
      </c>
      <c r="E106" s="65"/>
      <c r="F106" s="65"/>
    </row>
    <row r="107" spans="1:9">
      <c r="A107" s="12" t="s">
        <v>405</v>
      </c>
      <c r="B107" s="33" t="s">
        <v>406</v>
      </c>
      <c r="C107" s="12" t="s">
        <v>407</v>
      </c>
      <c r="D107" s="12" t="s">
        <v>405</v>
      </c>
      <c r="E107" s="33" t="s">
        <v>406</v>
      </c>
      <c r="F107" s="12" t="s">
        <v>407</v>
      </c>
    </row>
    <row r="108" spans="1:9">
      <c r="A108" s="13" t="s">
        <v>411</v>
      </c>
      <c r="B108" s="34">
        <v>0</v>
      </c>
      <c r="C108" s="5"/>
      <c r="D108" s="13" t="s">
        <v>415</v>
      </c>
      <c r="E108" s="34">
        <v>0</v>
      </c>
      <c r="F108" s="5"/>
    </row>
    <row r="109" spans="1:9">
      <c r="A109" s="13" t="s">
        <v>413</v>
      </c>
      <c r="B109" s="34">
        <v>0</v>
      </c>
      <c r="C109" s="5"/>
      <c r="D109" s="13"/>
      <c r="E109" s="34"/>
      <c r="F109" s="5"/>
    </row>
    <row r="110" spans="1:9">
      <c r="A110" s="13" t="s">
        <v>412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409</v>
      </c>
      <c r="B114" s="35">
        <f>B108+B109-B110</f>
        <v>0</v>
      </c>
      <c r="C114" s="5"/>
      <c r="D114" s="13" t="s">
        <v>409</v>
      </c>
      <c r="E114" s="35">
        <f>E108+E109</f>
        <v>0</v>
      </c>
      <c r="F114" s="5"/>
      <c r="I114" s="48">
        <f>B114-E114</f>
        <v>0</v>
      </c>
    </row>
    <row r="118" spans="1:9">
      <c r="A118" s="64" t="s">
        <v>13695</v>
      </c>
      <c r="B118" s="64"/>
      <c r="C118" s="64"/>
      <c r="D118" s="64"/>
      <c r="E118" s="64"/>
      <c r="F118" s="64"/>
    </row>
    <row r="119" spans="1:9">
      <c r="A119" s="65" t="s">
        <v>403</v>
      </c>
      <c r="B119" s="65"/>
      <c r="C119" s="65"/>
      <c r="D119" s="65" t="s">
        <v>404</v>
      </c>
      <c r="E119" s="65"/>
      <c r="F119" s="65"/>
    </row>
    <row r="120" spans="1:9">
      <c r="A120" s="12" t="s">
        <v>405</v>
      </c>
      <c r="B120" s="33" t="s">
        <v>406</v>
      </c>
      <c r="C120" s="12" t="s">
        <v>407</v>
      </c>
      <c r="D120" s="12" t="s">
        <v>405</v>
      </c>
      <c r="E120" s="33" t="s">
        <v>406</v>
      </c>
      <c r="F120" s="12" t="s">
        <v>407</v>
      </c>
    </row>
    <row r="121" spans="1:9">
      <c r="A121" s="13" t="s">
        <v>411</v>
      </c>
      <c r="B121" s="34">
        <v>0</v>
      </c>
      <c r="C121" s="5"/>
      <c r="D121" s="13" t="s">
        <v>415</v>
      </c>
      <c r="E121" s="34">
        <v>0</v>
      </c>
      <c r="F121" s="5"/>
    </row>
    <row r="122" spans="1:9">
      <c r="A122" s="13" t="s">
        <v>413</v>
      </c>
      <c r="B122" s="34">
        <v>0</v>
      </c>
      <c r="C122" s="5"/>
      <c r="D122" s="13"/>
      <c r="E122" s="34"/>
      <c r="F122" s="5"/>
    </row>
    <row r="123" spans="1:9">
      <c r="A123" s="13" t="s">
        <v>412</v>
      </c>
      <c r="B123" s="34">
        <v>0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409</v>
      </c>
      <c r="B127" s="35">
        <f>B121+B122-B123</f>
        <v>0</v>
      </c>
      <c r="C127" s="5"/>
      <c r="D127" s="13" t="s">
        <v>409</v>
      </c>
      <c r="E127" s="35">
        <f>E121+E122</f>
        <v>0</v>
      </c>
      <c r="F127" s="5"/>
      <c r="I127" s="48">
        <f>B127-E127</f>
        <v>0</v>
      </c>
    </row>
    <row r="131" spans="1:9">
      <c r="A131" s="64" t="s">
        <v>13696</v>
      </c>
      <c r="B131" s="64"/>
      <c r="C131" s="64"/>
      <c r="D131" s="64"/>
      <c r="E131" s="64"/>
      <c r="F131" s="64"/>
    </row>
    <row r="132" spans="1:9">
      <c r="A132" s="65" t="s">
        <v>403</v>
      </c>
      <c r="B132" s="65"/>
      <c r="C132" s="65"/>
      <c r="D132" s="65" t="s">
        <v>404</v>
      </c>
      <c r="E132" s="65"/>
      <c r="F132" s="65"/>
    </row>
    <row r="133" spans="1:9">
      <c r="A133" s="12" t="s">
        <v>405</v>
      </c>
      <c r="B133" s="33" t="s">
        <v>406</v>
      </c>
      <c r="C133" s="12" t="s">
        <v>407</v>
      </c>
      <c r="D133" s="12" t="s">
        <v>405</v>
      </c>
      <c r="E133" s="33" t="s">
        <v>406</v>
      </c>
      <c r="F133" s="12" t="s">
        <v>407</v>
      </c>
    </row>
    <row r="134" spans="1:9">
      <c r="A134" s="13" t="s">
        <v>411</v>
      </c>
      <c r="B134" s="34">
        <v>9725</v>
      </c>
      <c r="C134" s="5"/>
      <c r="D134" s="13" t="s">
        <v>415</v>
      </c>
      <c r="E134" s="34">
        <v>49945</v>
      </c>
      <c r="F134" s="5"/>
    </row>
    <row r="135" spans="1:9">
      <c r="A135" s="13" t="s">
        <v>413</v>
      </c>
      <c r="B135" s="34">
        <v>40220</v>
      </c>
      <c r="C135" s="5"/>
      <c r="D135" s="13"/>
      <c r="E135" s="34"/>
      <c r="F135" s="5"/>
    </row>
    <row r="136" spans="1:9">
      <c r="A136" s="13" t="s">
        <v>412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409</v>
      </c>
      <c r="B140" s="35">
        <f>B134+B135-B136</f>
        <v>49945</v>
      </c>
      <c r="C140" s="5"/>
      <c r="D140" s="13" t="s">
        <v>409</v>
      </c>
      <c r="E140" s="35">
        <f>E134+E135</f>
        <v>49945</v>
      </c>
      <c r="F140" s="5"/>
      <c r="I140" s="48">
        <f>B140-E140</f>
        <v>0</v>
      </c>
    </row>
    <row r="144" spans="1:9">
      <c r="A144" s="64" t="s">
        <v>13697</v>
      </c>
      <c r="B144" s="64"/>
      <c r="C144" s="64"/>
      <c r="D144" s="64"/>
      <c r="E144" s="64"/>
      <c r="F144" s="64"/>
    </row>
    <row r="145" spans="1:9">
      <c r="A145" s="65" t="s">
        <v>403</v>
      </c>
      <c r="B145" s="65"/>
      <c r="C145" s="65"/>
      <c r="D145" s="65" t="s">
        <v>404</v>
      </c>
      <c r="E145" s="65"/>
      <c r="F145" s="65"/>
    </row>
    <row r="146" spans="1:9">
      <c r="A146" s="12" t="s">
        <v>405</v>
      </c>
      <c r="B146" s="33" t="s">
        <v>406</v>
      </c>
      <c r="C146" s="12" t="s">
        <v>407</v>
      </c>
      <c r="D146" s="12" t="s">
        <v>405</v>
      </c>
      <c r="E146" s="33" t="s">
        <v>406</v>
      </c>
      <c r="F146" s="12" t="s">
        <v>407</v>
      </c>
    </row>
    <row r="147" spans="1:9">
      <c r="A147" s="13" t="s">
        <v>411</v>
      </c>
      <c r="B147" s="34">
        <v>9115</v>
      </c>
      <c r="C147" s="5"/>
      <c r="D147" s="13" t="s">
        <v>415</v>
      </c>
      <c r="E147" s="34">
        <v>4136</v>
      </c>
      <c r="F147" s="5"/>
    </row>
    <row r="148" spans="1:9">
      <c r="A148" s="13" t="s">
        <v>413</v>
      </c>
      <c r="B148" s="34">
        <v>4071</v>
      </c>
      <c r="C148" s="5"/>
      <c r="D148" s="13"/>
      <c r="E148" s="34"/>
      <c r="F148" s="5"/>
    </row>
    <row r="149" spans="1:9">
      <c r="A149" s="13" t="s">
        <v>412</v>
      </c>
      <c r="B149" s="34">
        <v>9050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409</v>
      </c>
      <c r="B153" s="35">
        <f>B147+B148-B149</f>
        <v>4136</v>
      </c>
      <c r="C153" s="5"/>
      <c r="D153" s="13" t="s">
        <v>409</v>
      </c>
      <c r="E153" s="35">
        <f>E147+E148</f>
        <v>4136</v>
      </c>
      <c r="F153" s="5"/>
      <c r="I153" s="48">
        <f>B153-E153</f>
        <v>0</v>
      </c>
    </row>
    <row r="157" spans="1:9">
      <c r="A157" s="64" t="s">
        <v>13698</v>
      </c>
      <c r="B157" s="64"/>
      <c r="C157" s="64"/>
      <c r="D157" s="64"/>
      <c r="E157" s="64"/>
      <c r="F157" s="64"/>
    </row>
    <row r="158" spans="1:9">
      <c r="A158" s="65" t="s">
        <v>403</v>
      </c>
      <c r="B158" s="65"/>
      <c r="C158" s="65"/>
      <c r="D158" s="65" t="s">
        <v>404</v>
      </c>
      <c r="E158" s="65"/>
      <c r="F158" s="65"/>
    </row>
    <row r="159" spans="1:9">
      <c r="A159" s="12" t="s">
        <v>405</v>
      </c>
      <c r="B159" s="33" t="s">
        <v>406</v>
      </c>
      <c r="C159" s="12" t="s">
        <v>407</v>
      </c>
      <c r="D159" s="12" t="s">
        <v>405</v>
      </c>
      <c r="E159" s="33" t="s">
        <v>406</v>
      </c>
      <c r="F159" s="12" t="s">
        <v>407</v>
      </c>
    </row>
    <row r="160" spans="1:9">
      <c r="A160" s="13" t="s">
        <v>411</v>
      </c>
      <c r="B160" s="34">
        <v>13074</v>
      </c>
      <c r="C160" s="5"/>
      <c r="D160" s="13" t="s">
        <v>415</v>
      </c>
      <c r="E160" s="34">
        <v>13907</v>
      </c>
      <c r="F160" s="5"/>
    </row>
    <row r="161" spans="1:9">
      <c r="A161" s="13" t="s">
        <v>413</v>
      </c>
      <c r="B161" s="34">
        <v>833</v>
      </c>
      <c r="C161" s="5"/>
      <c r="D161" s="13"/>
      <c r="E161" s="34"/>
      <c r="F161" s="5"/>
    </row>
    <row r="162" spans="1:9">
      <c r="A162" s="13" t="s">
        <v>412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409</v>
      </c>
      <c r="B166" s="35">
        <f>B160+B161-B162</f>
        <v>13907</v>
      </c>
      <c r="C166" s="5"/>
      <c r="D166" s="13" t="s">
        <v>409</v>
      </c>
      <c r="E166" s="35">
        <f>E160+E161</f>
        <v>13907</v>
      </c>
      <c r="F166" s="5"/>
      <c r="I166" s="48">
        <f>B166-E166</f>
        <v>0</v>
      </c>
    </row>
    <row r="170" spans="1:9">
      <c r="A170" s="64" t="s">
        <v>13699</v>
      </c>
      <c r="B170" s="64"/>
      <c r="C170" s="64"/>
      <c r="D170" s="64"/>
      <c r="E170" s="64"/>
      <c r="F170" s="64"/>
    </row>
    <row r="171" spans="1:9">
      <c r="A171" s="65" t="s">
        <v>403</v>
      </c>
      <c r="B171" s="65"/>
      <c r="C171" s="65"/>
      <c r="D171" s="65" t="s">
        <v>404</v>
      </c>
      <c r="E171" s="65"/>
      <c r="F171" s="65"/>
    </row>
    <row r="172" spans="1:9">
      <c r="A172" s="12" t="s">
        <v>405</v>
      </c>
      <c r="B172" s="33" t="s">
        <v>406</v>
      </c>
      <c r="C172" s="12" t="s">
        <v>407</v>
      </c>
      <c r="D172" s="12" t="s">
        <v>405</v>
      </c>
      <c r="E172" s="33" t="s">
        <v>406</v>
      </c>
      <c r="F172" s="12" t="s">
        <v>407</v>
      </c>
    </row>
    <row r="173" spans="1:9">
      <c r="A173" s="13" t="s">
        <v>411</v>
      </c>
      <c r="B173" s="34">
        <v>27867</v>
      </c>
      <c r="C173" s="5"/>
      <c r="D173" s="13" t="s">
        <v>415</v>
      </c>
      <c r="E173" s="34">
        <v>29061</v>
      </c>
      <c r="F173" s="5"/>
    </row>
    <row r="174" spans="1:9">
      <c r="A174" s="13" t="s">
        <v>413</v>
      </c>
      <c r="B174" s="34">
        <v>3777</v>
      </c>
      <c r="C174" s="5"/>
      <c r="D174" s="13"/>
      <c r="E174" s="34"/>
      <c r="F174" s="5"/>
    </row>
    <row r="175" spans="1:9">
      <c r="A175" s="13" t="s">
        <v>412</v>
      </c>
      <c r="B175" s="34">
        <v>2583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409</v>
      </c>
      <c r="B179" s="35">
        <f>B173+B174-B175</f>
        <v>29061</v>
      </c>
      <c r="C179" s="5"/>
      <c r="D179" s="13" t="s">
        <v>409</v>
      </c>
      <c r="E179" s="35">
        <f>E173+E174</f>
        <v>29061</v>
      </c>
      <c r="F179" s="5"/>
      <c r="I179" s="48">
        <f>B179-E179</f>
        <v>0</v>
      </c>
    </row>
    <row r="183" spans="1:9">
      <c r="A183" s="64" t="s">
        <v>13700</v>
      </c>
      <c r="B183" s="64"/>
      <c r="C183" s="64"/>
      <c r="D183" s="64"/>
      <c r="E183" s="64"/>
      <c r="F183" s="64"/>
    </row>
    <row r="184" spans="1:9">
      <c r="A184" s="65" t="s">
        <v>403</v>
      </c>
      <c r="B184" s="65"/>
      <c r="C184" s="65"/>
      <c r="D184" s="65" t="s">
        <v>404</v>
      </c>
      <c r="E184" s="65"/>
      <c r="F184" s="65"/>
    </row>
    <row r="185" spans="1:9">
      <c r="A185" s="12" t="s">
        <v>405</v>
      </c>
      <c r="B185" s="33" t="s">
        <v>406</v>
      </c>
      <c r="C185" s="12" t="s">
        <v>407</v>
      </c>
      <c r="D185" s="12" t="s">
        <v>405</v>
      </c>
      <c r="E185" s="33" t="s">
        <v>406</v>
      </c>
      <c r="F185" s="12" t="s">
        <v>407</v>
      </c>
    </row>
    <row r="186" spans="1:9">
      <c r="A186" s="13" t="s">
        <v>411</v>
      </c>
      <c r="B186" s="34">
        <v>6016</v>
      </c>
      <c r="C186" s="5"/>
      <c r="D186" s="13" t="s">
        <v>415</v>
      </c>
      <c r="E186" s="34">
        <v>8278</v>
      </c>
      <c r="F186" s="57"/>
    </row>
    <row r="187" spans="1:9">
      <c r="A187" s="13" t="s">
        <v>413</v>
      </c>
      <c r="B187" s="34">
        <v>2262</v>
      </c>
      <c r="C187" s="5"/>
      <c r="D187" s="13"/>
      <c r="E187" s="34"/>
      <c r="F187" s="5"/>
    </row>
    <row r="188" spans="1:9">
      <c r="A188" s="13" t="s">
        <v>412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409</v>
      </c>
      <c r="B192" s="35">
        <f>B186+B187-B188</f>
        <v>8278</v>
      </c>
      <c r="C192" s="5"/>
      <c r="D192" s="13" t="s">
        <v>409</v>
      </c>
      <c r="E192" s="35">
        <f>E186+E187</f>
        <v>8278</v>
      </c>
      <c r="F192" s="5"/>
      <c r="I192" s="48">
        <f>B192-E192</f>
        <v>0</v>
      </c>
    </row>
    <row r="196" spans="1:9">
      <c r="A196" s="64" t="s">
        <v>13701</v>
      </c>
      <c r="B196" s="64"/>
      <c r="C196" s="64"/>
      <c r="D196" s="64"/>
      <c r="E196" s="64"/>
      <c r="F196" s="64"/>
    </row>
    <row r="197" spans="1:9">
      <c r="A197" s="65" t="s">
        <v>403</v>
      </c>
      <c r="B197" s="65"/>
      <c r="C197" s="65"/>
      <c r="D197" s="65" t="s">
        <v>404</v>
      </c>
      <c r="E197" s="65"/>
      <c r="F197" s="65"/>
    </row>
    <row r="198" spans="1:9">
      <c r="A198" s="12" t="s">
        <v>405</v>
      </c>
      <c r="B198" s="33" t="s">
        <v>406</v>
      </c>
      <c r="C198" s="12" t="s">
        <v>407</v>
      </c>
      <c r="D198" s="12" t="s">
        <v>405</v>
      </c>
      <c r="E198" s="33" t="s">
        <v>406</v>
      </c>
      <c r="F198" s="12" t="s">
        <v>407</v>
      </c>
    </row>
    <row r="199" spans="1:9">
      <c r="A199" s="13" t="s">
        <v>411</v>
      </c>
      <c r="B199" s="34">
        <v>364</v>
      </c>
      <c r="C199" s="5"/>
      <c r="D199" s="13" t="s">
        <v>415</v>
      </c>
      <c r="E199" s="34">
        <v>0</v>
      </c>
      <c r="F199" s="5"/>
    </row>
    <row r="200" spans="1:9">
      <c r="A200" s="13" t="s">
        <v>413</v>
      </c>
      <c r="B200" s="34">
        <v>0</v>
      </c>
      <c r="C200" s="5"/>
      <c r="D200" s="13"/>
      <c r="E200" s="34"/>
      <c r="F200" s="5"/>
    </row>
    <row r="201" spans="1:9">
      <c r="A201" s="13" t="s">
        <v>412</v>
      </c>
      <c r="B201" s="34">
        <v>364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409</v>
      </c>
      <c r="B205" s="35">
        <f>B199+B200-B201</f>
        <v>0</v>
      </c>
      <c r="C205" s="5"/>
      <c r="D205" s="13" t="s">
        <v>409</v>
      </c>
      <c r="E205" s="35">
        <f>E199+E200</f>
        <v>0</v>
      </c>
      <c r="F205" s="5"/>
      <c r="I205" s="48">
        <f>B205-E205</f>
        <v>0</v>
      </c>
    </row>
    <row r="209" spans="1:9" s="2" customFormat="1">
      <c r="A209" s="64" t="s">
        <v>13702</v>
      </c>
      <c r="B209" s="64"/>
      <c r="C209" s="64"/>
      <c r="D209" s="64"/>
      <c r="E209" s="64"/>
      <c r="F209" s="64"/>
    </row>
    <row r="210" spans="1:9">
      <c r="A210" s="65" t="s">
        <v>403</v>
      </c>
      <c r="B210" s="65"/>
      <c r="C210" s="65"/>
      <c r="D210" s="65" t="s">
        <v>404</v>
      </c>
      <c r="E210" s="65"/>
      <c r="F210" s="65"/>
    </row>
    <row r="211" spans="1:9">
      <c r="A211" s="12" t="s">
        <v>405</v>
      </c>
      <c r="B211" s="33" t="s">
        <v>406</v>
      </c>
      <c r="C211" s="12" t="s">
        <v>407</v>
      </c>
      <c r="D211" s="12" t="s">
        <v>405</v>
      </c>
      <c r="E211" s="33" t="s">
        <v>406</v>
      </c>
      <c r="F211" s="12" t="s">
        <v>407</v>
      </c>
    </row>
    <row r="212" spans="1:9">
      <c r="A212" s="13" t="s">
        <v>411</v>
      </c>
      <c r="B212" s="34">
        <v>0</v>
      </c>
      <c r="C212" s="5"/>
      <c r="D212" s="13" t="s">
        <v>415</v>
      </c>
      <c r="E212" s="34">
        <v>0</v>
      </c>
      <c r="F212" s="5"/>
    </row>
    <row r="213" spans="1:9">
      <c r="A213" s="13" t="s">
        <v>413</v>
      </c>
      <c r="B213" s="34">
        <v>0</v>
      </c>
      <c r="C213" s="5"/>
      <c r="D213" s="13"/>
      <c r="E213" s="34"/>
      <c r="F213" s="5"/>
    </row>
    <row r="214" spans="1:9">
      <c r="A214" s="13" t="s">
        <v>412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409</v>
      </c>
      <c r="B218" s="35">
        <f>B212+B213-B214</f>
        <v>0</v>
      </c>
      <c r="C218" s="5"/>
      <c r="D218" s="13" t="s">
        <v>409</v>
      </c>
      <c r="E218" s="35">
        <f>E212+E213</f>
        <v>0</v>
      </c>
      <c r="F218" s="5"/>
      <c r="I218" s="48">
        <f>B218-E218</f>
        <v>0</v>
      </c>
    </row>
    <row r="222" spans="1:9" s="2" customFormat="1">
      <c r="A222" s="64" t="s">
        <v>13703</v>
      </c>
      <c r="B222" s="64"/>
      <c r="C222" s="64"/>
      <c r="D222" s="64"/>
      <c r="E222" s="64"/>
      <c r="F222" s="64"/>
    </row>
    <row r="223" spans="1:9">
      <c r="A223" s="65" t="s">
        <v>403</v>
      </c>
      <c r="B223" s="65"/>
      <c r="C223" s="65"/>
      <c r="D223" s="65" t="s">
        <v>404</v>
      </c>
      <c r="E223" s="65"/>
      <c r="F223" s="65"/>
    </row>
    <row r="224" spans="1:9">
      <c r="A224" s="12" t="s">
        <v>405</v>
      </c>
      <c r="B224" s="33" t="s">
        <v>406</v>
      </c>
      <c r="C224" s="12" t="s">
        <v>407</v>
      </c>
      <c r="D224" s="12" t="s">
        <v>405</v>
      </c>
      <c r="E224" s="33" t="s">
        <v>406</v>
      </c>
      <c r="F224" s="12" t="s">
        <v>407</v>
      </c>
    </row>
    <row r="225" spans="1:9">
      <c r="A225" s="13" t="s">
        <v>411</v>
      </c>
      <c r="B225" s="34">
        <v>7455</v>
      </c>
      <c r="C225" s="5"/>
      <c r="D225" s="13" t="s">
        <v>415</v>
      </c>
      <c r="E225" s="34">
        <v>13404</v>
      </c>
      <c r="F225" s="5"/>
    </row>
    <row r="226" spans="1:9">
      <c r="A226" s="13" t="s">
        <v>413</v>
      </c>
      <c r="B226" s="34">
        <v>5949</v>
      </c>
      <c r="C226" s="5"/>
      <c r="D226" s="13"/>
      <c r="E226" s="34"/>
      <c r="F226" s="5"/>
    </row>
    <row r="227" spans="1:9">
      <c r="A227" s="13" t="s">
        <v>412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409</v>
      </c>
      <c r="B231" s="35">
        <f>B225+B226-B227</f>
        <v>13404</v>
      </c>
      <c r="C231" s="5"/>
      <c r="D231" s="13" t="s">
        <v>409</v>
      </c>
      <c r="E231" s="35">
        <f>E225+E226</f>
        <v>13404</v>
      </c>
      <c r="F231" s="5"/>
      <c r="I231" s="48">
        <f>B231-E231</f>
        <v>0</v>
      </c>
    </row>
    <row r="235" spans="1:9">
      <c r="A235" s="64" t="s">
        <v>13704</v>
      </c>
      <c r="B235" s="64"/>
      <c r="C235" s="64"/>
      <c r="D235" s="64"/>
      <c r="E235" s="64"/>
      <c r="F235" s="64"/>
      <c r="G235" s="2"/>
      <c r="H235" s="2"/>
      <c r="I235" s="2"/>
    </row>
    <row r="236" spans="1:9">
      <c r="A236" s="65" t="s">
        <v>403</v>
      </c>
      <c r="B236" s="65"/>
      <c r="C236" s="65"/>
      <c r="D236" s="65" t="s">
        <v>404</v>
      </c>
      <c r="E236" s="65"/>
      <c r="F236" s="65"/>
    </row>
    <row r="237" spans="1:9">
      <c r="A237" s="12" t="s">
        <v>405</v>
      </c>
      <c r="B237" s="33" t="s">
        <v>406</v>
      </c>
      <c r="C237" s="12" t="s">
        <v>407</v>
      </c>
      <c r="D237" s="12" t="s">
        <v>405</v>
      </c>
      <c r="E237" s="33" t="s">
        <v>406</v>
      </c>
      <c r="F237" s="12" t="s">
        <v>407</v>
      </c>
    </row>
    <row r="238" spans="1:9">
      <c r="A238" s="13" t="s">
        <v>411</v>
      </c>
      <c r="B238" s="34">
        <v>58804</v>
      </c>
      <c r="C238" s="5"/>
      <c r="D238" s="13" t="s">
        <v>415</v>
      </c>
      <c r="E238" s="34">
        <v>6905</v>
      </c>
      <c r="F238" s="5"/>
    </row>
    <row r="239" spans="1:9">
      <c r="A239" s="13" t="s">
        <v>413</v>
      </c>
      <c r="B239" s="34">
        <v>300</v>
      </c>
      <c r="C239" s="5"/>
      <c r="D239" s="13"/>
      <c r="E239" s="34"/>
      <c r="F239" s="5"/>
    </row>
    <row r="240" spans="1:9">
      <c r="A240" s="13" t="s">
        <v>412</v>
      </c>
      <c r="B240" s="34">
        <v>52199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409</v>
      </c>
      <c r="B244" s="35">
        <f>B238+B239-B240</f>
        <v>6905</v>
      </c>
      <c r="C244" s="5"/>
      <c r="D244" s="13" t="s">
        <v>409</v>
      </c>
      <c r="E244" s="35">
        <f>E238+E239</f>
        <v>6905</v>
      </c>
      <c r="F244" s="5"/>
      <c r="I244" s="48">
        <f>B244-E244</f>
        <v>0</v>
      </c>
    </row>
    <row r="246" spans="1:9">
      <c r="A246" s="64" t="s">
        <v>13705</v>
      </c>
      <c r="B246" s="64"/>
      <c r="C246" s="64"/>
      <c r="D246" s="64"/>
      <c r="E246" s="64"/>
      <c r="F246" s="64"/>
      <c r="G246" s="2"/>
      <c r="H246" s="2"/>
      <c r="I246" s="2"/>
    </row>
    <row r="247" spans="1:9">
      <c r="A247" s="65" t="s">
        <v>403</v>
      </c>
      <c r="B247" s="65"/>
      <c r="C247" s="65"/>
      <c r="D247" s="65" t="s">
        <v>404</v>
      </c>
      <c r="E247" s="65"/>
      <c r="F247" s="65"/>
    </row>
    <row r="248" spans="1:9">
      <c r="A248" s="12" t="s">
        <v>405</v>
      </c>
      <c r="B248" s="33" t="s">
        <v>406</v>
      </c>
      <c r="C248" s="12" t="s">
        <v>407</v>
      </c>
      <c r="D248" s="12" t="s">
        <v>405</v>
      </c>
      <c r="E248" s="33" t="s">
        <v>406</v>
      </c>
      <c r="F248" s="12" t="s">
        <v>407</v>
      </c>
    </row>
    <row r="249" spans="1:9">
      <c r="A249" s="13" t="s">
        <v>411</v>
      </c>
      <c r="B249" s="34">
        <v>22447</v>
      </c>
      <c r="C249" s="5"/>
      <c r="D249" s="13" t="s">
        <v>415</v>
      </c>
      <c r="E249" s="34">
        <v>27353</v>
      </c>
      <c r="F249" s="5"/>
    </row>
    <row r="250" spans="1:9">
      <c r="A250" s="13" t="s">
        <v>413</v>
      </c>
      <c r="B250" s="34">
        <v>4906</v>
      </c>
      <c r="C250" s="5"/>
      <c r="D250" s="13"/>
      <c r="E250" s="34"/>
      <c r="F250" s="5"/>
    </row>
    <row r="251" spans="1:9">
      <c r="A251" s="13" t="s">
        <v>412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409</v>
      </c>
      <c r="B255" s="35">
        <f>B249+B250-B251</f>
        <v>27353</v>
      </c>
      <c r="C255" s="5"/>
      <c r="D255" s="13" t="s">
        <v>409</v>
      </c>
      <c r="E255" s="35">
        <f>E249+E250</f>
        <v>27353</v>
      </c>
      <c r="F255" s="5"/>
      <c r="I255" s="48">
        <f>B255-E255</f>
        <v>0</v>
      </c>
    </row>
    <row r="257" spans="1:9">
      <c r="A257" s="64" t="s">
        <v>13706</v>
      </c>
      <c r="B257" s="64"/>
      <c r="C257" s="64"/>
      <c r="D257" s="64"/>
      <c r="E257" s="64"/>
      <c r="F257" s="64"/>
      <c r="G257" s="2"/>
      <c r="H257" s="2"/>
      <c r="I257" s="2"/>
    </row>
    <row r="258" spans="1:9">
      <c r="A258" s="65" t="s">
        <v>403</v>
      </c>
      <c r="B258" s="65"/>
      <c r="C258" s="65"/>
      <c r="D258" s="65" t="s">
        <v>404</v>
      </c>
      <c r="E258" s="65"/>
      <c r="F258" s="65"/>
    </row>
    <row r="259" spans="1:9">
      <c r="A259" s="12" t="s">
        <v>405</v>
      </c>
      <c r="B259" s="33" t="s">
        <v>406</v>
      </c>
      <c r="C259" s="12" t="s">
        <v>407</v>
      </c>
      <c r="D259" s="12" t="s">
        <v>405</v>
      </c>
      <c r="E259" s="33" t="s">
        <v>406</v>
      </c>
      <c r="F259" s="12" t="s">
        <v>407</v>
      </c>
    </row>
    <row r="260" spans="1:9">
      <c r="A260" s="13" t="s">
        <v>411</v>
      </c>
      <c r="B260" s="34">
        <v>27290</v>
      </c>
      <c r="C260" s="5"/>
      <c r="D260" s="13" t="s">
        <v>415</v>
      </c>
      <c r="E260" s="34">
        <v>26296</v>
      </c>
      <c r="F260" s="5"/>
    </row>
    <row r="261" spans="1:9">
      <c r="A261" s="13" t="s">
        <v>413</v>
      </c>
      <c r="B261" s="34">
        <v>0</v>
      </c>
      <c r="C261" s="5"/>
      <c r="D261" s="13"/>
      <c r="E261" s="34"/>
      <c r="F261" s="5"/>
    </row>
    <row r="262" spans="1:9">
      <c r="A262" s="13" t="s">
        <v>412</v>
      </c>
      <c r="B262" s="34">
        <v>994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409</v>
      </c>
      <c r="B266" s="35">
        <f>B260+B261-B262</f>
        <v>26296</v>
      </c>
      <c r="C266" s="5"/>
      <c r="D266" s="13" t="s">
        <v>409</v>
      </c>
      <c r="E266" s="35">
        <f>E260+E261</f>
        <v>26296</v>
      </c>
      <c r="F266" s="5"/>
      <c r="I266" s="48">
        <f>B266-E266</f>
        <v>0</v>
      </c>
    </row>
    <row r="268" spans="1:9">
      <c r="A268" s="64" t="s">
        <v>13707</v>
      </c>
      <c r="B268" s="64"/>
      <c r="C268" s="64"/>
      <c r="D268" s="64"/>
      <c r="E268" s="64"/>
      <c r="F268" s="64"/>
      <c r="G268" s="2"/>
      <c r="H268" s="2"/>
      <c r="I268" s="2"/>
    </row>
    <row r="269" spans="1:9">
      <c r="A269" s="65" t="s">
        <v>403</v>
      </c>
      <c r="B269" s="65"/>
      <c r="C269" s="65"/>
      <c r="D269" s="65" t="s">
        <v>404</v>
      </c>
      <c r="E269" s="65"/>
      <c r="F269" s="65"/>
    </row>
    <row r="270" spans="1:9">
      <c r="A270" s="12" t="s">
        <v>405</v>
      </c>
      <c r="B270" s="33" t="s">
        <v>406</v>
      </c>
      <c r="C270" s="12" t="s">
        <v>407</v>
      </c>
      <c r="D270" s="12" t="s">
        <v>405</v>
      </c>
      <c r="E270" s="33" t="s">
        <v>406</v>
      </c>
      <c r="F270" s="12" t="s">
        <v>407</v>
      </c>
    </row>
    <row r="271" spans="1:9">
      <c r="A271" s="13" t="s">
        <v>411</v>
      </c>
      <c r="B271" s="34">
        <v>25446</v>
      </c>
      <c r="C271" s="5"/>
      <c r="D271" s="13" t="s">
        <v>415</v>
      </c>
      <c r="E271" s="34">
        <v>26892</v>
      </c>
      <c r="F271" s="5"/>
    </row>
    <row r="272" spans="1:9">
      <c r="A272" s="13" t="s">
        <v>413</v>
      </c>
      <c r="B272" s="34">
        <v>1446</v>
      </c>
      <c r="C272" s="5"/>
      <c r="D272" s="13"/>
      <c r="E272" s="34"/>
      <c r="F272" s="5"/>
    </row>
    <row r="273" spans="1:9">
      <c r="A273" s="13" t="s">
        <v>412</v>
      </c>
      <c r="B273" s="34">
        <v>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409</v>
      </c>
      <c r="B277" s="35">
        <f>B271+B272-B273</f>
        <v>26892</v>
      </c>
      <c r="C277" s="5"/>
      <c r="D277" s="13" t="s">
        <v>409</v>
      </c>
      <c r="E277" s="35">
        <f>E271+E272</f>
        <v>26892</v>
      </c>
      <c r="F277" s="5"/>
      <c r="I277" s="48">
        <f>B277-E277</f>
        <v>0</v>
      </c>
    </row>
    <row r="279" spans="1:9">
      <c r="A279" s="64" t="s">
        <v>13708</v>
      </c>
      <c r="B279" s="64"/>
      <c r="C279" s="64"/>
      <c r="D279" s="64"/>
      <c r="E279" s="64"/>
      <c r="F279" s="64"/>
      <c r="G279" s="2"/>
      <c r="H279" s="2"/>
      <c r="I279" s="2"/>
    </row>
    <row r="280" spans="1:9">
      <c r="A280" s="65" t="s">
        <v>403</v>
      </c>
      <c r="B280" s="65"/>
      <c r="C280" s="65"/>
      <c r="D280" s="65" t="s">
        <v>404</v>
      </c>
      <c r="E280" s="65"/>
      <c r="F280" s="65"/>
    </row>
    <row r="281" spans="1:9">
      <c r="A281" s="12" t="s">
        <v>405</v>
      </c>
      <c r="B281" s="33" t="s">
        <v>406</v>
      </c>
      <c r="C281" s="12" t="s">
        <v>407</v>
      </c>
      <c r="D281" s="12" t="s">
        <v>405</v>
      </c>
      <c r="E281" s="33" t="s">
        <v>406</v>
      </c>
      <c r="F281" s="12" t="s">
        <v>407</v>
      </c>
    </row>
    <row r="282" spans="1:9">
      <c r="A282" s="13" t="s">
        <v>411</v>
      </c>
      <c r="B282" s="34">
        <v>4443</v>
      </c>
      <c r="C282" s="5"/>
      <c r="D282" s="13" t="s">
        <v>415</v>
      </c>
      <c r="E282" s="34">
        <v>0</v>
      </c>
      <c r="F282" s="5"/>
    </row>
    <row r="283" spans="1:9">
      <c r="A283" s="13" t="s">
        <v>413</v>
      </c>
      <c r="B283" s="34">
        <v>0</v>
      </c>
      <c r="C283" s="5"/>
      <c r="D283" s="13"/>
      <c r="E283" s="34"/>
      <c r="F283" s="5"/>
    </row>
    <row r="284" spans="1:9">
      <c r="A284" s="13" t="s">
        <v>412</v>
      </c>
      <c r="B284" s="34">
        <v>4443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409</v>
      </c>
      <c r="B288" s="35">
        <f>B282+B283-B284</f>
        <v>0</v>
      </c>
      <c r="C288" s="5"/>
      <c r="D288" s="13" t="s">
        <v>409</v>
      </c>
      <c r="E288" s="35">
        <f>E282+E283</f>
        <v>0</v>
      </c>
      <c r="F288" s="5"/>
      <c r="I288" s="48">
        <f>B288-E288</f>
        <v>0</v>
      </c>
    </row>
    <row r="290" spans="1:9">
      <c r="A290" s="64" t="s">
        <v>13709</v>
      </c>
      <c r="B290" s="64"/>
      <c r="C290" s="64"/>
      <c r="D290" s="64"/>
      <c r="E290" s="64"/>
      <c r="F290" s="64"/>
      <c r="G290" s="2"/>
      <c r="H290" s="2"/>
      <c r="I290" s="2"/>
    </row>
    <row r="291" spans="1:9">
      <c r="A291" s="65" t="s">
        <v>403</v>
      </c>
      <c r="B291" s="65"/>
      <c r="C291" s="65"/>
      <c r="D291" s="65" t="s">
        <v>404</v>
      </c>
      <c r="E291" s="65"/>
      <c r="F291" s="65"/>
    </row>
    <row r="292" spans="1:9">
      <c r="A292" s="12" t="s">
        <v>405</v>
      </c>
      <c r="B292" s="33" t="s">
        <v>406</v>
      </c>
      <c r="C292" s="12" t="s">
        <v>407</v>
      </c>
      <c r="D292" s="12" t="s">
        <v>405</v>
      </c>
      <c r="E292" s="33" t="s">
        <v>406</v>
      </c>
      <c r="F292" s="12" t="s">
        <v>407</v>
      </c>
    </row>
    <row r="293" spans="1:9">
      <c r="A293" s="13" t="s">
        <v>411</v>
      </c>
      <c r="B293" s="34">
        <v>0</v>
      </c>
      <c r="C293" s="5"/>
      <c r="D293" s="13" t="s">
        <v>415</v>
      </c>
      <c r="E293" s="34">
        <v>0</v>
      </c>
      <c r="F293" s="5"/>
    </row>
    <row r="294" spans="1:9">
      <c r="A294" s="13" t="s">
        <v>413</v>
      </c>
      <c r="B294" s="34">
        <v>0</v>
      </c>
      <c r="C294" s="5"/>
      <c r="D294" s="13"/>
      <c r="E294" s="34"/>
      <c r="F294" s="5"/>
    </row>
    <row r="295" spans="1:9">
      <c r="A295" s="13" t="s">
        <v>412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409</v>
      </c>
      <c r="B299" s="35">
        <f>B293+B294-B295</f>
        <v>0</v>
      </c>
      <c r="C299" s="5"/>
      <c r="D299" s="13" t="s">
        <v>409</v>
      </c>
      <c r="E299" s="35">
        <f>E293+E294</f>
        <v>0</v>
      </c>
      <c r="F299" s="5"/>
      <c r="I299" s="48">
        <f>B299-E299</f>
        <v>0</v>
      </c>
    </row>
    <row r="301" spans="1:9">
      <c r="A301" s="64" t="s">
        <v>13710</v>
      </c>
      <c r="B301" s="64"/>
      <c r="C301" s="64"/>
      <c r="D301" s="64"/>
      <c r="E301" s="64"/>
      <c r="F301" s="64"/>
      <c r="G301" s="2"/>
      <c r="H301" s="2"/>
      <c r="I301" s="2"/>
    </row>
    <row r="302" spans="1:9">
      <c r="A302" s="65" t="s">
        <v>403</v>
      </c>
      <c r="B302" s="65"/>
      <c r="C302" s="65"/>
      <c r="D302" s="65" t="s">
        <v>404</v>
      </c>
      <c r="E302" s="65"/>
      <c r="F302" s="65"/>
    </row>
    <row r="303" spans="1:9">
      <c r="A303" s="12" t="s">
        <v>405</v>
      </c>
      <c r="B303" s="33" t="s">
        <v>406</v>
      </c>
      <c r="C303" s="12" t="s">
        <v>407</v>
      </c>
      <c r="D303" s="12" t="s">
        <v>405</v>
      </c>
      <c r="E303" s="33" t="s">
        <v>406</v>
      </c>
      <c r="F303" s="12" t="s">
        <v>407</v>
      </c>
    </row>
    <row r="304" spans="1:9">
      <c r="A304" s="13" t="s">
        <v>411</v>
      </c>
      <c r="B304" s="34">
        <v>5403</v>
      </c>
      <c r="C304" s="5"/>
      <c r="D304" s="13" t="s">
        <v>415</v>
      </c>
      <c r="E304" s="34">
        <v>8979</v>
      </c>
      <c r="F304" s="34"/>
    </row>
    <row r="305" spans="1:9">
      <c r="A305" s="13" t="s">
        <v>413</v>
      </c>
      <c r="B305" s="34">
        <v>3576</v>
      </c>
      <c r="C305" s="5"/>
      <c r="D305" s="13"/>
      <c r="E305" s="34"/>
      <c r="F305" s="5"/>
    </row>
    <row r="306" spans="1:9">
      <c r="A306" s="13" t="s">
        <v>412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409</v>
      </c>
      <c r="B310" s="35">
        <f>B304+B305-B306</f>
        <v>8979</v>
      </c>
      <c r="C310" s="5"/>
      <c r="D310" s="13" t="s">
        <v>409</v>
      </c>
      <c r="E310" s="35">
        <f>E304+E305</f>
        <v>8979</v>
      </c>
      <c r="F310" s="5"/>
      <c r="I310" s="48">
        <f>B310-E310</f>
        <v>0</v>
      </c>
    </row>
    <row r="312" spans="1:9">
      <c r="A312" s="64" t="s">
        <v>13711</v>
      </c>
      <c r="B312" s="64"/>
      <c r="C312" s="64"/>
      <c r="D312" s="64"/>
      <c r="E312" s="64"/>
      <c r="F312" s="64"/>
      <c r="G312" s="2"/>
      <c r="H312" s="2"/>
      <c r="I312" s="2"/>
    </row>
    <row r="313" spans="1:9">
      <c r="A313" s="65" t="s">
        <v>403</v>
      </c>
      <c r="B313" s="65"/>
      <c r="C313" s="65"/>
      <c r="D313" s="65" t="s">
        <v>404</v>
      </c>
      <c r="E313" s="65"/>
      <c r="F313" s="65"/>
    </row>
    <row r="314" spans="1:9">
      <c r="A314" s="12" t="s">
        <v>405</v>
      </c>
      <c r="B314" s="33" t="s">
        <v>406</v>
      </c>
      <c r="C314" s="12" t="s">
        <v>407</v>
      </c>
      <c r="D314" s="12" t="s">
        <v>405</v>
      </c>
      <c r="E314" s="33" t="s">
        <v>406</v>
      </c>
      <c r="F314" s="12" t="s">
        <v>407</v>
      </c>
    </row>
    <row r="315" spans="1:9">
      <c r="A315" s="13" t="s">
        <v>411</v>
      </c>
      <c r="B315" s="34">
        <v>9153</v>
      </c>
      <c r="C315" s="5"/>
      <c r="D315" s="13" t="s">
        <v>415</v>
      </c>
      <c r="E315" s="34">
        <v>11287</v>
      </c>
      <c r="F315" s="5"/>
    </row>
    <row r="316" spans="1:9">
      <c r="A316" s="13" t="s">
        <v>413</v>
      </c>
      <c r="B316" s="34">
        <v>2134</v>
      </c>
      <c r="C316" s="57"/>
      <c r="D316" s="13"/>
      <c r="E316" s="34"/>
      <c r="F316" s="5"/>
    </row>
    <row r="317" spans="1:9">
      <c r="A317" s="13" t="s">
        <v>412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409</v>
      </c>
      <c r="B321" s="35">
        <f>B315+B316-B317</f>
        <v>11287</v>
      </c>
      <c r="C321" s="5"/>
      <c r="D321" s="13" t="s">
        <v>409</v>
      </c>
      <c r="E321" s="35">
        <f>E315+E316</f>
        <v>11287</v>
      </c>
      <c r="F321" s="5"/>
      <c r="I321" s="48">
        <f>B321-E321</f>
        <v>0</v>
      </c>
    </row>
    <row r="323" spans="1:9">
      <c r="A323" s="64" t="s">
        <v>13712</v>
      </c>
      <c r="B323" s="64"/>
      <c r="C323" s="64"/>
      <c r="D323" s="64"/>
      <c r="E323" s="64"/>
      <c r="F323" s="64"/>
      <c r="G323" s="2"/>
      <c r="H323" s="2"/>
      <c r="I323" s="2"/>
    </row>
    <row r="324" spans="1:9">
      <c r="A324" s="65" t="s">
        <v>403</v>
      </c>
      <c r="B324" s="65"/>
      <c r="C324" s="65"/>
      <c r="D324" s="65" t="s">
        <v>404</v>
      </c>
      <c r="E324" s="65"/>
      <c r="F324" s="65"/>
    </row>
    <row r="325" spans="1:9">
      <c r="A325" s="12" t="s">
        <v>405</v>
      </c>
      <c r="B325" s="33" t="s">
        <v>406</v>
      </c>
      <c r="C325" s="12" t="s">
        <v>407</v>
      </c>
      <c r="D325" s="12" t="s">
        <v>405</v>
      </c>
      <c r="E325" s="33" t="s">
        <v>406</v>
      </c>
      <c r="F325" s="12" t="s">
        <v>407</v>
      </c>
    </row>
    <row r="326" spans="1:9">
      <c r="A326" s="13" t="s">
        <v>411</v>
      </c>
      <c r="B326" s="34">
        <v>2925</v>
      </c>
      <c r="C326" s="5"/>
      <c r="D326" s="13" t="s">
        <v>415</v>
      </c>
      <c r="E326" s="34">
        <v>4294</v>
      </c>
      <c r="F326" s="5"/>
    </row>
    <row r="327" spans="1:9">
      <c r="A327" s="13" t="s">
        <v>413</v>
      </c>
      <c r="B327" s="34">
        <v>1373</v>
      </c>
      <c r="C327" s="5"/>
      <c r="D327" s="13"/>
      <c r="E327" s="34"/>
      <c r="F327" s="5"/>
    </row>
    <row r="328" spans="1:9">
      <c r="A328" s="13" t="s">
        <v>412</v>
      </c>
      <c r="B328" s="34">
        <v>4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409</v>
      </c>
      <c r="B332" s="35">
        <f>B326+B327-B328</f>
        <v>4294</v>
      </c>
      <c r="C332" s="5"/>
      <c r="D332" s="13" t="s">
        <v>409</v>
      </c>
      <c r="E332" s="35">
        <f>E326+E327</f>
        <v>4294</v>
      </c>
      <c r="F332" s="5"/>
      <c r="I332" s="48">
        <f>B332-E332</f>
        <v>0</v>
      </c>
    </row>
    <row r="334" spans="1:9">
      <c r="A334" s="64" t="s">
        <v>13713</v>
      </c>
      <c r="B334" s="64"/>
      <c r="C334" s="64"/>
      <c r="D334" s="64"/>
      <c r="E334" s="64"/>
      <c r="F334" s="64"/>
      <c r="G334" s="2"/>
      <c r="H334" s="2"/>
      <c r="I334" s="2"/>
    </row>
    <row r="335" spans="1:9">
      <c r="A335" s="65" t="s">
        <v>403</v>
      </c>
      <c r="B335" s="65"/>
      <c r="C335" s="65"/>
      <c r="D335" s="65" t="s">
        <v>404</v>
      </c>
      <c r="E335" s="65"/>
      <c r="F335" s="65"/>
    </row>
    <row r="336" spans="1:9">
      <c r="A336" s="12" t="s">
        <v>405</v>
      </c>
      <c r="B336" s="33" t="s">
        <v>406</v>
      </c>
      <c r="C336" s="12" t="s">
        <v>407</v>
      </c>
      <c r="D336" s="12" t="s">
        <v>405</v>
      </c>
      <c r="E336" s="33" t="s">
        <v>406</v>
      </c>
      <c r="F336" s="12" t="s">
        <v>407</v>
      </c>
    </row>
    <row r="337" spans="1:9">
      <c r="A337" s="13" t="s">
        <v>411</v>
      </c>
      <c r="B337" s="34">
        <v>14202</v>
      </c>
      <c r="C337" s="5"/>
      <c r="D337" s="13" t="s">
        <v>415</v>
      </c>
      <c r="E337" s="34">
        <v>22212</v>
      </c>
      <c r="F337" s="5"/>
    </row>
    <row r="338" spans="1:9">
      <c r="A338" s="13" t="s">
        <v>413</v>
      </c>
      <c r="B338" s="34">
        <v>8010</v>
      </c>
      <c r="C338" s="5"/>
      <c r="D338" s="13"/>
      <c r="E338" s="34"/>
      <c r="F338" s="5"/>
    </row>
    <row r="339" spans="1:9">
      <c r="A339" s="13" t="s">
        <v>412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409</v>
      </c>
      <c r="B343" s="35">
        <f>B337+B338-B339</f>
        <v>22212</v>
      </c>
      <c r="C343" s="5"/>
      <c r="D343" s="13" t="s">
        <v>409</v>
      </c>
      <c r="E343" s="35">
        <f>E337+E338</f>
        <v>22212</v>
      </c>
      <c r="F343" s="5"/>
      <c r="I343" s="48">
        <f>B343-E343</f>
        <v>0</v>
      </c>
    </row>
    <row r="345" spans="1:9">
      <c r="A345" s="64" t="s">
        <v>13714</v>
      </c>
      <c r="B345" s="64"/>
      <c r="C345" s="64"/>
      <c r="D345" s="64"/>
      <c r="E345" s="64"/>
      <c r="F345" s="64"/>
      <c r="G345" s="2"/>
      <c r="H345" s="2"/>
      <c r="I345" s="2"/>
    </row>
    <row r="346" spans="1:9">
      <c r="A346" s="65" t="s">
        <v>403</v>
      </c>
      <c r="B346" s="65"/>
      <c r="C346" s="65"/>
      <c r="D346" s="65" t="s">
        <v>404</v>
      </c>
      <c r="E346" s="65"/>
      <c r="F346" s="65"/>
    </row>
    <row r="347" spans="1:9">
      <c r="A347" s="12" t="s">
        <v>405</v>
      </c>
      <c r="B347" s="33" t="s">
        <v>406</v>
      </c>
      <c r="C347" s="12" t="s">
        <v>407</v>
      </c>
      <c r="D347" s="12" t="s">
        <v>405</v>
      </c>
      <c r="E347" s="33" t="s">
        <v>406</v>
      </c>
      <c r="F347" s="12" t="s">
        <v>407</v>
      </c>
    </row>
    <row r="348" spans="1:9">
      <c r="A348" s="13" t="s">
        <v>411</v>
      </c>
      <c r="B348" s="34">
        <v>22568</v>
      </c>
      <c r="C348" s="5"/>
      <c r="D348" s="13" t="s">
        <v>415</v>
      </c>
      <c r="E348" s="34">
        <v>18996</v>
      </c>
      <c r="F348" s="5"/>
    </row>
    <row r="349" spans="1:9">
      <c r="A349" s="13" t="s">
        <v>413</v>
      </c>
      <c r="B349" s="34">
        <v>1516</v>
      </c>
      <c r="C349" s="5"/>
      <c r="D349" s="13"/>
      <c r="E349" s="34"/>
      <c r="F349" s="5"/>
    </row>
    <row r="350" spans="1:9">
      <c r="A350" s="13" t="s">
        <v>412</v>
      </c>
      <c r="B350" s="34">
        <v>5088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409</v>
      </c>
      <c r="B354" s="35">
        <f>B348+B349-B350</f>
        <v>18996</v>
      </c>
      <c r="C354" s="5"/>
      <c r="D354" s="13" t="s">
        <v>409</v>
      </c>
      <c r="E354" s="35">
        <f>E348+E349</f>
        <v>18996</v>
      </c>
      <c r="F354" s="5"/>
      <c r="I354" s="48">
        <f>B354-E354</f>
        <v>0</v>
      </c>
    </row>
  </sheetData>
  <mergeCells count="87">
    <mergeCell ref="A345:F345"/>
    <mergeCell ref="A346:C346"/>
    <mergeCell ref="D346:F346"/>
    <mergeCell ref="A323:F323"/>
    <mergeCell ref="A324:C324"/>
    <mergeCell ref="D324:F324"/>
    <mergeCell ref="A334:F334"/>
    <mergeCell ref="A335:C335"/>
    <mergeCell ref="D335:F335"/>
    <mergeCell ref="A301:F301"/>
    <mergeCell ref="A302:C302"/>
    <mergeCell ref="D302:F302"/>
    <mergeCell ref="A312:F312"/>
    <mergeCell ref="A313:C313"/>
    <mergeCell ref="D313:F313"/>
    <mergeCell ref="A279:F279"/>
    <mergeCell ref="A280:C280"/>
    <mergeCell ref="D280:F280"/>
    <mergeCell ref="A290:F290"/>
    <mergeCell ref="A291:C291"/>
    <mergeCell ref="D291:F291"/>
    <mergeCell ref="A257:F257"/>
    <mergeCell ref="A258:C258"/>
    <mergeCell ref="D258:F258"/>
    <mergeCell ref="A268:F268"/>
    <mergeCell ref="A269:C269"/>
    <mergeCell ref="D269:F269"/>
    <mergeCell ref="A235:F235"/>
    <mergeCell ref="A236:C236"/>
    <mergeCell ref="D236:F236"/>
    <mergeCell ref="A246:F246"/>
    <mergeCell ref="A247:C247"/>
    <mergeCell ref="D247:F247"/>
    <mergeCell ref="A209:F209"/>
    <mergeCell ref="A210:C210"/>
    <mergeCell ref="D210:F210"/>
    <mergeCell ref="A222:F222"/>
    <mergeCell ref="A223:C223"/>
    <mergeCell ref="D223:F223"/>
    <mergeCell ref="A183:F183"/>
    <mergeCell ref="A184:C184"/>
    <mergeCell ref="D184:F184"/>
    <mergeCell ref="A196:F196"/>
    <mergeCell ref="A197:C197"/>
    <mergeCell ref="D197:F197"/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1:F1"/>
    <mergeCell ref="A2:C2"/>
    <mergeCell ref="D2:F2"/>
    <mergeCell ref="A14:F14"/>
    <mergeCell ref="A15:C15"/>
    <mergeCell ref="D15:F15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265" workbookViewId="0">
      <selection activeCell="B337" sqref="B337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64" t="s">
        <v>13686</v>
      </c>
      <c r="B1" s="64"/>
      <c r="C1" s="64"/>
      <c r="D1" s="64"/>
      <c r="E1" s="64"/>
      <c r="F1" s="64"/>
    </row>
    <row r="2" spans="1:9">
      <c r="A2" s="65" t="s">
        <v>403</v>
      </c>
      <c r="B2" s="65"/>
      <c r="C2" s="65"/>
      <c r="D2" s="65" t="s">
        <v>404</v>
      </c>
      <c r="E2" s="65"/>
      <c r="F2" s="65"/>
    </row>
    <row r="3" spans="1:9">
      <c r="A3" s="12" t="s">
        <v>405</v>
      </c>
      <c r="B3" s="33" t="s">
        <v>406</v>
      </c>
      <c r="C3" s="12" t="s">
        <v>407</v>
      </c>
      <c r="D3" s="12" t="s">
        <v>405</v>
      </c>
      <c r="E3" s="33" t="s">
        <v>406</v>
      </c>
      <c r="F3" s="12" t="s">
        <v>408</v>
      </c>
    </row>
    <row r="4" spans="1:9">
      <c r="A4" s="13" t="s">
        <v>411</v>
      </c>
      <c r="B4" s="34">
        <v>0</v>
      </c>
      <c r="C4" s="5"/>
      <c r="D4" s="13"/>
      <c r="E4" s="34"/>
      <c r="F4" s="5"/>
    </row>
    <row r="5" spans="1:9">
      <c r="A5" s="13" t="s">
        <v>413</v>
      </c>
      <c r="B5" s="34">
        <v>0</v>
      </c>
      <c r="C5" s="5"/>
      <c r="D5" s="13" t="s">
        <v>414</v>
      </c>
      <c r="E5" s="34"/>
      <c r="F5" s="5"/>
    </row>
    <row r="6" spans="1:9">
      <c r="A6" s="13" t="s">
        <v>412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409</v>
      </c>
      <c r="B10" s="35">
        <f>B4+B5-B6</f>
        <v>0</v>
      </c>
      <c r="C10" s="5"/>
      <c r="D10" s="13" t="s">
        <v>410</v>
      </c>
      <c r="E10" s="35">
        <f>E4+E5</f>
        <v>0</v>
      </c>
      <c r="F10" s="5"/>
      <c r="I10" s="48">
        <f>B10-E10</f>
        <v>0</v>
      </c>
    </row>
    <row r="14" spans="1:9">
      <c r="A14" s="64" t="s">
        <v>13687</v>
      </c>
      <c r="B14" s="64"/>
      <c r="C14" s="64"/>
      <c r="D14" s="64"/>
      <c r="E14" s="64"/>
      <c r="F14" s="64"/>
    </row>
    <row r="15" spans="1:9">
      <c r="A15" s="65" t="s">
        <v>403</v>
      </c>
      <c r="B15" s="65"/>
      <c r="C15" s="65"/>
      <c r="D15" s="65" t="s">
        <v>404</v>
      </c>
      <c r="E15" s="65"/>
      <c r="F15" s="65"/>
    </row>
    <row r="16" spans="1:9">
      <c r="A16" s="12" t="s">
        <v>405</v>
      </c>
      <c r="B16" s="33" t="s">
        <v>406</v>
      </c>
      <c r="C16" s="12" t="s">
        <v>407</v>
      </c>
      <c r="D16" s="12" t="s">
        <v>405</v>
      </c>
      <c r="E16" s="33" t="s">
        <v>406</v>
      </c>
      <c r="F16" s="12" t="s">
        <v>408</v>
      </c>
    </row>
    <row r="17" spans="1:9">
      <c r="A17" s="13" t="s">
        <v>411</v>
      </c>
      <c r="B17" s="34">
        <v>0</v>
      </c>
      <c r="C17" s="5"/>
      <c r="D17" s="13"/>
      <c r="E17" s="34"/>
      <c r="F17" s="5"/>
    </row>
    <row r="18" spans="1:9">
      <c r="A18" s="13" t="s">
        <v>413</v>
      </c>
      <c r="B18" s="34">
        <v>1</v>
      </c>
      <c r="C18" s="5"/>
      <c r="D18" s="13" t="s">
        <v>414</v>
      </c>
      <c r="E18" s="34">
        <v>1</v>
      </c>
      <c r="F18" s="5"/>
    </row>
    <row r="19" spans="1:9">
      <c r="A19" s="13" t="s">
        <v>412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409</v>
      </c>
      <c r="B23" s="35">
        <f>B17+B18-B19</f>
        <v>1</v>
      </c>
      <c r="C23" s="5"/>
      <c r="D23" s="13" t="s">
        <v>410</v>
      </c>
      <c r="E23" s="35">
        <f>E17+E18</f>
        <v>1</v>
      </c>
      <c r="F23" s="5"/>
      <c r="I23" s="48">
        <f>B23-E23</f>
        <v>0</v>
      </c>
    </row>
    <row r="27" spans="1:9" s="2" customFormat="1">
      <c r="A27" s="64" t="s">
        <v>13688</v>
      </c>
      <c r="B27" s="64"/>
      <c r="C27" s="64"/>
      <c r="D27" s="64"/>
      <c r="E27" s="64"/>
      <c r="F27" s="64"/>
    </row>
    <row r="28" spans="1:9">
      <c r="A28" s="65" t="s">
        <v>403</v>
      </c>
      <c r="B28" s="65"/>
      <c r="C28" s="65"/>
      <c r="D28" s="65" t="s">
        <v>404</v>
      </c>
      <c r="E28" s="65"/>
      <c r="F28" s="65"/>
    </row>
    <row r="29" spans="1:9">
      <c r="A29" s="12" t="s">
        <v>405</v>
      </c>
      <c r="B29" s="33" t="s">
        <v>406</v>
      </c>
      <c r="C29" s="12" t="s">
        <v>407</v>
      </c>
      <c r="D29" s="12" t="s">
        <v>405</v>
      </c>
      <c r="E29" s="33" t="s">
        <v>406</v>
      </c>
      <c r="F29" s="12" t="s">
        <v>408</v>
      </c>
    </row>
    <row r="30" spans="1:9">
      <c r="A30" s="13" t="s">
        <v>411</v>
      </c>
      <c r="B30" s="34">
        <v>1</v>
      </c>
      <c r="C30" s="5"/>
      <c r="D30" s="13"/>
      <c r="E30" s="34"/>
      <c r="F30" s="5"/>
    </row>
    <row r="31" spans="1:9">
      <c r="A31" s="13" t="s">
        <v>413</v>
      </c>
      <c r="B31" s="34">
        <v>0</v>
      </c>
      <c r="C31" s="5"/>
      <c r="D31" s="13" t="s">
        <v>414</v>
      </c>
      <c r="E31" s="34">
        <v>0</v>
      </c>
      <c r="F31" s="5"/>
    </row>
    <row r="32" spans="1:9">
      <c r="A32" s="13" t="s">
        <v>412</v>
      </c>
      <c r="B32" s="34">
        <v>1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409</v>
      </c>
      <c r="B36" s="35">
        <f>B30+B31-B32</f>
        <v>0</v>
      </c>
      <c r="C36" s="5"/>
      <c r="D36" s="13" t="s">
        <v>410</v>
      </c>
      <c r="E36" s="35">
        <f>E30+E31</f>
        <v>0</v>
      </c>
      <c r="F36" s="5"/>
      <c r="I36" s="48">
        <f>B36-E36</f>
        <v>0</v>
      </c>
    </row>
    <row r="40" spans="1:9" s="2" customFormat="1">
      <c r="A40" s="64" t="s">
        <v>13689</v>
      </c>
      <c r="B40" s="64"/>
      <c r="C40" s="64"/>
      <c r="D40" s="64"/>
      <c r="E40" s="64"/>
      <c r="F40" s="64"/>
    </row>
    <row r="41" spans="1:9">
      <c r="A41" s="65" t="s">
        <v>403</v>
      </c>
      <c r="B41" s="65"/>
      <c r="C41" s="65"/>
      <c r="D41" s="65" t="s">
        <v>404</v>
      </c>
      <c r="E41" s="65"/>
      <c r="F41" s="65"/>
    </row>
    <row r="42" spans="1:9">
      <c r="A42" s="12" t="s">
        <v>405</v>
      </c>
      <c r="B42" s="33" t="s">
        <v>406</v>
      </c>
      <c r="C42" s="12" t="s">
        <v>407</v>
      </c>
      <c r="D42" s="12" t="s">
        <v>405</v>
      </c>
      <c r="E42" s="33" t="s">
        <v>406</v>
      </c>
      <c r="F42" s="12" t="s">
        <v>408</v>
      </c>
    </row>
    <row r="43" spans="1:9">
      <c r="A43" s="13" t="s">
        <v>411</v>
      </c>
      <c r="B43" s="34">
        <v>0</v>
      </c>
      <c r="C43" s="5"/>
      <c r="D43" s="13"/>
      <c r="E43" s="34"/>
      <c r="F43" s="5"/>
    </row>
    <row r="44" spans="1:9">
      <c r="A44" s="13" t="s">
        <v>413</v>
      </c>
      <c r="B44" s="34">
        <v>496</v>
      </c>
      <c r="C44" s="5"/>
      <c r="D44" s="13" t="s">
        <v>414</v>
      </c>
      <c r="E44" s="34">
        <v>496</v>
      </c>
      <c r="F44" s="5"/>
    </row>
    <row r="45" spans="1:9">
      <c r="A45" s="13" t="s">
        <v>412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409</v>
      </c>
      <c r="B49" s="35">
        <f>B43+B44-B45</f>
        <v>496</v>
      </c>
      <c r="C49" s="5"/>
      <c r="D49" s="13" t="s">
        <v>410</v>
      </c>
      <c r="E49" s="35">
        <f>E43+E44</f>
        <v>496</v>
      </c>
      <c r="F49" s="5"/>
      <c r="I49" s="48">
        <f>B49-E49</f>
        <v>0</v>
      </c>
    </row>
    <row r="53" spans="1:9" s="2" customFormat="1">
      <c r="A53" s="64" t="s">
        <v>13690</v>
      </c>
      <c r="B53" s="64"/>
      <c r="C53" s="64"/>
      <c r="D53" s="64"/>
      <c r="E53" s="64"/>
      <c r="F53" s="64"/>
    </row>
    <row r="54" spans="1:9">
      <c r="A54" s="65" t="s">
        <v>403</v>
      </c>
      <c r="B54" s="65"/>
      <c r="C54" s="65"/>
      <c r="D54" s="65" t="s">
        <v>404</v>
      </c>
      <c r="E54" s="65"/>
      <c r="F54" s="65"/>
    </row>
    <row r="55" spans="1:9">
      <c r="A55" s="12" t="s">
        <v>405</v>
      </c>
      <c r="B55" s="33" t="s">
        <v>406</v>
      </c>
      <c r="C55" s="12" t="s">
        <v>407</v>
      </c>
      <c r="D55" s="12" t="s">
        <v>405</v>
      </c>
      <c r="E55" s="33" t="s">
        <v>406</v>
      </c>
      <c r="F55" s="12" t="s">
        <v>408</v>
      </c>
    </row>
    <row r="56" spans="1:9">
      <c r="A56" s="13" t="s">
        <v>411</v>
      </c>
      <c r="B56" s="34">
        <v>10987</v>
      </c>
      <c r="C56" s="5"/>
      <c r="D56" s="13"/>
      <c r="E56" s="34"/>
      <c r="F56" s="5"/>
    </row>
    <row r="57" spans="1:9">
      <c r="A57" s="13" t="s">
        <v>413</v>
      </c>
      <c r="B57" s="34">
        <v>0</v>
      </c>
      <c r="C57" s="5"/>
      <c r="D57" s="13" t="s">
        <v>414</v>
      </c>
      <c r="E57" s="34">
        <v>10491</v>
      </c>
      <c r="F57" s="5"/>
    </row>
    <row r="58" spans="1:9">
      <c r="A58" s="13" t="s">
        <v>412</v>
      </c>
      <c r="B58" s="34">
        <v>496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409</v>
      </c>
      <c r="B62" s="35">
        <f>B56+B57-B58</f>
        <v>10491</v>
      </c>
      <c r="C62" s="5"/>
      <c r="D62" s="13" t="s">
        <v>410</v>
      </c>
      <c r="E62" s="35">
        <f>E56+E57</f>
        <v>10491</v>
      </c>
      <c r="F62" s="5"/>
      <c r="I62" s="48">
        <f>B62-E62</f>
        <v>0</v>
      </c>
    </row>
    <row r="66" spans="1:9" s="2" customFormat="1">
      <c r="A66" s="64" t="s">
        <v>13691</v>
      </c>
      <c r="B66" s="64"/>
      <c r="C66" s="64"/>
      <c r="D66" s="64"/>
      <c r="E66" s="64"/>
      <c r="F66" s="64"/>
    </row>
    <row r="67" spans="1:9">
      <c r="A67" s="65" t="s">
        <v>403</v>
      </c>
      <c r="B67" s="65"/>
      <c r="C67" s="65"/>
      <c r="D67" s="65" t="s">
        <v>404</v>
      </c>
      <c r="E67" s="65"/>
      <c r="F67" s="65"/>
    </row>
    <row r="68" spans="1:9">
      <c r="A68" s="12" t="s">
        <v>405</v>
      </c>
      <c r="B68" s="33" t="s">
        <v>406</v>
      </c>
      <c r="C68" s="12" t="s">
        <v>407</v>
      </c>
      <c r="D68" s="12" t="s">
        <v>405</v>
      </c>
      <c r="E68" s="33" t="s">
        <v>406</v>
      </c>
      <c r="F68" s="12" t="s">
        <v>408</v>
      </c>
    </row>
    <row r="69" spans="1:9">
      <c r="A69" s="13" t="s">
        <v>411</v>
      </c>
      <c r="B69" s="34">
        <v>100</v>
      </c>
      <c r="C69" s="5"/>
      <c r="D69" s="13"/>
      <c r="E69" s="34"/>
      <c r="F69" s="5"/>
    </row>
    <row r="70" spans="1:9">
      <c r="A70" s="13" t="s">
        <v>413</v>
      </c>
      <c r="B70" s="34">
        <v>19765</v>
      </c>
      <c r="C70" s="5"/>
      <c r="D70" s="13" t="s">
        <v>414</v>
      </c>
      <c r="E70" s="34">
        <v>19865</v>
      </c>
      <c r="F70" s="5"/>
    </row>
    <row r="71" spans="1:9">
      <c r="A71" s="13" t="s">
        <v>412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409</v>
      </c>
      <c r="B75" s="35">
        <f>B69+B70-B71</f>
        <v>19865</v>
      </c>
      <c r="C75" s="5"/>
      <c r="D75" s="13" t="s">
        <v>410</v>
      </c>
      <c r="E75" s="35">
        <f>E69+E70</f>
        <v>19865</v>
      </c>
      <c r="F75" s="5"/>
      <c r="I75" s="48">
        <f>B75-E75</f>
        <v>0</v>
      </c>
    </row>
    <row r="79" spans="1:9">
      <c r="A79" s="64" t="s">
        <v>13692</v>
      </c>
      <c r="B79" s="64"/>
      <c r="C79" s="64"/>
      <c r="D79" s="64"/>
      <c r="E79" s="64"/>
      <c r="F79" s="64"/>
    </row>
    <row r="80" spans="1:9">
      <c r="A80" s="65" t="s">
        <v>403</v>
      </c>
      <c r="B80" s="65"/>
      <c r="C80" s="65"/>
      <c r="D80" s="65" t="s">
        <v>404</v>
      </c>
      <c r="E80" s="65"/>
      <c r="F80" s="65"/>
    </row>
    <row r="81" spans="1:9">
      <c r="A81" s="12" t="s">
        <v>405</v>
      </c>
      <c r="B81" s="33" t="s">
        <v>406</v>
      </c>
      <c r="C81" s="12" t="s">
        <v>407</v>
      </c>
      <c r="D81" s="12" t="s">
        <v>405</v>
      </c>
      <c r="E81" s="33" t="s">
        <v>406</v>
      </c>
      <c r="F81" s="12" t="s">
        <v>408</v>
      </c>
    </row>
    <row r="82" spans="1:9">
      <c r="A82" s="13" t="s">
        <v>411</v>
      </c>
      <c r="B82" s="34">
        <v>19765</v>
      </c>
      <c r="C82" s="5"/>
      <c r="D82" s="13"/>
      <c r="E82" s="34"/>
      <c r="F82" s="5"/>
    </row>
    <row r="83" spans="1:9">
      <c r="A83" s="13" t="s">
        <v>413</v>
      </c>
      <c r="B83" s="34">
        <v>6379</v>
      </c>
      <c r="C83" s="5"/>
      <c r="D83" s="13" t="s">
        <v>414</v>
      </c>
      <c r="E83" s="34">
        <v>6379</v>
      </c>
      <c r="F83" s="5"/>
    </row>
    <row r="84" spans="1:9">
      <c r="A84" s="13" t="s">
        <v>412</v>
      </c>
      <c r="B84" s="34">
        <v>19765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409</v>
      </c>
      <c r="B88" s="35">
        <f>B82+B83-B84</f>
        <v>6379</v>
      </c>
      <c r="C88" s="5"/>
      <c r="D88" s="13" t="s">
        <v>410</v>
      </c>
      <c r="E88" s="35">
        <f>E82+E83</f>
        <v>6379</v>
      </c>
      <c r="F88" s="5"/>
      <c r="I88" s="48">
        <f>B88-E88</f>
        <v>0</v>
      </c>
    </row>
    <row r="92" spans="1:9">
      <c r="A92" s="64" t="s">
        <v>13693</v>
      </c>
      <c r="B92" s="64"/>
      <c r="C92" s="64"/>
      <c r="D92" s="64"/>
      <c r="E92" s="64"/>
      <c r="F92" s="64"/>
    </row>
    <row r="93" spans="1:9">
      <c r="A93" s="65" t="s">
        <v>403</v>
      </c>
      <c r="B93" s="65"/>
      <c r="C93" s="65"/>
      <c r="D93" s="65" t="s">
        <v>404</v>
      </c>
      <c r="E93" s="65"/>
      <c r="F93" s="65"/>
    </row>
    <row r="94" spans="1:9">
      <c r="A94" s="12" t="s">
        <v>405</v>
      </c>
      <c r="B94" s="33" t="s">
        <v>406</v>
      </c>
      <c r="C94" s="12" t="s">
        <v>407</v>
      </c>
      <c r="D94" s="12" t="s">
        <v>405</v>
      </c>
      <c r="E94" s="33" t="s">
        <v>406</v>
      </c>
      <c r="F94" s="12" t="s">
        <v>408</v>
      </c>
    </row>
    <row r="95" spans="1:9">
      <c r="A95" s="13" t="s">
        <v>411</v>
      </c>
      <c r="B95" s="34">
        <v>36390</v>
      </c>
      <c r="C95" s="5"/>
      <c r="D95" s="13"/>
      <c r="E95" s="34"/>
      <c r="F95" s="5"/>
    </row>
    <row r="96" spans="1:9">
      <c r="A96" s="13" t="s">
        <v>413</v>
      </c>
      <c r="B96" s="34">
        <v>0</v>
      </c>
      <c r="C96" s="5"/>
      <c r="D96" s="13" t="s">
        <v>414</v>
      </c>
      <c r="E96" s="34">
        <v>30011</v>
      </c>
      <c r="F96" s="5"/>
    </row>
    <row r="97" spans="1:9">
      <c r="A97" s="13" t="s">
        <v>412</v>
      </c>
      <c r="B97" s="34">
        <v>6379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409</v>
      </c>
      <c r="B101" s="35">
        <f>B95+B96-B97</f>
        <v>30011</v>
      </c>
      <c r="C101" s="5"/>
      <c r="D101" s="13" t="s">
        <v>410</v>
      </c>
      <c r="E101" s="35">
        <f>E95+E96-E97</f>
        <v>30011</v>
      </c>
      <c r="F101" s="5"/>
      <c r="I101" s="48">
        <f>B101-E101</f>
        <v>0</v>
      </c>
    </row>
    <row r="105" spans="1:9">
      <c r="A105" s="64" t="s">
        <v>13694</v>
      </c>
      <c r="B105" s="64"/>
      <c r="C105" s="64"/>
      <c r="D105" s="64"/>
      <c r="E105" s="64"/>
      <c r="F105" s="64"/>
    </row>
    <row r="106" spans="1:9">
      <c r="A106" s="65" t="s">
        <v>403</v>
      </c>
      <c r="B106" s="65"/>
      <c r="C106" s="65"/>
      <c r="D106" s="65" t="s">
        <v>404</v>
      </c>
      <c r="E106" s="65"/>
      <c r="F106" s="65"/>
    </row>
    <row r="107" spans="1:9">
      <c r="A107" s="12" t="s">
        <v>405</v>
      </c>
      <c r="B107" s="33" t="s">
        <v>406</v>
      </c>
      <c r="C107" s="12" t="s">
        <v>407</v>
      </c>
      <c r="D107" s="12" t="s">
        <v>405</v>
      </c>
      <c r="E107" s="33" t="s">
        <v>406</v>
      </c>
      <c r="F107" s="12" t="s">
        <v>408</v>
      </c>
    </row>
    <row r="108" spans="1:9">
      <c r="A108" s="13" t="s">
        <v>411</v>
      </c>
      <c r="B108" s="34">
        <v>0</v>
      </c>
      <c r="C108" s="5"/>
      <c r="D108" s="13"/>
      <c r="E108" s="34"/>
      <c r="F108" s="5"/>
    </row>
    <row r="109" spans="1:9">
      <c r="A109" s="13" t="s">
        <v>413</v>
      </c>
      <c r="B109" s="34">
        <v>9414</v>
      </c>
      <c r="C109" s="5"/>
      <c r="D109" s="13" t="s">
        <v>414</v>
      </c>
      <c r="E109" s="34">
        <v>9414</v>
      </c>
      <c r="F109" s="5"/>
    </row>
    <row r="110" spans="1:9">
      <c r="A110" s="13" t="s">
        <v>412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409</v>
      </c>
      <c r="B114" s="35">
        <f>B108+B109-B110</f>
        <v>9414</v>
      </c>
      <c r="C114" s="5"/>
      <c r="D114" s="13" t="s">
        <v>410</v>
      </c>
      <c r="E114" s="35">
        <f>E108+E109</f>
        <v>9414</v>
      </c>
      <c r="F114" s="5"/>
      <c r="I114" s="48">
        <f>B114-E114</f>
        <v>0</v>
      </c>
    </row>
    <row r="118" spans="1:9">
      <c r="A118" s="64" t="s">
        <v>13695</v>
      </c>
      <c r="B118" s="64"/>
      <c r="C118" s="64"/>
      <c r="D118" s="64"/>
      <c r="E118" s="64"/>
      <c r="F118" s="64"/>
    </row>
    <row r="119" spans="1:9">
      <c r="A119" s="65" t="s">
        <v>403</v>
      </c>
      <c r="B119" s="65"/>
      <c r="C119" s="65"/>
      <c r="D119" s="65" t="s">
        <v>404</v>
      </c>
      <c r="E119" s="65"/>
      <c r="F119" s="65"/>
    </row>
    <row r="120" spans="1:9">
      <c r="A120" s="12" t="s">
        <v>405</v>
      </c>
      <c r="B120" s="33" t="s">
        <v>406</v>
      </c>
      <c r="C120" s="12" t="s">
        <v>407</v>
      </c>
      <c r="D120" s="12" t="s">
        <v>405</v>
      </c>
      <c r="E120" s="33" t="s">
        <v>406</v>
      </c>
      <c r="F120" s="12" t="s">
        <v>408</v>
      </c>
    </row>
    <row r="121" spans="1:9">
      <c r="A121" s="13" t="s">
        <v>411</v>
      </c>
      <c r="B121" s="34">
        <v>21693</v>
      </c>
      <c r="C121" s="5"/>
      <c r="D121" s="13"/>
      <c r="E121" s="34"/>
      <c r="F121" s="5"/>
    </row>
    <row r="122" spans="1:9">
      <c r="A122" s="13" t="s">
        <v>413</v>
      </c>
      <c r="B122" s="34">
        <v>0</v>
      </c>
      <c r="C122" s="5"/>
      <c r="D122" s="13" t="s">
        <v>414</v>
      </c>
      <c r="E122" s="34">
        <v>12279</v>
      </c>
      <c r="F122" s="5"/>
    </row>
    <row r="123" spans="1:9">
      <c r="A123" s="13" t="s">
        <v>412</v>
      </c>
      <c r="B123" s="34">
        <v>9414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409</v>
      </c>
      <c r="B127" s="35">
        <f>B121+B122-B123</f>
        <v>12279</v>
      </c>
      <c r="C127" s="5"/>
      <c r="D127" s="13" t="s">
        <v>410</v>
      </c>
      <c r="E127" s="35">
        <f>E121+E122</f>
        <v>12279</v>
      </c>
      <c r="F127" s="5"/>
      <c r="I127" s="48">
        <f>B127-E127</f>
        <v>0</v>
      </c>
    </row>
    <row r="131" spans="1:9">
      <c r="A131" s="64" t="s">
        <v>13696</v>
      </c>
      <c r="B131" s="64"/>
      <c r="C131" s="64"/>
      <c r="D131" s="64"/>
      <c r="E131" s="64"/>
      <c r="F131" s="64"/>
    </row>
    <row r="132" spans="1:9">
      <c r="A132" s="65" t="s">
        <v>403</v>
      </c>
      <c r="B132" s="65"/>
      <c r="C132" s="65"/>
      <c r="D132" s="65" t="s">
        <v>404</v>
      </c>
      <c r="E132" s="65"/>
      <c r="F132" s="65"/>
    </row>
    <row r="133" spans="1:9">
      <c r="A133" s="12" t="s">
        <v>405</v>
      </c>
      <c r="B133" s="33" t="s">
        <v>406</v>
      </c>
      <c r="C133" s="12" t="s">
        <v>407</v>
      </c>
      <c r="D133" s="12" t="s">
        <v>405</v>
      </c>
      <c r="E133" s="33" t="s">
        <v>406</v>
      </c>
      <c r="F133" s="12" t="s">
        <v>408</v>
      </c>
    </row>
    <row r="134" spans="1:9">
      <c r="A134" s="13" t="s">
        <v>411</v>
      </c>
      <c r="B134" s="34">
        <v>0</v>
      </c>
      <c r="C134" s="5"/>
      <c r="D134" s="13"/>
      <c r="E134" s="34"/>
      <c r="F134" s="5"/>
    </row>
    <row r="135" spans="1:9">
      <c r="A135" s="13" t="s">
        <v>413</v>
      </c>
      <c r="B135" s="34">
        <v>951</v>
      </c>
      <c r="C135" s="5"/>
      <c r="D135" s="13" t="s">
        <v>414</v>
      </c>
      <c r="E135" s="34">
        <v>951</v>
      </c>
      <c r="F135" s="5"/>
    </row>
    <row r="136" spans="1:9">
      <c r="A136" s="13" t="s">
        <v>412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409</v>
      </c>
      <c r="B140" s="35">
        <f>B134+B135-B136</f>
        <v>951</v>
      </c>
      <c r="C140" s="5"/>
      <c r="D140" s="13" t="s">
        <v>410</v>
      </c>
      <c r="E140" s="35">
        <f>E134+E135</f>
        <v>951</v>
      </c>
      <c r="F140" s="5"/>
      <c r="I140" s="48">
        <f>B140-E140</f>
        <v>0</v>
      </c>
    </row>
    <row r="144" spans="1:9">
      <c r="A144" s="64" t="s">
        <v>13697</v>
      </c>
      <c r="B144" s="64"/>
      <c r="C144" s="64"/>
      <c r="D144" s="64"/>
      <c r="E144" s="64"/>
      <c r="F144" s="64"/>
    </row>
    <row r="145" spans="1:9">
      <c r="A145" s="65" t="s">
        <v>403</v>
      </c>
      <c r="B145" s="65"/>
      <c r="C145" s="65"/>
      <c r="D145" s="65" t="s">
        <v>404</v>
      </c>
      <c r="E145" s="65"/>
      <c r="F145" s="65"/>
    </row>
    <row r="146" spans="1:9">
      <c r="A146" s="12" t="s">
        <v>405</v>
      </c>
      <c r="B146" s="33" t="s">
        <v>406</v>
      </c>
      <c r="C146" s="12" t="s">
        <v>407</v>
      </c>
      <c r="D146" s="12" t="s">
        <v>405</v>
      </c>
      <c r="E146" s="33" t="s">
        <v>406</v>
      </c>
      <c r="F146" s="12" t="s">
        <v>408</v>
      </c>
    </row>
    <row r="147" spans="1:9">
      <c r="A147" s="13" t="s">
        <v>411</v>
      </c>
      <c r="B147" s="34">
        <v>951</v>
      </c>
      <c r="C147" s="5"/>
      <c r="D147" s="13"/>
      <c r="E147" s="34"/>
      <c r="F147" s="5"/>
    </row>
    <row r="148" spans="1:9">
      <c r="A148" s="13" t="s">
        <v>413</v>
      </c>
      <c r="B148" s="34">
        <v>0</v>
      </c>
      <c r="C148" s="5"/>
      <c r="D148" s="13" t="s">
        <v>414</v>
      </c>
      <c r="E148" s="34">
        <v>0</v>
      </c>
      <c r="F148" s="5"/>
    </row>
    <row r="149" spans="1:9">
      <c r="A149" s="13" t="s">
        <v>412</v>
      </c>
      <c r="B149" s="34">
        <v>951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409</v>
      </c>
      <c r="B153" s="35">
        <f>B147+B148-B149</f>
        <v>0</v>
      </c>
      <c r="C153" s="5"/>
      <c r="D153" s="13" t="s">
        <v>410</v>
      </c>
      <c r="E153" s="35">
        <f>E147+E148</f>
        <v>0</v>
      </c>
      <c r="F153" s="5"/>
      <c r="I153" s="48">
        <f>B153-E153</f>
        <v>0</v>
      </c>
    </row>
    <row r="157" spans="1:9">
      <c r="A157" s="64" t="s">
        <v>13698</v>
      </c>
      <c r="B157" s="64"/>
      <c r="C157" s="64"/>
      <c r="D157" s="64"/>
      <c r="E157" s="64"/>
      <c r="F157" s="64"/>
    </row>
    <row r="158" spans="1:9">
      <c r="A158" s="65" t="s">
        <v>403</v>
      </c>
      <c r="B158" s="65"/>
      <c r="C158" s="65"/>
      <c r="D158" s="65" t="s">
        <v>404</v>
      </c>
      <c r="E158" s="65"/>
      <c r="F158" s="65"/>
    </row>
    <row r="159" spans="1:9">
      <c r="A159" s="12" t="s">
        <v>405</v>
      </c>
      <c r="B159" s="33" t="s">
        <v>406</v>
      </c>
      <c r="C159" s="12" t="s">
        <v>407</v>
      </c>
      <c r="D159" s="12" t="s">
        <v>405</v>
      </c>
      <c r="E159" s="33" t="s">
        <v>406</v>
      </c>
      <c r="F159" s="12" t="s">
        <v>408</v>
      </c>
    </row>
    <row r="160" spans="1:9">
      <c r="A160" s="13" t="s">
        <v>411</v>
      </c>
      <c r="B160" s="34">
        <v>0</v>
      </c>
      <c r="C160" s="5"/>
      <c r="D160" s="13"/>
      <c r="E160" s="34"/>
      <c r="F160" s="5"/>
    </row>
    <row r="161" spans="1:9">
      <c r="A161" s="13" t="s">
        <v>413</v>
      </c>
      <c r="B161" s="34">
        <v>3000</v>
      </c>
      <c r="C161" s="5"/>
      <c r="D161" s="13" t="s">
        <v>414</v>
      </c>
      <c r="E161" s="34">
        <v>3000</v>
      </c>
      <c r="F161" s="5"/>
    </row>
    <row r="162" spans="1:9">
      <c r="A162" s="13" t="s">
        <v>412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409</v>
      </c>
      <c r="B166" s="35">
        <f>B160+B161-B162</f>
        <v>3000</v>
      </c>
      <c r="C166" s="5"/>
      <c r="D166" s="13" t="s">
        <v>410</v>
      </c>
      <c r="E166" s="35">
        <f>E160+E161</f>
        <v>3000</v>
      </c>
      <c r="F166" s="5"/>
      <c r="I166" s="48">
        <f>B166-E166</f>
        <v>0</v>
      </c>
    </row>
    <row r="170" spans="1:9">
      <c r="A170" s="64" t="s">
        <v>13699</v>
      </c>
      <c r="B170" s="64"/>
      <c r="C170" s="64"/>
      <c r="D170" s="64"/>
      <c r="E170" s="64"/>
      <c r="F170" s="64"/>
    </row>
    <row r="171" spans="1:9">
      <c r="A171" s="65" t="s">
        <v>403</v>
      </c>
      <c r="B171" s="65"/>
      <c r="C171" s="65"/>
      <c r="D171" s="65" t="s">
        <v>404</v>
      </c>
      <c r="E171" s="65"/>
      <c r="F171" s="65"/>
    </row>
    <row r="172" spans="1:9">
      <c r="A172" s="12" t="s">
        <v>405</v>
      </c>
      <c r="B172" s="33" t="s">
        <v>406</v>
      </c>
      <c r="C172" s="12" t="s">
        <v>407</v>
      </c>
      <c r="D172" s="12" t="s">
        <v>405</v>
      </c>
      <c r="E172" s="33" t="s">
        <v>406</v>
      </c>
      <c r="F172" s="12" t="s">
        <v>408</v>
      </c>
    </row>
    <row r="173" spans="1:9">
      <c r="A173" s="13" t="s">
        <v>411</v>
      </c>
      <c r="B173" s="34">
        <v>3000</v>
      </c>
      <c r="C173" s="5"/>
      <c r="D173" s="13"/>
      <c r="E173" s="34"/>
      <c r="F173" s="5"/>
    </row>
    <row r="174" spans="1:9">
      <c r="A174" s="13" t="s">
        <v>413</v>
      </c>
      <c r="B174" s="34">
        <v>0</v>
      </c>
      <c r="C174" s="5"/>
      <c r="D174" s="13" t="s">
        <v>414</v>
      </c>
      <c r="E174" s="34">
        <v>0</v>
      </c>
      <c r="F174" s="5"/>
    </row>
    <row r="175" spans="1:9">
      <c r="A175" s="13" t="s">
        <v>412</v>
      </c>
      <c r="B175" s="34">
        <v>3000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409</v>
      </c>
      <c r="B179" s="35">
        <f>B173+B174-B175</f>
        <v>0</v>
      </c>
      <c r="C179" s="5"/>
      <c r="D179" s="13" t="s">
        <v>410</v>
      </c>
      <c r="E179" s="35">
        <f>E173+E174</f>
        <v>0</v>
      </c>
      <c r="F179" s="5"/>
      <c r="I179" s="48">
        <f>B179-E179</f>
        <v>0</v>
      </c>
    </row>
    <row r="183" spans="1:9">
      <c r="A183" s="64" t="s">
        <v>13700</v>
      </c>
      <c r="B183" s="64"/>
      <c r="C183" s="64"/>
      <c r="D183" s="64"/>
      <c r="E183" s="64"/>
      <c r="F183" s="64"/>
    </row>
    <row r="184" spans="1:9">
      <c r="A184" s="65" t="s">
        <v>403</v>
      </c>
      <c r="B184" s="65"/>
      <c r="C184" s="65"/>
      <c r="D184" s="65" t="s">
        <v>404</v>
      </c>
      <c r="E184" s="65"/>
      <c r="F184" s="65"/>
    </row>
    <row r="185" spans="1:9">
      <c r="A185" s="12" t="s">
        <v>405</v>
      </c>
      <c r="B185" s="33" t="s">
        <v>406</v>
      </c>
      <c r="C185" s="12" t="s">
        <v>407</v>
      </c>
      <c r="D185" s="12" t="s">
        <v>405</v>
      </c>
      <c r="E185" s="33" t="s">
        <v>406</v>
      </c>
      <c r="F185" s="12" t="s">
        <v>408</v>
      </c>
    </row>
    <row r="186" spans="1:9">
      <c r="A186" s="13" t="s">
        <v>411</v>
      </c>
      <c r="B186" s="34">
        <v>0</v>
      </c>
      <c r="C186" s="5"/>
      <c r="D186" s="13"/>
      <c r="E186" s="34"/>
      <c r="F186" s="57"/>
    </row>
    <row r="187" spans="1:9">
      <c r="A187" s="13" t="s">
        <v>413</v>
      </c>
      <c r="B187" s="34">
        <v>0</v>
      </c>
      <c r="C187" s="5"/>
      <c r="D187" s="13" t="s">
        <v>414</v>
      </c>
      <c r="E187" s="34">
        <v>0</v>
      </c>
      <c r="F187" s="5"/>
    </row>
    <row r="188" spans="1:9">
      <c r="A188" s="13" t="s">
        <v>412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409</v>
      </c>
      <c r="B192" s="35">
        <f>B186+B187-B188</f>
        <v>0</v>
      </c>
      <c r="C192" s="5"/>
      <c r="D192" s="13" t="s">
        <v>410</v>
      </c>
      <c r="E192" s="35">
        <f>E186+E187</f>
        <v>0</v>
      </c>
      <c r="F192" s="5"/>
      <c r="I192" s="48">
        <f>B192-E192</f>
        <v>0</v>
      </c>
    </row>
    <row r="196" spans="1:9">
      <c r="A196" s="64" t="s">
        <v>13701</v>
      </c>
      <c r="B196" s="64"/>
      <c r="C196" s="64"/>
      <c r="D196" s="64"/>
      <c r="E196" s="64"/>
      <c r="F196" s="64"/>
    </row>
    <row r="197" spans="1:9">
      <c r="A197" s="65" t="s">
        <v>403</v>
      </c>
      <c r="B197" s="65"/>
      <c r="C197" s="65"/>
      <c r="D197" s="65" t="s">
        <v>404</v>
      </c>
      <c r="E197" s="65"/>
      <c r="F197" s="65"/>
    </row>
    <row r="198" spans="1:9">
      <c r="A198" s="12" t="s">
        <v>405</v>
      </c>
      <c r="B198" s="33" t="s">
        <v>406</v>
      </c>
      <c r="C198" s="12" t="s">
        <v>407</v>
      </c>
      <c r="D198" s="12" t="s">
        <v>405</v>
      </c>
      <c r="E198" s="33" t="s">
        <v>406</v>
      </c>
      <c r="F198" s="12" t="s">
        <v>408</v>
      </c>
    </row>
    <row r="199" spans="1:9">
      <c r="A199" s="13" t="s">
        <v>411</v>
      </c>
      <c r="B199" s="34">
        <v>0</v>
      </c>
      <c r="C199" s="5"/>
      <c r="D199" s="13"/>
      <c r="E199" s="34"/>
      <c r="F199" s="5"/>
    </row>
    <row r="200" spans="1:9">
      <c r="A200" s="13" t="s">
        <v>413</v>
      </c>
      <c r="B200" s="34">
        <v>0</v>
      </c>
      <c r="C200" s="5"/>
      <c r="D200" s="13" t="s">
        <v>414</v>
      </c>
      <c r="E200" s="34">
        <v>0</v>
      </c>
      <c r="F200" s="5"/>
    </row>
    <row r="201" spans="1:9">
      <c r="A201" s="13" t="s">
        <v>412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409</v>
      </c>
      <c r="B205" s="35">
        <f>B199+B200-B201</f>
        <v>0</v>
      </c>
      <c r="C205" s="5"/>
      <c r="D205" s="13" t="s">
        <v>410</v>
      </c>
      <c r="E205" s="35">
        <f>E199+E200</f>
        <v>0</v>
      </c>
      <c r="F205" s="5"/>
      <c r="I205" s="48">
        <f>B205-E205</f>
        <v>0</v>
      </c>
    </row>
    <row r="209" spans="1:9" s="2" customFormat="1">
      <c r="A209" s="64" t="s">
        <v>13702</v>
      </c>
      <c r="B209" s="64"/>
      <c r="C209" s="64"/>
      <c r="D209" s="64"/>
      <c r="E209" s="64"/>
      <c r="F209" s="64"/>
    </row>
    <row r="210" spans="1:9">
      <c r="A210" s="65" t="s">
        <v>403</v>
      </c>
      <c r="B210" s="65"/>
      <c r="C210" s="65"/>
      <c r="D210" s="65" t="s">
        <v>404</v>
      </c>
      <c r="E210" s="65"/>
      <c r="F210" s="65"/>
    </row>
    <row r="211" spans="1:9">
      <c r="A211" s="12" t="s">
        <v>405</v>
      </c>
      <c r="B211" s="33" t="s">
        <v>406</v>
      </c>
      <c r="C211" s="12" t="s">
        <v>407</v>
      </c>
      <c r="D211" s="12" t="s">
        <v>405</v>
      </c>
      <c r="E211" s="33" t="s">
        <v>406</v>
      </c>
      <c r="F211" s="12" t="s">
        <v>408</v>
      </c>
    </row>
    <row r="212" spans="1:9">
      <c r="A212" s="13" t="s">
        <v>411</v>
      </c>
      <c r="B212" s="34">
        <v>1474</v>
      </c>
      <c r="C212" s="5"/>
      <c r="D212" s="13"/>
      <c r="E212" s="34"/>
      <c r="F212" s="5"/>
    </row>
    <row r="213" spans="1:9">
      <c r="A213" s="13" t="s">
        <v>413</v>
      </c>
      <c r="B213" s="34">
        <v>0</v>
      </c>
      <c r="C213" s="5"/>
      <c r="D213" s="13" t="s">
        <v>414</v>
      </c>
      <c r="E213" s="34">
        <v>1474</v>
      </c>
      <c r="F213" s="5"/>
    </row>
    <row r="214" spans="1:9">
      <c r="A214" s="13" t="s">
        <v>412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409</v>
      </c>
      <c r="B218" s="35">
        <f>B212+B213-B214</f>
        <v>1474</v>
      </c>
      <c r="C218" s="5"/>
      <c r="D218" s="13" t="s">
        <v>410</v>
      </c>
      <c r="E218" s="35">
        <f>E212+E213</f>
        <v>1474</v>
      </c>
      <c r="F218" s="5"/>
      <c r="I218" s="48">
        <f>B218-E218</f>
        <v>0</v>
      </c>
    </row>
    <row r="222" spans="1:9" s="2" customFormat="1">
      <c r="A222" s="64" t="s">
        <v>13703</v>
      </c>
      <c r="B222" s="64"/>
      <c r="C222" s="64"/>
      <c r="D222" s="64"/>
      <c r="E222" s="64"/>
      <c r="F222" s="64"/>
    </row>
    <row r="223" spans="1:9">
      <c r="A223" s="65" t="s">
        <v>403</v>
      </c>
      <c r="B223" s="65"/>
      <c r="C223" s="65"/>
      <c r="D223" s="65" t="s">
        <v>404</v>
      </c>
      <c r="E223" s="65"/>
      <c r="F223" s="65"/>
    </row>
    <row r="224" spans="1:9">
      <c r="A224" s="12" t="s">
        <v>405</v>
      </c>
      <c r="B224" s="33" t="s">
        <v>406</v>
      </c>
      <c r="C224" s="12" t="s">
        <v>407</v>
      </c>
      <c r="D224" s="12" t="s">
        <v>405</v>
      </c>
      <c r="E224" s="33" t="s">
        <v>406</v>
      </c>
      <c r="F224" s="12" t="s">
        <v>408</v>
      </c>
    </row>
    <row r="225" spans="1:9">
      <c r="A225" s="13" t="s">
        <v>411</v>
      </c>
      <c r="B225" s="34">
        <v>20591</v>
      </c>
      <c r="C225" s="5"/>
      <c r="D225" s="13"/>
      <c r="E225" s="34"/>
      <c r="F225" s="5"/>
    </row>
    <row r="226" spans="1:9">
      <c r="A226" s="13" t="s">
        <v>413</v>
      </c>
      <c r="B226" s="34">
        <v>1096</v>
      </c>
      <c r="C226" s="5"/>
      <c r="D226" s="13" t="s">
        <v>414</v>
      </c>
      <c r="E226" s="34">
        <v>21687</v>
      </c>
      <c r="F226" s="5"/>
    </row>
    <row r="227" spans="1:9">
      <c r="A227" s="13" t="s">
        <v>412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409</v>
      </c>
      <c r="B231" s="35">
        <f>B225+B226-B227</f>
        <v>21687</v>
      </c>
      <c r="C231" s="5"/>
      <c r="D231" s="13" t="s">
        <v>410</v>
      </c>
      <c r="E231" s="35">
        <f>E225+E226</f>
        <v>21687</v>
      </c>
      <c r="F231" s="5"/>
      <c r="I231" s="48">
        <f>B231-E231</f>
        <v>0</v>
      </c>
    </row>
    <row r="235" spans="1:9">
      <c r="A235" s="64" t="s">
        <v>13704</v>
      </c>
      <c r="B235" s="64"/>
      <c r="C235" s="64"/>
      <c r="D235" s="64"/>
      <c r="E235" s="64"/>
      <c r="F235" s="64"/>
      <c r="G235" s="2"/>
      <c r="H235" s="2"/>
      <c r="I235" s="2"/>
    </row>
    <row r="236" spans="1:9">
      <c r="A236" s="65" t="s">
        <v>403</v>
      </c>
      <c r="B236" s="65"/>
      <c r="C236" s="65"/>
      <c r="D236" s="65" t="s">
        <v>404</v>
      </c>
      <c r="E236" s="65"/>
      <c r="F236" s="65"/>
    </row>
    <row r="237" spans="1:9">
      <c r="A237" s="12" t="s">
        <v>405</v>
      </c>
      <c r="B237" s="33" t="s">
        <v>406</v>
      </c>
      <c r="C237" s="12" t="s">
        <v>407</v>
      </c>
      <c r="D237" s="12" t="s">
        <v>405</v>
      </c>
      <c r="E237" s="33" t="s">
        <v>406</v>
      </c>
      <c r="F237" s="12" t="s">
        <v>408</v>
      </c>
    </row>
    <row r="238" spans="1:9">
      <c r="A238" s="13" t="s">
        <v>411</v>
      </c>
      <c r="B238" s="34">
        <v>9996</v>
      </c>
      <c r="C238" s="5"/>
      <c r="D238" s="13"/>
      <c r="E238" s="34"/>
      <c r="F238" s="5"/>
    </row>
    <row r="239" spans="1:9">
      <c r="A239" s="13" t="s">
        <v>413</v>
      </c>
      <c r="B239" s="34">
        <v>0</v>
      </c>
      <c r="C239" s="5"/>
      <c r="D239" s="13" t="s">
        <v>414</v>
      </c>
      <c r="E239" s="34">
        <v>8900</v>
      </c>
      <c r="F239" s="5"/>
    </row>
    <row r="240" spans="1:9">
      <c r="A240" s="13" t="s">
        <v>412</v>
      </c>
      <c r="B240" s="34">
        <v>1096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409</v>
      </c>
      <c r="B244" s="35">
        <f>B238+B239-B240</f>
        <v>8900</v>
      </c>
      <c r="C244" s="5"/>
      <c r="D244" s="13" t="s">
        <v>410</v>
      </c>
      <c r="E244" s="35">
        <f>E238+E239</f>
        <v>8900</v>
      </c>
      <c r="F244" s="5"/>
      <c r="I244" s="48">
        <f>B244-E244</f>
        <v>0</v>
      </c>
    </row>
    <row r="246" spans="1:9">
      <c r="A246" s="64" t="s">
        <v>13705</v>
      </c>
      <c r="B246" s="64"/>
      <c r="C246" s="64"/>
      <c r="D246" s="64"/>
      <c r="E246" s="64"/>
      <c r="F246" s="64"/>
      <c r="G246" s="2"/>
      <c r="H246" s="2"/>
      <c r="I246" s="2"/>
    </row>
    <row r="247" spans="1:9">
      <c r="A247" s="65" t="s">
        <v>403</v>
      </c>
      <c r="B247" s="65"/>
      <c r="C247" s="65"/>
      <c r="D247" s="65" t="s">
        <v>404</v>
      </c>
      <c r="E247" s="65"/>
      <c r="F247" s="65"/>
    </row>
    <row r="248" spans="1:9">
      <c r="A248" s="12" t="s">
        <v>405</v>
      </c>
      <c r="B248" s="33" t="s">
        <v>406</v>
      </c>
      <c r="C248" s="12" t="s">
        <v>407</v>
      </c>
      <c r="D248" s="12" t="s">
        <v>405</v>
      </c>
      <c r="E248" s="33" t="s">
        <v>406</v>
      </c>
      <c r="F248" s="12" t="s">
        <v>408</v>
      </c>
    </row>
    <row r="249" spans="1:9">
      <c r="A249" s="13" t="s">
        <v>411</v>
      </c>
      <c r="B249" s="34">
        <v>0</v>
      </c>
      <c r="C249" s="5"/>
      <c r="D249" s="13"/>
      <c r="E249" s="34"/>
      <c r="F249" s="5"/>
    </row>
    <row r="250" spans="1:9">
      <c r="A250" s="13" t="s">
        <v>413</v>
      </c>
      <c r="B250" s="34">
        <v>500</v>
      </c>
      <c r="C250" s="5"/>
      <c r="D250" s="13" t="s">
        <v>414</v>
      </c>
      <c r="E250" s="34">
        <v>500</v>
      </c>
      <c r="F250" s="5"/>
    </row>
    <row r="251" spans="1:9">
      <c r="A251" s="13" t="s">
        <v>412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409</v>
      </c>
      <c r="B255" s="35">
        <f>B249+B250-B251</f>
        <v>500</v>
      </c>
      <c r="C255" s="5"/>
      <c r="D255" s="13" t="s">
        <v>410</v>
      </c>
      <c r="E255" s="35">
        <f>E249+E250</f>
        <v>500</v>
      </c>
      <c r="F255" s="5"/>
      <c r="I255" s="48">
        <f>B255-E255</f>
        <v>0</v>
      </c>
    </row>
    <row r="257" spans="1:9">
      <c r="A257" s="64" t="s">
        <v>13706</v>
      </c>
      <c r="B257" s="64"/>
      <c r="C257" s="64"/>
      <c r="D257" s="64"/>
      <c r="E257" s="64"/>
      <c r="F257" s="64"/>
      <c r="G257" s="2"/>
      <c r="H257" s="2"/>
      <c r="I257" s="2"/>
    </row>
    <row r="258" spans="1:9">
      <c r="A258" s="65" t="s">
        <v>403</v>
      </c>
      <c r="B258" s="65"/>
      <c r="C258" s="65"/>
      <c r="D258" s="65" t="s">
        <v>404</v>
      </c>
      <c r="E258" s="65"/>
      <c r="F258" s="65"/>
    </row>
    <row r="259" spans="1:9">
      <c r="A259" s="12" t="s">
        <v>405</v>
      </c>
      <c r="B259" s="33" t="s">
        <v>406</v>
      </c>
      <c r="C259" s="12" t="s">
        <v>407</v>
      </c>
      <c r="D259" s="12" t="s">
        <v>405</v>
      </c>
      <c r="E259" s="33" t="s">
        <v>406</v>
      </c>
      <c r="F259" s="12" t="s">
        <v>408</v>
      </c>
    </row>
    <row r="260" spans="1:9">
      <c r="A260" s="13" t="s">
        <v>411</v>
      </c>
      <c r="B260" s="34">
        <v>0</v>
      </c>
      <c r="C260" s="5"/>
      <c r="D260" s="13"/>
      <c r="E260" s="34"/>
      <c r="F260" s="5"/>
    </row>
    <row r="261" spans="1:9">
      <c r="A261" s="13" t="s">
        <v>413</v>
      </c>
      <c r="B261" s="34">
        <v>0</v>
      </c>
      <c r="C261" s="5"/>
      <c r="D261" s="13" t="s">
        <v>414</v>
      </c>
      <c r="E261" s="34">
        <v>0</v>
      </c>
      <c r="F261" s="5"/>
    </row>
    <row r="262" spans="1:9">
      <c r="A262" s="13" t="s">
        <v>412</v>
      </c>
      <c r="B262" s="34">
        <v>0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409</v>
      </c>
      <c r="B266" s="35">
        <f>B260+B261-B262</f>
        <v>0</v>
      </c>
      <c r="C266" s="5"/>
      <c r="D266" s="13" t="s">
        <v>410</v>
      </c>
      <c r="E266" s="35">
        <f>E260+E261</f>
        <v>0</v>
      </c>
      <c r="F266" s="5"/>
      <c r="I266" s="48">
        <f>B266-E266</f>
        <v>0</v>
      </c>
    </row>
    <row r="268" spans="1:9">
      <c r="A268" s="64" t="s">
        <v>13707</v>
      </c>
      <c r="B268" s="64"/>
      <c r="C268" s="64"/>
      <c r="D268" s="64"/>
      <c r="E268" s="64"/>
      <c r="F268" s="64"/>
      <c r="G268" s="2"/>
      <c r="H268" s="2"/>
      <c r="I268" s="2"/>
    </row>
    <row r="269" spans="1:9">
      <c r="A269" s="65" t="s">
        <v>403</v>
      </c>
      <c r="B269" s="65"/>
      <c r="C269" s="65"/>
      <c r="D269" s="65" t="s">
        <v>404</v>
      </c>
      <c r="E269" s="65"/>
      <c r="F269" s="65"/>
    </row>
    <row r="270" spans="1:9">
      <c r="A270" s="12" t="s">
        <v>405</v>
      </c>
      <c r="B270" s="33" t="s">
        <v>406</v>
      </c>
      <c r="C270" s="12" t="s">
        <v>407</v>
      </c>
      <c r="D270" s="12" t="s">
        <v>405</v>
      </c>
      <c r="E270" s="33" t="s">
        <v>406</v>
      </c>
      <c r="F270" s="12" t="s">
        <v>408</v>
      </c>
    </row>
    <row r="271" spans="1:9">
      <c r="A271" s="13" t="s">
        <v>411</v>
      </c>
      <c r="B271" s="34">
        <v>594</v>
      </c>
      <c r="C271" s="5"/>
      <c r="D271" s="13"/>
      <c r="E271" s="34"/>
      <c r="F271" s="5"/>
    </row>
    <row r="272" spans="1:9">
      <c r="A272" s="13" t="s">
        <v>413</v>
      </c>
      <c r="B272" s="34">
        <v>0</v>
      </c>
      <c r="C272" s="5"/>
      <c r="D272" s="13" t="s">
        <v>414</v>
      </c>
      <c r="E272" s="34">
        <v>94</v>
      </c>
      <c r="F272" s="5"/>
    </row>
    <row r="273" spans="1:9">
      <c r="A273" s="13" t="s">
        <v>412</v>
      </c>
      <c r="B273" s="34">
        <v>500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409</v>
      </c>
      <c r="B277" s="35">
        <f>B271+B272-B273</f>
        <v>94</v>
      </c>
      <c r="C277" s="5"/>
      <c r="D277" s="13" t="s">
        <v>410</v>
      </c>
      <c r="E277" s="35">
        <f>E271+E272</f>
        <v>94</v>
      </c>
      <c r="F277" s="5"/>
      <c r="I277" s="48">
        <f>B277-E277</f>
        <v>0</v>
      </c>
    </row>
    <row r="279" spans="1:9">
      <c r="A279" s="64" t="s">
        <v>13708</v>
      </c>
      <c r="B279" s="64"/>
      <c r="C279" s="64"/>
      <c r="D279" s="64"/>
      <c r="E279" s="64"/>
      <c r="F279" s="64"/>
      <c r="G279" s="2"/>
      <c r="H279" s="2"/>
      <c r="I279" s="2"/>
    </row>
    <row r="280" spans="1:9">
      <c r="A280" s="65" t="s">
        <v>403</v>
      </c>
      <c r="B280" s="65"/>
      <c r="C280" s="65"/>
      <c r="D280" s="65" t="s">
        <v>404</v>
      </c>
      <c r="E280" s="65"/>
      <c r="F280" s="65"/>
    </row>
    <row r="281" spans="1:9">
      <c r="A281" s="12" t="s">
        <v>405</v>
      </c>
      <c r="B281" s="33" t="s">
        <v>406</v>
      </c>
      <c r="C281" s="12" t="s">
        <v>407</v>
      </c>
      <c r="D281" s="12" t="s">
        <v>405</v>
      </c>
      <c r="E281" s="33" t="s">
        <v>406</v>
      </c>
      <c r="F281" s="12" t="s">
        <v>408</v>
      </c>
    </row>
    <row r="282" spans="1:9">
      <c r="A282" s="13" t="s">
        <v>411</v>
      </c>
      <c r="B282" s="34">
        <v>523</v>
      </c>
      <c r="C282" s="5"/>
      <c r="D282" s="13"/>
      <c r="E282" s="34"/>
      <c r="F282" s="5"/>
    </row>
    <row r="283" spans="1:9">
      <c r="A283" s="13" t="s">
        <v>413</v>
      </c>
      <c r="B283" s="34">
        <v>0</v>
      </c>
      <c r="C283" s="5"/>
      <c r="D283" s="13" t="s">
        <v>414</v>
      </c>
      <c r="E283" s="34">
        <v>523</v>
      </c>
      <c r="F283" s="5"/>
    </row>
    <row r="284" spans="1:9">
      <c r="A284" s="13" t="s">
        <v>412</v>
      </c>
      <c r="B284" s="34">
        <v>0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409</v>
      </c>
      <c r="B288" s="35">
        <f>B282+B283-B284</f>
        <v>523</v>
      </c>
      <c r="C288" s="5"/>
      <c r="D288" s="13" t="s">
        <v>410</v>
      </c>
      <c r="E288" s="35">
        <f>E282+E283</f>
        <v>523</v>
      </c>
      <c r="F288" s="5"/>
      <c r="I288" s="48">
        <f>B288-E288</f>
        <v>0</v>
      </c>
    </row>
    <row r="290" spans="1:9">
      <c r="A290" s="64" t="s">
        <v>13709</v>
      </c>
      <c r="B290" s="64"/>
      <c r="C290" s="64"/>
      <c r="D290" s="64"/>
      <c r="E290" s="64"/>
      <c r="F290" s="64"/>
      <c r="G290" s="2"/>
      <c r="H290" s="2"/>
      <c r="I290" s="2"/>
    </row>
    <row r="291" spans="1:9">
      <c r="A291" s="65" t="s">
        <v>403</v>
      </c>
      <c r="B291" s="65"/>
      <c r="C291" s="65"/>
      <c r="D291" s="65" t="s">
        <v>404</v>
      </c>
      <c r="E291" s="65"/>
      <c r="F291" s="65"/>
    </row>
    <row r="292" spans="1:9">
      <c r="A292" s="12" t="s">
        <v>405</v>
      </c>
      <c r="B292" s="33" t="s">
        <v>406</v>
      </c>
      <c r="C292" s="12" t="s">
        <v>407</v>
      </c>
      <c r="D292" s="12" t="s">
        <v>405</v>
      </c>
      <c r="E292" s="33" t="s">
        <v>406</v>
      </c>
      <c r="F292" s="12" t="s">
        <v>408</v>
      </c>
    </row>
    <row r="293" spans="1:9">
      <c r="A293" s="13" t="s">
        <v>411</v>
      </c>
      <c r="B293" s="34">
        <v>0</v>
      </c>
      <c r="C293" s="5"/>
      <c r="D293" s="13"/>
      <c r="E293" s="34"/>
      <c r="F293" s="5"/>
    </row>
    <row r="294" spans="1:9">
      <c r="A294" s="13" t="s">
        <v>413</v>
      </c>
      <c r="B294" s="34">
        <v>0</v>
      </c>
      <c r="C294" s="5"/>
      <c r="D294" s="13" t="s">
        <v>414</v>
      </c>
      <c r="E294" s="34">
        <v>0</v>
      </c>
      <c r="F294" s="5"/>
    </row>
    <row r="295" spans="1:9">
      <c r="A295" s="13" t="s">
        <v>412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409</v>
      </c>
      <c r="B299" s="35">
        <f>B293+B294-B295</f>
        <v>0</v>
      </c>
      <c r="C299" s="5"/>
      <c r="D299" s="13" t="s">
        <v>410</v>
      </c>
      <c r="E299" s="35">
        <f>E293+E294</f>
        <v>0</v>
      </c>
      <c r="F299" s="5"/>
      <c r="I299" s="48">
        <f>B299-E299</f>
        <v>0</v>
      </c>
    </row>
    <row r="301" spans="1:9">
      <c r="A301" s="64" t="s">
        <v>13710</v>
      </c>
      <c r="B301" s="64"/>
      <c r="C301" s="64"/>
      <c r="D301" s="64"/>
      <c r="E301" s="64"/>
      <c r="F301" s="64"/>
      <c r="G301" s="2"/>
      <c r="H301" s="2"/>
      <c r="I301" s="2"/>
    </row>
    <row r="302" spans="1:9">
      <c r="A302" s="65" t="s">
        <v>403</v>
      </c>
      <c r="B302" s="65"/>
      <c r="C302" s="65"/>
      <c r="D302" s="65" t="s">
        <v>404</v>
      </c>
      <c r="E302" s="65"/>
      <c r="F302" s="65"/>
    </row>
    <row r="303" spans="1:9">
      <c r="A303" s="12" t="s">
        <v>405</v>
      </c>
      <c r="B303" s="33" t="s">
        <v>406</v>
      </c>
      <c r="C303" s="12" t="s">
        <v>407</v>
      </c>
      <c r="D303" s="12" t="s">
        <v>405</v>
      </c>
      <c r="E303" s="33" t="s">
        <v>406</v>
      </c>
      <c r="F303" s="12" t="s">
        <v>408</v>
      </c>
    </row>
    <row r="304" spans="1:9">
      <c r="A304" s="13" t="s">
        <v>411</v>
      </c>
      <c r="B304" s="34">
        <v>0</v>
      </c>
      <c r="C304" s="5"/>
      <c r="D304" s="13"/>
      <c r="E304" s="34"/>
      <c r="F304" s="34"/>
    </row>
    <row r="305" spans="1:9">
      <c r="A305" s="13" t="s">
        <v>413</v>
      </c>
      <c r="B305" s="34">
        <v>0</v>
      </c>
      <c r="C305" s="5"/>
      <c r="D305" s="13" t="s">
        <v>414</v>
      </c>
      <c r="E305" s="34">
        <v>0</v>
      </c>
      <c r="F305" s="5"/>
    </row>
    <row r="306" spans="1:9">
      <c r="A306" s="13" t="s">
        <v>412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409</v>
      </c>
      <c r="B310" s="35">
        <f>B304+B305-B306</f>
        <v>0</v>
      </c>
      <c r="C310" s="5"/>
      <c r="D310" s="13" t="s">
        <v>410</v>
      </c>
      <c r="E310" s="35">
        <f>E304+E305</f>
        <v>0</v>
      </c>
      <c r="F310" s="5"/>
      <c r="I310" s="48">
        <f>B310-E310</f>
        <v>0</v>
      </c>
    </row>
    <row r="312" spans="1:9">
      <c r="A312" s="64" t="s">
        <v>13711</v>
      </c>
      <c r="B312" s="64"/>
      <c r="C312" s="64"/>
      <c r="D312" s="64"/>
      <c r="E312" s="64"/>
      <c r="F312" s="64"/>
      <c r="G312" s="2"/>
      <c r="H312" s="2"/>
      <c r="I312" s="2"/>
    </row>
    <row r="313" spans="1:9">
      <c r="A313" s="65" t="s">
        <v>403</v>
      </c>
      <c r="B313" s="65"/>
      <c r="C313" s="65"/>
      <c r="D313" s="65" t="s">
        <v>404</v>
      </c>
      <c r="E313" s="65"/>
      <c r="F313" s="65"/>
    </row>
    <row r="314" spans="1:9">
      <c r="A314" s="12" t="s">
        <v>405</v>
      </c>
      <c r="B314" s="33" t="s">
        <v>406</v>
      </c>
      <c r="C314" s="12" t="s">
        <v>407</v>
      </c>
      <c r="D314" s="12" t="s">
        <v>405</v>
      </c>
      <c r="E314" s="33" t="s">
        <v>406</v>
      </c>
      <c r="F314" s="12" t="s">
        <v>408</v>
      </c>
    </row>
    <row r="315" spans="1:9">
      <c r="A315" s="13" t="s">
        <v>411</v>
      </c>
      <c r="B315" s="34">
        <v>0</v>
      </c>
      <c r="C315" s="5"/>
      <c r="D315" s="13"/>
      <c r="E315" s="34"/>
      <c r="F315" s="5"/>
    </row>
    <row r="316" spans="1:9">
      <c r="A316" s="13" t="s">
        <v>413</v>
      </c>
      <c r="B316" s="34">
        <v>150</v>
      </c>
      <c r="C316" s="57"/>
      <c r="D316" s="13" t="s">
        <v>414</v>
      </c>
      <c r="E316" s="34">
        <v>150</v>
      </c>
      <c r="F316" s="5"/>
    </row>
    <row r="317" spans="1:9">
      <c r="A317" s="13" t="s">
        <v>412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409</v>
      </c>
      <c r="B321" s="35">
        <f>B315+B316-B317</f>
        <v>150</v>
      </c>
      <c r="C321" s="5"/>
      <c r="D321" s="13" t="s">
        <v>410</v>
      </c>
      <c r="E321" s="35">
        <f>E315+E316</f>
        <v>150</v>
      </c>
      <c r="F321" s="5"/>
      <c r="I321" s="48">
        <f>B321-E321</f>
        <v>0</v>
      </c>
    </row>
    <row r="323" spans="1:9">
      <c r="A323" s="64" t="s">
        <v>13712</v>
      </c>
      <c r="B323" s="64"/>
      <c r="C323" s="64"/>
      <c r="D323" s="64"/>
      <c r="E323" s="64"/>
      <c r="F323" s="64"/>
      <c r="G323" s="2"/>
      <c r="H323" s="2"/>
      <c r="I323" s="2"/>
    </row>
    <row r="324" spans="1:9">
      <c r="A324" s="65" t="s">
        <v>403</v>
      </c>
      <c r="B324" s="65"/>
      <c r="C324" s="65"/>
      <c r="D324" s="65" t="s">
        <v>404</v>
      </c>
      <c r="E324" s="65"/>
      <c r="F324" s="65"/>
    </row>
    <row r="325" spans="1:9">
      <c r="A325" s="12" t="s">
        <v>405</v>
      </c>
      <c r="B325" s="33" t="s">
        <v>406</v>
      </c>
      <c r="C325" s="12" t="s">
        <v>407</v>
      </c>
      <c r="D325" s="12" t="s">
        <v>405</v>
      </c>
      <c r="E325" s="33" t="s">
        <v>406</v>
      </c>
      <c r="F325" s="12" t="s">
        <v>408</v>
      </c>
    </row>
    <row r="326" spans="1:9">
      <c r="A326" s="13" t="s">
        <v>411</v>
      </c>
      <c r="B326" s="34">
        <v>0</v>
      </c>
      <c r="C326" s="5"/>
      <c r="D326" s="13"/>
      <c r="E326" s="34"/>
      <c r="F326" s="5"/>
    </row>
    <row r="327" spans="1:9">
      <c r="A327" s="13" t="s">
        <v>413</v>
      </c>
      <c r="B327" s="34">
        <v>1054</v>
      </c>
      <c r="C327" s="5"/>
      <c r="D327" s="13" t="s">
        <v>414</v>
      </c>
      <c r="E327" s="34">
        <v>1054</v>
      </c>
      <c r="F327" s="5"/>
    </row>
    <row r="328" spans="1:9">
      <c r="A328" s="13" t="s">
        <v>412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409</v>
      </c>
      <c r="B332" s="35">
        <f>B326+B327-B328</f>
        <v>1054</v>
      </c>
      <c r="C332" s="5"/>
      <c r="D332" s="13" t="s">
        <v>410</v>
      </c>
      <c r="E332" s="35">
        <f>E326+E327</f>
        <v>1054</v>
      </c>
      <c r="F332" s="5"/>
      <c r="I332" s="48">
        <f>B332-E332</f>
        <v>0</v>
      </c>
    </row>
    <row r="334" spans="1:9">
      <c r="A334" s="64" t="s">
        <v>13713</v>
      </c>
      <c r="B334" s="64"/>
      <c r="C334" s="64"/>
      <c r="D334" s="64"/>
      <c r="E334" s="64"/>
      <c r="F334" s="64"/>
      <c r="G334" s="2"/>
      <c r="H334" s="2"/>
      <c r="I334" s="2"/>
    </row>
    <row r="335" spans="1:9">
      <c r="A335" s="65" t="s">
        <v>403</v>
      </c>
      <c r="B335" s="65"/>
      <c r="C335" s="65"/>
      <c r="D335" s="65" t="s">
        <v>404</v>
      </c>
      <c r="E335" s="65"/>
      <c r="F335" s="65"/>
    </row>
    <row r="336" spans="1:9">
      <c r="A336" s="12" t="s">
        <v>405</v>
      </c>
      <c r="B336" s="33" t="s">
        <v>406</v>
      </c>
      <c r="C336" s="12" t="s">
        <v>407</v>
      </c>
      <c r="D336" s="12" t="s">
        <v>405</v>
      </c>
      <c r="E336" s="33" t="s">
        <v>406</v>
      </c>
      <c r="F336" s="12" t="s">
        <v>408</v>
      </c>
    </row>
    <row r="337" spans="1:9">
      <c r="A337" s="13" t="s">
        <v>411</v>
      </c>
      <c r="B337" s="34">
        <v>7554</v>
      </c>
      <c r="C337" s="5"/>
      <c r="D337" s="13"/>
      <c r="E337" s="34"/>
      <c r="F337" s="5"/>
    </row>
    <row r="338" spans="1:9">
      <c r="A338" s="13" t="s">
        <v>413</v>
      </c>
      <c r="B338" s="34">
        <v>0</v>
      </c>
      <c r="C338" s="5"/>
      <c r="D338" s="13" t="s">
        <v>414</v>
      </c>
      <c r="E338" s="34">
        <v>7554</v>
      </c>
      <c r="F338" s="5"/>
    </row>
    <row r="339" spans="1:9">
      <c r="A339" s="13" t="s">
        <v>412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409</v>
      </c>
      <c r="B343" s="35">
        <f>B337+B338-B339</f>
        <v>7554</v>
      </c>
      <c r="C343" s="5"/>
      <c r="D343" s="13" t="s">
        <v>410</v>
      </c>
      <c r="E343" s="35">
        <f>E337+E338</f>
        <v>7554</v>
      </c>
      <c r="F343" s="5"/>
      <c r="I343" s="48">
        <f>B343-E343</f>
        <v>0</v>
      </c>
    </row>
    <row r="345" spans="1:9">
      <c r="A345" s="64" t="s">
        <v>13714</v>
      </c>
      <c r="B345" s="64"/>
      <c r="C345" s="64"/>
      <c r="D345" s="64"/>
      <c r="E345" s="64"/>
      <c r="F345" s="64"/>
      <c r="G345" s="2"/>
      <c r="H345" s="2"/>
      <c r="I345" s="2"/>
    </row>
    <row r="346" spans="1:9">
      <c r="A346" s="65" t="s">
        <v>403</v>
      </c>
      <c r="B346" s="65"/>
      <c r="C346" s="65"/>
      <c r="D346" s="65" t="s">
        <v>404</v>
      </c>
      <c r="E346" s="65"/>
      <c r="F346" s="65"/>
    </row>
    <row r="347" spans="1:9">
      <c r="A347" s="12" t="s">
        <v>405</v>
      </c>
      <c r="B347" s="33" t="s">
        <v>406</v>
      </c>
      <c r="C347" s="12" t="s">
        <v>407</v>
      </c>
      <c r="D347" s="12" t="s">
        <v>405</v>
      </c>
      <c r="E347" s="33" t="s">
        <v>406</v>
      </c>
      <c r="F347" s="12" t="s">
        <v>408</v>
      </c>
    </row>
    <row r="348" spans="1:9">
      <c r="A348" s="13" t="s">
        <v>411</v>
      </c>
      <c r="B348" s="34">
        <v>0</v>
      </c>
      <c r="C348" s="5"/>
      <c r="D348" s="13"/>
      <c r="E348" s="34"/>
      <c r="F348" s="5"/>
    </row>
    <row r="349" spans="1:9">
      <c r="A349" s="13" t="s">
        <v>413</v>
      </c>
      <c r="B349" s="34">
        <v>0</v>
      </c>
      <c r="C349" s="5"/>
      <c r="D349" s="13" t="s">
        <v>414</v>
      </c>
      <c r="E349" s="34">
        <v>0</v>
      </c>
      <c r="F349" s="5"/>
    </row>
    <row r="350" spans="1:9">
      <c r="A350" s="13" t="s">
        <v>412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409</v>
      </c>
      <c r="B354" s="35">
        <f>B348+B349-B350</f>
        <v>0</v>
      </c>
      <c r="C354" s="5"/>
      <c r="D354" s="13" t="s">
        <v>410</v>
      </c>
      <c r="E354" s="35">
        <f>E348+E349</f>
        <v>0</v>
      </c>
      <c r="F354" s="5"/>
      <c r="I354" s="48">
        <f>B354-E354</f>
        <v>0</v>
      </c>
    </row>
  </sheetData>
  <mergeCells count="87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4:C54"/>
    <mergeCell ref="D54:F54"/>
    <mergeCell ref="A66:F66"/>
    <mergeCell ref="A67:C67"/>
    <mergeCell ref="D67:F67"/>
    <mergeCell ref="A334:F334"/>
    <mergeCell ref="A335:C335"/>
    <mergeCell ref="D335:F335"/>
    <mergeCell ref="A1:F1"/>
    <mergeCell ref="A2:C2"/>
    <mergeCell ref="D2:F2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53:F53"/>
    <mergeCell ref="A312:F312"/>
    <mergeCell ref="A313:C313"/>
    <mergeCell ref="D313:F313"/>
    <mergeCell ref="A323:F323"/>
    <mergeCell ref="A324:C324"/>
    <mergeCell ref="D324:F324"/>
    <mergeCell ref="A291:C291"/>
    <mergeCell ref="D291:F291"/>
    <mergeCell ref="A301:F301"/>
    <mergeCell ref="A302:C302"/>
    <mergeCell ref="D302:F302"/>
    <mergeCell ref="A184:C184"/>
    <mergeCell ref="D184:F184"/>
    <mergeCell ref="A183:F183"/>
    <mergeCell ref="A196:F196"/>
    <mergeCell ref="A197:C197"/>
    <mergeCell ref="D197:F197"/>
    <mergeCell ref="A235:F235"/>
    <mergeCell ref="A236:C236"/>
    <mergeCell ref="D236:F236"/>
    <mergeCell ref="A209:F209"/>
    <mergeCell ref="A210:C210"/>
    <mergeCell ref="D210:F210"/>
    <mergeCell ref="A222:F222"/>
    <mergeCell ref="A223:C223"/>
    <mergeCell ref="D223:F223"/>
    <mergeCell ref="A345:F345"/>
    <mergeCell ref="A346:C346"/>
    <mergeCell ref="D346:F346"/>
    <mergeCell ref="A246:F246"/>
    <mergeCell ref="A247:C247"/>
    <mergeCell ref="D247:F247"/>
    <mergeCell ref="A257:F257"/>
    <mergeCell ref="A258:C258"/>
    <mergeCell ref="D258:F258"/>
    <mergeCell ref="A268:F268"/>
    <mergeCell ref="A269:C269"/>
    <mergeCell ref="D269:F269"/>
    <mergeCell ref="A279:F279"/>
    <mergeCell ref="A280:C280"/>
    <mergeCell ref="D280:F280"/>
    <mergeCell ref="A290:F290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D19" sqref="D19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6"/>
      <c r="B1" s="6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/>
      <c r="B3" s="32"/>
      <c r="C3" s="24"/>
      <c r="F3" s="22"/>
      <c r="Q3" s="20"/>
      <c r="R3" s="20"/>
    </row>
    <row r="4" spans="1:19">
      <c r="A4" s="17"/>
      <c r="C4"/>
    </row>
    <row r="5" spans="1:19">
      <c r="A5" s="51"/>
      <c r="B5" s="49"/>
      <c r="C5" s="49"/>
      <c r="D5" s="49"/>
      <c r="E5" s="49"/>
      <c r="F5" s="50"/>
      <c r="G5" s="49"/>
      <c r="H5" s="49"/>
      <c r="I5" s="49"/>
      <c r="J5" s="49"/>
      <c r="K5" s="49"/>
      <c r="L5" s="49"/>
      <c r="M5" s="49"/>
    </row>
    <row r="6" spans="1:19">
      <c r="A6" s="19"/>
      <c r="B6" s="14"/>
      <c r="F6" s="16"/>
      <c r="J6" s="19"/>
      <c r="K6" s="19"/>
    </row>
    <row r="7" spans="1:19" s="21" customFormat="1" ht="14.25">
      <c r="A7" s="20"/>
      <c r="B7" s="32"/>
      <c r="C7" s="24"/>
      <c r="F7" s="22"/>
      <c r="Q7" s="20"/>
      <c r="R7" s="20"/>
    </row>
    <row r="8" spans="1:19">
      <c r="A8" s="17"/>
      <c r="C8"/>
    </row>
    <row r="9" spans="1:19">
      <c r="A9" s="51"/>
      <c r="B9" s="49"/>
      <c r="C9" s="49"/>
      <c r="D9" s="49"/>
      <c r="E9" s="49"/>
      <c r="F9" s="50"/>
      <c r="G9" s="49"/>
      <c r="H9" s="49"/>
      <c r="I9" s="49"/>
      <c r="J9" s="49"/>
      <c r="K9" s="49"/>
      <c r="L9" s="49"/>
      <c r="M9" s="4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6"/>
      <c r="B152" s="6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6"/>
      <c r="B186" s="6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6"/>
      <c r="B209" s="6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6"/>
      <c r="B257" s="6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6"/>
      <c r="B290" s="6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6"/>
      <c r="B315" s="6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6"/>
      <c r="B346" s="6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0"/>
  <sheetViews>
    <sheetView zoomScale="85" zoomScaleNormal="85" workbookViewId="0">
      <pane ySplit="1" topLeftCell="A41" activePane="bottomLeft" state="frozen"/>
      <selection pane="bottomLeft" sqref="A1:I1820"/>
    </sheetView>
  </sheetViews>
  <sheetFormatPr defaultRowHeight="13.5"/>
  <cols>
    <col min="1" max="1" width="17.25" style="17" bestFit="1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39"/>
  </cols>
  <sheetData>
    <row r="1" spans="1:11">
      <c r="A1" t="s">
        <v>23</v>
      </c>
      <c r="B1" t="s">
        <v>29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41</v>
      </c>
      <c r="J1" s="19" t="s">
        <v>169</v>
      </c>
      <c r="K1" s="37" t="s">
        <v>170</v>
      </c>
    </row>
    <row r="2" spans="1:11" ht="14.25">
      <c r="A2" s="53">
        <v>42889.973229166666</v>
      </c>
      <c r="B2" s="15">
        <v>15099</v>
      </c>
      <c r="C2" t="s">
        <v>245</v>
      </c>
      <c r="D2" t="s">
        <v>285</v>
      </c>
      <c r="E2" t="s">
        <v>286</v>
      </c>
      <c r="F2" s="15">
        <v>-1</v>
      </c>
      <c r="G2" t="s">
        <v>367</v>
      </c>
      <c r="H2" t="s">
        <v>422</v>
      </c>
      <c r="I2" t="s">
        <v>73</v>
      </c>
      <c r="J2">
        <f>VLOOKUP(B2,自助退!B:F,5,FALSE)</f>
        <v>1</v>
      </c>
      <c r="K2" s="38" t="str">
        <f>IF(F2=J2*-1,"",1)</f>
        <v/>
      </c>
    </row>
    <row r="3" spans="1:11" ht="14.25">
      <c r="A3" s="53">
        <v>42890.029247685183</v>
      </c>
      <c r="B3" s="15">
        <v>15196</v>
      </c>
      <c r="C3" t="s">
        <v>423</v>
      </c>
      <c r="D3" t="s">
        <v>285</v>
      </c>
      <c r="E3" t="s">
        <v>286</v>
      </c>
      <c r="F3" s="15">
        <v>-1</v>
      </c>
      <c r="G3" t="s">
        <v>367</v>
      </c>
      <c r="H3" t="s">
        <v>424</v>
      </c>
      <c r="I3" t="s">
        <v>43</v>
      </c>
      <c r="J3">
        <f>VLOOKUP(B3,自助退!B:F,5,FALSE)</f>
        <v>1</v>
      </c>
      <c r="K3" s="38" t="str">
        <f t="shared" ref="K3:K66" si="0">IF(F3=J3*-1,"",1)</f>
        <v/>
      </c>
    </row>
    <row r="4" spans="1:11" ht="14.25">
      <c r="A4" s="53">
        <v>42890.032881944448</v>
      </c>
      <c r="B4" s="15">
        <v>15203</v>
      </c>
      <c r="C4" t="s">
        <v>425</v>
      </c>
      <c r="D4" t="s">
        <v>285</v>
      </c>
      <c r="E4" t="s">
        <v>286</v>
      </c>
      <c r="F4" s="15">
        <v>-1</v>
      </c>
      <c r="G4" t="s">
        <v>367</v>
      </c>
      <c r="H4" t="s">
        <v>424</v>
      </c>
      <c r="I4" t="s">
        <v>43</v>
      </c>
      <c r="J4">
        <f>VLOOKUP(B4,自助退!B:F,5,FALSE)</f>
        <v>1</v>
      </c>
      <c r="K4" s="38" t="str">
        <f t="shared" si="0"/>
        <v/>
      </c>
    </row>
    <row r="5" spans="1:11" ht="14.25">
      <c r="A5" s="53">
        <v>42891.476435185185</v>
      </c>
      <c r="B5" s="15">
        <v>30272</v>
      </c>
      <c r="C5" t="s">
        <v>426</v>
      </c>
      <c r="D5" t="s">
        <v>427</v>
      </c>
      <c r="E5" t="s">
        <v>428</v>
      </c>
      <c r="F5" s="15">
        <v>-496</v>
      </c>
      <c r="G5" t="s">
        <v>367</v>
      </c>
      <c r="H5" t="s">
        <v>429</v>
      </c>
      <c r="I5" t="s">
        <v>43</v>
      </c>
      <c r="J5">
        <f>VLOOKUP(B5,自助退!B:F,5,FALSE)</f>
        <v>496</v>
      </c>
      <c r="K5" s="38" t="str">
        <f t="shared" si="0"/>
        <v/>
      </c>
    </row>
    <row r="6" spans="1:11" ht="14.25">
      <c r="A6" s="53">
        <v>42891.553888888891</v>
      </c>
      <c r="B6" s="15">
        <v>33169</v>
      </c>
      <c r="C6" t="s">
        <v>245</v>
      </c>
      <c r="D6" t="s">
        <v>430</v>
      </c>
      <c r="E6" t="s">
        <v>431</v>
      </c>
      <c r="F6" s="15">
        <v>-496</v>
      </c>
      <c r="G6" t="s">
        <v>367</v>
      </c>
      <c r="H6" t="s">
        <v>432</v>
      </c>
      <c r="I6" t="s">
        <v>73</v>
      </c>
      <c r="J6">
        <f>VLOOKUP(B6,自助退!B:F,5,FALSE)</f>
        <v>496</v>
      </c>
      <c r="K6" s="38" t="str">
        <f t="shared" si="0"/>
        <v/>
      </c>
    </row>
    <row r="7" spans="1:11" ht="14.25">
      <c r="A7" s="53">
        <v>42891.904386574075</v>
      </c>
      <c r="B7" s="15">
        <v>42072</v>
      </c>
      <c r="C7" t="s">
        <v>433</v>
      </c>
      <c r="D7" t="s">
        <v>434</v>
      </c>
      <c r="E7" t="s">
        <v>435</v>
      </c>
      <c r="F7" s="15">
        <v>-500</v>
      </c>
      <c r="G7" t="s">
        <v>367</v>
      </c>
      <c r="H7" t="s">
        <v>436</v>
      </c>
      <c r="I7" t="s">
        <v>43</v>
      </c>
      <c r="J7">
        <f>VLOOKUP(B7,自助退!B:F,5,FALSE)</f>
        <v>500</v>
      </c>
      <c r="K7" s="38" t="str">
        <f t="shared" si="0"/>
        <v/>
      </c>
    </row>
    <row r="8" spans="1:11" ht="14.25">
      <c r="A8" s="53">
        <v>42891.904791666668</v>
      </c>
      <c r="B8" s="15">
        <v>42074</v>
      </c>
      <c r="C8" t="s">
        <v>437</v>
      </c>
      <c r="D8" t="s">
        <v>434</v>
      </c>
      <c r="E8" t="s">
        <v>435</v>
      </c>
      <c r="F8" s="15">
        <v>-2000</v>
      </c>
      <c r="G8" t="s">
        <v>367</v>
      </c>
      <c r="H8" t="s">
        <v>436</v>
      </c>
      <c r="I8" t="s">
        <v>43</v>
      </c>
      <c r="J8">
        <f>VLOOKUP(B8,自助退!B:F,5,FALSE)</f>
        <v>2000</v>
      </c>
      <c r="K8" s="38" t="str">
        <f t="shared" si="0"/>
        <v/>
      </c>
    </row>
    <row r="9" spans="1:11" ht="14.25">
      <c r="A9" s="53">
        <v>42892.080324074072</v>
      </c>
      <c r="B9" s="15">
        <v>42375</v>
      </c>
      <c r="C9" t="s">
        <v>438</v>
      </c>
      <c r="D9" t="s">
        <v>439</v>
      </c>
      <c r="E9" t="s">
        <v>440</v>
      </c>
      <c r="F9" s="15">
        <v>-100</v>
      </c>
      <c r="G9" t="s">
        <v>367</v>
      </c>
      <c r="H9" t="s">
        <v>244</v>
      </c>
      <c r="I9" t="s">
        <v>43</v>
      </c>
      <c r="J9">
        <f>VLOOKUP(B9,自助退!B:F,5,FALSE)</f>
        <v>100</v>
      </c>
      <c r="K9" s="38" t="str">
        <f t="shared" si="0"/>
        <v/>
      </c>
    </row>
    <row r="10" spans="1:11" ht="14.25">
      <c r="A10" s="53">
        <v>42892.081134259257</v>
      </c>
      <c r="B10" s="15">
        <v>42376</v>
      </c>
      <c r="C10" t="s">
        <v>441</v>
      </c>
      <c r="D10" t="s">
        <v>439</v>
      </c>
      <c r="E10" t="s">
        <v>440</v>
      </c>
      <c r="F10" s="15">
        <v>-50</v>
      </c>
      <c r="G10" t="s">
        <v>367</v>
      </c>
      <c r="H10" t="s">
        <v>244</v>
      </c>
      <c r="I10" t="s">
        <v>43</v>
      </c>
      <c r="J10">
        <f>VLOOKUP(B10,自助退!B:F,5,FALSE)</f>
        <v>50</v>
      </c>
      <c r="K10" s="38" t="str">
        <f t="shared" si="0"/>
        <v/>
      </c>
    </row>
    <row r="11" spans="1:11" ht="14.25">
      <c r="A11" s="53">
        <v>42892.097500000003</v>
      </c>
      <c r="B11" s="15">
        <v>42389</v>
      </c>
      <c r="C11" t="s">
        <v>442</v>
      </c>
      <c r="D11" t="s">
        <v>439</v>
      </c>
      <c r="E11" t="s">
        <v>440</v>
      </c>
      <c r="F11" s="15">
        <v>-1</v>
      </c>
      <c r="G11" t="s">
        <v>367</v>
      </c>
      <c r="H11" t="s">
        <v>443</v>
      </c>
      <c r="I11" t="s">
        <v>43</v>
      </c>
      <c r="J11">
        <f>VLOOKUP(B11,自助退!B:F,5,FALSE)</f>
        <v>1</v>
      </c>
      <c r="K11" s="38" t="str">
        <f t="shared" si="0"/>
        <v/>
      </c>
    </row>
    <row r="12" spans="1:11" ht="14.25">
      <c r="A12" s="53">
        <v>42892.106053240743</v>
      </c>
      <c r="B12" s="15">
        <v>42398</v>
      </c>
      <c r="C12" t="s">
        <v>444</v>
      </c>
      <c r="D12" t="s">
        <v>439</v>
      </c>
      <c r="E12" t="s">
        <v>440</v>
      </c>
      <c r="F12" s="15">
        <v>-149</v>
      </c>
      <c r="G12" t="s">
        <v>367</v>
      </c>
      <c r="H12" t="s">
        <v>55</v>
      </c>
      <c r="I12" t="s">
        <v>43</v>
      </c>
      <c r="J12">
        <f>VLOOKUP(B12,自助退!B:F,5,FALSE)</f>
        <v>149</v>
      </c>
      <c r="K12" s="38" t="str">
        <f t="shared" si="0"/>
        <v/>
      </c>
    </row>
    <row r="13" spans="1:11" ht="14.25">
      <c r="A13" s="53">
        <v>42892.350671296299</v>
      </c>
      <c r="B13" s="15">
        <v>44368</v>
      </c>
      <c r="C13" t="s">
        <v>445</v>
      </c>
      <c r="D13" t="s">
        <v>446</v>
      </c>
      <c r="E13" t="s">
        <v>447</v>
      </c>
      <c r="F13" s="15">
        <v>-3300</v>
      </c>
      <c r="G13" t="s">
        <v>367</v>
      </c>
      <c r="H13" t="s">
        <v>448</v>
      </c>
      <c r="I13" t="s">
        <v>43</v>
      </c>
      <c r="J13">
        <f>VLOOKUP(B13,自助退!B:F,5,FALSE)</f>
        <v>3300</v>
      </c>
      <c r="K13" s="38" t="str">
        <f t="shared" si="0"/>
        <v/>
      </c>
    </row>
    <row r="14" spans="1:11" ht="14.25">
      <c r="A14" s="53">
        <v>42892.374560185184</v>
      </c>
      <c r="B14" s="15">
        <v>46089</v>
      </c>
      <c r="C14" t="s">
        <v>449</v>
      </c>
      <c r="D14" t="s">
        <v>450</v>
      </c>
      <c r="E14" t="s">
        <v>451</v>
      </c>
      <c r="F14" s="15">
        <v>-2000</v>
      </c>
      <c r="G14" t="s">
        <v>367</v>
      </c>
      <c r="H14" t="s">
        <v>452</v>
      </c>
      <c r="I14" t="s">
        <v>43</v>
      </c>
      <c r="J14">
        <f>VLOOKUP(B14,自助退!B:F,5,FALSE)</f>
        <v>2000</v>
      </c>
      <c r="K14" s="38" t="str">
        <f t="shared" si="0"/>
        <v/>
      </c>
    </row>
    <row r="15" spans="1:11" ht="14.25">
      <c r="A15" s="53">
        <v>42892.380729166667</v>
      </c>
      <c r="B15" s="15">
        <v>46533</v>
      </c>
      <c r="C15" t="s">
        <v>245</v>
      </c>
      <c r="D15" t="s">
        <v>453</v>
      </c>
      <c r="E15" t="s">
        <v>454</v>
      </c>
      <c r="F15" s="15">
        <v>-716</v>
      </c>
      <c r="G15" t="s">
        <v>367</v>
      </c>
      <c r="H15" t="s">
        <v>455</v>
      </c>
      <c r="I15" t="s">
        <v>73</v>
      </c>
      <c r="J15">
        <f>VLOOKUP(B15,自助退!B:F,5,FALSE)</f>
        <v>716</v>
      </c>
      <c r="K15" s="38" t="str">
        <f t="shared" si="0"/>
        <v/>
      </c>
    </row>
    <row r="16" spans="1:11" ht="14.25">
      <c r="A16" s="53">
        <v>42892.384236111109</v>
      </c>
      <c r="B16" s="15">
        <v>46812</v>
      </c>
      <c r="C16" t="s">
        <v>245</v>
      </c>
      <c r="D16" t="s">
        <v>456</v>
      </c>
      <c r="E16" t="s">
        <v>457</v>
      </c>
      <c r="F16" s="15">
        <v>-1000</v>
      </c>
      <c r="G16" t="s">
        <v>367</v>
      </c>
      <c r="H16" t="s">
        <v>458</v>
      </c>
      <c r="I16" t="s">
        <v>73</v>
      </c>
      <c r="J16">
        <f>VLOOKUP(B16,自助退!B:F,5,FALSE)</f>
        <v>1000</v>
      </c>
      <c r="K16" s="38" t="str">
        <f t="shared" si="0"/>
        <v/>
      </c>
    </row>
    <row r="17" spans="1:11" ht="14.25">
      <c r="A17" s="53">
        <v>42892.404502314814</v>
      </c>
      <c r="B17" s="15">
        <v>48447</v>
      </c>
      <c r="C17" t="s">
        <v>245</v>
      </c>
      <c r="D17" t="s">
        <v>456</v>
      </c>
      <c r="E17" t="s">
        <v>457</v>
      </c>
      <c r="F17" s="15">
        <v>-1183</v>
      </c>
      <c r="G17" t="s">
        <v>367</v>
      </c>
      <c r="H17" t="s">
        <v>459</v>
      </c>
      <c r="I17" t="s">
        <v>73</v>
      </c>
      <c r="J17">
        <f>VLOOKUP(B17,自助退!B:F,5,FALSE)</f>
        <v>1183</v>
      </c>
      <c r="K17" s="38" t="str">
        <f t="shared" si="0"/>
        <v/>
      </c>
    </row>
    <row r="18" spans="1:11" ht="14.25">
      <c r="A18" s="53">
        <v>42892.430162037039</v>
      </c>
      <c r="B18" s="15">
        <v>50473</v>
      </c>
      <c r="C18" t="s">
        <v>245</v>
      </c>
      <c r="D18" t="s">
        <v>460</v>
      </c>
      <c r="E18" t="s">
        <v>461</v>
      </c>
      <c r="F18" s="15">
        <v>-1996</v>
      </c>
      <c r="G18" t="s">
        <v>367</v>
      </c>
      <c r="H18" t="s">
        <v>462</v>
      </c>
      <c r="I18" t="s">
        <v>73</v>
      </c>
      <c r="J18">
        <f>VLOOKUP(B18,自助退!B:F,5,FALSE)</f>
        <v>1996</v>
      </c>
      <c r="K18" s="38" t="str">
        <f t="shared" si="0"/>
        <v/>
      </c>
    </row>
    <row r="19" spans="1:11" ht="14.25">
      <c r="A19" s="53">
        <v>42892.440659722219</v>
      </c>
      <c r="B19" s="15">
        <v>51294</v>
      </c>
      <c r="C19" t="s">
        <v>463</v>
      </c>
      <c r="D19" t="s">
        <v>464</v>
      </c>
      <c r="E19" t="s">
        <v>465</v>
      </c>
      <c r="F19" s="15">
        <v>-2016</v>
      </c>
      <c r="G19" t="s">
        <v>367</v>
      </c>
      <c r="H19" t="s">
        <v>443</v>
      </c>
      <c r="I19" t="s">
        <v>43</v>
      </c>
      <c r="J19">
        <f>VLOOKUP(B19,自助退!B:F,5,FALSE)</f>
        <v>2016</v>
      </c>
      <c r="K19" s="38" t="str">
        <f t="shared" si="0"/>
        <v/>
      </c>
    </row>
    <row r="20" spans="1:11" ht="14.25">
      <c r="A20" s="53">
        <v>42892.448321759257</v>
      </c>
      <c r="B20" s="15">
        <v>51888</v>
      </c>
      <c r="C20" t="s">
        <v>466</v>
      </c>
      <c r="D20" t="s">
        <v>467</v>
      </c>
      <c r="E20" t="s">
        <v>468</v>
      </c>
      <c r="F20" s="15">
        <v>-5000</v>
      </c>
      <c r="G20" t="s">
        <v>367</v>
      </c>
      <c r="H20" t="s">
        <v>469</v>
      </c>
      <c r="I20" t="s">
        <v>43</v>
      </c>
      <c r="J20">
        <f>VLOOKUP(B20,自助退!B:F,5,FALSE)</f>
        <v>5000</v>
      </c>
      <c r="K20" s="38" t="str">
        <f t="shared" si="0"/>
        <v/>
      </c>
    </row>
    <row r="21" spans="1:11" ht="14.25">
      <c r="A21" s="53">
        <v>42892.450844907406</v>
      </c>
      <c r="B21" s="15">
        <v>52099</v>
      </c>
      <c r="C21" t="s">
        <v>470</v>
      </c>
      <c r="D21" t="s">
        <v>471</v>
      </c>
      <c r="E21" t="s">
        <v>472</v>
      </c>
      <c r="F21" s="15">
        <v>-367</v>
      </c>
      <c r="G21" t="s">
        <v>367</v>
      </c>
      <c r="H21" t="s">
        <v>424</v>
      </c>
      <c r="I21" t="s">
        <v>43</v>
      </c>
      <c r="J21">
        <f>VLOOKUP(B21,自助退!B:F,5,FALSE)</f>
        <v>367</v>
      </c>
      <c r="K21" s="38" t="str">
        <f t="shared" si="0"/>
        <v/>
      </c>
    </row>
    <row r="22" spans="1:11" ht="14.25">
      <c r="A22" s="53">
        <v>42892.453206018516</v>
      </c>
      <c r="B22" s="15">
        <v>52288</v>
      </c>
      <c r="C22" t="s">
        <v>473</v>
      </c>
      <c r="D22" t="s">
        <v>474</v>
      </c>
      <c r="E22" t="s">
        <v>475</v>
      </c>
      <c r="F22" s="15">
        <v>-3000</v>
      </c>
      <c r="G22" t="s">
        <v>367</v>
      </c>
      <c r="H22" t="s">
        <v>452</v>
      </c>
      <c r="I22" t="s">
        <v>43</v>
      </c>
      <c r="J22">
        <f>VLOOKUP(B22,自助退!B:F,5,FALSE)</f>
        <v>3000</v>
      </c>
      <c r="K22" s="38" t="str">
        <f t="shared" si="0"/>
        <v/>
      </c>
    </row>
    <row r="23" spans="1:11" ht="14.25">
      <c r="A23" s="53">
        <v>42892.45449074074</v>
      </c>
      <c r="B23" s="15">
        <v>52388</v>
      </c>
      <c r="C23" t="s">
        <v>245</v>
      </c>
      <c r="D23" t="s">
        <v>476</v>
      </c>
      <c r="E23" t="s">
        <v>477</v>
      </c>
      <c r="F23" s="15">
        <v>-1000</v>
      </c>
      <c r="G23" t="s">
        <v>367</v>
      </c>
      <c r="H23" t="s">
        <v>478</v>
      </c>
      <c r="I23" t="s">
        <v>73</v>
      </c>
      <c r="J23">
        <f>VLOOKUP(B23,自助退!B:F,5,FALSE)</f>
        <v>1000</v>
      </c>
      <c r="K23" s="38" t="str">
        <f t="shared" si="0"/>
        <v/>
      </c>
    </row>
    <row r="24" spans="1:11" ht="14.25">
      <c r="A24" s="53">
        <v>42892.466574074075</v>
      </c>
      <c r="B24" s="15">
        <v>53223</v>
      </c>
      <c r="C24" t="s">
        <v>479</v>
      </c>
      <c r="D24" t="s">
        <v>480</v>
      </c>
      <c r="E24" t="s">
        <v>481</v>
      </c>
      <c r="F24" s="15">
        <v>-500</v>
      </c>
      <c r="G24" t="s">
        <v>367</v>
      </c>
      <c r="H24" t="s">
        <v>459</v>
      </c>
      <c r="I24" t="s">
        <v>43</v>
      </c>
      <c r="J24">
        <f>VLOOKUP(B24,自助退!B:F,5,FALSE)</f>
        <v>500</v>
      </c>
      <c r="K24" s="38" t="str">
        <f t="shared" si="0"/>
        <v/>
      </c>
    </row>
    <row r="25" spans="1:11" ht="14.25">
      <c r="A25" s="53">
        <v>42892.470555555556</v>
      </c>
      <c r="B25" s="15">
        <v>53483</v>
      </c>
      <c r="C25" t="s">
        <v>482</v>
      </c>
      <c r="D25" t="s">
        <v>467</v>
      </c>
      <c r="E25" t="s">
        <v>468</v>
      </c>
      <c r="F25" s="15">
        <v>-5000</v>
      </c>
      <c r="G25" t="s">
        <v>367</v>
      </c>
      <c r="H25" t="s">
        <v>483</v>
      </c>
      <c r="I25" t="s">
        <v>43</v>
      </c>
      <c r="J25">
        <f>VLOOKUP(B25,自助退!B:F,5,FALSE)</f>
        <v>5000</v>
      </c>
      <c r="K25" s="38" t="str">
        <f t="shared" si="0"/>
        <v/>
      </c>
    </row>
    <row r="26" spans="1:11" ht="14.25">
      <c r="A26" s="53">
        <v>42892.486828703702</v>
      </c>
      <c r="B26" s="15">
        <v>54473</v>
      </c>
      <c r="D26" t="s">
        <v>484</v>
      </c>
      <c r="E26" t="s">
        <v>485</v>
      </c>
      <c r="F26" s="15">
        <v>-364</v>
      </c>
      <c r="G26" t="s">
        <v>367</v>
      </c>
      <c r="H26" t="s">
        <v>486</v>
      </c>
      <c r="I26" t="s">
        <v>73</v>
      </c>
      <c r="J26">
        <f>VLOOKUP(B26,自助退!B:F,5,FALSE)</f>
        <v>364</v>
      </c>
      <c r="K26" s="38" t="str">
        <f t="shared" si="0"/>
        <v/>
      </c>
    </row>
    <row r="27" spans="1:11" ht="14.25">
      <c r="A27" s="53">
        <v>42892.487083333333</v>
      </c>
      <c r="B27" s="15">
        <v>54487</v>
      </c>
      <c r="C27" t="s">
        <v>487</v>
      </c>
      <c r="D27" t="s">
        <v>488</v>
      </c>
      <c r="E27" t="s">
        <v>489</v>
      </c>
      <c r="F27" s="15">
        <v>-196</v>
      </c>
      <c r="G27" t="s">
        <v>367</v>
      </c>
      <c r="H27" t="s">
        <v>490</v>
      </c>
      <c r="I27" t="s">
        <v>43</v>
      </c>
      <c r="J27">
        <f>VLOOKUP(B27,自助退!B:F,5,FALSE)</f>
        <v>196</v>
      </c>
      <c r="K27" s="38" t="str">
        <f t="shared" si="0"/>
        <v/>
      </c>
    </row>
    <row r="28" spans="1:11" ht="14.25">
      <c r="A28" s="53">
        <v>42892.49962962963</v>
      </c>
      <c r="B28" s="15">
        <v>55113</v>
      </c>
      <c r="C28" t="s">
        <v>491</v>
      </c>
      <c r="D28" t="s">
        <v>492</v>
      </c>
      <c r="E28" t="s">
        <v>493</v>
      </c>
      <c r="F28" s="15">
        <v>-739</v>
      </c>
      <c r="G28" t="s">
        <v>367</v>
      </c>
      <c r="H28" t="s">
        <v>478</v>
      </c>
      <c r="I28" t="s">
        <v>43</v>
      </c>
      <c r="J28">
        <f>VLOOKUP(B28,自助退!B:F,5,FALSE)</f>
        <v>739</v>
      </c>
      <c r="K28" s="38" t="str">
        <f t="shared" si="0"/>
        <v/>
      </c>
    </row>
    <row r="29" spans="1:11" ht="14.25">
      <c r="A29" s="53">
        <v>42892.505729166667</v>
      </c>
      <c r="B29" s="15">
        <v>55375</v>
      </c>
      <c r="C29" t="s">
        <v>494</v>
      </c>
      <c r="D29" t="s">
        <v>495</v>
      </c>
      <c r="E29" t="s">
        <v>496</v>
      </c>
      <c r="F29" s="15">
        <v>-8870</v>
      </c>
      <c r="G29" t="s">
        <v>367</v>
      </c>
      <c r="H29" t="s">
        <v>469</v>
      </c>
      <c r="I29" t="s">
        <v>43</v>
      </c>
      <c r="J29">
        <f>VLOOKUP(B29,自助退!B:F,5,FALSE)</f>
        <v>8870</v>
      </c>
      <c r="K29" s="38" t="str">
        <f t="shared" si="0"/>
        <v/>
      </c>
    </row>
    <row r="30" spans="1:11" ht="14.25">
      <c r="A30" s="53">
        <v>42892.51021990741</v>
      </c>
      <c r="B30" s="15">
        <v>55502</v>
      </c>
      <c r="C30" t="s">
        <v>245</v>
      </c>
      <c r="D30" t="s">
        <v>290</v>
      </c>
      <c r="E30" t="s">
        <v>291</v>
      </c>
      <c r="F30" s="15">
        <v>-4000</v>
      </c>
      <c r="G30" t="s">
        <v>367</v>
      </c>
      <c r="H30" t="s">
        <v>497</v>
      </c>
      <c r="I30" t="s">
        <v>73</v>
      </c>
      <c r="J30">
        <f>VLOOKUP(B30,自助退!B:F,5,FALSE)</f>
        <v>4000</v>
      </c>
      <c r="K30" s="38" t="str">
        <f t="shared" si="0"/>
        <v/>
      </c>
    </row>
    <row r="31" spans="1:11" ht="14.25">
      <c r="A31" s="53">
        <v>42892.511423611111</v>
      </c>
      <c r="B31" s="15">
        <v>55537</v>
      </c>
      <c r="C31" t="s">
        <v>498</v>
      </c>
      <c r="D31" t="s">
        <v>499</v>
      </c>
      <c r="E31" t="s">
        <v>500</v>
      </c>
      <c r="F31" s="15">
        <v>-15</v>
      </c>
      <c r="G31" t="s">
        <v>367</v>
      </c>
      <c r="H31" t="s">
        <v>483</v>
      </c>
      <c r="I31" t="s">
        <v>43</v>
      </c>
      <c r="J31">
        <f>VLOOKUP(B31,自助退!B:F,5,FALSE)</f>
        <v>15</v>
      </c>
      <c r="K31" s="38" t="str">
        <f t="shared" si="0"/>
        <v/>
      </c>
    </row>
    <row r="32" spans="1:11" ht="14.25">
      <c r="A32" s="53">
        <v>42892.519791666666</v>
      </c>
      <c r="B32" s="15">
        <v>55716</v>
      </c>
      <c r="C32" t="s">
        <v>501</v>
      </c>
      <c r="D32" t="s">
        <v>502</v>
      </c>
      <c r="E32" t="s">
        <v>503</v>
      </c>
      <c r="F32" s="15">
        <v>-495</v>
      </c>
      <c r="G32" t="s">
        <v>367</v>
      </c>
      <c r="H32" t="s">
        <v>504</v>
      </c>
      <c r="I32" t="s">
        <v>43</v>
      </c>
      <c r="J32">
        <f>VLOOKUP(B32,自助退!B:F,5,FALSE)</f>
        <v>495</v>
      </c>
      <c r="K32" s="38" t="str">
        <f t="shared" si="0"/>
        <v/>
      </c>
    </row>
    <row r="33" spans="1:11" ht="14.25">
      <c r="A33" s="53">
        <v>42892.531446759262</v>
      </c>
      <c r="B33" s="15">
        <v>55901</v>
      </c>
      <c r="C33" t="s">
        <v>505</v>
      </c>
      <c r="D33" t="s">
        <v>506</v>
      </c>
      <c r="E33" t="s">
        <v>507</v>
      </c>
      <c r="F33" s="15">
        <v>-6000</v>
      </c>
      <c r="G33" t="s">
        <v>367</v>
      </c>
      <c r="H33" t="s">
        <v>508</v>
      </c>
      <c r="I33" t="s">
        <v>43</v>
      </c>
      <c r="J33">
        <f>VLOOKUP(B33,自助退!B:F,5,FALSE)</f>
        <v>6000</v>
      </c>
      <c r="K33" s="38" t="str">
        <f t="shared" si="0"/>
        <v/>
      </c>
    </row>
    <row r="34" spans="1:11" ht="14.25">
      <c r="A34" s="53">
        <v>42892.551053240742</v>
      </c>
      <c r="B34" s="15">
        <v>56120</v>
      </c>
      <c r="C34" t="s">
        <v>509</v>
      </c>
      <c r="D34" t="s">
        <v>510</v>
      </c>
      <c r="E34" t="s">
        <v>511</v>
      </c>
      <c r="F34" s="15">
        <v>-770</v>
      </c>
      <c r="G34" t="s">
        <v>367</v>
      </c>
      <c r="H34" t="s">
        <v>462</v>
      </c>
      <c r="I34" t="s">
        <v>43</v>
      </c>
      <c r="J34">
        <f>VLOOKUP(B34,自助退!B:F,5,FALSE)</f>
        <v>770</v>
      </c>
      <c r="K34" s="38" t="str">
        <f t="shared" si="0"/>
        <v/>
      </c>
    </row>
    <row r="35" spans="1:11" ht="14.25">
      <c r="A35" s="53">
        <v>42892.579456018517</v>
      </c>
      <c r="B35" s="15">
        <v>56443</v>
      </c>
      <c r="C35" t="s">
        <v>512</v>
      </c>
      <c r="D35" t="s">
        <v>127</v>
      </c>
      <c r="E35" t="s">
        <v>128</v>
      </c>
      <c r="F35" s="15">
        <v>-4000</v>
      </c>
      <c r="G35" t="s">
        <v>367</v>
      </c>
      <c r="H35" t="s">
        <v>504</v>
      </c>
      <c r="I35" t="s">
        <v>43</v>
      </c>
      <c r="J35">
        <f>VLOOKUP(B35,自助退!B:F,5,FALSE)</f>
        <v>4000</v>
      </c>
      <c r="K35" s="38" t="str">
        <f t="shared" si="0"/>
        <v/>
      </c>
    </row>
    <row r="36" spans="1:11" ht="14.25">
      <c r="A36" s="53">
        <v>42892.605243055557</v>
      </c>
      <c r="B36" s="15">
        <v>57413</v>
      </c>
      <c r="D36" t="s">
        <v>513</v>
      </c>
      <c r="E36" t="s">
        <v>514</v>
      </c>
      <c r="F36" s="15">
        <v>-2866</v>
      </c>
      <c r="G36" t="s">
        <v>367</v>
      </c>
      <c r="H36" t="s">
        <v>448</v>
      </c>
      <c r="I36" t="s">
        <v>73</v>
      </c>
      <c r="J36">
        <f>VLOOKUP(B36,自助退!B:F,5,FALSE)</f>
        <v>2866</v>
      </c>
      <c r="K36" s="38" t="str">
        <f t="shared" si="0"/>
        <v/>
      </c>
    </row>
    <row r="37" spans="1:11" ht="14.25">
      <c r="A37" s="53">
        <v>42892.605763888889</v>
      </c>
      <c r="B37" s="15">
        <v>57428</v>
      </c>
      <c r="C37" t="s">
        <v>515</v>
      </c>
      <c r="D37" t="s">
        <v>516</v>
      </c>
      <c r="E37" t="s">
        <v>517</v>
      </c>
      <c r="F37" s="15">
        <v>-4500</v>
      </c>
      <c r="G37" t="s">
        <v>367</v>
      </c>
      <c r="H37" t="s">
        <v>448</v>
      </c>
      <c r="I37" t="s">
        <v>43</v>
      </c>
      <c r="J37">
        <f>VLOOKUP(B37,自助退!B:F,5,FALSE)</f>
        <v>4500</v>
      </c>
      <c r="K37" s="38" t="str">
        <f t="shared" si="0"/>
        <v/>
      </c>
    </row>
    <row r="38" spans="1:11" ht="14.25">
      <c r="A38" s="53">
        <v>42892.613194444442</v>
      </c>
      <c r="B38" s="15">
        <v>57843</v>
      </c>
      <c r="C38" t="s">
        <v>245</v>
      </c>
      <c r="D38" t="s">
        <v>518</v>
      </c>
      <c r="E38" t="s">
        <v>519</v>
      </c>
      <c r="F38" s="15">
        <v>-400</v>
      </c>
      <c r="G38" t="s">
        <v>367</v>
      </c>
      <c r="H38" t="s">
        <v>432</v>
      </c>
      <c r="I38" t="s">
        <v>73</v>
      </c>
      <c r="J38">
        <f>VLOOKUP(B38,自助退!B:F,5,FALSE)</f>
        <v>400</v>
      </c>
      <c r="K38" s="38" t="str">
        <f t="shared" si="0"/>
        <v/>
      </c>
    </row>
    <row r="39" spans="1:11" ht="14.25">
      <c r="A39" s="53">
        <v>42892.624571759261</v>
      </c>
      <c r="B39" s="15">
        <v>58505</v>
      </c>
      <c r="C39" t="s">
        <v>520</v>
      </c>
      <c r="D39" t="s">
        <v>521</v>
      </c>
      <c r="E39" t="s">
        <v>522</v>
      </c>
      <c r="F39" s="15">
        <v>-364</v>
      </c>
      <c r="G39" t="s">
        <v>367</v>
      </c>
      <c r="H39" t="s">
        <v>490</v>
      </c>
      <c r="I39" t="s">
        <v>43</v>
      </c>
      <c r="J39">
        <f>VLOOKUP(B39,自助退!B:F,5,FALSE)</f>
        <v>364</v>
      </c>
      <c r="K39" s="38" t="str">
        <f t="shared" si="0"/>
        <v/>
      </c>
    </row>
    <row r="40" spans="1:11" ht="14.25">
      <c r="A40" s="53">
        <v>42892.635613425926</v>
      </c>
      <c r="B40" s="15">
        <v>59142</v>
      </c>
      <c r="C40" t="s">
        <v>523</v>
      </c>
      <c r="D40" t="s">
        <v>524</v>
      </c>
      <c r="E40" t="s">
        <v>525</v>
      </c>
      <c r="F40" s="15">
        <v>-1700</v>
      </c>
      <c r="G40" t="s">
        <v>367</v>
      </c>
      <c r="H40" t="s">
        <v>432</v>
      </c>
      <c r="I40" t="s">
        <v>43</v>
      </c>
      <c r="J40">
        <f>VLOOKUP(B40,自助退!B:F,5,FALSE)</f>
        <v>1700</v>
      </c>
      <c r="K40" s="38" t="str">
        <f t="shared" si="0"/>
        <v/>
      </c>
    </row>
    <row r="41" spans="1:11" ht="14.25">
      <c r="A41" s="53">
        <v>42892.642048611109</v>
      </c>
      <c r="B41" s="15">
        <v>59550</v>
      </c>
      <c r="C41" t="s">
        <v>526</v>
      </c>
      <c r="D41" t="s">
        <v>527</v>
      </c>
      <c r="E41" t="s">
        <v>528</v>
      </c>
      <c r="F41" s="15">
        <v>-430</v>
      </c>
      <c r="G41" t="s">
        <v>367</v>
      </c>
      <c r="H41" t="s">
        <v>459</v>
      </c>
      <c r="I41" t="s">
        <v>43</v>
      </c>
      <c r="J41">
        <f>VLOOKUP(B41,自助退!B:F,5,FALSE)</f>
        <v>430</v>
      </c>
      <c r="K41" s="38" t="str">
        <f t="shared" si="0"/>
        <v/>
      </c>
    </row>
    <row r="42" spans="1:11" ht="14.25">
      <c r="A42" s="53">
        <v>42892.650821759256</v>
      </c>
      <c r="B42" s="15">
        <v>60063</v>
      </c>
      <c r="C42" t="s">
        <v>529</v>
      </c>
      <c r="D42" t="s">
        <v>530</v>
      </c>
      <c r="E42" t="s">
        <v>531</v>
      </c>
      <c r="F42" s="15">
        <v>-494</v>
      </c>
      <c r="G42" t="s">
        <v>367</v>
      </c>
      <c r="H42" t="s">
        <v>443</v>
      </c>
      <c r="I42" t="s">
        <v>43</v>
      </c>
      <c r="J42">
        <f>VLOOKUP(B42,自助退!B:F,5,FALSE)</f>
        <v>494</v>
      </c>
      <c r="K42" s="38" t="str">
        <f t="shared" si="0"/>
        <v/>
      </c>
    </row>
    <row r="43" spans="1:11" ht="14.25">
      <c r="A43" s="53">
        <v>42892.673182870371</v>
      </c>
      <c r="B43" s="15">
        <v>61247</v>
      </c>
      <c r="C43" t="s">
        <v>532</v>
      </c>
      <c r="D43" t="s">
        <v>533</v>
      </c>
      <c r="E43" t="s">
        <v>534</v>
      </c>
      <c r="F43" s="15">
        <v>-200</v>
      </c>
      <c r="G43" t="s">
        <v>367</v>
      </c>
      <c r="H43" t="s">
        <v>535</v>
      </c>
      <c r="I43" t="s">
        <v>43</v>
      </c>
      <c r="J43">
        <f>VLOOKUP(B43,自助退!B:F,5,FALSE)</f>
        <v>200</v>
      </c>
      <c r="K43" s="38" t="str">
        <f t="shared" si="0"/>
        <v/>
      </c>
    </row>
    <row r="44" spans="1:11" ht="14.25">
      <c r="A44" s="53">
        <v>42892.682071759256</v>
      </c>
      <c r="B44" s="15">
        <v>61626</v>
      </c>
      <c r="C44" t="s">
        <v>536</v>
      </c>
      <c r="D44" t="s">
        <v>537</v>
      </c>
      <c r="E44" t="s">
        <v>538</v>
      </c>
      <c r="F44" s="15">
        <v>-220</v>
      </c>
      <c r="G44" t="s">
        <v>367</v>
      </c>
      <c r="H44" t="s">
        <v>539</v>
      </c>
      <c r="I44" t="s">
        <v>43</v>
      </c>
      <c r="J44">
        <f>VLOOKUP(B44,自助退!B:F,5,FALSE)</f>
        <v>220</v>
      </c>
      <c r="K44" s="38" t="str">
        <f t="shared" si="0"/>
        <v/>
      </c>
    </row>
    <row r="45" spans="1:11" ht="14.25">
      <c r="A45" s="53">
        <v>42892.682083333333</v>
      </c>
      <c r="B45" s="15">
        <v>61628</v>
      </c>
      <c r="C45" t="s">
        <v>245</v>
      </c>
      <c r="D45" t="s">
        <v>540</v>
      </c>
      <c r="E45" t="s">
        <v>541</v>
      </c>
      <c r="F45" s="15">
        <v>-196</v>
      </c>
      <c r="G45" t="s">
        <v>367</v>
      </c>
      <c r="H45" t="s">
        <v>432</v>
      </c>
      <c r="I45" t="s">
        <v>73</v>
      </c>
      <c r="J45">
        <f>VLOOKUP(B45,自助退!B:F,5,FALSE)</f>
        <v>196</v>
      </c>
      <c r="K45" s="38" t="str">
        <f t="shared" si="0"/>
        <v/>
      </c>
    </row>
    <row r="46" spans="1:11" ht="14.25">
      <c r="A46" s="53">
        <v>42892.696250000001</v>
      </c>
      <c r="B46" s="15">
        <v>62272</v>
      </c>
      <c r="C46" t="s">
        <v>542</v>
      </c>
      <c r="D46" t="s">
        <v>543</v>
      </c>
      <c r="E46" t="s">
        <v>544</v>
      </c>
      <c r="F46" s="15">
        <v>-1994</v>
      </c>
      <c r="G46" t="s">
        <v>367</v>
      </c>
      <c r="H46" t="s">
        <v>422</v>
      </c>
      <c r="I46" t="s">
        <v>43</v>
      </c>
      <c r="J46">
        <f>VLOOKUP(B46,自助退!B:F,5,FALSE)</f>
        <v>1994</v>
      </c>
      <c r="K46" s="38" t="str">
        <f t="shared" si="0"/>
        <v/>
      </c>
    </row>
    <row r="47" spans="1:11" ht="14.25">
      <c r="A47" s="53">
        <v>42892.702453703707</v>
      </c>
      <c r="B47" s="15">
        <v>62533</v>
      </c>
      <c r="C47" t="s">
        <v>545</v>
      </c>
      <c r="D47" t="s">
        <v>546</v>
      </c>
      <c r="E47" t="s">
        <v>547</v>
      </c>
      <c r="F47" s="15">
        <v>-2900</v>
      </c>
      <c r="G47" t="s">
        <v>367</v>
      </c>
      <c r="H47" t="s">
        <v>458</v>
      </c>
      <c r="I47" t="s">
        <v>43</v>
      </c>
      <c r="J47">
        <f>VLOOKUP(B47,自助退!B:F,5,FALSE)</f>
        <v>2900</v>
      </c>
      <c r="K47" s="38" t="str">
        <f t="shared" si="0"/>
        <v/>
      </c>
    </row>
    <row r="48" spans="1:11" ht="14.25">
      <c r="A48" s="53">
        <v>42892.715254629627</v>
      </c>
      <c r="B48" s="15">
        <v>62950</v>
      </c>
      <c r="C48" t="s">
        <v>548</v>
      </c>
      <c r="D48" t="s">
        <v>549</v>
      </c>
      <c r="E48" t="s">
        <v>550</v>
      </c>
      <c r="F48" s="15">
        <v>-500</v>
      </c>
      <c r="G48" t="s">
        <v>367</v>
      </c>
      <c r="H48" t="s">
        <v>279</v>
      </c>
      <c r="I48" t="s">
        <v>43</v>
      </c>
      <c r="J48">
        <f>VLOOKUP(B48,自助退!B:F,5,FALSE)</f>
        <v>500</v>
      </c>
      <c r="K48" s="38" t="str">
        <f t="shared" si="0"/>
        <v/>
      </c>
    </row>
    <row r="49" spans="1:11" ht="14.25">
      <c r="A49" s="53">
        <v>42892.72383101852</v>
      </c>
      <c r="B49" s="15">
        <v>63179</v>
      </c>
      <c r="C49" t="s">
        <v>551</v>
      </c>
      <c r="D49" t="s">
        <v>552</v>
      </c>
      <c r="E49" t="s">
        <v>489</v>
      </c>
      <c r="F49" s="15">
        <v>-291</v>
      </c>
      <c r="G49" t="s">
        <v>367</v>
      </c>
      <c r="H49" t="s">
        <v>443</v>
      </c>
      <c r="I49" t="s">
        <v>43</v>
      </c>
      <c r="J49">
        <f>VLOOKUP(B49,自助退!B:F,5,FALSE)</f>
        <v>291</v>
      </c>
      <c r="K49" s="38" t="str">
        <f t="shared" si="0"/>
        <v/>
      </c>
    </row>
    <row r="50" spans="1:11" ht="14.25">
      <c r="A50" s="53">
        <v>42892.72451388889</v>
      </c>
      <c r="B50" s="15">
        <v>63204</v>
      </c>
      <c r="C50" t="s">
        <v>553</v>
      </c>
      <c r="D50" t="s">
        <v>554</v>
      </c>
      <c r="E50" t="s">
        <v>555</v>
      </c>
      <c r="F50" s="15">
        <v>-2104</v>
      </c>
      <c r="G50" t="s">
        <v>367</v>
      </c>
      <c r="H50" t="s">
        <v>459</v>
      </c>
      <c r="I50" t="s">
        <v>43</v>
      </c>
      <c r="J50">
        <f>VLOOKUP(B50,自助退!B:F,5,FALSE)</f>
        <v>2104</v>
      </c>
      <c r="K50" s="38" t="str">
        <f t="shared" si="0"/>
        <v/>
      </c>
    </row>
    <row r="51" spans="1:11" ht="14.25">
      <c r="A51" s="53">
        <v>42892.730474537035</v>
      </c>
      <c r="B51" s="15">
        <v>63346</v>
      </c>
      <c r="C51" t="s">
        <v>556</v>
      </c>
      <c r="D51" t="s">
        <v>557</v>
      </c>
      <c r="E51" t="s">
        <v>558</v>
      </c>
      <c r="F51" s="15">
        <v>-744</v>
      </c>
      <c r="G51" t="s">
        <v>367</v>
      </c>
      <c r="H51" t="s">
        <v>469</v>
      </c>
      <c r="I51" t="s">
        <v>43</v>
      </c>
      <c r="J51">
        <f>VLOOKUP(B51,自助退!B:F,5,FALSE)</f>
        <v>744</v>
      </c>
      <c r="K51" s="38" t="str">
        <f t="shared" si="0"/>
        <v/>
      </c>
    </row>
    <row r="52" spans="1:11" ht="14.25">
      <c r="A52" s="53">
        <v>42892.734120370369</v>
      </c>
      <c r="B52" s="15">
        <v>63411</v>
      </c>
      <c r="C52" t="s">
        <v>559</v>
      </c>
      <c r="D52" t="s">
        <v>560</v>
      </c>
      <c r="E52" t="s">
        <v>561</v>
      </c>
      <c r="F52" s="15">
        <v>-39</v>
      </c>
      <c r="G52" t="s">
        <v>367</v>
      </c>
      <c r="H52" t="s">
        <v>562</v>
      </c>
      <c r="I52" t="s">
        <v>43</v>
      </c>
      <c r="J52">
        <f>VLOOKUP(B52,自助退!B:F,5,FALSE)</f>
        <v>39</v>
      </c>
      <c r="K52" s="38" t="str">
        <f t="shared" si="0"/>
        <v/>
      </c>
    </row>
    <row r="53" spans="1:11" ht="14.25">
      <c r="A53" s="53">
        <v>42892.752372685187</v>
      </c>
      <c r="B53" s="15">
        <v>63670</v>
      </c>
      <c r="C53" t="s">
        <v>563</v>
      </c>
      <c r="D53" t="s">
        <v>564</v>
      </c>
      <c r="E53" t="s">
        <v>565</v>
      </c>
      <c r="F53" s="15">
        <v>-440</v>
      </c>
      <c r="G53" t="s">
        <v>367</v>
      </c>
      <c r="H53" t="s">
        <v>478</v>
      </c>
      <c r="I53" t="s">
        <v>43</v>
      </c>
      <c r="J53">
        <f>VLOOKUP(B53,自助退!B:F,5,FALSE)</f>
        <v>440</v>
      </c>
      <c r="K53" s="38" t="str">
        <f t="shared" si="0"/>
        <v/>
      </c>
    </row>
    <row r="54" spans="1:11" ht="14.25">
      <c r="A54" s="53">
        <v>42892.774722222224</v>
      </c>
      <c r="B54" s="15">
        <v>63805</v>
      </c>
      <c r="C54" t="s">
        <v>566</v>
      </c>
      <c r="D54" t="s">
        <v>567</v>
      </c>
      <c r="E54" t="s">
        <v>568</v>
      </c>
      <c r="F54" s="15">
        <v>-1187</v>
      </c>
      <c r="G54" t="s">
        <v>367</v>
      </c>
      <c r="H54" t="s">
        <v>497</v>
      </c>
      <c r="I54" t="s">
        <v>43</v>
      </c>
      <c r="J54">
        <f>VLOOKUP(B54,自助退!B:F,5,FALSE)</f>
        <v>1187</v>
      </c>
      <c r="K54" s="38" t="str">
        <f t="shared" si="0"/>
        <v/>
      </c>
    </row>
    <row r="55" spans="1:11" ht="14.25">
      <c r="A55" s="53">
        <v>42892.782500000001</v>
      </c>
      <c r="B55" s="15">
        <v>63823</v>
      </c>
      <c r="C55" t="s">
        <v>569</v>
      </c>
      <c r="D55" t="s">
        <v>570</v>
      </c>
      <c r="E55" t="s">
        <v>571</v>
      </c>
      <c r="F55" s="15">
        <v>-1300</v>
      </c>
      <c r="G55" t="s">
        <v>367</v>
      </c>
      <c r="H55" t="s">
        <v>478</v>
      </c>
      <c r="I55" t="s">
        <v>43</v>
      </c>
      <c r="J55">
        <f>VLOOKUP(B55,自助退!B:F,5,FALSE)</f>
        <v>1300</v>
      </c>
      <c r="K55" s="38" t="str">
        <f t="shared" si="0"/>
        <v/>
      </c>
    </row>
    <row r="56" spans="1:11" ht="14.25">
      <c r="A56" s="53">
        <v>42892.84684027778</v>
      </c>
      <c r="B56" s="15">
        <v>64039</v>
      </c>
      <c r="C56" t="s">
        <v>572</v>
      </c>
      <c r="D56" t="s">
        <v>197</v>
      </c>
      <c r="E56" t="s">
        <v>198</v>
      </c>
      <c r="F56" s="15">
        <v>-130</v>
      </c>
      <c r="G56" t="s">
        <v>367</v>
      </c>
      <c r="H56" t="s">
        <v>436</v>
      </c>
      <c r="I56" t="s">
        <v>43</v>
      </c>
      <c r="J56">
        <f>VLOOKUP(B56,自助退!B:F,5,FALSE)</f>
        <v>130</v>
      </c>
      <c r="K56" s="38" t="str">
        <f t="shared" si="0"/>
        <v/>
      </c>
    </row>
    <row r="57" spans="1:11" ht="14.25">
      <c r="A57" s="53">
        <v>42892.849965277775</v>
      </c>
      <c r="B57" s="15">
        <v>64049</v>
      </c>
      <c r="C57" t="s">
        <v>573</v>
      </c>
      <c r="D57" t="s">
        <v>574</v>
      </c>
      <c r="E57" t="s">
        <v>575</v>
      </c>
      <c r="F57" s="15">
        <v>-232</v>
      </c>
      <c r="G57" t="s">
        <v>367</v>
      </c>
      <c r="H57" t="s">
        <v>576</v>
      </c>
      <c r="I57" t="s">
        <v>43</v>
      </c>
      <c r="J57">
        <f>VLOOKUP(B57,自助退!B:F,5,FALSE)</f>
        <v>232</v>
      </c>
      <c r="K57" s="38" t="str">
        <f t="shared" si="0"/>
        <v/>
      </c>
    </row>
    <row r="58" spans="1:11" ht="14.25">
      <c r="A58" s="53">
        <v>42892.932222222225</v>
      </c>
      <c r="B58" s="15">
        <v>64255</v>
      </c>
      <c r="D58" t="s">
        <v>577</v>
      </c>
      <c r="E58" t="s">
        <v>578</v>
      </c>
      <c r="F58" s="15">
        <v>-723</v>
      </c>
      <c r="G58" t="s">
        <v>367</v>
      </c>
      <c r="H58" t="s">
        <v>478</v>
      </c>
      <c r="I58" t="s">
        <v>73</v>
      </c>
      <c r="J58">
        <f>VLOOKUP(B58,自助退!B:F,5,FALSE)</f>
        <v>723</v>
      </c>
      <c r="K58" s="38" t="str">
        <f t="shared" si="0"/>
        <v/>
      </c>
    </row>
    <row r="59" spans="1:11" ht="14.25">
      <c r="A59" s="53">
        <v>42893.3753125</v>
      </c>
      <c r="B59" s="15">
        <v>68101</v>
      </c>
      <c r="C59" t="s">
        <v>579</v>
      </c>
      <c r="D59" t="s">
        <v>580</v>
      </c>
      <c r="E59" t="s">
        <v>581</v>
      </c>
      <c r="F59" s="15">
        <v>-94</v>
      </c>
      <c r="G59" t="s">
        <v>367</v>
      </c>
      <c r="H59" t="s">
        <v>582</v>
      </c>
      <c r="I59" t="s">
        <v>43</v>
      </c>
      <c r="J59">
        <f>VLOOKUP(B59,自助退!B:F,5,FALSE)</f>
        <v>94</v>
      </c>
      <c r="K59" s="38" t="str">
        <f t="shared" si="0"/>
        <v/>
      </c>
    </row>
    <row r="60" spans="1:11" ht="14.25">
      <c r="A60" s="53">
        <v>42893.380787037036</v>
      </c>
      <c r="B60" s="15">
        <v>68523</v>
      </c>
      <c r="C60" t="s">
        <v>583</v>
      </c>
      <c r="D60" t="s">
        <v>584</v>
      </c>
      <c r="E60" t="s">
        <v>585</v>
      </c>
      <c r="F60" s="15">
        <v>-140</v>
      </c>
      <c r="G60" t="s">
        <v>367</v>
      </c>
      <c r="H60" t="s">
        <v>490</v>
      </c>
      <c r="I60" t="s">
        <v>43</v>
      </c>
      <c r="J60">
        <f>VLOOKUP(B60,自助退!B:F,5,FALSE)</f>
        <v>140</v>
      </c>
      <c r="K60" s="38" t="str">
        <f t="shared" si="0"/>
        <v/>
      </c>
    </row>
    <row r="61" spans="1:11" ht="14.25">
      <c r="A61" s="53">
        <v>42893.400393518517</v>
      </c>
      <c r="B61" s="15">
        <v>70021</v>
      </c>
      <c r="C61" t="s">
        <v>586</v>
      </c>
      <c r="D61" t="s">
        <v>587</v>
      </c>
      <c r="E61" t="s">
        <v>588</v>
      </c>
      <c r="F61" s="15">
        <v>-1000</v>
      </c>
      <c r="G61" t="s">
        <v>367</v>
      </c>
      <c r="H61" t="s">
        <v>562</v>
      </c>
      <c r="I61" t="s">
        <v>43</v>
      </c>
      <c r="J61">
        <f>VLOOKUP(B61,自助退!B:F,5,FALSE)</f>
        <v>1000</v>
      </c>
      <c r="K61" s="38" t="str">
        <f t="shared" si="0"/>
        <v/>
      </c>
    </row>
    <row r="62" spans="1:11" ht="14.25">
      <c r="A62" s="53">
        <v>42893.414004629631</v>
      </c>
      <c r="B62" s="15">
        <v>71028</v>
      </c>
      <c r="C62" t="s">
        <v>589</v>
      </c>
      <c r="D62" t="s">
        <v>590</v>
      </c>
      <c r="E62" t="s">
        <v>591</v>
      </c>
      <c r="F62" s="15">
        <v>-260</v>
      </c>
      <c r="G62" t="s">
        <v>367</v>
      </c>
      <c r="H62" t="s">
        <v>443</v>
      </c>
      <c r="I62" t="s">
        <v>43</v>
      </c>
      <c r="J62">
        <f>VLOOKUP(B62,自助退!B:F,5,FALSE)</f>
        <v>260</v>
      </c>
      <c r="K62" s="38" t="str">
        <f t="shared" si="0"/>
        <v/>
      </c>
    </row>
    <row r="63" spans="1:11" ht="14.25">
      <c r="A63" s="53">
        <v>42893.420266203706</v>
      </c>
      <c r="B63" s="15">
        <v>71510</v>
      </c>
      <c r="C63" t="s">
        <v>245</v>
      </c>
      <c r="D63" t="s">
        <v>592</v>
      </c>
      <c r="E63" t="s">
        <v>593</v>
      </c>
      <c r="F63" s="15">
        <v>-100</v>
      </c>
      <c r="G63" t="s">
        <v>367</v>
      </c>
      <c r="H63" t="s">
        <v>443</v>
      </c>
      <c r="I63" t="s">
        <v>73</v>
      </c>
      <c r="J63">
        <f>VLOOKUP(B63,自助退!B:F,5,FALSE)</f>
        <v>100</v>
      </c>
      <c r="K63" s="38" t="str">
        <f t="shared" si="0"/>
        <v/>
      </c>
    </row>
    <row r="64" spans="1:11" ht="14.25">
      <c r="A64" s="53">
        <v>42893.425370370373</v>
      </c>
      <c r="B64" s="15">
        <v>71892</v>
      </c>
      <c r="C64" t="s">
        <v>594</v>
      </c>
      <c r="D64" t="s">
        <v>592</v>
      </c>
      <c r="E64" t="s">
        <v>593</v>
      </c>
      <c r="F64" s="15">
        <v>-181</v>
      </c>
      <c r="G64" t="s">
        <v>367</v>
      </c>
      <c r="H64" t="s">
        <v>57</v>
      </c>
      <c r="I64" t="s">
        <v>43</v>
      </c>
      <c r="J64">
        <f>VLOOKUP(B64,自助退!B:F,5,FALSE)</f>
        <v>181</v>
      </c>
      <c r="K64" s="38" t="str">
        <f t="shared" si="0"/>
        <v/>
      </c>
    </row>
    <row r="65" spans="1:11" ht="14.25">
      <c r="A65" s="53">
        <v>42893.433252314811</v>
      </c>
      <c r="B65" s="15">
        <v>72548</v>
      </c>
      <c r="C65" t="s">
        <v>595</v>
      </c>
      <c r="D65" t="s">
        <v>596</v>
      </c>
      <c r="E65" t="s">
        <v>597</v>
      </c>
      <c r="F65" s="15">
        <v>-10</v>
      </c>
      <c r="G65" t="s">
        <v>367</v>
      </c>
      <c r="H65" t="s">
        <v>576</v>
      </c>
      <c r="I65" t="s">
        <v>43</v>
      </c>
      <c r="J65">
        <f>VLOOKUP(B65,自助退!B:F,5,FALSE)</f>
        <v>10</v>
      </c>
      <c r="K65" s="38" t="str">
        <f t="shared" si="0"/>
        <v/>
      </c>
    </row>
    <row r="66" spans="1:11" ht="14.25">
      <c r="A66" s="53">
        <v>42893.437789351854</v>
      </c>
      <c r="B66" s="15">
        <v>72874</v>
      </c>
      <c r="C66" t="s">
        <v>598</v>
      </c>
      <c r="D66" t="s">
        <v>599</v>
      </c>
      <c r="E66" t="s">
        <v>600</v>
      </c>
      <c r="F66" s="15">
        <v>-200</v>
      </c>
      <c r="G66" t="s">
        <v>367</v>
      </c>
      <c r="H66" t="s">
        <v>452</v>
      </c>
      <c r="I66" t="s">
        <v>43</v>
      </c>
      <c r="J66">
        <f>VLOOKUP(B66,自助退!B:F,5,FALSE)</f>
        <v>200</v>
      </c>
      <c r="K66" s="38" t="str">
        <f t="shared" si="0"/>
        <v/>
      </c>
    </row>
    <row r="67" spans="1:11" ht="14.25">
      <c r="A67" s="53">
        <v>42893.43959490741</v>
      </c>
      <c r="B67" s="15">
        <v>73011</v>
      </c>
      <c r="C67" t="s">
        <v>601</v>
      </c>
      <c r="D67" t="s">
        <v>602</v>
      </c>
      <c r="E67" t="s">
        <v>603</v>
      </c>
      <c r="F67" s="15">
        <v>-1683</v>
      </c>
      <c r="G67" t="s">
        <v>367</v>
      </c>
      <c r="H67" t="s">
        <v>452</v>
      </c>
      <c r="I67" t="s">
        <v>43</v>
      </c>
      <c r="J67">
        <f>VLOOKUP(B67,自助退!B:F,5,FALSE)</f>
        <v>1683</v>
      </c>
      <c r="K67" s="38" t="str">
        <f t="shared" ref="K67:K130" si="1">IF(F67=J67*-1,"",1)</f>
        <v/>
      </c>
    </row>
    <row r="68" spans="1:11" ht="14.25">
      <c r="A68" s="53">
        <v>42893.441805555558</v>
      </c>
      <c r="B68" s="15">
        <v>73154</v>
      </c>
      <c r="C68" t="s">
        <v>245</v>
      </c>
      <c r="D68" t="s">
        <v>604</v>
      </c>
      <c r="E68" t="s">
        <v>605</v>
      </c>
      <c r="F68" s="15">
        <v>-1000</v>
      </c>
      <c r="G68" t="s">
        <v>367</v>
      </c>
      <c r="H68" t="s">
        <v>459</v>
      </c>
      <c r="I68" t="s">
        <v>73</v>
      </c>
      <c r="J68">
        <f>VLOOKUP(B68,自助退!B:F,5,FALSE)</f>
        <v>1000</v>
      </c>
      <c r="K68" s="38" t="str">
        <f t="shared" si="1"/>
        <v/>
      </c>
    </row>
    <row r="69" spans="1:11" ht="14.25">
      <c r="A69" s="53">
        <v>42893.449861111112</v>
      </c>
      <c r="B69" s="15">
        <v>73716</v>
      </c>
      <c r="C69" t="s">
        <v>606</v>
      </c>
      <c r="D69" t="s">
        <v>607</v>
      </c>
      <c r="E69" t="s">
        <v>608</v>
      </c>
      <c r="F69" s="15">
        <v>-100</v>
      </c>
      <c r="G69" t="s">
        <v>367</v>
      </c>
      <c r="H69" t="s">
        <v>582</v>
      </c>
      <c r="I69" t="s">
        <v>43</v>
      </c>
      <c r="J69">
        <f>VLOOKUP(B69,自助退!B:F,5,FALSE)</f>
        <v>100</v>
      </c>
      <c r="K69" s="38" t="str">
        <f t="shared" si="1"/>
        <v/>
      </c>
    </row>
    <row r="70" spans="1:11" ht="14.25">
      <c r="A70" s="53">
        <v>42893.45684027778</v>
      </c>
      <c r="B70" s="15">
        <v>74170</v>
      </c>
      <c r="D70" t="s">
        <v>609</v>
      </c>
      <c r="E70" t="s">
        <v>610</v>
      </c>
      <c r="F70" s="15">
        <v>-194</v>
      </c>
      <c r="G70" t="s">
        <v>367</v>
      </c>
      <c r="H70" t="s">
        <v>49</v>
      </c>
      <c r="I70" t="s">
        <v>73</v>
      </c>
      <c r="J70">
        <f>VLOOKUP(B70,自助退!B:F,5,FALSE)</f>
        <v>194</v>
      </c>
      <c r="K70" s="38" t="str">
        <f t="shared" si="1"/>
        <v/>
      </c>
    </row>
    <row r="71" spans="1:11" ht="14.25">
      <c r="A71" s="53">
        <v>42893.458287037036</v>
      </c>
      <c r="B71" s="15">
        <v>74281</v>
      </c>
      <c r="C71" t="s">
        <v>611</v>
      </c>
      <c r="D71" t="s">
        <v>592</v>
      </c>
      <c r="E71" t="s">
        <v>593</v>
      </c>
      <c r="F71" s="15">
        <v>-472</v>
      </c>
      <c r="G71" t="s">
        <v>367</v>
      </c>
      <c r="H71" t="s">
        <v>46</v>
      </c>
      <c r="I71" t="s">
        <v>43</v>
      </c>
      <c r="J71">
        <f>VLOOKUP(B71,自助退!B:F,5,FALSE)</f>
        <v>472</v>
      </c>
      <c r="K71" s="38" t="str">
        <f t="shared" si="1"/>
        <v/>
      </c>
    </row>
    <row r="72" spans="1:11" ht="14.25">
      <c r="A72" s="53">
        <v>42893.461215277777</v>
      </c>
      <c r="B72" s="15">
        <v>74457</v>
      </c>
      <c r="C72" t="s">
        <v>612</v>
      </c>
      <c r="D72" t="s">
        <v>613</v>
      </c>
      <c r="E72" t="s">
        <v>614</v>
      </c>
      <c r="F72" s="15">
        <v>-738</v>
      </c>
      <c r="G72" t="s">
        <v>367</v>
      </c>
      <c r="H72" t="s">
        <v>64</v>
      </c>
      <c r="I72" t="s">
        <v>43</v>
      </c>
      <c r="J72">
        <f>VLOOKUP(B72,自助退!B:F,5,FALSE)</f>
        <v>738</v>
      </c>
      <c r="K72" s="38" t="str">
        <f t="shared" si="1"/>
        <v/>
      </c>
    </row>
    <row r="73" spans="1:11" ht="14.25">
      <c r="A73" s="53">
        <v>42893.461608796293</v>
      </c>
      <c r="B73" s="15">
        <v>74494</v>
      </c>
      <c r="C73" t="s">
        <v>615</v>
      </c>
      <c r="D73" t="s">
        <v>616</v>
      </c>
      <c r="E73" t="s">
        <v>617</v>
      </c>
      <c r="F73" s="15">
        <v>-189</v>
      </c>
      <c r="G73" t="s">
        <v>367</v>
      </c>
      <c r="H73" t="s">
        <v>69</v>
      </c>
      <c r="I73" t="s">
        <v>43</v>
      </c>
      <c r="J73">
        <f>VLOOKUP(B73,自助退!B:F,5,FALSE)</f>
        <v>189</v>
      </c>
      <c r="K73" s="38" t="str">
        <f t="shared" si="1"/>
        <v/>
      </c>
    </row>
    <row r="74" spans="1:11" ht="14.25">
      <c r="A74" s="53">
        <v>42893.472233796296</v>
      </c>
      <c r="B74" s="15">
        <v>75139</v>
      </c>
      <c r="C74" t="s">
        <v>618</v>
      </c>
      <c r="D74" t="s">
        <v>619</v>
      </c>
      <c r="E74" t="s">
        <v>620</v>
      </c>
      <c r="F74" s="15">
        <v>-460</v>
      </c>
      <c r="G74" t="s">
        <v>367</v>
      </c>
      <c r="H74" t="s">
        <v>504</v>
      </c>
      <c r="I74" t="s">
        <v>43</v>
      </c>
      <c r="J74">
        <f>VLOOKUP(B74,自助退!B:F,5,FALSE)</f>
        <v>460</v>
      </c>
      <c r="K74" s="38" t="str">
        <f t="shared" si="1"/>
        <v/>
      </c>
    </row>
    <row r="75" spans="1:11" ht="14.25">
      <c r="A75" s="53">
        <v>42893.473680555559</v>
      </c>
      <c r="B75" s="15">
        <v>75245</v>
      </c>
      <c r="C75" t="s">
        <v>621</v>
      </c>
      <c r="D75" t="s">
        <v>622</v>
      </c>
      <c r="E75" t="s">
        <v>623</v>
      </c>
      <c r="F75" s="15">
        <v>-100</v>
      </c>
      <c r="G75" t="s">
        <v>367</v>
      </c>
      <c r="H75" t="s">
        <v>429</v>
      </c>
      <c r="I75" t="s">
        <v>43</v>
      </c>
      <c r="J75">
        <f>VLOOKUP(B75,自助退!B:F,5,FALSE)</f>
        <v>100</v>
      </c>
      <c r="K75" s="38" t="str">
        <f t="shared" si="1"/>
        <v/>
      </c>
    </row>
    <row r="76" spans="1:11" ht="14.25">
      <c r="A76" s="53">
        <v>42893.488298611112</v>
      </c>
      <c r="B76" s="15">
        <v>75977</v>
      </c>
      <c r="C76" t="s">
        <v>624</v>
      </c>
      <c r="D76" t="s">
        <v>625</v>
      </c>
      <c r="E76" t="s">
        <v>626</v>
      </c>
      <c r="F76" s="15">
        <v>-12</v>
      </c>
      <c r="G76" t="s">
        <v>367</v>
      </c>
      <c r="H76" t="s">
        <v>61</v>
      </c>
      <c r="I76" t="s">
        <v>43</v>
      </c>
      <c r="J76">
        <f>VLOOKUP(B76,自助退!B:F,5,FALSE)</f>
        <v>12</v>
      </c>
      <c r="K76" s="38" t="str">
        <f t="shared" si="1"/>
        <v/>
      </c>
    </row>
    <row r="77" spans="1:11" ht="14.25">
      <c r="A77" s="53">
        <v>42893.497476851851</v>
      </c>
      <c r="B77" s="15">
        <v>76338</v>
      </c>
      <c r="C77" t="s">
        <v>627</v>
      </c>
      <c r="D77" t="s">
        <v>628</v>
      </c>
      <c r="E77" t="s">
        <v>629</v>
      </c>
      <c r="F77" s="15">
        <v>-192</v>
      </c>
      <c r="G77" t="s">
        <v>367</v>
      </c>
      <c r="H77" t="s">
        <v>539</v>
      </c>
      <c r="I77" t="s">
        <v>43</v>
      </c>
      <c r="J77">
        <f>VLOOKUP(B77,自助退!B:F,5,FALSE)</f>
        <v>192</v>
      </c>
      <c r="K77" s="38" t="str">
        <f t="shared" si="1"/>
        <v/>
      </c>
    </row>
    <row r="78" spans="1:11" ht="14.25">
      <c r="A78" s="53">
        <v>42893.498738425929</v>
      </c>
      <c r="B78" s="15">
        <v>76379</v>
      </c>
      <c r="C78" t="s">
        <v>630</v>
      </c>
      <c r="D78" t="s">
        <v>631</v>
      </c>
      <c r="E78" t="s">
        <v>632</v>
      </c>
      <c r="F78" s="15">
        <v>-1427</v>
      </c>
      <c r="G78" t="s">
        <v>367</v>
      </c>
      <c r="H78" t="s">
        <v>633</v>
      </c>
      <c r="I78" t="s">
        <v>43</v>
      </c>
      <c r="J78">
        <f>VLOOKUP(B78,自助退!B:F,5,FALSE)</f>
        <v>1427</v>
      </c>
      <c r="K78" s="38" t="str">
        <f t="shared" si="1"/>
        <v/>
      </c>
    </row>
    <row r="79" spans="1:11" ht="14.25">
      <c r="A79" s="53">
        <v>42893.501736111109</v>
      </c>
      <c r="B79" s="15">
        <v>76485</v>
      </c>
      <c r="C79" t="s">
        <v>634</v>
      </c>
      <c r="D79" t="s">
        <v>635</v>
      </c>
      <c r="E79" t="s">
        <v>636</v>
      </c>
      <c r="F79" s="15">
        <v>-3922</v>
      </c>
      <c r="G79" t="s">
        <v>367</v>
      </c>
      <c r="H79" t="s">
        <v>458</v>
      </c>
      <c r="I79" t="s">
        <v>43</v>
      </c>
      <c r="J79">
        <f>VLOOKUP(B79,自助退!B:F,5,FALSE)</f>
        <v>3922</v>
      </c>
      <c r="K79" s="38" t="str">
        <f t="shared" si="1"/>
        <v/>
      </c>
    </row>
    <row r="80" spans="1:11" ht="14.25">
      <c r="A80" s="53">
        <v>42893.514687499999</v>
      </c>
      <c r="B80" s="15">
        <v>76776</v>
      </c>
      <c r="C80" t="s">
        <v>637</v>
      </c>
      <c r="D80" t="s">
        <v>638</v>
      </c>
      <c r="E80" t="s">
        <v>639</v>
      </c>
      <c r="F80" s="15">
        <v>-179</v>
      </c>
      <c r="G80" t="s">
        <v>367</v>
      </c>
      <c r="H80" t="s">
        <v>66</v>
      </c>
      <c r="I80" t="s">
        <v>43</v>
      </c>
      <c r="J80">
        <f>VLOOKUP(B80,自助退!B:F,5,FALSE)</f>
        <v>179</v>
      </c>
      <c r="K80" s="38" t="str">
        <f t="shared" si="1"/>
        <v/>
      </c>
    </row>
    <row r="81" spans="1:11" ht="14.25">
      <c r="A81" s="53">
        <v>42893.55431712963</v>
      </c>
      <c r="B81" s="15">
        <v>77167</v>
      </c>
      <c r="C81" t="s">
        <v>640</v>
      </c>
      <c r="D81" t="s">
        <v>641</v>
      </c>
      <c r="E81" t="s">
        <v>642</v>
      </c>
      <c r="F81" s="15">
        <v>-1000</v>
      </c>
      <c r="G81" t="s">
        <v>367</v>
      </c>
      <c r="H81" t="s">
        <v>562</v>
      </c>
      <c r="I81" t="s">
        <v>43</v>
      </c>
      <c r="J81">
        <f>VLOOKUP(B81,自助退!B:F,5,FALSE)</f>
        <v>1000</v>
      </c>
      <c r="K81" s="38" t="str">
        <f t="shared" si="1"/>
        <v/>
      </c>
    </row>
    <row r="82" spans="1:11" ht="14.25">
      <c r="A82" s="53">
        <v>42893.55505787037</v>
      </c>
      <c r="B82" s="15">
        <v>77176</v>
      </c>
      <c r="C82" t="s">
        <v>643</v>
      </c>
      <c r="D82" t="s">
        <v>644</v>
      </c>
      <c r="E82" t="s">
        <v>645</v>
      </c>
      <c r="F82" s="15">
        <v>-670</v>
      </c>
      <c r="G82" t="s">
        <v>367</v>
      </c>
      <c r="H82" t="s">
        <v>562</v>
      </c>
      <c r="I82" t="s">
        <v>43</v>
      </c>
      <c r="J82">
        <f>VLOOKUP(B82,自助退!B:F,5,FALSE)</f>
        <v>670</v>
      </c>
      <c r="K82" s="38" t="str">
        <f t="shared" si="1"/>
        <v/>
      </c>
    </row>
    <row r="83" spans="1:11" ht="14.25">
      <c r="A83" s="53">
        <v>42893.556168981479</v>
      </c>
      <c r="B83" s="15">
        <v>77193</v>
      </c>
      <c r="D83" t="s">
        <v>646</v>
      </c>
      <c r="E83" t="s">
        <v>647</v>
      </c>
      <c r="F83" s="15">
        <v>-68</v>
      </c>
      <c r="G83" t="s">
        <v>367</v>
      </c>
      <c r="H83" t="s">
        <v>504</v>
      </c>
      <c r="I83" t="s">
        <v>73</v>
      </c>
      <c r="J83">
        <f>VLOOKUP(B83,自助退!B:F,5,FALSE)</f>
        <v>68</v>
      </c>
      <c r="K83" s="38" t="str">
        <f t="shared" si="1"/>
        <v/>
      </c>
    </row>
    <row r="84" spans="1:11" ht="14.25">
      <c r="A84" s="53">
        <v>42893.605798611112</v>
      </c>
      <c r="B84" s="15">
        <v>78643</v>
      </c>
      <c r="C84" t="s">
        <v>245</v>
      </c>
      <c r="D84" t="s">
        <v>648</v>
      </c>
      <c r="E84" t="s">
        <v>649</v>
      </c>
      <c r="F84" s="15">
        <v>-60</v>
      </c>
      <c r="G84" t="s">
        <v>367</v>
      </c>
      <c r="H84" t="s">
        <v>478</v>
      </c>
      <c r="I84" t="s">
        <v>73</v>
      </c>
      <c r="J84">
        <f>VLOOKUP(B84,自助退!B:F,5,FALSE)</f>
        <v>60</v>
      </c>
      <c r="K84" s="38" t="str">
        <f t="shared" si="1"/>
        <v/>
      </c>
    </row>
    <row r="85" spans="1:11" ht="14.25">
      <c r="A85" s="53">
        <v>42893.621307870373</v>
      </c>
      <c r="B85" s="15">
        <v>79585</v>
      </c>
      <c r="C85" t="s">
        <v>650</v>
      </c>
      <c r="D85" t="s">
        <v>651</v>
      </c>
      <c r="E85" t="s">
        <v>652</v>
      </c>
      <c r="F85" s="15">
        <v>-870</v>
      </c>
      <c r="G85" t="s">
        <v>367</v>
      </c>
      <c r="H85" t="s">
        <v>653</v>
      </c>
      <c r="I85" t="s">
        <v>43</v>
      </c>
      <c r="J85">
        <f>VLOOKUP(B85,自助退!B:F,5,FALSE)</f>
        <v>870</v>
      </c>
      <c r="K85" s="38" t="str">
        <f t="shared" si="1"/>
        <v/>
      </c>
    </row>
    <row r="86" spans="1:11" ht="14.25">
      <c r="A86" s="53">
        <v>42893.623912037037</v>
      </c>
      <c r="B86" s="15">
        <v>79715</v>
      </c>
      <c r="D86" t="s">
        <v>654</v>
      </c>
      <c r="E86" t="s">
        <v>655</v>
      </c>
      <c r="F86" s="15">
        <v>-123</v>
      </c>
      <c r="G86" t="s">
        <v>367</v>
      </c>
      <c r="H86" t="s">
        <v>422</v>
      </c>
      <c r="I86" t="s">
        <v>73</v>
      </c>
      <c r="J86">
        <f>VLOOKUP(B86,自助退!B:F,5,FALSE)</f>
        <v>123</v>
      </c>
      <c r="K86" s="38" t="str">
        <f t="shared" si="1"/>
        <v/>
      </c>
    </row>
    <row r="87" spans="1:11" ht="14.25">
      <c r="A87" s="53">
        <v>42893.624305555553</v>
      </c>
      <c r="B87" s="15">
        <v>79738</v>
      </c>
      <c r="C87" t="s">
        <v>656</v>
      </c>
      <c r="D87" t="s">
        <v>657</v>
      </c>
      <c r="E87" t="s">
        <v>658</v>
      </c>
      <c r="F87" s="15">
        <v>-300</v>
      </c>
      <c r="G87" t="s">
        <v>367</v>
      </c>
      <c r="H87" t="s">
        <v>483</v>
      </c>
      <c r="I87" t="s">
        <v>43</v>
      </c>
      <c r="J87">
        <f>VLOOKUP(B87,自助退!B:F,5,FALSE)</f>
        <v>300</v>
      </c>
      <c r="K87" s="38" t="str">
        <f t="shared" si="1"/>
        <v/>
      </c>
    </row>
    <row r="88" spans="1:11" ht="14.25">
      <c r="A88" s="53">
        <v>42893.624618055554</v>
      </c>
      <c r="B88" s="15">
        <v>79751</v>
      </c>
      <c r="C88" t="s">
        <v>659</v>
      </c>
      <c r="D88" t="s">
        <v>660</v>
      </c>
      <c r="E88" t="s">
        <v>661</v>
      </c>
      <c r="F88" s="15">
        <v>-4300</v>
      </c>
      <c r="G88" t="s">
        <v>367</v>
      </c>
      <c r="H88" t="s">
        <v>504</v>
      </c>
      <c r="I88" t="s">
        <v>43</v>
      </c>
      <c r="J88">
        <f>VLOOKUP(B88,自助退!B:F,5,FALSE)</f>
        <v>4300</v>
      </c>
      <c r="K88" s="38" t="str">
        <f t="shared" si="1"/>
        <v/>
      </c>
    </row>
    <row r="89" spans="1:11" ht="14.25">
      <c r="A89" s="53">
        <v>42893.627488425926</v>
      </c>
      <c r="B89" s="15">
        <v>79942</v>
      </c>
      <c r="C89" t="s">
        <v>662</v>
      </c>
      <c r="D89" t="s">
        <v>663</v>
      </c>
      <c r="E89" t="s">
        <v>664</v>
      </c>
      <c r="F89" s="15">
        <v>-500</v>
      </c>
      <c r="G89" t="s">
        <v>367</v>
      </c>
      <c r="H89" t="s">
        <v>432</v>
      </c>
      <c r="I89" t="s">
        <v>43</v>
      </c>
      <c r="J89">
        <f>VLOOKUP(B89,自助退!B:F,5,FALSE)</f>
        <v>500</v>
      </c>
      <c r="K89" s="38" t="str">
        <f t="shared" si="1"/>
        <v/>
      </c>
    </row>
    <row r="90" spans="1:11" ht="14.25">
      <c r="A90" s="53">
        <v>42893.65215277778</v>
      </c>
      <c r="B90" s="15">
        <v>81356</v>
      </c>
      <c r="C90" t="s">
        <v>245</v>
      </c>
      <c r="D90" t="s">
        <v>665</v>
      </c>
      <c r="E90" t="s">
        <v>666</v>
      </c>
      <c r="F90" s="15">
        <v>-744</v>
      </c>
      <c r="G90" t="s">
        <v>367</v>
      </c>
      <c r="H90" t="s">
        <v>483</v>
      </c>
      <c r="I90" t="s">
        <v>73</v>
      </c>
      <c r="J90">
        <f>VLOOKUP(B90,自助退!B:F,5,FALSE)</f>
        <v>744</v>
      </c>
      <c r="K90" s="38" t="str">
        <f t="shared" si="1"/>
        <v/>
      </c>
    </row>
    <row r="91" spans="1:11" ht="14.25">
      <c r="A91" s="53">
        <v>42893.652581018519</v>
      </c>
      <c r="B91" s="15">
        <v>81380</v>
      </c>
      <c r="C91" t="s">
        <v>667</v>
      </c>
      <c r="D91" t="s">
        <v>668</v>
      </c>
      <c r="E91" t="s">
        <v>669</v>
      </c>
      <c r="F91" s="15">
        <v>-1897</v>
      </c>
      <c r="G91" t="s">
        <v>367</v>
      </c>
      <c r="H91" t="s">
        <v>458</v>
      </c>
      <c r="I91" t="s">
        <v>43</v>
      </c>
      <c r="J91">
        <f>VLOOKUP(B91,自助退!B:F,5,FALSE)</f>
        <v>1897</v>
      </c>
      <c r="K91" s="38" t="str">
        <f t="shared" si="1"/>
        <v/>
      </c>
    </row>
    <row r="92" spans="1:11" ht="14.25">
      <c r="A92" s="53">
        <v>42893.662743055553</v>
      </c>
      <c r="B92" s="15">
        <v>81883</v>
      </c>
      <c r="C92" t="s">
        <v>670</v>
      </c>
      <c r="D92" t="s">
        <v>671</v>
      </c>
      <c r="E92" t="s">
        <v>672</v>
      </c>
      <c r="F92" s="15">
        <v>-91</v>
      </c>
      <c r="G92" t="s">
        <v>367</v>
      </c>
      <c r="H92" t="s">
        <v>68</v>
      </c>
      <c r="I92" t="s">
        <v>43</v>
      </c>
      <c r="J92">
        <f>VLOOKUP(B92,自助退!B:F,5,FALSE)</f>
        <v>91</v>
      </c>
      <c r="K92" s="38" t="str">
        <f t="shared" si="1"/>
        <v/>
      </c>
    </row>
    <row r="93" spans="1:11" ht="14.25">
      <c r="A93" s="53">
        <v>42893.683877314812</v>
      </c>
      <c r="B93" s="15">
        <v>82853</v>
      </c>
      <c r="C93" t="s">
        <v>673</v>
      </c>
      <c r="D93" t="s">
        <v>674</v>
      </c>
      <c r="E93" t="s">
        <v>675</v>
      </c>
      <c r="F93" s="15">
        <v>-490</v>
      </c>
      <c r="G93" t="s">
        <v>367</v>
      </c>
      <c r="H93" t="s">
        <v>582</v>
      </c>
      <c r="I93" t="s">
        <v>43</v>
      </c>
      <c r="J93">
        <f>VLOOKUP(B93,自助退!B:F,5,FALSE)</f>
        <v>490</v>
      </c>
      <c r="K93" s="38" t="str">
        <f t="shared" si="1"/>
        <v/>
      </c>
    </row>
    <row r="94" spans="1:11" ht="14.25">
      <c r="A94" s="53">
        <v>42893.687604166669</v>
      </c>
      <c r="B94" s="15">
        <v>83009</v>
      </c>
      <c r="D94" t="s">
        <v>676</v>
      </c>
      <c r="E94" t="s">
        <v>677</v>
      </c>
      <c r="F94" s="15">
        <v>-1355</v>
      </c>
      <c r="G94" t="s">
        <v>367</v>
      </c>
      <c r="H94" t="s">
        <v>539</v>
      </c>
      <c r="I94" t="s">
        <v>73</v>
      </c>
      <c r="J94">
        <f>VLOOKUP(B94,自助退!B:F,5,FALSE)</f>
        <v>1355</v>
      </c>
      <c r="K94" s="38" t="str">
        <f t="shared" si="1"/>
        <v/>
      </c>
    </row>
    <row r="95" spans="1:11" ht="14.25">
      <c r="A95" s="53">
        <v>42893.688750000001</v>
      </c>
      <c r="B95" s="15">
        <v>83063</v>
      </c>
      <c r="C95" t="s">
        <v>678</v>
      </c>
      <c r="D95" t="s">
        <v>679</v>
      </c>
      <c r="E95" t="s">
        <v>680</v>
      </c>
      <c r="F95" s="15">
        <v>-92</v>
      </c>
      <c r="G95" t="s">
        <v>367</v>
      </c>
      <c r="H95" t="s">
        <v>508</v>
      </c>
      <c r="I95" t="s">
        <v>43</v>
      </c>
      <c r="J95">
        <f>VLOOKUP(B95,自助退!B:F,5,FALSE)</f>
        <v>92</v>
      </c>
      <c r="K95" s="38" t="str">
        <f t="shared" si="1"/>
        <v/>
      </c>
    </row>
    <row r="96" spans="1:11" ht="14.25">
      <c r="A96" s="53">
        <v>42893.702870370369</v>
      </c>
      <c r="B96" s="15">
        <v>83615</v>
      </c>
      <c r="C96" t="s">
        <v>681</v>
      </c>
      <c r="D96" t="s">
        <v>682</v>
      </c>
      <c r="E96" t="s">
        <v>683</v>
      </c>
      <c r="F96" s="15">
        <v>-676</v>
      </c>
      <c r="G96" t="s">
        <v>367</v>
      </c>
      <c r="H96" t="s">
        <v>478</v>
      </c>
      <c r="I96" t="s">
        <v>43</v>
      </c>
      <c r="J96">
        <f>VLOOKUP(B96,自助退!B:F,5,FALSE)</f>
        <v>676</v>
      </c>
      <c r="K96" s="38" t="str">
        <f t="shared" si="1"/>
        <v/>
      </c>
    </row>
    <row r="97" spans="1:11" ht="14.25">
      <c r="A97" s="53">
        <v>42893.715949074074</v>
      </c>
      <c r="B97" s="15">
        <v>84066</v>
      </c>
      <c r="C97" t="s">
        <v>245</v>
      </c>
      <c r="D97" t="s">
        <v>684</v>
      </c>
      <c r="E97" t="s">
        <v>685</v>
      </c>
      <c r="F97" s="15">
        <v>-40</v>
      </c>
      <c r="G97" t="s">
        <v>367</v>
      </c>
      <c r="H97" t="s">
        <v>535</v>
      </c>
      <c r="I97" t="s">
        <v>73</v>
      </c>
      <c r="J97">
        <f>VLOOKUP(B97,自助退!B:F,5,FALSE)</f>
        <v>40</v>
      </c>
      <c r="K97" s="38" t="str">
        <f t="shared" si="1"/>
        <v/>
      </c>
    </row>
    <row r="98" spans="1:11" ht="14.25">
      <c r="A98" s="53">
        <v>42893.72078703704</v>
      </c>
      <c r="B98" s="15">
        <v>84217</v>
      </c>
      <c r="C98" t="s">
        <v>686</v>
      </c>
      <c r="D98" t="s">
        <v>687</v>
      </c>
      <c r="E98" t="s">
        <v>688</v>
      </c>
      <c r="F98" s="15">
        <v>-19</v>
      </c>
      <c r="G98" t="s">
        <v>367</v>
      </c>
      <c r="H98" t="s">
        <v>504</v>
      </c>
      <c r="I98" t="s">
        <v>43</v>
      </c>
      <c r="J98">
        <f>VLOOKUP(B98,自助退!B:F,5,FALSE)</f>
        <v>19</v>
      </c>
      <c r="K98" s="38" t="str">
        <f t="shared" si="1"/>
        <v/>
      </c>
    </row>
    <row r="99" spans="1:11" ht="14.25">
      <c r="A99" s="53">
        <v>42893.732916666668</v>
      </c>
      <c r="B99" s="15">
        <v>84541</v>
      </c>
      <c r="C99" t="s">
        <v>245</v>
      </c>
      <c r="D99" t="s">
        <v>689</v>
      </c>
      <c r="E99" t="s">
        <v>690</v>
      </c>
      <c r="F99" s="15">
        <v>-2900</v>
      </c>
      <c r="G99" t="s">
        <v>367</v>
      </c>
      <c r="H99" t="s">
        <v>443</v>
      </c>
      <c r="I99" t="s">
        <v>73</v>
      </c>
      <c r="J99">
        <f>VLOOKUP(B99,自助退!B:F,5,FALSE)</f>
        <v>2900</v>
      </c>
      <c r="K99" s="38" t="str">
        <f t="shared" si="1"/>
        <v/>
      </c>
    </row>
    <row r="100" spans="1:11" ht="14.25">
      <c r="A100" s="53">
        <v>42893.733101851853</v>
      </c>
      <c r="B100" s="15">
        <v>84550</v>
      </c>
      <c r="C100" t="s">
        <v>245</v>
      </c>
      <c r="D100" t="s">
        <v>691</v>
      </c>
      <c r="E100" t="s">
        <v>692</v>
      </c>
      <c r="F100" s="15">
        <v>-2000</v>
      </c>
      <c r="G100" t="s">
        <v>367</v>
      </c>
      <c r="H100" t="s">
        <v>469</v>
      </c>
      <c r="I100" t="s">
        <v>73</v>
      </c>
      <c r="J100">
        <f>VLOOKUP(B100,自助退!B:F,5,FALSE)</f>
        <v>2000</v>
      </c>
      <c r="K100" s="38" t="str">
        <f t="shared" si="1"/>
        <v/>
      </c>
    </row>
    <row r="101" spans="1:11" ht="14.25">
      <c r="A101" s="53">
        <v>42893.735729166663</v>
      </c>
      <c r="B101" s="15">
        <v>84611</v>
      </c>
      <c r="C101" t="s">
        <v>245</v>
      </c>
      <c r="D101" t="s">
        <v>693</v>
      </c>
      <c r="E101" t="s">
        <v>694</v>
      </c>
      <c r="F101" s="15">
        <v>-5599</v>
      </c>
      <c r="G101" t="s">
        <v>367</v>
      </c>
      <c r="H101" t="s">
        <v>562</v>
      </c>
      <c r="I101" t="s">
        <v>73</v>
      </c>
      <c r="J101">
        <f>VLOOKUP(B101,自助退!B:F,5,FALSE)</f>
        <v>5599</v>
      </c>
      <c r="K101" s="38" t="str">
        <f t="shared" si="1"/>
        <v/>
      </c>
    </row>
    <row r="102" spans="1:11" ht="14.25">
      <c r="A102" s="53">
        <v>42893.743321759262</v>
      </c>
      <c r="B102" s="15">
        <v>84753</v>
      </c>
      <c r="D102" t="s">
        <v>695</v>
      </c>
      <c r="E102" t="s">
        <v>696</v>
      </c>
      <c r="F102" s="15">
        <v>-818</v>
      </c>
      <c r="G102" t="s">
        <v>367</v>
      </c>
      <c r="H102" t="s">
        <v>535</v>
      </c>
      <c r="I102" t="s">
        <v>73</v>
      </c>
      <c r="J102">
        <f>VLOOKUP(B102,自助退!B:F,5,FALSE)</f>
        <v>818</v>
      </c>
      <c r="K102" s="38" t="str">
        <f t="shared" si="1"/>
        <v/>
      </c>
    </row>
    <row r="103" spans="1:11" ht="14.25">
      <c r="A103" s="53">
        <v>42893.746655092589</v>
      </c>
      <c r="B103" s="15">
        <v>84795</v>
      </c>
      <c r="C103" t="s">
        <v>697</v>
      </c>
      <c r="D103" t="s">
        <v>698</v>
      </c>
      <c r="E103" t="s">
        <v>699</v>
      </c>
      <c r="F103" s="15">
        <v>-96</v>
      </c>
      <c r="G103" t="s">
        <v>367</v>
      </c>
      <c r="H103" t="s">
        <v>422</v>
      </c>
      <c r="I103" t="s">
        <v>43</v>
      </c>
      <c r="J103">
        <f>VLOOKUP(B103,自助退!B:F,5,FALSE)</f>
        <v>96</v>
      </c>
      <c r="K103" s="38" t="str">
        <f t="shared" si="1"/>
        <v/>
      </c>
    </row>
    <row r="104" spans="1:11" ht="14.25">
      <c r="A104" s="53">
        <v>42893.747303240743</v>
      </c>
      <c r="B104" s="15">
        <v>84807</v>
      </c>
      <c r="C104" t="s">
        <v>245</v>
      </c>
      <c r="D104" t="s">
        <v>700</v>
      </c>
      <c r="E104" t="s">
        <v>701</v>
      </c>
      <c r="F104" s="15">
        <v>-300</v>
      </c>
      <c r="G104" t="s">
        <v>367</v>
      </c>
      <c r="H104" t="s">
        <v>448</v>
      </c>
      <c r="I104" t="s">
        <v>73</v>
      </c>
      <c r="J104">
        <f>VLOOKUP(B104,自助退!B:F,5,FALSE)</f>
        <v>300</v>
      </c>
      <c r="K104" s="38" t="str">
        <f t="shared" si="1"/>
        <v/>
      </c>
    </row>
    <row r="105" spans="1:11" ht="14.25">
      <c r="A105" s="53">
        <v>42893.747835648152</v>
      </c>
      <c r="B105" s="15">
        <v>84816</v>
      </c>
      <c r="C105" t="s">
        <v>245</v>
      </c>
      <c r="D105" t="s">
        <v>700</v>
      </c>
      <c r="E105" t="s">
        <v>701</v>
      </c>
      <c r="F105" s="15">
        <v>-3</v>
      </c>
      <c r="G105" t="s">
        <v>367</v>
      </c>
      <c r="H105" t="s">
        <v>448</v>
      </c>
      <c r="I105" t="s">
        <v>73</v>
      </c>
      <c r="J105">
        <f>VLOOKUP(B105,自助退!B:F,5,FALSE)</f>
        <v>3</v>
      </c>
      <c r="K105" s="38" t="str">
        <f t="shared" si="1"/>
        <v/>
      </c>
    </row>
    <row r="106" spans="1:11" ht="14.25">
      <c r="A106" s="53">
        <v>42893.754074074073</v>
      </c>
      <c r="B106" s="15">
        <v>84873</v>
      </c>
      <c r="C106" t="s">
        <v>245</v>
      </c>
      <c r="D106" t="s">
        <v>702</v>
      </c>
      <c r="E106" t="s">
        <v>703</v>
      </c>
      <c r="F106" s="15">
        <v>-5819</v>
      </c>
      <c r="G106" t="s">
        <v>367</v>
      </c>
      <c r="H106" t="s">
        <v>448</v>
      </c>
      <c r="I106" t="s">
        <v>73</v>
      </c>
      <c r="J106">
        <f>VLOOKUP(B106,自助退!B:F,5,FALSE)</f>
        <v>5819</v>
      </c>
      <c r="K106" s="38" t="str">
        <f t="shared" si="1"/>
        <v/>
      </c>
    </row>
    <row r="107" spans="1:11" ht="14.25">
      <c r="A107" s="53">
        <v>42893.77171296296</v>
      </c>
      <c r="B107" s="15">
        <v>84986</v>
      </c>
      <c r="C107" t="s">
        <v>704</v>
      </c>
      <c r="D107" t="s">
        <v>705</v>
      </c>
      <c r="E107" t="s">
        <v>706</v>
      </c>
      <c r="F107" s="15">
        <v>-36</v>
      </c>
      <c r="G107" t="s">
        <v>367</v>
      </c>
      <c r="H107" t="s">
        <v>508</v>
      </c>
      <c r="I107" t="s">
        <v>43</v>
      </c>
      <c r="J107">
        <f>VLOOKUP(B107,自助退!B:F,5,FALSE)</f>
        <v>36</v>
      </c>
      <c r="K107" s="38" t="str">
        <f t="shared" si="1"/>
        <v/>
      </c>
    </row>
    <row r="108" spans="1:11" ht="14.25">
      <c r="A108" s="53">
        <v>42893.773877314816</v>
      </c>
      <c r="B108" s="15">
        <v>84999</v>
      </c>
      <c r="C108" t="s">
        <v>245</v>
      </c>
      <c r="D108" t="s">
        <v>222</v>
      </c>
      <c r="E108" t="s">
        <v>223</v>
      </c>
      <c r="F108" s="15">
        <v>-800</v>
      </c>
      <c r="G108" t="s">
        <v>367</v>
      </c>
      <c r="H108" t="s">
        <v>478</v>
      </c>
      <c r="I108" t="s">
        <v>73</v>
      </c>
      <c r="J108">
        <f>VLOOKUP(B108,自助退!B:F,5,FALSE)</f>
        <v>800</v>
      </c>
      <c r="K108" s="38" t="str">
        <f t="shared" si="1"/>
        <v/>
      </c>
    </row>
    <row r="109" spans="1:11" ht="14.25">
      <c r="A109" s="53">
        <v>42893.778761574074</v>
      </c>
      <c r="B109" s="15">
        <v>85010</v>
      </c>
      <c r="C109" t="s">
        <v>707</v>
      </c>
      <c r="D109" t="s">
        <v>708</v>
      </c>
      <c r="E109" t="s">
        <v>709</v>
      </c>
      <c r="F109" s="15">
        <v>-1500</v>
      </c>
      <c r="G109" t="s">
        <v>367</v>
      </c>
      <c r="H109" t="s">
        <v>432</v>
      </c>
      <c r="I109" t="s">
        <v>43</v>
      </c>
      <c r="J109">
        <f>VLOOKUP(B109,自助退!B:F,5,FALSE)</f>
        <v>1500</v>
      </c>
      <c r="K109" s="38" t="str">
        <f t="shared" si="1"/>
        <v/>
      </c>
    </row>
    <row r="110" spans="1:11" ht="14.25">
      <c r="A110" s="53">
        <v>42893.826435185183</v>
      </c>
      <c r="B110" s="15">
        <v>85128</v>
      </c>
      <c r="C110" t="s">
        <v>710</v>
      </c>
      <c r="D110" t="s">
        <v>711</v>
      </c>
      <c r="E110" t="s">
        <v>712</v>
      </c>
      <c r="F110" s="15">
        <v>-7000</v>
      </c>
      <c r="G110" t="s">
        <v>367</v>
      </c>
      <c r="H110" t="s">
        <v>497</v>
      </c>
      <c r="I110" t="s">
        <v>43</v>
      </c>
      <c r="J110">
        <f>VLOOKUP(B110,自助退!B:F,5,FALSE)</f>
        <v>7000</v>
      </c>
      <c r="K110" s="38" t="str">
        <f t="shared" si="1"/>
        <v/>
      </c>
    </row>
    <row r="111" spans="1:11" ht="14.25">
      <c r="A111" s="53">
        <v>42893.830879629626</v>
      </c>
      <c r="B111" s="15">
        <v>85141</v>
      </c>
      <c r="D111" t="s">
        <v>713</v>
      </c>
      <c r="E111" t="s">
        <v>714</v>
      </c>
      <c r="F111" s="15">
        <v>-200</v>
      </c>
      <c r="G111" t="s">
        <v>367</v>
      </c>
      <c r="H111" t="s">
        <v>432</v>
      </c>
      <c r="I111" t="s">
        <v>73</v>
      </c>
      <c r="J111">
        <f>VLOOKUP(B111,自助退!B:F,5,FALSE)</f>
        <v>200</v>
      </c>
      <c r="K111" s="38" t="str">
        <f t="shared" si="1"/>
        <v/>
      </c>
    </row>
    <row r="112" spans="1:11" ht="14.25">
      <c r="A112" s="53">
        <v>42893.844629629632</v>
      </c>
      <c r="B112" s="15">
        <v>85166</v>
      </c>
      <c r="C112" t="s">
        <v>245</v>
      </c>
      <c r="D112" t="s">
        <v>715</v>
      </c>
      <c r="E112" t="s">
        <v>716</v>
      </c>
      <c r="F112" s="15">
        <v>-500</v>
      </c>
      <c r="G112" t="s">
        <v>367</v>
      </c>
      <c r="H112" t="s">
        <v>497</v>
      </c>
      <c r="I112" t="s">
        <v>73</v>
      </c>
      <c r="J112">
        <f>VLOOKUP(B112,自助退!B:F,5,FALSE)</f>
        <v>500</v>
      </c>
      <c r="K112" s="38" t="str">
        <f t="shared" si="1"/>
        <v/>
      </c>
    </row>
    <row r="113" spans="1:11" ht="14.25">
      <c r="A113" s="53">
        <v>42893.880219907405</v>
      </c>
      <c r="B113" s="15">
        <v>85263</v>
      </c>
      <c r="C113" t="s">
        <v>717</v>
      </c>
      <c r="D113" t="s">
        <v>718</v>
      </c>
      <c r="E113" t="s">
        <v>719</v>
      </c>
      <c r="F113" s="15">
        <v>-1000</v>
      </c>
      <c r="G113" t="s">
        <v>367</v>
      </c>
      <c r="H113" t="s">
        <v>436</v>
      </c>
      <c r="I113" t="s">
        <v>43</v>
      </c>
      <c r="J113">
        <f>VLOOKUP(B113,自助退!B:F,5,FALSE)</f>
        <v>1000</v>
      </c>
      <c r="K113" s="38" t="str">
        <f t="shared" si="1"/>
        <v/>
      </c>
    </row>
    <row r="114" spans="1:11" ht="14.25">
      <c r="A114" s="53">
        <v>42893.880902777775</v>
      </c>
      <c r="B114" s="15">
        <v>85265</v>
      </c>
      <c r="C114" t="s">
        <v>720</v>
      </c>
      <c r="D114" t="s">
        <v>718</v>
      </c>
      <c r="E114" t="s">
        <v>719</v>
      </c>
      <c r="F114" s="15">
        <v>-7066</v>
      </c>
      <c r="G114" t="s">
        <v>367</v>
      </c>
      <c r="H114" t="s">
        <v>436</v>
      </c>
      <c r="I114" t="s">
        <v>43</v>
      </c>
      <c r="J114">
        <f>VLOOKUP(B114,自助退!B:F,5,FALSE)</f>
        <v>7066</v>
      </c>
      <c r="K114" s="38" t="str">
        <f t="shared" si="1"/>
        <v/>
      </c>
    </row>
    <row r="115" spans="1:11" ht="14.25">
      <c r="A115" s="53">
        <v>42894.321157407408</v>
      </c>
      <c r="B115" s="15">
        <v>86123</v>
      </c>
      <c r="C115" t="s">
        <v>721</v>
      </c>
      <c r="D115" t="s">
        <v>722</v>
      </c>
      <c r="E115" t="s">
        <v>723</v>
      </c>
      <c r="F115" s="15">
        <v>-500</v>
      </c>
      <c r="G115" t="s">
        <v>367</v>
      </c>
      <c r="H115" t="s">
        <v>486</v>
      </c>
      <c r="I115" t="s">
        <v>43</v>
      </c>
      <c r="J115">
        <f>VLOOKUP(B115,自助退!B:F,5,FALSE)</f>
        <v>500</v>
      </c>
      <c r="K115" s="38" t="str">
        <f t="shared" si="1"/>
        <v/>
      </c>
    </row>
    <row r="116" spans="1:11" ht="14.25">
      <c r="A116" s="53">
        <v>42894.352986111109</v>
      </c>
      <c r="B116" s="15">
        <v>87381</v>
      </c>
      <c r="C116" t="s">
        <v>724</v>
      </c>
      <c r="D116" t="s">
        <v>725</v>
      </c>
      <c r="E116" t="s">
        <v>726</v>
      </c>
      <c r="F116" s="15">
        <v>-130</v>
      </c>
      <c r="G116" t="s">
        <v>367</v>
      </c>
      <c r="H116" t="s">
        <v>508</v>
      </c>
      <c r="I116" t="s">
        <v>43</v>
      </c>
      <c r="J116">
        <f>VLOOKUP(B116,自助退!B:F,5,FALSE)</f>
        <v>130</v>
      </c>
      <c r="K116" s="38" t="str">
        <f t="shared" si="1"/>
        <v/>
      </c>
    </row>
    <row r="117" spans="1:11" ht="14.25">
      <c r="A117" s="53">
        <v>42894.35732638889</v>
      </c>
      <c r="B117" s="15">
        <v>87681</v>
      </c>
      <c r="C117" t="s">
        <v>727</v>
      </c>
      <c r="D117" t="s">
        <v>728</v>
      </c>
      <c r="E117" t="s">
        <v>729</v>
      </c>
      <c r="F117" s="15">
        <v>-34</v>
      </c>
      <c r="G117" t="s">
        <v>367</v>
      </c>
      <c r="H117" t="s">
        <v>279</v>
      </c>
      <c r="I117" t="s">
        <v>43</v>
      </c>
      <c r="J117">
        <f>VLOOKUP(B117,自助退!B:F,5,FALSE)</f>
        <v>34</v>
      </c>
      <c r="K117" s="38" t="str">
        <f t="shared" si="1"/>
        <v/>
      </c>
    </row>
    <row r="118" spans="1:11" ht="14.25">
      <c r="A118" s="53">
        <v>42894.374016203707</v>
      </c>
      <c r="B118" s="15">
        <v>88959</v>
      </c>
      <c r="C118" t="s">
        <v>245</v>
      </c>
      <c r="D118" t="s">
        <v>691</v>
      </c>
      <c r="E118" t="s">
        <v>692</v>
      </c>
      <c r="F118" s="15">
        <v>-2000</v>
      </c>
      <c r="G118" t="s">
        <v>367</v>
      </c>
      <c r="H118" t="s">
        <v>730</v>
      </c>
      <c r="I118" t="s">
        <v>73</v>
      </c>
      <c r="J118">
        <f>VLOOKUP(B118,自助退!B:F,5,FALSE)</f>
        <v>2000</v>
      </c>
      <c r="K118" s="38" t="str">
        <f t="shared" si="1"/>
        <v/>
      </c>
    </row>
    <row r="119" spans="1:11" ht="14.25">
      <c r="A119" s="53">
        <v>42894.377060185187</v>
      </c>
      <c r="B119" s="15">
        <v>89215</v>
      </c>
      <c r="C119" t="s">
        <v>731</v>
      </c>
      <c r="D119" t="s">
        <v>732</v>
      </c>
      <c r="E119" t="s">
        <v>733</v>
      </c>
      <c r="F119" s="15">
        <v>-300</v>
      </c>
      <c r="G119" t="s">
        <v>367</v>
      </c>
      <c r="H119" t="s">
        <v>734</v>
      </c>
      <c r="I119" t="s">
        <v>43</v>
      </c>
      <c r="J119">
        <f>VLOOKUP(B119,自助退!B:F,5,FALSE)</f>
        <v>300</v>
      </c>
      <c r="K119" s="38" t="str">
        <f t="shared" si="1"/>
        <v/>
      </c>
    </row>
    <row r="120" spans="1:11" ht="14.25">
      <c r="A120" s="53">
        <v>42894.384282407409</v>
      </c>
      <c r="B120" s="15">
        <v>89765</v>
      </c>
      <c r="C120" t="s">
        <v>735</v>
      </c>
      <c r="D120" t="s">
        <v>736</v>
      </c>
      <c r="E120" t="s">
        <v>737</v>
      </c>
      <c r="F120" s="15">
        <v>-500</v>
      </c>
      <c r="G120" t="s">
        <v>367</v>
      </c>
      <c r="H120" t="s">
        <v>738</v>
      </c>
      <c r="I120" t="s">
        <v>43</v>
      </c>
      <c r="J120">
        <f>VLOOKUP(B120,自助退!B:F,5,FALSE)</f>
        <v>500</v>
      </c>
      <c r="K120" s="38" t="str">
        <f t="shared" si="1"/>
        <v/>
      </c>
    </row>
    <row r="121" spans="1:11" ht="14.25">
      <c r="A121" s="53">
        <v>42894.39943287037</v>
      </c>
      <c r="B121" s="15">
        <v>90948</v>
      </c>
      <c r="C121" t="s">
        <v>245</v>
      </c>
      <c r="D121" t="s">
        <v>739</v>
      </c>
      <c r="E121" t="s">
        <v>740</v>
      </c>
      <c r="F121" s="15">
        <v>-20</v>
      </c>
      <c r="G121" t="s">
        <v>367</v>
      </c>
      <c r="H121" t="s">
        <v>448</v>
      </c>
      <c r="I121" t="s">
        <v>73</v>
      </c>
      <c r="J121">
        <f>VLOOKUP(B121,自助退!B:F,5,FALSE)</f>
        <v>20</v>
      </c>
      <c r="K121" s="38" t="str">
        <f t="shared" si="1"/>
        <v/>
      </c>
    </row>
    <row r="122" spans="1:11" ht="14.25">
      <c r="A122" s="53">
        <v>42894.400104166663</v>
      </c>
      <c r="B122" s="15">
        <v>91014</v>
      </c>
      <c r="C122" t="s">
        <v>245</v>
      </c>
      <c r="D122" t="s">
        <v>739</v>
      </c>
      <c r="E122" t="s">
        <v>740</v>
      </c>
      <c r="F122" s="15">
        <v>-14</v>
      </c>
      <c r="G122" t="s">
        <v>367</v>
      </c>
      <c r="H122" t="s">
        <v>448</v>
      </c>
      <c r="I122" t="s">
        <v>73</v>
      </c>
      <c r="J122">
        <f>VLOOKUP(B122,自助退!B:F,5,FALSE)</f>
        <v>14</v>
      </c>
      <c r="K122" s="38" t="str">
        <f t="shared" si="1"/>
        <v/>
      </c>
    </row>
    <row r="123" spans="1:11" ht="14.25">
      <c r="A123" s="53">
        <v>42894.420972222222</v>
      </c>
      <c r="B123" s="15">
        <v>92636</v>
      </c>
      <c r="C123" t="s">
        <v>245</v>
      </c>
      <c r="D123" t="s">
        <v>741</v>
      </c>
      <c r="E123" t="s">
        <v>742</v>
      </c>
      <c r="F123" s="15">
        <v>-2000</v>
      </c>
      <c r="G123" t="s">
        <v>367</v>
      </c>
      <c r="H123" t="s">
        <v>562</v>
      </c>
      <c r="I123" t="s">
        <v>73</v>
      </c>
      <c r="J123">
        <f>VLOOKUP(B123,自助退!B:F,5,FALSE)</f>
        <v>2000</v>
      </c>
      <c r="K123" s="38" t="str">
        <f t="shared" si="1"/>
        <v/>
      </c>
    </row>
    <row r="124" spans="1:11" ht="14.25">
      <c r="A124" s="53">
        <v>42894.422094907408</v>
      </c>
      <c r="B124" s="15">
        <v>92714</v>
      </c>
      <c r="C124" t="s">
        <v>743</v>
      </c>
      <c r="D124" t="s">
        <v>744</v>
      </c>
      <c r="E124" t="s">
        <v>745</v>
      </c>
      <c r="F124" s="15">
        <v>-130</v>
      </c>
      <c r="G124" t="s">
        <v>367</v>
      </c>
      <c r="H124" t="s">
        <v>299</v>
      </c>
      <c r="I124" t="s">
        <v>43</v>
      </c>
      <c r="J124">
        <f>VLOOKUP(B124,自助退!B:F,5,FALSE)</f>
        <v>130</v>
      </c>
      <c r="K124" s="38" t="str">
        <f t="shared" si="1"/>
        <v/>
      </c>
    </row>
    <row r="125" spans="1:11" ht="14.25">
      <c r="A125" s="53">
        <v>42894.426111111112</v>
      </c>
      <c r="B125" s="15">
        <v>93014</v>
      </c>
      <c r="C125" t="s">
        <v>746</v>
      </c>
      <c r="D125" t="s">
        <v>747</v>
      </c>
      <c r="E125" t="s">
        <v>748</v>
      </c>
      <c r="F125" s="15">
        <v>-500</v>
      </c>
      <c r="G125" t="s">
        <v>367</v>
      </c>
      <c r="H125" t="s">
        <v>432</v>
      </c>
      <c r="I125" t="s">
        <v>43</v>
      </c>
      <c r="J125">
        <f>VLOOKUP(B125,自助退!B:F,5,FALSE)</f>
        <v>500</v>
      </c>
      <c r="K125" s="38" t="str">
        <f t="shared" si="1"/>
        <v/>
      </c>
    </row>
    <row r="126" spans="1:11" ht="14.25">
      <c r="A126" s="53">
        <v>42894.429675925923</v>
      </c>
      <c r="B126" s="15">
        <v>93325</v>
      </c>
      <c r="C126" t="s">
        <v>749</v>
      </c>
      <c r="D126" t="s">
        <v>750</v>
      </c>
      <c r="E126" t="s">
        <v>751</v>
      </c>
      <c r="F126" s="15">
        <v>-159</v>
      </c>
      <c r="G126" t="s">
        <v>367</v>
      </c>
      <c r="H126" t="s">
        <v>54</v>
      </c>
      <c r="I126" t="s">
        <v>43</v>
      </c>
      <c r="J126">
        <f>VLOOKUP(B126,自助退!B:F,5,FALSE)</f>
        <v>159</v>
      </c>
      <c r="K126" s="38" t="str">
        <f t="shared" si="1"/>
        <v/>
      </c>
    </row>
    <row r="127" spans="1:11" ht="14.25">
      <c r="A127" s="53">
        <v>42894.435185185182</v>
      </c>
      <c r="B127" s="15">
        <v>93755</v>
      </c>
      <c r="C127" t="s">
        <v>752</v>
      </c>
      <c r="D127" t="s">
        <v>292</v>
      </c>
      <c r="E127" t="s">
        <v>293</v>
      </c>
      <c r="F127" s="15">
        <v>-1900</v>
      </c>
      <c r="G127" t="s">
        <v>367</v>
      </c>
      <c r="H127" t="s">
        <v>455</v>
      </c>
      <c r="I127" t="s">
        <v>43</v>
      </c>
      <c r="J127">
        <f>VLOOKUP(B127,自助退!B:F,5,FALSE)</f>
        <v>1900</v>
      </c>
      <c r="K127" s="38" t="str">
        <f t="shared" si="1"/>
        <v/>
      </c>
    </row>
    <row r="128" spans="1:11" ht="14.25">
      <c r="A128" s="53">
        <v>42894.450358796297</v>
      </c>
      <c r="B128" s="15">
        <v>94865</v>
      </c>
      <c r="C128" t="s">
        <v>753</v>
      </c>
      <c r="D128" t="s">
        <v>754</v>
      </c>
      <c r="E128" t="s">
        <v>755</v>
      </c>
      <c r="F128" s="15">
        <v>-1244</v>
      </c>
      <c r="G128" t="s">
        <v>367</v>
      </c>
      <c r="H128" t="s">
        <v>483</v>
      </c>
      <c r="I128" t="s">
        <v>43</v>
      </c>
      <c r="J128">
        <f>VLOOKUP(B128,自助退!B:F,5,FALSE)</f>
        <v>1244</v>
      </c>
      <c r="K128" s="38" t="str">
        <f t="shared" si="1"/>
        <v/>
      </c>
    </row>
    <row r="129" spans="1:11" ht="14.25">
      <c r="A129" s="53">
        <v>42894.455266203702</v>
      </c>
      <c r="B129" s="15">
        <v>95185</v>
      </c>
      <c r="C129" t="s">
        <v>756</v>
      </c>
      <c r="D129" t="s">
        <v>757</v>
      </c>
      <c r="E129" t="s">
        <v>758</v>
      </c>
      <c r="F129" s="15">
        <v>-86</v>
      </c>
      <c r="G129" t="s">
        <v>367</v>
      </c>
      <c r="H129" t="s">
        <v>562</v>
      </c>
      <c r="I129" t="s">
        <v>43</v>
      </c>
      <c r="J129">
        <f>VLOOKUP(B129,自助退!B:F,5,FALSE)</f>
        <v>86</v>
      </c>
      <c r="K129" s="38" t="str">
        <f t="shared" si="1"/>
        <v/>
      </c>
    </row>
    <row r="130" spans="1:11" ht="14.25">
      <c r="A130" s="53">
        <v>42894.458402777775</v>
      </c>
      <c r="B130" s="15">
        <v>95406</v>
      </c>
      <c r="C130" t="s">
        <v>759</v>
      </c>
      <c r="D130" t="s">
        <v>760</v>
      </c>
      <c r="E130" t="s">
        <v>761</v>
      </c>
      <c r="F130" s="15">
        <v>-500</v>
      </c>
      <c r="G130" t="s">
        <v>367</v>
      </c>
      <c r="H130" t="s">
        <v>738</v>
      </c>
      <c r="I130" t="s">
        <v>43</v>
      </c>
      <c r="J130">
        <f>VLOOKUP(B130,自助退!B:F,5,FALSE)</f>
        <v>500</v>
      </c>
      <c r="K130" s="38" t="str">
        <f t="shared" si="1"/>
        <v/>
      </c>
    </row>
    <row r="131" spans="1:11" ht="14.25">
      <c r="A131" s="53">
        <v>42894.460405092592</v>
      </c>
      <c r="B131" s="15">
        <v>95549</v>
      </c>
      <c r="C131" t="s">
        <v>762</v>
      </c>
      <c r="D131" t="s">
        <v>763</v>
      </c>
      <c r="E131" t="s">
        <v>764</v>
      </c>
      <c r="F131" s="15">
        <v>-9000</v>
      </c>
      <c r="G131" t="s">
        <v>367</v>
      </c>
      <c r="H131" t="s">
        <v>483</v>
      </c>
      <c r="I131" t="s">
        <v>43</v>
      </c>
      <c r="J131">
        <f>VLOOKUP(B131,自助退!B:F,5,FALSE)</f>
        <v>9000</v>
      </c>
      <c r="K131" s="38" t="str">
        <f t="shared" ref="K131:K194" si="2">IF(F131=J131*-1,"",1)</f>
        <v/>
      </c>
    </row>
    <row r="132" spans="1:11" ht="14.25">
      <c r="A132" s="53">
        <v>42894.461030092592</v>
      </c>
      <c r="B132" s="15">
        <v>95590</v>
      </c>
      <c r="C132" t="s">
        <v>765</v>
      </c>
      <c r="D132" t="s">
        <v>766</v>
      </c>
      <c r="E132" t="s">
        <v>767</v>
      </c>
      <c r="F132" s="15">
        <v>-84</v>
      </c>
      <c r="G132" t="s">
        <v>367</v>
      </c>
      <c r="H132" t="s">
        <v>734</v>
      </c>
      <c r="I132" t="s">
        <v>43</v>
      </c>
      <c r="J132">
        <f>VLOOKUP(B132,自助退!B:F,5,FALSE)</f>
        <v>84</v>
      </c>
      <c r="K132" s="38" t="str">
        <f t="shared" si="2"/>
        <v/>
      </c>
    </row>
    <row r="133" spans="1:11" ht="14.25">
      <c r="A133" s="53">
        <v>42894.476064814815</v>
      </c>
      <c r="B133" s="15">
        <v>96559</v>
      </c>
      <c r="C133" t="s">
        <v>768</v>
      </c>
      <c r="D133" t="s">
        <v>769</v>
      </c>
      <c r="E133" t="s">
        <v>770</v>
      </c>
      <c r="F133" s="15">
        <v>-500</v>
      </c>
      <c r="G133" t="s">
        <v>367</v>
      </c>
      <c r="H133" t="s">
        <v>469</v>
      </c>
      <c r="I133" t="s">
        <v>43</v>
      </c>
      <c r="J133">
        <f>VLOOKUP(B133,自助退!B:F,5,FALSE)</f>
        <v>500</v>
      </c>
      <c r="K133" s="38" t="str">
        <f t="shared" si="2"/>
        <v/>
      </c>
    </row>
    <row r="134" spans="1:11" ht="14.25">
      <c r="A134" s="53">
        <v>42894.480624999997</v>
      </c>
      <c r="B134" s="15">
        <v>96846</v>
      </c>
      <c r="D134" t="s">
        <v>771</v>
      </c>
      <c r="E134" t="s">
        <v>772</v>
      </c>
      <c r="F134" s="15">
        <v>-500</v>
      </c>
      <c r="G134" t="s">
        <v>367</v>
      </c>
      <c r="H134" t="s">
        <v>562</v>
      </c>
      <c r="I134" t="s">
        <v>73</v>
      </c>
      <c r="J134">
        <f>VLOOKUP(B134,自助退!B:F,5,FALSE)</f>
        <v>500</v>
      </c>
      <c r="K134" s="38" t="str">
        <f t="shared" si="2"/>
        <v/>
      </c>
    </row>
    <row r="135" spans="1:11" ht="14.25">
      <c r="A135" s="53">
        <v>42894.489259259259</v>
      </c>
      <c r="B135" s="15">
        <v>97285</v>
      </c>
      <c r="C135" t="s">
        <v>773</v>
      </c>
      <c r="D135" t="s">
        <v>774</v>
      </c>
      <c r="E135" t="s">
        <v>775</v>
      </c>
      <c r="F135" s="15">
        <v>-278</v>
      </c>
      <c r="G135" t="s">
        <v>367</v>
      </c>
      <c r="H135" t="s">
        <v>776</v>
      </c>
      <c r="I135" t="s">
        <v>43</v>
      </c>
      <c r="J135">
        <f>VLOOKUP(B135,自助退!B:F,5,FALSE)</f>
        <v>278</v>
      </c>
      <c r="K135" s="38" t="str">
        <f t="shared" si="2"/>
        <v/>
      </c>
    </row>
    <row r="136" spans="1:11" ht="14.25">
      <c r="A136" s="53">
        <v>42894.497187499997</v>
      </c>
      <c r="B136" s="15">
        <v>97627</v>
      </c>
      <c r="C136" t="s">
        <v>777</v>
      </c>
      <c r="D136" t="s">
        <v>778</v>
      </c>
      <c r="E136" t="s">
        <v>779</v>
      </c>
      <c r="F136" s="15">
        <v>-34</v>
      </c>
      <c r="G136" t="s">
        <v>367</v>
      </c>
      <c r="H136" t="s">
        <v>633</v>
      </c>
      <c r="I136" t="s">
        <v>43</v>
      </c>
      <c r="J136">
        <f>VLOOKUP(B136,自助退!B:F,5,FALSE)</f>
        <v>34</v>
      </c>
      <c r="K136" s="38" t="str">
        <f t="shared" si="2"/>
        <v/>
      </c>
    </row>
    <row r="137" spans="1:11" ht="14.25">
      <c r="A137" s="53">
        <v>42894.498738425929</v>
      </c>
      <c r="B137" s="15">
        <v>97699</v>
      </c>
      <c r="C137" t="s">
        <v>245</v>
      </c>
      <c r="D137" t="s">
        <v>780</v>
      </c>
      <c r="E137" t="s">
        <v>781</v>
      </c>
      <c r="F137" s="15">
        <v>-857</v>
      </c>
      <c r="G137" t="s">
        <v>367</v>
      </c>
      <c r="H137" t="s">
        <v>279</v>
      </c>
      <c r="I137" t="s">
        <v>73</v>
      </c>
      <c r="J137">
        <f>VLOOKUP(B137,自助退!B:F,5,FALSE)</f>
        <v>857</v>
      </c>
      <c r="K137" s="38" t="str">
        <f t="shared" si="2"/>
        <v/>
      </c>
    </row>
    <row r="138" spans="1:11" ht="14.25">
      <c r="A138" s="53">
        <v>42894.527291666665</v>
      </c>
      <c r="B138" s="15">
        <v>98268</v>
      </c>
      <c r="C138" t="s">
        <v>782</v>
      </c>
      <c r="D138" t="s">
        <v>783</v>
      </c>
      <c r="E138" t="s">
        <v>784</v>
      </c>
      <c r="F138" s="15">
        <v>-500</v>
      </c>
      <c r="G138" t="s">
        <v>367</v>
      </c>
      <c r="H138" t="s">
        <v>504</v>
      </c>
      <c r="I138" t="s">
        <v>43</v>
      </c>
      <c r="J138">
        <f>VLOOKUP(B138,自助退!B:F,5,FALSE)</f>
        <v>500</v>
      </c>
      <c r="K138" s="38" t="str">
        <f t="shared" si="2"/>
        <v/>
      </c>
    </row>
    <row r="139" spans="1:11" ht="14.25">
      <c r="A139" s="53">
        <v>42894.547939814816</v>
      </c>
      <c r="B139" s="15">
        <v>98432</v>
      </c>
      <c r="C139" t="s">
        <v>785</v>
      </c>
      <c r="D139" t="s">
        <v>786</v>
      </c>
      <c r="E139" t="s">
        <v>787</v>
      </c>
      <c r="F139" s="15">
        <v>-1094</v>
      </c>
      <c r="G139" t="s">
        <v>367</v>
      </c>
      <c r="H139" t="s">
        <v>424</v>
      </c>
      <c r="I139" t="s">
        <v>43</v>
      </c>
      <c r="J139">
        <f>VLOOKUP(B139,自助退!B:F,5,FALSE)</f>
        <v>1094</v>
      </c>
      <c r="K139" s="38" t="str">
        <f t="shared" si="2"/>
        <v/>
      </c>
    </row>
    <row r="140" spans="1:11" ht="14.25">
      <c r="A140" s="53">
        <v>42894.563113425924</v>
      </c>
      <c r="B140" s="15">
        <v>98550</v>
      </c>
      <c r="D140" t="s">
        <v>788</v>
      </c>
      <c r="E140" t="s">
        <v>789</v>
      </c>
      <c r="F140" s="15">
        <v>-64</v>
      </c>
      <c r="G140" t="s">
        <v>367</v>
      </c>
      <c r="H140" t="s">
        <v>462</v>
      </c>
      <c r="I140" t="s">
        <v>73</v>
      </c>
      <c r="J140">
        <f>VLOOKUP(B140,自助退!B:F,5,FALSE)</f>
        <v>64</v>
      </c>
      <c r="K140" s="38" t="str">
        <f t="shared" si="2"/>
        <v/>
      </c>
    </row>
    <row r="141" spans="1:11" ht="14.25">
      <c r="A141" s="53">
        <v>42894.56695601852</v>
      </c>
      <c r="B141" s="15">
        <v>98595</v>
      </c>
      <c r="C141" t="s">
        <v>245</v>
      </c>
      <c r="D141" t="s">
        <v>790</v>
      </c>
      <c r="E141" t="s">
        <v>791</v>
      </c>
      <c r="F141" s="15">
        <v>-145</v>
      </c>
      <c r="G141" t="s">
        <v>367</v>
      </c>
      <c r="H141" t="s">
        <v>462</v>
      </c>
      <c r="I141" t="s">
        <v>73</v>
      </c>
      <c r="J141">
        <f>VLOOKUP(B141,自助退!B:F,5,FALSE)</f>
        <v>145</v>
      </c>
      <c r="K141" s="38" t="str">
        <f t="shared" si="2"/>
        <v/>
      </c>
    </row>
    <row r="142" spans="1:11" ht="14.25">
      <c r="A142" s="53">
        <v>42894.573287037034</v>
      </c>
      <c r="B142" s="15">
        <v>98686</v>
      </c>
      <c r="D142" t="s">
        <v>792</v>
      </c>
      <c r="E142" t="s">
        <v>793</v>
      </c>
      <c r="F142" s="15">
        <v>-113</v>
      </c>
      <c r="G142" t="s">
        <v>367</v>
      </c>
      <c r="H142" t="s">
        <v>497</v>
      </c>
      <c r="I142" t="s">
        <v>73</v>
      </c>
      <c r="J142">
        <f>VLOOKUP(B142,自助退!B:F,5,FALSE)</f>
        <v>113</v>
      </c>
      <c r="K142" s="38" t="str">
        <f t="shared" si="2"/>
        <v/>
      </c>
    </row>
    <row r="143" spans="1:11" ht="14.25">
      <c r="A143" s="53">
        <v>42894.573807870373</v>
      </c>
      <c r="B143" s="15">
        <v>98697</v>
      </c>
      <c r="D143" t="s">
        <v>794</v>
      </c>
      <c r="E143" t="s">
        <v>795</v>
      </c>
      <c r="F143" s="15">
        <v>-113</v>
      </c>
      <c r="G143" t="s">
        <v>367</v>
      </c>
      <c r="H143" t="s">
        <v>497</v>
      </c>
      <c r="I143" t="s">
        <v>73</v>
      </c>
      <c r="J143">
        <f>VLOOKUP(B143,自助退!B:F,5,FALSE)</f>
        <v>113</v>
      </c>
      <c r="K143" s="38" t="str">
        <f t="shared" si="2"/>
        <v/>
      </c>
    </row>
    <row r="144" spans="1:11" ht="14.25">
      <c r="A144" s="53">
        <v>42894.618923611109</v>
      </c>
      <c r="B144" s="15">
        <v>100440</v>
      </c>
      <c r="C144" t="s">
        <v>796</v>
      </c>
      <c r="D144" t="s">
        <v>797</v>
      </c>
      <c r="E144" t="s">
        <v>798</v>
      </c>
      <c r="F144" s="15">
        <v>-730</v>
      </c>
      <c r="G144" t="s">
        <v>367</v>
      </c>
      <c r="H144" t="s">
        <v>504</v>
      </c>
      <c r="I144" t="s">
        <v>43</v>
      </c>
      <c r="J144">
        <f>VLOOKUP(B144,自助退!B:F,5,FALSE)</f>
        <v>730</v>
      </c>
      <c r="K144" s="38" t="str">
        <f t="shared" si="2"/>
        <v/>
      </c>
    </row>
    <row r="145" spans="1:11" ht="14.25">
      <c r="A145" s="53">
        <v>42894.619502314818</v>
      </c>
      <c r="B145" s="15">
        <v>100480</v>
      </c>
      <c r="C145" t="s">
        <v>799</v>
      </c>
      <c r="D145" t="s">
        <v>800</v>
      </c>
      <c r="E145" t="s">
        <v>801</v>
      </c>
      <c r="F145" s="15">
        <v>-816</v>
      </c>
      <c r="G145" t="s">
        <v>367</v>
      </c>
      <c r="H145" t="s">
        <v>486</v>
      </c>
      <c r="I145" t="s">
        <v>43</v>
      </c>
      <c r="J145">
        <f>VLOOKUP(B145,自助退!B:F,5,FALSE)</f>
        <v>816</v>
      </c>
      <c r="K145" s="38" t="str">
        <f t="shared" si="2"/>
        <v/>
      </c>
    </row>
    <row r="146" spans="1:11" ht="14.25">
      <c r="A146" s="53">
        <v>42894.630381944444</v>
      </c>
      <c r="B146" s="15">
        <v>101101</v>
      </c>
      <c r="C146" t="s">
        <v>802</v>
      </c>
      <c r="D146" t="s">
        <v>803</v>
      </c>
      <c r="E146" t="s">
        <v>804</v>
      </c>
      <c r="F146" s="15">
        <v>-500</v>
      </c>
      <c r="G146" t="s">
        <v>367</v>
      </c>
      <c r="H146" t="s">
        <v>738</v>
      </c>
      <c r="I146" t="s">
        <v>43</v>
      </c>
      <c r="J146">
        <f>VLOOKUP(B146,自助退!B:F,5,FALSE)</f>
        <v>500</v>
      </c>
      <c r="K146" s="38" t="str">
        <f t="shared" si="2"/>
        <v/>
      </c>
    </row>
    <row r="147" spans="1:11" ht="14.25">
      <c r="A147" s="53">
        <v>42894.636469907404</v>
      </c>
      <c r="B147" s="15">
        <v>101433</v>
      </c>
      <c r="C147" t="s">
        <v>805</v>
      </c>
      <c r="D147" t="s">
        <v>806</v>
      </c>
      <c r="E147" t="s">
        <v>807</v>
      </c>
      <c r="F147" s="15">
        <v>-66</v>
      </c>
      <c r="G147" t="s">
        <v>367</v>
      </c>
      <c r="H147" t="s">
        <v>459</v>
      </c>
      <c r="I147" t="s">
        <v>43</v>
      </c>
      <c r="J147">
        <f>VLOOKUP(B147,自助退!B:F,5,FALSE)</f>
        <v>66</v>
      </c>
      <c r="K147" s="38" t="str">
        <f t="shared" si="2"/>
        <v/>
      </c>
    </row>
    <row r="148" spans="1:11" ht="14.25">
      <c r="A148" s="53">
        <v>42894.652627314812</v>
      </c>
      <c r="B148" s="15">
        <v>102264</v>
      </c>
      <c r="C148" t="s">
        <v>245</v>
      </c>
      <c r="D148" t="s">
        <v>113</v>
      </c>
      <c r="E148" t="s">
        <v>114</v>
      </c>
      <c r="F148" s="15">
        <v>-564</v>
      </c>
      <c r="G148" t="s">
        <v>367</v>
      </c>
      <c r="H148" t="s">
        <v>452</v>
      </c>
      <c r="I148" t="s">
        <v>73</v>
      </c>
      <c r="J148">
        <f>VLOOKUP(B148,自助退!B:F,5,FALSE)</f>
        <v>564</v>
      </c>
      <c r="K148" s="38" t="str">
        <f t="shared" si="2"/>
        <v/>
      </c>
    </row>
    <row r="149" spans="1:11" ht="14.25">
      <c r="A149" s="53">
        <v>42894.654293981483</v>
      </c>
      <c r="B149" s="15">
        <v>102346</v>
      </c>
      <c r="C149" t="s">
        <v>808</v>
      </c>
      <c r="D149" t="s">
        <v>809</v>
      </c>
      <c r="E149" t="s">
        <v>810</v>
      </c>
      <c r="F149" s="15">
        <v>-380</v>
      </c>
      <c r="G149" t="s">
        <v>367</v>
      </c>
      <c r="H149" t="s">
        <v>299</v>
      </c>
      <c r="I149" t="s">
        <v>43</v>
      </c>
      <c r="J149">
        <f>VLOOKUP(B149,自助退!B:F,5,FALSE)</f>
        <v>380</v>
      </c>
      <c r="K149" s="38" t="str">
        <f t="shared" si="2"/>
        <v/>
      </c>
    </row>
    <row r="150" spans="1:11" ht="14.25">
      <c r="A150" s="53">
        <v>42894.66505787037</v>
      </c>
      <c r="B150" s="15">
        <v>103000</v>
      </c>
      <c r="C150" t="s">
        <v>811</v>
      </c>
      <c r="D150" t="s">
        <v>812</v>
      </c>
      <c r="E150" t="s">
        <v>813</v>
      </c>
      <c r="F150" s="15">
        <v>-1415</v>
      </c>
      <c r="G150" t="s">
        <v>367</v>
      </c>
      <c r="H150" t="s">
        <v>483</v>
      </c>
      <c r="I150" t="s">
        <v>43</v>
      </c>
      <c r="J150">
        <f>VLOOKUP(B150,自助退!B:F,5,FALSE)</f>
        <v>1415</v>
      </c>
      <c r="K150" s="38" t="str">
        <f t="shared" si="2"/>
        <v/>
      </c>
    </row>
    <row r="151" spans="1:11" ht="14.25">
      <c r="A151" s="53">
        <v>42894.665243055555</v>
      </c>
      <c r="B151" s="15">
        <v>103016</v>
      </c>
      <c r="D151" t="s">
        <v>180</v>
      </c>
      <c r="E151" t="s">
        <v>181</v>
      </c>
      <c r="F151" s="15">
        <v>-4722</v>
      </c>
      <c r="G151" t="s">
        <v>367</v>
      </c>
      <c r="H151" t="s">
        <v>478</v>
      </c>
      <c r="I151" t="s">
        <v>73</v>
      </c>
      <c r="J151">
        <f>VLOOKUP(B151,自助退!B:F,5,FALSE)</f>
        <v>4722</v>
      </c>
      <c r="K151" s="38" t="str">
        <f t="shared" si="2"/>
        <v/>
      </c>
    </row>
    <row r="152" spans="1:11" ht="14.25">
      <c r="A152" s="53">
        <v>42894.66574074074</v>
      </c>
      <c r="B152" s="15">
        <v>103051</v>
      </c>
      <c r="C152" t="s">
        <v>814</v>
      </c>
      <c r="D152" t="s">
        <v>815</v>
      </c>
      <c r="E152" t="s">
        <v>816</v>
      </c>
      <c r="F152" s="15">
        <v>-100</v>
      </c>
      <c r="G152" t="s">
        <v>367</v>
      </c>
      <c r="H152" t="s">
        <v>45</v>
      </c>
      <c r="I152" t="s">
        <v>43</v>
      </c>
      <c r="J152">
        <f>VLOOKUP(B152,自助退!B:F,5,FALSE)</f>
        <v>100</v>
      </c>
      <c r="K152" s="38" t="str">
        <f t="shared" si="2"/>
        <v/>
      </c>
    </row>
    <row r="153" spans="1:11" ht="14.25">
      <c r="A153" s="53">
        <v>42894.667094907411</v>
      </c>
      <c r="B153" s="15">
        <v>103127</v>
      </c>
      <c r="C153" t="s">
        <v>817</v>
      </c>
      <c r="D153" t="s">
        <v>818</v>
      </c>
      <c r="E153" t="s">
        <v>819</v>
      </c>
      <c r="F153" s="15">
        <v>-167</v>
      </c>
      <c r="G153" t="s">
        <v>367</v>
      </c>
      <c r="H153" t="s">
        <v>279</v>
      </c>
      <c r="I153" t="s">
        <v>43</v>
      </c>
      <c r="J153">
        <f>VLOOKUP(B153,自助退!B:F,5,FALSE)</f>
        <v>167</v>
      </c>
      <c r="K153" s="38" t="str">
        <f t="shared" si="2"/>
        <v/>
      </c>
    </row>
    <row r="154" spans="1:11" ht="14.25">
      <c r="A154" s="53">
        <v>42894.676388888889</v>
      </c>
      <c r="B154" s="15">
        <v>103524</v>
      </c>
      <c r="C154" t="s">
        <v>820</v>
      </c>
      <c r="D154" t="s">
        <v>351</v>
      </c>
      <c r="E154" t="s">
        <v>352</v>
      </c>
      <c r="F154" s="15">
        <v>-700</v>
      </c>
      <c r="G154" t="s">
        <v>367</v>
      </c>
      <c r="H154" t="s">
        <v>738</v>
      </c>
      <c r="I154" t="s">
        <v>43</v>
      </c>
      <c r="J154">
        <f>VLOOKUP(B154,自助退!B:F,5,FALSE)</f>
        <v>700</v>
      </c>
      <c r="K154" s="38" t="str">
        <f t="shared" si="2"/>
        <v/>
      </c>
    </row>
    <row r="155" spans="1:11" ht="14.25">
      <c r="A155" s="53">
        <v>42894.678564814814</v>
      </c>
      <c r="B155" s="15">
        <v>103590</v>
      </c>
      <c r="D155" t="s">
        <v>821</v>
      </c>
      <c r="E155" t="s">
        <v>822</v>
      </c>
      <c r="F155" s="15">
        <v>-54</v>
      </c>
      <c r="G155" t="s">
        <v>367</v>
      </c>
      <c r="H155" t="s">
        <v>497</v>
      </c>
      <c r="I155" t="s">
        <v>73</v>
      </c>
      <c r="J155">
        <f>VLOOKUP(B155,自助退!B:F,5,FALSE)</f>
        <v>54</v>
      </c>
      <c r="K155" s="38" t="str">
        <f t="shared" si="2"/>
        <v/>
      </c>
    </row>
    <row r="156" spans="1:11" ht="14.25">
      <c r="A156" s="53">
        <v>42894.680312500001</v>
      </c>
      <c r="B156" s="15">
        <v>103644</v>
      </c>
      <c r="C156" t="s">
        <v>823</v>
      </c>
      <c r="D156" t="s">
        <v>824</v>
      </c>
      <c r="E156" t="s">
        <v>825</v>
      </c>
      <c r="F156" s="15">
        <v>-200</v>
      </c>
      <c r="G156" t="s">
        <v>367</v>
      </c>
      <c r="H156" t="s">
        <v>478</v>
      </c>
      <c r="I156" t="s">
        <v>43</v>
      </c>
      <c r="J156">
        <f>VLOOKUP(B156,自助退!B:F,5,FALSE)</f>
        <v>200</v>
      </c>
      <c r="K156" s="38" t="str">
        <f t="shared" si="2"/>
        <v/>
      </c>
    </row>
    <row r="157" spans="1:11" ht="14.25">
      <c r="A157" s="53">
        <v>42894.697314814817</v>
      </c>
      <c r="B157" s="15">
        <v>104325</v>
      </c>
      <c r="C157" t="s">
        <v>245</v>
      </c>
      <c r="D157" t="s">
        <v>826</v>
      </c>
      <c r="E157" t="s">
        <v>827</v>
      </c>
      <c r="F157" s="15">
        <v>-292</v>
      </c>
      <c r="G157" t="s">
        <v>367</v>
      </c>
      <c r="H157" t="s">
        <v>483</v>
      </c>
      <c r="I157" t="s">
        <v>73</v>
      </c>
      <c r="J157">
        <f>VLOOKUP(B157,自助退!B:F,5,FALSE)</f>
        <v>292</v>
      </c>
      <c r="K157" s="38" t="str">
        <f t="shared" si="2"/>
        <v/>
      </c>
    </row>
    <row r="158" spans="1:11" ht="14.25">
      <c r="A158" s="53">
        <v>42894.697569444441</v>
      </c>
      <c r="B158" s="15">
        <v>104331</v>
      </c>
      <c r="C158" t="s">
        <v>828</v>
      </c>
      <c r="D158" t="s">
        <v>829</v>
      </c>
      <c r="E158" t="s">
        <v>830</v>
      </c>
      <c r="F158" s="15">
        <v>-663</v>
      </c>
      <c r="G158" t="s">
        <v>367</v>
      </c>
      <c r="H158" t="s">
        <v>486</v>
      </c>
      <c r="I158" t="s">
        <v>43</v>
      </c>
      <c r="J158">
        <f>VLOOKUP(B158,自助退!B:F,5,FALSE)</f>
        <v>663</v>
      </c>
      <c r="K158" s="38" t="str">
        <f t="shared" si="2"/>
        <v/>
      </c>
    </row>
    <row r="159" spans="1:11" ht="14.25">
      <c r="A159" s="53">
        <v>42894.70653935185</v>
      </c>
      <c r="B159" s="15">
        <v>104574</v>
      </c>
      <c r="C159" t="s">
        <v>245</v>
      </c>
      <c r="D159" t="s">
        <v>831</v>
      </c>
      <c r="E159" t="s">
        <v>832</v>
      </c>
      <c r="F159" s="15">
        <v>-273</v>
      </c>
      <c r="G159" t="s">
        <v>367</v>
      </c>
      <c r="H159" t="s">
        <v>443</v>
      </c>
      <c r="I159" t="s">
        <v>73</v>
      </c>
      <c r="J159">
        <f>VLOOKUP(B159,自助退!B:F,5,FALSE)</f>
        <v>273</v>
      </c>
      <c r="K159" s="38" t="str">
        <f t="shared" si="2"/>
        <v/>
      </c>
    </row>
    <row r="160" spans="1:11" ht="14.25">
      <c r="A160" s="53">
        <v>42894.720173611109</v>
      </c>
      <c r="B160" s="15">
        <v>105000</v>
      </c>
      <c r="C160" t="s">
        <v>833</v>
      </c>
      <c r="D160" t="s">
        <v>834</v>
      </c>
      <c r="E160" t="s">
        <v>835</v>
      </c>
      <c r="F160" s="15">
        <v>-2691</v>
      </c>
      <c r="G160" t="s">
        <v>367</v>
      </c>
      <c r="H160" t="s">
        <v>478</v>
      </c>
      <c r="I160" t="s">
        <v>43</v>
      </c>
      <c r="J160">
        <f>VLOOKUP(B160,自助退!B:F,5,FALSE)</f>
        <v>2691</v>
      </c>
      <c r="K160" s="38" t="str">
        <f t="shared" si="2"/>
        <v/>
      </c>
    </row>
    <row r="161" spans="1:11" ht="14.25">
      <c r="A161" s="53">
        <v>42894.722187500003</v>
      </c>
      <c r="B161" s="15">
        <v>105052</v>
      </c>
      <c r="C161" t="s">
        <v>836</v>
      </c>
      <c r="D161" t="s">
        <v>837</v>
      </c>
      <c r="E161" t="s">
        <v>838</v>
      </c>
      <c r="F161" s="15">
        <v>-38</v>
      </c>
      <c r="G161" t="s">
        <v>367</v>
      </c>
      <c r="H161" t="s">
        <v>486</v>
      </c>
      <c r="I161" t="s">
        <v>43</v>
      </c>
      <c r="J161">
        <f>VLOOKUP(B161,自助退!B:F,5,FALSE)</f>
        <v>38</v>
      </c>
      <c r="K161" s="38" t="str">
        <f t="shared" si="2"/>
        <v/>
      </c>
    </row>
    <row r="162" spans="1:11" ht="14.25">
      <c r="A162" s="53">
        <v>42894.723333333335</v>
      </c>
      <c r="B162" s="15">
        <v>105086</v>
      </c>
      <c r="C162" t="s">
        <v>839</v>
      </c>
      <c r="D162" t="s">
        <v>840</v>
      </c>
      <c r="E162" t="s">
        <v>841</v>
      </c>
      <c r="F162" s="15">
        <v>-1000</v>
      </c>
      <c r="G162" t="s">
        <v>367</v>
      </c>
      <c r="H162" t="s">
        <v>432</v>
      </c>
      <c r="I162" t="s">
        <v>43</v>
      </c>
      <c r="J162">
        <f>VLOOKUP(B162,自助退!B:F,5,FALSE)</f>
        <v>1000</v>
      </c>
      <c r="K162" s="38" t="str">
        <f t="shared" si="2"/>
        <v/>
      </c>
    </row>
    <row r="163" spans="1:11" ht="14.25">
      <c r="A163" s="53">
        <v>42894.763495370367</v>
      </c>
      <c r="B163" s="15">
        <v>105580</v>
      </c>
      <c r="C163" t="s">
        <v>245</v>
      </c>
      <c r="D163" t="s">
        <v>842</v>
      </c>
      <c r="E163" t="s">
        <v>843</v>
      </c>
      <c r="F163" s="15">
        <v>-248</v>
      </c>
      <c r="G163" t="s">
        <v>367</v>
      </c>
      <c r="H163" t="s">
        <v>424</v>
      </c>
      <c r="I163" t="s">
        <v>73</v>
      </c>
      <c r="J163">
        <f>VLOOKUP(B163,自助退!B:F,5,FALSE)</f>
        <v>248</v>
      </c>
      <c r="K163" s="38" t="str">
        <f t="shared" si="2"/>
        <v/>
      </c>
    </row>
    <row r="164" spans="1:11" ht="14.25">
      <c r="A164" s="53">
        <v>42894.764548611114</v>
      </c>
      <c r="B164" s="15">
        <v>105586</v>
      </c>
      <c r="C164" t="s">
        <v>844</v>
      </c>
      <c r="D164" t="s">
        <v>845</v>
      </c>
      <c r="E164" t="s">
        <v>846</v>
      </c>
      <c r="F164" s="15">
        <v>-28</v>
      </c>
      <c r="G164" t="s">
        <v>367</v>
      </c>
      <c r="H164" t="s">
        <v>424</v>
      </c>
      <c r="I164" t="s">
        <v>43</v>
      </c>
      <c r="J164">
        <f>VLOOKUP(B164,自助退!B:F,5,FALSE)</f>
        <v>28</v>
      </c>
      <c r="K164" s="38" t="str">
        <f t="shared" si="2"/>
        <v/>
      </c>
    </row>
    <row r="165" spans="1:11" ht="14.25">
      <c r="A165" s="53">
        <v>42894.894120370373</v>
      </c>
      <c r="B165" s="15">
        <v>105957</v>
      </c>
      <c r="D165" t="s">
        <v>120</v>
      </c>
      <c r="E165" t="s">
        <v>121</v>
      </c>
      <c r="F165" s="15">
        <v>-96</v>
      </c>
      <c r="G165" t="s">
        <v>367</v>
      </c>
      <c r="H165" t="s">
        <v>653</v>
      </c>
      <c r="I165" t="s">
        <v>73</v>
      </c>
      <c r="J165">
        <f>VLOOKUP(B165,自助退!B:F,5,FALSE)</f>
        <v>96</v>
      </c>
      <c r="K165" s="38" t="str">
        <f t="shared" si="2"/>
        <v/>
      </c>
    </row>
    <row r="166" spans="1:11" ht="14.25">
      <c r="A166" s="53">
        <v>42894.91269675926</v>
      </c>
      <c r="B166" s="15">
        <v>105999</v>
      </c>
      <c r="C166" t="s">
        <v>847</v>
      </c>
      <c r="D166" t="s">
        <v>848</v>
      </c>
      <c r="E166" t="s">
        <v>849</v>
      </c>
      <c r="F166" s="15">
        <v>-20</v>
      </c>
      <c r="G166" t="s">
        <v>367</v>
      </c>
      <c r="H166" t="s">
        <v>432</v>
      </c>
      <c r="I166" t="s">
        <v>43</v>
      </c>
      <c r="J166">
        <f>VLOOKUP(B166,自助退!B:F,5,FALSE)</f>
        <v>20</v>
      </c>
      <c r="K166" s="38" t="str">
        <f t="shared" si="2"/>
        <v/>
      </c>
    </row>
    <row r="167" spans="1:11" ht="14.25">
      <c r="A167" s="53">
        <v>42894.913344907407</v>
      </c>
      <c r="B167" s="15">
        <v>106002</v>
      </c>
      <c r="C167" t="s">
        <v>850</v>
      </c>
      <c r="D167" t="s">
        <v>851</v>
      </c>
      <c r="E167" t="s">
        <v>852</v>
      </c>
      <c r="F167" s="15">
        <v>-14</v>
      </c>
      <c r="G167" t="s">
        <v>367</v>
      </c>
      <c r="H167" t="s">
        <v>432</v>
      </c>
      <c r="I167" t="s">
        <v>43</v>
      </c>
      <c r="J167">
        <f>VLOOKUP(B167,自助退!B:F,5,FALSE)</f>
        <v>14</v>
      </c>
      <c r="K167" s="38" t="str">
        <f t="shared" si="2"/>
        <v/>
      </c>
    </row>
    <row r="168" spans="1:11" ht="14.25">
      <c r="A168" s="53">
        <v>42895.313831018517</v>
      </c>
      <c r="B168" s="15">
        <v>106714</v>
      </c>
      <c r="C168" t="s">
        <v>853</v>
      </c>
      <c r="D168" t="s">
        <v>854</v>
      </c>
      <c r="E168" t="s">
        <v>855</v>
      </c>
      <c r="F168" s="15">
        <v>-200</v>
      </c>
      <c r="G168" t="s">
        <v>367</v>
      </c>
      <c r="H168" t="s">
        <v>490</v>
      </c>
      <c r="I168" t="s">
        <v>43</v>
      </c>
      <c r="J168">
        <f>VLOOKUP(B168,自助退!B:F,5,FALSE)</f>
        <v>200</v>
      </c>
      <c r="K168" s="38" t="str">
        <f t="shared" si="2"/>
        <v/>
      </c>
    </row>
    <row r="169" spans="1:11" ht="14.25">
      <c r="A169" s="53">
        <v>42895.371018518519</v>
      </c>
      <c r="B169" s="15">
        <v>109549</v>
      </c>
      <c r="C169" t="s">
        <v>856</v>
      </c>
      <c r="D169" t="s">
        <v>857</v>
      </c>
      <c r="E169" t="s">
        <v>858</v>
      </c>
      <c r="F169" s="15">
        <v>-1014</v>
      </c>
      <c r="G169" t="s">
        <v>367</v>
      </c>
      <c r="H169" t="s">
        <v>859</v>
      </c>
      <c r="I169" t="s">
        <v>43</v>
      </c>
      <c r="J169">
        <f>VLOOKUP(B169,自助退!B:F,5,FALSE)</f>
        <v>1014</v>
      </c>
      <c r="K169" s="38" t="str">
        <f t="shared" si="2"/>
        <v/>
      </c>
    </row>
    <row r="170" spans="1:11" ht="14.25">
      <c r="A170" s="53">
        <v>42895.372372685182</v>
      </c>
      <c r="B170" s="15">
        <v>109668</v>
      </c>
      <c r="C170" t="s">
        <v>860</v>
      </c>
      <c r="D170" t="s">
        <v>861</v>
      </c>
      <c r="E170" t="s">
        <v>862</v>
      </c>
      <c r="F170" s="15">
        <v>-779</v>
      </c>
      <c r="G170" t="s">
        <v>367</v>
      </c>
      <c r="H170" t="s">
        <v>67</v>
      </c>
      <c r="I170" t="s">
        <v>43</v>
      </c>
      <c r="J170">
        <f>VLOOKUP(B170,自助退!B:F,5,FALSE)</f>
        <v>779</v>
      </c>
      <c r="K170" s="38" t="str">
        <f t="shared" si="2"/>
        <v/>
      </c>
    </row>
    <row r="171" spans="1:11" ht="14.25">
      <c r="A171" s="53">
        <v>42895.373773148145</v>
      </c>
      <c r="B171" s="15">
        <v>109778</v>
      </c>
      <c r="C171" t="s">
        <v>863</v>
      </c>
      <c r="D171" t="s">
        <v>864</v>
      </c>
      <c r="E171" t="s">
        <v>865</v>
      </c>
      <c r="F171" s="15">
        <v>-7900</v>
      </c>
      <c r="G171" t="s">
        <v>367</v>
      </c>
      <c r="H171" t="s">
        <v>653</v>
      </c>
      <c r="I171" t="s">
        <v>43</v>
      </c>
      <c r="J171">
        <f>VLOOKUP(B171,自助退!B:F,5,FALSE)</f>
        <v>7900</v>
      </c>
      <c r="K171" s="38" t="str">
        <f t="shared" si="2"/>
        <v/>
      </c>
    </row>
    <row r="172" spans="1:11" ht="14.25">
      <c r="A172" s="53">
        <v>42895.376574074071</v>
      </c>
      <c r="B172" s="15">
        <v>109990</v>
      </c>
      <c r="C172" t="s">
        <v>866</v>
      </c>
      <c r="D172" t="s">
        <v>867</v>
      </c>
      <c r="E172" t="s">
        <v>868</v>
      </c>
      <c r="F172" s="15">
        <v>-1782</v>
      </c>
      <c r="G172" t="s">
        <v>367</v>
      </c>
      <c r="H172" t="s">
        <v>279</v>
      </c>
      <c r="I172" t="s">
        <v>43</v>
      </c>
      <c r="J172">
        <f>VLOOKUP(B172,自助退!B:F,5,FALSE)</f>
        <v>1782</v>
      </c>
      <c r="K172" s="38" t="str">
        <f t="shared" si="2"/>
        <v/>
      </c>
    </row>
    <row r="173" spans="1:11" ht="14.25">
      <c r="A173" s="53">
        <v>42895.379444444443</v>
      </c>
      <c r="B173" s="15">
        <v>110183</v>
      </c>
      <c r="C173" t="s">
        <v>245</v>
      </c>
      <c r="D173" t="s">
        <v>869</v>
      </c>
      <c r="E173" t="s">
        <v>870</v>
      </c>
      <c r="F173" s="15">
        <v>-190</v>
      </c>
      <c r="G173" t="s">
        <v>367</v>
      </c>
      <c r="H173" t="s">
        <v>279</v>
      </c>
      <c r="I173" t="s">
        <v>73</v>
      </c>
      <c r="J173">
        <f>VLOOKUP(B173,自助退!B:F,5,FALSE)</f>
        <v>190</v>
      </c>
      <c r="K173" s="38" t="str">
        <f t="shared" si="2"/>
        <v/>
      </c>
    </row>
    <row r="174" spans="1:11" ht="14.25">
      <c r="A174" s="53">
        <v>42895.385555555556</v>
      </c>
      <c r="B174" s="15">
        <v>110640</v>
      </c>
      <c r="C174" t="s">
        <v>871</v>
      </c>
      <c r="D174" t="s">
        <v>872</v>
      </c>
      <c r="E174" t="s">
        <v>873</v>
      </c>
      <c r="F174" s="15">
        <v>-280</v>
      </c>
      <c r="G174" t="s">
        <v>367</v>
      </c>
      <c r="H174" t="s">
        <v>279</v>
      </c>
      <c r="I174" t="s">
        <v>43</v>
      </c>
      <c r="J174">
        <f>VLOOKUP(B174,自助退!B:F,5,FALSE)</f>
        <v>280</v>
      </c>
      <c r="K174" s="38" t="str">
        <f t="shared" si="2"/>
        <v/>
      </c>
    </row>
    <row r="175" spans="1:11" ht="14.25">
      <c r="A175" s="53">
        <v>42895.409004629626</v>
      </c>
      <c r="B175" s="15">
        <v>112499</v>
      </c>
      <c r="C175" t="s">
        <v>874</v>
      </c>
      <c r="D175" t="s">
        <v>875</v>
      </c>
      <c r="E175" t="s">
        <v>876</v>
      </c>
      <c r="F175" s="15">
        <v>-1000</v>
      </c>
      <c r="G175" t="s">
        <v>367</v>
      </c>
      <c r="H175" t="s">
        <v>859</v>
      </c>
      <c r="I175" t="s">
        <v>43</v>
      </c>
      <c r="J175">
        <f>VLOOKUP(B175,自助退!B:F,5,FALSE)</f>
        <v>1000</v>
      </c>
      <c r="K175" s="38" t="str">
        <f t="shared" si="2"/>
        <v/>
      </c>
    </row>
    <row r="176" spans="1:11" ht="14.25">
      <c r="A176" s="53">
        <v>42895.433900462966</v>
      </c>
      <c r="B176" s="15">
        <v>114349</v>
      </c>
      <c r="C176" t="s">
        <v>877</v>
      </c>
      <c r="D176" t="s">
        <v>878</v>
      </c>
      <c r="E176" t="s">
        <v>879</v>
      </c>
      <c r="F176" s="15">
        <v>-990</v>
      </c>
      <c r="G176" t="s">
        <v>367</v>
      </c>
      <c r="H176" t="s">
        <v>562</v>
      </c>
      <c r="I176" t="s">
        <v>43</v>
      </c>
      <c r="J176">
        <f>VLOOKUP(B176,自助退!B:F,5,FALSE)</f>
        <v>990</v>
      </c>
      <c r="K176" s="38" t="str">
        <f t="shared" si="2"/>
        <v/>
      </c>
    </row>
    <row r="177" spans="1:11" ht="14.25">
      <c r="A177" s="53">
        <v>42895.434629629628</v>
      </c>
      <c r="B177" s="15">
        <v>114415</v>
      </c>
      <c r="C177" t="s">
        <v>880</v>
      </c>
      <c r="D177" t="s">
        <v>881</v>
      </c>
      <c r="E177" t="s">
        <v>882</v>
      </c>
      <c r="F177" s="15">
        <v>-1600</v>
      </c>
      <c r="G177" t="s">
        <v>367</v>
      </c>
      <c r="H177" t="s">
        <v>478</v>
      </c>
      <c r="I177" t="s">
        <v>43</v>
      </c>
      <c r="J177">
        <f>VLOOKUP(B177,自助退!B:F,5,FALSE)</f>
        <v>1600</v>
      </c>
      <c r="K177" s="38" t="str">
        <f t="shared" si="2"/>
        <v/>
      </c>
    </row>
    <row r="178" spans="1:11" ht="14.25">
      <c r="A178" s="53">
        <v>42895.462048611109</v>
      </c>
      <c r="B178" s="15">
        <v>116164</v>
      </c>
      <c r="C178" t="s">
        <v>245</v>
      </c>
      <c r="D178" t="s">
        <v>191</v>
      </c>
      <c r="E178" t="s">
        <v>192</v>
      </c>
      <c r="F178" s="15">
        <v>-500</v>
      </c>
      <c r="G178" t="s">
        <v>367</v>
      </c>
      <c r="H178" t="s">
        <v>452</v>
      </c>
      <c r="I178" t="s">
        <v>73</v>
      </c>
      <c r="J178">
        <f>VLOOKUP(B178,自助退!B:F,5,FALSE)</f>
        <v>500</v>
      </c>
      <c r="K178" s="38" t="str">
        <f t="shared" si="2"/>
        <v/>
      </c>
    </row>
    <row r="179" spans="1:11" ht="14.25">
      <c r="A179" s="53">
        <v>42895.463229166664</v>
      </c>
      <c r="B179" s="15">
        <v>116241</v>
      </c>
      <c r="C179" t="s">
        <v>883</v>
      </c>
      <c r="D179" t="s">
        <v>884</v>
      </c>
      <c r="E179" t="s">
        <v>885</v>
      </c>
      <c r="F179" s="15">
        <v>-1800</v>
      </c>
      <c r="G179" t="s">
        <v>367</v>
      </c>
      <c r="H179" t="s">
        <v>508</v>
      </c>
      <c r="I179" t="s">
        <v>43</v>
      </c>
      <c r="J179">
        <f>VLOOKUP(B179,自助退!B:F,5,FALSE)</f>
        <v>1800</v>
      </c>
      <c r="K179" s="38" t="str">
        <f t="shared" si="2"/>
        <v/>
      </c>
    </row>
    <row r="180" spans="1:11" ht="14.25">
      <c r="A180" s="53">
        <v>42895.463854166665</v>
      </c>
      <c r="B180" s="15">
        <v>116270</v>
      </c>
      <c r="C180" t="s">
        <v>886</v>
      </c>
      <c r="D180" t="s">
        <v>887</v>
      </c>
      <c r="E180" t="s">
        <v>888</v>
      </c>
      <c r="F180" s="15">
        <v>-115</v>
      </c>
      <c r="G180" t="s">
        <v>367</v>
      </c>
      <c r="H180" t="s">
        <v>535</v>
      </c>
      <c r="I180" t="s">
        <v>43</v>
      </c>
      <c r="J180">
        <f>VLOOKUP(B180,自助退!B:F,5,FALSE)</f>
        <v>115</v>
      </c>
      <c r="K180" s="38" t="str">
        <f t="shared" si="2"/>
        <v/>
      </c>
    </row>
    <row r="181" spans="1:11" ht="14.25">
      <c r="A181" s="53">
        <v>42895.464849537035</v>
      </c>
      <c r="B181" s="15">
        <v>116344</v>
      </c>
      <c r="C181" t="s">
        <v>245</v>
      </c>
      <c r="D181" t="s">
        <v>889</v>
      </c>
      <c r="E181" t="s">
        <v>890</v>
      </c>
      <c r="F181" s="15">
        <v>-2500</v>
      </c>
      <c r="G181" t="s">
        <v>367</v>
      </c>
      <c r="H181" t="s">
        <v>562</v>
      </c>
      <c r="I181" t="s">
        <v>73</v>
      </c>
      <c r="J181">
        <f>VLOOKUP(B181,自助退!B:F,5,FALSE)</f>
        <v>2500</v>
      </c>
      <c r="K181" s="38" t="str">
        <f t="shared" si="2"/>
        <v/>
      </c>
    </row>
    <row r="182" spans="1:11" ht="14.25">
      <c r="A182" s="53">
        <v>42895.466574074075</v>
      </c>
      <c r="B182" s="15">
        <v>116456</v>
      </c>
      <c r="C182" t="s">
        <v>245</v>
      </c>
      <c r="D182" t="s">
        <v>889</v>
      </c>
      <c r="E182" t="s">
        <v>890</v>
      </c>
      <c r="F182" s="15">
        <v>-200</v>
      </c>
      <c r="G182" t="s">
        <v>367</v>
      </c>
      <c r="H182" t="s">
        <v>459</v>
      </c>
      <c r="I182" t="s">
        <v>73</v>
      </c>
      <c r="J182">
        <f>VLOOKUP(B182,自助退!B:F,5,FALSE)</f>
        <v>200</v>
      </c>
      <c r="K182" s="38" t="str">
        <f t="shared" si="2"/>
        <v/>
      </c>
    </row>
    <row r="183" spans="1:11" ht="14.25">
      <c r="A183" s="53">
        <v>42895.470856481479</v>
      </c>
      <c r="B183" s="15">
        <v>116726</v>
      </c>
      <c r="C183" t="s">
        <v>245</v>
      </c>
      <c r="D183" t="s">
        <v>39</v>
      </c>
      <c r="E183" t="s">
        <v>80</v>
      </c>
      <c r="F183" s="15">
        <v>-1000</v>
      </c>
      <c r="G183" t="s">
        <v>367</v>
      </c>
      <c r="H183" t="s">
        <v>436</v>
      </c>
      <c r="I183" t="s">
        <v>73</v>
      </c>
      <c r="J183">
        <f>VLOOKUP(B183,自助退!B:F,5,FALSE)</f>
        <v>1000</v>
      </c>
      <c r="K183" s="38" t="str">
        <f t="shared" si="2"/>
        <v/>
      </c>
    </row>
    <row r="184" spans="1:11" ht="14.25">
      <c r="A184" s="53">
        <v>42895.482627314814</v>
      </c>
      <c r="B184" s="15">
        <v>117382</v>
      </c>
      <c r="C184" t="s">
        <v>891</v>
      </c>
      <c r="D184" t="s">
        <v>892</v>
      </c>
      <c r="E184" t="s">
        <v>893</v>
      </c>
      <c r="F184" s="15">
        <v>-300</v>
      </c>
      <c r="G184" t="s">
        <v>367</v>
      </c>
      <c r="H184" t="s">
        <v>64</v>
      </c>
      <c r="I184" t="s">
        <v>43</v>
      </c>
      <c r="J184">
        <f>VLOOKUP(B184,自助退!B:F,5,FALSE)</f>
        <v>300</v>
      </c>
      <c r="K184" s="38" t="str">
        <f t="shared" si="2"/>
        <v/>
      </c>
    </row>
    <row r="185" spans="1:11" ht="14.25">
      <c r="A185" s="53">
        <v>42895.487523148149</v>
      </c>
      <c r="B185" s="15">
        <v>117588</v>
      </c>
      <c r="C185" t="s">
        <v>894</v>
      </c>
      <c r="D185" t="s">
        <v>660</v>
      </c>
      <c r="E185" t="s">
        <v>661</v>
      </c>
      <c r="F185" s="15">
        <v>-500</v>
      </c>
      <c r="G185" t="s">
        <v>367</v>
      </c>
      <c r="H185" t="s">
        <v>459</v>
      </c>
      <c r="I185" t="s">
        <v>43</v>
      </c>
      <c r="J185">
        <f>VLOOKUP(B185,自助退!B:F,5,FALSE)</f>
        <v>500</v>
      </c>
      <c r="K185" s="38" t="str">
        <f t="shared" si="2"/>
        <v/>
      </c>
    </row>
    <row r="186" spans="1:11" ht="14.25">
      <c r="A186" s="53">
        <v>42895.494375000002</v>
      </c>
      <c r="B186" s="15">
        <v>117895</v>
      </c>
      <c r="C186" t="s">
        <v>895</v>
      </c>
      <c r="D186" t="s">
        <v>896</v>
      </c>
      <c r="E186" t="s">
        <v>897</v>
      </c>
      <c r="F186" s="15">
        <v>-203</v>
      </c>
      <c r="G186" t="s">
        <v>367</v>
      </c>
      <c r="H186" t="s">
        <v>486</v>
      </c>
      <c r="I186" t="s">
        <v>43</v>
      </c>
      <c r="J186">
        <f>VLOOKUP(B186,自助退!B:F,5,FALSE)</f>
        <v>203</v>
      </c>
      <c r="K186" s="38" t="str">
        <f t="shared" si="2"/>
        <v/>
      </c>
    </row>
    <row r="187" spans="1:11" ht="14.25">
      <c r="A187" s="53">
        <v>42895.495439814818</v>
      </c>
      <c r="B187" s="15">
        <v>117940</v>
      </c>
      <c r="C187" t="s">
        <v>898</v>
      </c>
      <c r="D187" t="s">
        <v>899</v>
      </c>
      <c r="E187" t="s">
        <v>900</v>
      </c>
      <c r="F187" s="15">
        <v>-94</v>
      </c>
      <c r="G187" t="s">
        <v>367</v>
      </c>
      <c r="H187" t="s">
        <v>562</v>
      </c>
      <c r="I187" t="s">
        <v>43</v>
      </c>
      <c r="J187">
        <f>VLOOKUP(B187,自助退!B:F,5,FALSE)</f>
        <v>94</v>
      </c>
      <c r="K187" s="38" t="str">
        <f t="shared" si="2"/>
        <v/>
      </c>
    </row>
    <row r="188" spans="1:11" ht="14.25">
      <c r="A188" s="53">
        <v>42895.502384259256</v>
      </c>
      <c r="B188" s="15">
        <v>118148</v>
      </c>
      <c r="C188" t="s">
        <v>901</v>
      </c>
      <c r="D188" t="s">
        <v>902</v>
      </c>
      <c r="E188" t="s">
        <v>903</v>
      </c>
      <c r="F188" s="15">
        <v>-155</v>
      </c>
      <c r="G188" t="s">
        <v>367</v>
      </c>
      <c r="H188" t="s">
        <v>429</v>
      </c>
      <c r="I188" t="s">
        <v>43</v>
      </c>
      <c r="J188">
        <f>VLOOKUP(B188,自助退!B:F,5,FALSE)</f>
        <v>155</v>
      </c>
      <c r="K188" s="38" t="str">
        <f t="shared" si="2"/>
        <v/>
      </c>
    </row>
    <row r="189" spans="1:11" ht="14.25">
      <c r="A189" s="53">
        <v>42895.504606481481</v>
      </c>
      <c r="B189" s="15">
        <v>118195</v>
      </c>
      <c r="D189" t="s">
        <v>904</v>
      </c>
      <c r="E189" t="s">
        <v>905</v>
      </c>
      <c r="F189" s="15">
        <v>-1300</v>
      </c>
      <c r="G189" t="s">
        <v>367</v>
      </c>
      <c r="H189" t="s">
        <v>443</v>
      </c>
      <c r="I189" t="s">
        <v>73</v>
      </c>
      <c r="J189">
        <f>VLOOKUP(B189,自助退!B:F,5,FALSE)</f>
        <v>1300</v>
      </c>
      <c r="K189" s="38" t="str">
        <f t="shared" si="2"/>
        <v/>
      </c>
    </row>
    <row r="190" spans="1:11" ht="14.25">
      <c r="A190" s="53">
        <v>42895.511886574073</v>
      </c>
      <c r="B190" s="15">
        <v>118302</v>
      </c>
      <c r="C190" t="s">
        <v>245</v>
      </c>
      <c r="D190" t="s">
        <v>715</v>
      </c>
      <c r="E190" t="s">
        <v>716</v>
      </c>
      <c r="F190" s="15">
        <v>-506</v>
      </c>
      <c r="G190" t="s">
        <v>367</v>
      </c>
      <c r="H190" t="s">
        <v>497</v>
      </c>
      <c r="I190" t="s">
        <v>73</v>
      </c>
      <c r="J190">
        <f>VLOOKUP(B190,自助退!B:F,5,FALSE)</f>
        <v>506</v>
      </c>
      <c r="K190" s="38" t="str">
        <f t="shared" si="2"/>
        <v/>
      </c>
    </row>
    <row r="191" spans="1:11" ht="14.25">
      <c r="A191" s="53">
        <v>42895.513773148145</v>
      </c>
      <c r="B191" s="15">
        <v>118340</v>
      </c>
      <c r="D191" t="s">
        <v>906</v>
      </c>
      <c r="E191" t="s">
        <v>907</v>
      </c>
      <c r="F191" s="15">
        <v>-496</v>
      </c>
      <c r="G191" t="s">
        <v>367</v>
      </c>
      <c r="H191" t="s">
        <v>483</v>
      </c>
      <c r="I191" t="s">
        <v>73</v>
      </c>
      <c r="J191">
        <f>VLOOKUP(B191,自助退!B:F,5,FALSE)</f>
        <v>496</v>
      </c>
      <c r="K191" s="38" t="str">
        <f t="shared" si="2"/>
        <v/>
      </c>
    </row>
    <row r="192" spans="1:11" ht="14.25">
      <c r="A192" s="53">
        <v>42895.539803240739</v>
      </c>
      <c r="B192" s="15">
        <v>118548</v>
      </c>
      <c r="C192" t="s">
        <v>908</v>
      </c>
      <c r="D192" t="s">
        <v>909</v>
      </c>
      <c r="E192" t="s">
        <v>910</v>
      </c>
      <c r="F192" s="15">
        <v>-447</v>
      </c>
      <c r="G192" t="s">
        <v>367</v>
      </c>
      <c r="H192" t="s">
        <v>490</v>
      </c>
      <c r="I192" t="s">
        <v>43</v>
      </c>
      <c r="J192">
        <f>VLOOKUP(B192,自助退!B:F,5,FALSE)</f>
        <v>447</v>
      </c>
      <c r="K192" s="38" t="str">
        <f t="shared" si="2"/>
        <v/>
      </c>
    </row>
    <row r="193" spans="1:11" ht="14.25">
      <c r="A193" s="53">
        <v>42895.555821759262</v>
      </c>
      <c r="B193" s="15">
        <v>118662</v>
      </c>
      <c r="C193" t="s">
        <v>911</v>
      </c>
      <c r="D193" t="s">
        <v>912</v>
      </c>
      <c r="E193" t="s">
        <v>913</v>
      </c>
      <c r="F193" s="15">
        <v>-1</v>
      </c>
      <c r="G193" t="s">
        <v>367</v>
      </c>
      <c r="H193" t="s">
        <v>443</v>
      </c>
      <c r="I193" t="s">
        <v>43</v>
      </c>
      <c r="J193">
        <f>VLOOKUP(B193,自助退!B:F,5,FALSE)</f>
        <v>1</v>
      </c>
      <c r="K193" s="38" t="str">
        <f t="shared" si="2"/>
        <v/>
      </c>
    </row>
    <row r="194" spans="1:11" ht="14.25">
      <c r="A194" s="53">
        <v>42895.562685185185</v>
      </c>
      <c r="B194" s="15">
        <v>118729</v>
      </c>
      <c r="C194" t="s">
        <v>914</v>
      </c>
      <c r="D194" t="s">
        <v>915</v>
      </c>
      <c r="E194" t="s">
        <v>916</v>
      </c>
      <c r="F194" s="15">
        <v>-13</v>
      </c>
      <c r="G194" t="s">
        <v>367</v>
      </c>
      <c r="H194" t="s">
        <v>422</v>
      </c>
      <c r="I194" t="s">
        <v>43</v>
      </c>
      <c r="J194">
        <f>VLOOKUP(B194,自助退!B:F,5,FALSE)</f>
        <v>13</v>
      </c>
      <c r="K194" s="38" t="str">
        <f t="shared" si="2"/>
        <v/>
      </c>
    </row>
    <row r="195" spans="1:11" ht="14.25">
      <c r="A195" s="53">
        <v>42895.563356481478</v>
      </c>
      <c r="B195" s="15">
        <v>118736</v>
      </c>
      <c r="C195" t="s">
        <v>917</v>
      </c>
      <c r="D195" t="s">
        <v>918</v>
      </c>
      <c r="E195" t="s">
        <v>919</v>
      </c>
      <c r="F195" s="15">
        <v>-23</v>
      </c>
      <c r="G195" t="s">
        <v>367</v>
      </c>
      <c r="H195" t="s">
        <v>422</v>
      </c>
      <c r="I195" t="s">
        <v>43</v>
      </c>
      <c r="J195">
        <f>VLOOKUP(B195,自助退!B:F,5,FALSE)</f>
        <v>23</v>
      </c>
      <c r="K195" s="38" t="str">
        <f t="shared" ref="K195:K258" si="3">IF(F195=J195*-1,"",1)</f>
        <v/>
      </c>
    </row>
    <row r="196" spans="1:11" ht="14.25">
      <c r="A196" s="53">
        <v>42895.604710648149</v>
      </c>
      <c r="B196" s="15">
        <v>119822</v>
      </c>
      <c r="C196" t="s">
        <v>920</v>
      </c>
      <c r="D196" t="s">
        <v>921</v>
      </c>
      <c r="E196" t="s">
        <v>922</v>
      </c>
      <c r="F196" s="15">
        <v>-800</v>
      </c>
      <c r="G196" t="s">
        <v>367</v>
      </c>
      <c r="H196" t="s">
        <v>497</v>
      </c>
      <c r="I196" t="s">
        <v>43</v>
      </c>
      <c r="J196">
        <f>VLOOKUP(B196,自助退!B:F,5,FALSE)</f>
        <v>800</v>
      </c>
      <c r="K196" s="38" t="str">
        <f t="shared" si="3"/>
        <v/>
      </c>
    </row>
    <row r="197" spans="1:11" ht="14.25">
      <c r="A197" s="53">
        <v>42895.605416666665</v>
      </c>
      <c r="B197" s="15">
        <v>119855</v>
      </c>
      <c r="D197" t="s">
        <v>923</v>
      </c>
      <c r="E197" t="s">
        <v>924</v>
      </c>
      <c r="F197" s="15">
        <v>-889</v>
      </c>
      <c r="G197" t="s">
        <v>367</v>
      </c>
      <c r="H197" t="s">
        <v>633</v>
      </c>
      <c r="I197" t="s">
        <v>73</v>
      </c>
      <c r="J197">
        <f>VLOOKUP(B197,自助退!B:F,5,FALSE)</f>
        <v>889</v>
      </c>
      <c r="K197" s="38" t="str">
        <f t="shared" si="3"/>
        <v/>
      </c>
    </row>
    <row r="198" spans="1:11" ht="14.25">
      <c r="A198" s="53">
        <v>42895.608067129629</v>
      </c>
      <c r="B198" s="15">
        <v>120000</v>
      </c>
      <c r="C198" t="s">
        <v>925</v>
      </c>
      <c r="D198" t="s">
        <v>926</v>
      </c>
      <c r="E198" t="s">
        <v>927</v>
      </c>
      <c r="F198" s="15">
        <v>-844</v>
      </c>
      <c r="G198" t="s">
        <v>367</v>
      </c>
      <c r="H198" t="s">
        <v>497</v>
      </c>
      <c r="I198" t="s">
        <v>43</v>
      </c>
      <c r="J198">
        <f>VLOOKUP(B198,自助退!B:F,5,FALSE)</f>
        <v>844</v>
      </c>
      <c r="K198" s="38" t="str">
        <f t="shared" si="3"/>
        <v/>
      </c>
    </row>
    <row r="199" spans="1:11" ht="14.25">
      <c r="A199" s="53">
        <v>42895.611817129633</v>
      </c>
      <c r="B199" s="15">
        <v>120199</v>
      </c>
      <c r="C199" t="s">
        <v>928</v>
      </c>
      <c r="D199" t="s">
        <v>929</v>
      </c>
      <c r="E199" t="s">
        <v>930</v>
      </c>
      <c r="F199" s="15">
        <v>-370</v>
      </c>
      <c r="G199" t="s">
        <v>367</v>
      </c>
      <c r="H199" t="s">
        <v>452</v>
      </c>
      <c r="I199" t="s">
        <v>43</v>
      </c>
      <c r="J199">
        <f>VLOOKUP(B199,自助退!B:F,5,FALSE)</f>
        <v>370</v>
      </c>
      <c r="K199" s="38" t="str">
        <f t="shared" si="3"/>
        <v/>
      </c>
    </row>
    <row r="200" spans="1:11" ht="14.25">
      <c r="A200" s="53">
        <v>42895.612650462965</v>
      </c>
      <c r="B200" s="15">
        <v>120235</v>
      </c>
      <c r="C200" t="s">
        <v>931</v>
      </c>
      <c r="D200" t="s">
        <v>932</v>
      </c>
      <c r="E200" t="s">
        <v>933</v>
      </c>
      <c r="F200" s="15">
        <v>-800</v>
      </c>
      <c r="G200" t="s">
        <v>367</v>
      </c>
      <c r="H200" t="s">
        <v>452</v>
      </c>
      <c r="I200" t="s">
        <v>43</v>
      </c>
      <c r="J200">
        <f>VLOOKUP(B200,自助退!B:F,5,FALSE)</f>
        <v>800</v>
      </c>
      <c r="K200" s="38" t="str">
        <f t="shared" si="3"/>
        <v/>
      </c>
    </row>
    <row r="201" spans="1:11" ht="14.25">
      <c r="A201" s="53">
        <v>42895.621215277781</v>
      </c>
      <c r="B201" s="15">
        <v>120717</v>
      </c>
      <c r="C201" t="s">
        <v>245</v>
      </c>
      <c r="D201" t="s">
        <v>934</v>
      </c>
      <c r="E201" t="s">
        <v>935</v>
      </c>
      <c r="F201" s="15">
        <v>-138</v>
      </c>
      <c r="G201" t="s">
        <v>367</v>
      </c>
      <c r="H201" t="s">
        <v>469</v>
      </c>
      <c r="I201" t="s">
        <v>73</v>
      </c>
      <c r="J201">
        <f>VLOOKUP(B201,自助退!B:F,5,FALSE)</f>
        <v>138</v>
      </c>
      <c r="K201" s="38" t="str">
        <f t="shared" si="3"/>
        <v/>
      </c>
    </row>
    <row r="202" spans="1:11" ht="14.25">
      <c r="A202" s="53">
        <v>42895.624374999999</v>
      </c>
      <c r="B202" s="15">
        <v>120855</v>
      </c>
      <c r="C202" t="s">
        <v>936</v>
      </c>
      <c r="D202" t="s">
        <v>937</v>
      </c>
      <c r="E202" t="s">
        <v>938</v>
      </c>
      <c r="F202" s="15">
        <v>-152</v>
      </c>
      <c r="G202" t="s">
        <v>367</v>
      </c>
      <c r="H202" t="s">
        <v>432</v>
      </c>
      <c r="I202" t="s">
        <v>43</v>
      </c>
      <c r="J202">
        <f>VLOOKUP(B202,自助退!B:F,5,FALSE)</f>
        <v>152</v>
      </c>
      <c r="K202" s="38" t="str">
        <f t="shared" si="3"/>
        <v/>
      </c>
    </row>
    <row r="203" spans="1:11" ht="14.25">
      <c r="A203" s="53">
        <v>42895.643553240741</v>
      </c>
      <c r="B203" s="15">
        <v>121839</v>
      </c>
      <c r="C203" t="s">
        <v>245</v>
      </c>
      <c r="D203" t="s">
        <v>693</v>
      </c>
      <c r="E203" t="s">
        <v>694</v>
      </c>
      <c r="F203" s="15">
        <v>-5599</v>
      </c>
      <c r="G203" t="s">
        <v>367</v>
      </c>
      <c r="H203" t="s">
        <v>448</v>
      </c>
      <c r="I203" t="s">
        <v>73</v>
      </c>
      <c r="J203">
        <f>VLOOKUP(B203,自助退!B:F,5,FALSE)</f>
        <v>5599</v>
      </c>
      <c r="K203" s="38" t="str">
        <f t="shared" si="3"/>
        <v/>
      </c>
    </row>
    <row r="204" spans="1:11" ht="14.25">
      <c r="A204" s="53">
        <v>42895.644456018519</v>
      </c>
      <c r="B204" s="15">
        <v>121894</v>
      </c>
      <c r="C204" t="s">
        <v>245</v>
      </c>
      <c r="D204" t="s">
        <v>702</v>
      </c>
      <c r="E204" t="s">
        <v>703</v>
      </c>
      <c r="F204" s="15">
        <v>-5819</v>
      </c>
      <c r="G204" t="s">
        <v>367</v>
      </c>
      <c r="H204" t="s">
        <v>448</v>
      </c>
      <c r="I204" t="s">
        <v>73</v>
      </c>
      <c r="J204">
        <f>VLOOKUP(B204,自助退!B:F,5,FALSE)</f>
        <v>5819</v>
      </c>
      <c r="K204" s="38" t="str">
        <f t="shared" si="3"/>
        <v/>
      </c>
    </row>
    <row r="205" spans="1:11" ht="14.25">
      <c r="A205" s="53">
        <v>42895.644953703704</v>
      </c>
      <c r="B205" s="15">
        <v>121941</v>
      </c>
      <c r="C205" t="s">
        <v>939</v>
      </c>
      <c r="D205" t="s">
        <v>940</v>
      </c>
      <c r="E205" t="s">
        <v>941</v>
      </c>
      <c r="F205" s="15">
        <v>-20</v>
      </c>
      <c r="G205" t="s">
        <v>367</v>
      </c>
      <c r="H205" t="s">
        <v>422</v>
      </c>
      <c r="I205" t="s">
        <v>43</v>
      </c>
      <c r="J205">
        <f>VLOOKUP(B205,自助退!B:F,5,FALSE)</f>
        <v>20</v>
      </c>
      <c r="K205" s="38" t="str">
        <f t="shared" si="3"/>
        <v/>
      </c>
    </row>
    <row r="206" spans="1:11" ht="14.25">
      <c r="A206" s="53">
        <v>42895.644976851851</v>
      </c>
      <c r="B206" s="15">
        <v>121946</v>
      </c>
      <c r="C206" t="s">
        <v>245</v>
      </c>
      <c r="D206" t="s">
        <v>942</v>
      </c>
      <c r="E206" t="s">
        <v>943</v>
      </c>
      <c r="F206" s="15">
        <v>-1000</v>
      </c>
      <c r="G206" t="s">
        <v>367</v>
      </c>
      <c r="H206" t="s">
        <v>483</v>
      </c>
      <c r="I206" t="s">
        <v>73</v>
      </c>
      <c r="J206">
        <f>VLOOKUP(B206,自助退!B:F,5,FALSE)</f>
        <v>1000</v>
      </c>
      <c r="K206" s="38" t="str">
        <f t="shared" si="3"/>
        <v/>
      </c>
    </row>
    <row r="207" spans="1:11" ht="14.25">
      <c r="A207" s="53">
        <v>42895.646817129629</v>
      </c>
      <c r="B207" s="15">
        <v>122048</v>
      </c>
      <c r="C207" t="s">
        <v>944</v>
      </c>
      <c r="D207" t="s">
        <v>945</v>
      </c>
      <c r="E207" t="s">
        <v>946</v>
      </c>
      <c r="F207" s="15">
        <v>-32</v>
      </c>
      <c r="G207" t="s">
        <v>367</v>
      </c>
      <c r="H207" t="s">
        <v>947</v>
      </c>
      <c r="I207" t="s">
        <v>43</v>
      </c>
      <c r="J207">
        <f>VLOOKUP(B207,自助退!B:F,5,FALSE)</f>
        <v>32</v>
      </c>
      <c r="K207" s="38" t="str">
        <f t="shared" si="3"/>
        <v/>
      </c>
    </row>
    <row r="208" spans="1:11" ht="14.25">
      <c r="A208" s="53">
        <v>42895.64775462963</v>
      </c>
      <c r="B208" s="15">
        <v>122086</v>
      </c>
      <c r="C208" t="s">
        <v>948</v>
      </c>
      <c r="D208" t="s">
        <v>949</v>
      </c>
      <c r="E208" t="s">
        <v>950</v>
      </c>
      <c r="F208" s="15">
        <v>-44</v>
      </c>
      <c r="G208" t="s">
        <v>367</v>
      </c>
      <c r="H208" t="s">
        <v>299</v>
      </c>
      <c r="I208" t="s">
        <v>43</v>
      </c>
      <c r="J208">
        <f>VLOOKUP(B208,自助退!B:F,5,FALSE)</f>
        <v>44</v>
      </c>
      <c r="K208" s="38" t="str">
        <f t="shared" si="3"/>
        <v/>
      </c>
    </row>
    <row r="209" spans="1:11" ht="14.25">
      <c r="A209" s="53">
        <v>42895.650127314817</v>
      </c>
      <c r="B209" s="15">
        <v>122199</v>
      </c>
      <c r="C209" t="s">
        <v>951</v>
      </c>
      <c r="D209" t="s">
        <v>952</v>
      </c>
      <c r="E209" t="s">
        <v>953</v>
      </c>
      <c r="F209" s="15">
        <v>-569</v>
      </c>
      <c r="G209" t="s">
        <v>367</v>
      </c>
      <c r="H209" t="s">
        <v>452</v>
      </c>
      <c r="I209" t="s">
        <v>43</v>
      </c>
      <c r="J209">
        <f>VLOOKUP(B209,自助退!B:F,5,FALSE)</f>
        <v>569</v>
      </c>
      <c r="K209" s="38" t="str">
        <f t="shared" si="3"/>
        <v/>
      </c>
    </row>
    <row r="210" spans="1:11" ht="14.25">
      <c r="A210" s="53">
        <v>42895.650740740741</v>
      </c>
      <c r="B210" s="15">
        <v>122232</v>
      </c>
      <c r="C210" t="s">
        <v>954</v>
      </c>
      <c r="D210" t="s">
        <v>955</v>
      </c>
      <c r="E210" t="s">
        <v>956</v>
      </c>
      <c r="F210" s="15">
        <v>-811</v>
      </c>
      <c r="G210" t="s">
        <v>367</v>
      </c>
      <c r="H210" t="s">
        <v>452</v>
      </c>
      <c r="I210" t="s">
        <v>43</v>
      </c>
      <c r="J210">
        <f>VLOOKUP(B210,自助退!B:F,5,FALSE)</f>
        <v>811</v>
      </c>
      <c r="K210" s="38" t="str">
        <f t="shared" si="3"/>
        <v/>
      </c>
    </row>
    <row r="211" spans="1:11" ht="14.25">
      <c r="A211" s="53">
        <v>42895.654490740744</v>
      </c>
      <c r="B211" s="15">
        <v>122398</v>
      </c>
      <c r="C211" t="s">
        <v>245</v>
      </c>
      <c r="D211" t="s">
        <v>957</v>
      </c>
      <c r="E211" t="s">
        <v>958</v>
      </c>
      <c r="F211" s="15">
        <v>-1900</v>
      </c>
      <c r="G211" t="s">
        <v>367</v>
      </c>
      <c r="H211" t="s">
        <v>539</v>
      </c>
      <c r="I211" t="s">
        <v>73</v>
      </c>
      <c r="J211">
        <f>VLOOKUP(B211,自助退!B:F,5,FALSE)</f>
        <v>1900</v>
      </c>
      <c r="K211" s="38" t="str">
        <f t="shared" si="3"/>
        <v/>
      </c>
    </row>
    <row r="212" spans="1:11" ht="14.25">
      <c r="A212" s="53">
        <v>42895.65552083333</v>
      </c>
      <c r="B212" s="15">
        <v>122439</v>
      </c>
      <c r="C212" t="s">
        <v>245</v>
      </c>
      <c r="D212" t="s">
        <v>959</v>
      </c>
      <c r="E212" t="s">
        <v>960</v>
      </c>
      <c r="F212" s="15">
        <v>-500</v>
      </c>
      <c r="G212" t="s">
        <v>367</v>
      </c>
      <c r="H212" t="s">
        <v>539</v>
      </c>
      <c r="I212" t="s">
        <v>73</v>
      </c>
      <c r="J212">
        <f>VLOOKUP(B212,自助退!B:F,5,FALSE)</f>
        <v>500</v>
      </c>
      <c r="K212" s="38" t="str">
        <f t="shared" si="3"/>
        <v/>
      </c>
    </row>
    <row r="213" spans="1:11" ht="14.25">
      <c r="A213" s="53">
        <v>42895.656597222223</v>
      </c>
      <c r="B213" s="15">
        <v>122486</v>
      </c>
      <c r="C213" t="s">
        <v>245</v>
      </c>
      <c r="D213" t="s">
        <v>961</v>
      </c>
      <c r="E213" t="s">
        <v>962</v>
      </c>
      <c r="F213" s="15">
        <v>-7000</v>
      </c>
      <c r="G213" t="s">
        <v>367</v>
      </c>
      <c r="H213" t="s">
        <v>478</v>
      </c>
      <c r="I213" t="s">
        <v>73</v>
      </c>
      <c r="J213">
        <f>VLOOKUP(B213,自助退!B:F,5,FALSE)</f>
        <v>7000</v>
      </c>
      <c r="K213" s="38" t="str">
        <f t="shared" si="3"/>
        <v/>
      </c>
    </row>
    <row r="214" spans="1:11" ht="14.25">
      <c r="A214" s="53">
        <v>42895.660219907404</v>
      </c>
      <c r="B214" s="15">
        <v>122675</v>
      </c>
      <c r="C214" t="s">
        <v>963</v>
      </c>
      <c r="D214" t="s">
        <v>964</v>
      </c>
      <c r="E214" t="s">
        <v>965</v>
      </c>
      <c r="F214" s="15">
        <v>-459</v>
      </c>
      <c r="G214" t="s">
        <v>367</v>
      </c>
      <c r="H214" t="s">
        <v>458</v>
      </c>
      <c r="I214" t="s">
        <v>43</v>
      </c>
      <c r="J214">
        <f>VLOOKUP(B214,自助退!B:F,5,FALSE)</f>
        <v>459</v>
      </c>
      <c r="K214" s="38" t="str">
        <f t="shared" si="3"/>
        <v/>
      </c>
    </row>
    <row r="215" spans="1:11" ht="14.25">
      <c r="A215" s="53">
        <v>42895.665775462963</v>
      </c>
      <c r="B215" s="15">
        <v>122915</v>
      </c>
      <c r="C215" t="s">
        <v>245</v>
      </c>
      <c r="D215" t="s">
        <v>966</v>
      </c>
      <c r="E215" t="s">
        <v>967</v>
      </c>
      <c r="F215" s="15">
        <v>-1900</v>
      </c>
      <c r="G215" t="s">
        <v>367</v>
      </c>
      <c r="H215" t="s">
        <v>483</v>
      </c>
      <c r="I215" t="s">
        <v>73</v>
      </c>
      <c r="J215">
        <f>VLOOKUP(B215,自助退!B:F,5,FALSE)</f>
        <v>1900</v>
      </c>
      <c r="K215" s="38" t="str">
        <f t="shared" si="3"/>
        <v/>
      </c>
    </row>
    <row r="216" spans="1:11" ht="14.25">
      <c r="A216" s="53">
        <v>42895.681030092594</v>
      </c>
      <c r="B216" s="15">
        <v>123543</v>
      </c>
      <c r="C216" t="s">
        <v>968</v>
      </c>
      <c r="D216" t="s">
        <v>969</v>
      </c>
      <c r="E216" t="s">
        <v>970</v>
      </c>
      <c r="F216" s="15">
        <v>-400</v>
      </c>
      <c r="G216" t="s">
        <v>367</v>
      </c>
      <c r="H216" t="s">
        <v>458</v>
      </c>
      <c r="I216" t="s">
        <v>43</v>
      </c>
      <c r="J216">
        <f>VLOOKUP(B216,自助退!B:F,5,FALSE)</f>
        <v>400</v>
      </c>
      <c r="K216" s="38" t="str">
        <f t="shared" si="3"/>
        <v/>
      </c>
    </row>
    <row r="217" spans="1:11" ht="14.25">
      <c r="A217" s="53">
        <v>42895.690636574072</v>
      </c>
      <c r="B217" s="15">
        <v>124013</v>
      </c>
      <c r="C217" t="s">
        <v>245</v>
      </c>
      <c r="D217" t="s">
        <v>971</v>
      </c>
      <c r="E217" t="s">
        <v>972</v>
      </c>
      <c r="F217" s="15">
        <v>-66</v>
      </c>
      <c r="G217" t="s">
        <v>367</v>
      </c>
      <c r="H217" t="s">
        <v>738</v>
      </c>
      <c r="I217" t="s">
        <v>73</v>
      </c>
      <c r="J217">
        <f>VLOOKUP(B217,自助退!B:F,5,FALSE)</f>
        <v>66</v>
      </c>
      <c r="K217" s="38" t="str">
        <f t="shared" si="3"/>
        <v/>
      </c>
    </row>
    <row r="218" spans="1:11" ht="14.25">
      <c r="A218" s="53">
        <v>42895.691516203704</v>
      </c>
      <c r="B218" s="15">
        <v>124056</v>
      </c>
      <c r="C218" t="s">
        <v>245</v>
      </c>
      <c r="D218" t="s">
        <v>973</v>
      </c>
      <c r="E218" t="s">
        <v>974</v>
      </c>
      <c r="F218" s="15">
        <v>-868</v>
      </c>
      <c r="G218" t="s">
        <v>367</v>
      </c>
      <c r="H218" t="s">
        <v>448</v>
      </c>
      <c r="I218" t="s">
        <v>73</v>
      </c>
      <c r="J218">
        <f>VLOOKUP(B218,自助退!B:F,5,FALSE)</f>
        <v>868</v>
      </c>
      <c r="K218" s="38" t="str">
        <f t="shared" si="3"/>
        <v/>
      </c>
    </row>
    <row r="219" spans="1:11" ht="14.25">
      <c r="A219" s="53">
        <v>42895.705451388887</v>
      </c>
      <c r="B219" s="15">
        <v>124544</v>
      </c>
      <c r="D219" t="s">
        <v>975</v>
      </c>
      <c r="E219" t="s">
        <v>976</v>
      </c>
      <c r="F219" s="15">
        <v>-1760</v>
      </c>
      <c r="G219" t="s">
        <v>367</v>
      </c>
      <c r="H219" t="s">
        <v>443</v>
      </c>
      <c r="I219" t="s">
        <v>73</v>
      </c>
      <c r="J219">
        <f>VLOOKUP(B219,自助退!B:F,5,FALSE)</f>
        <v>1760</v>
      </c>
      <c r="K219" s="38" t="str">
        <f t="shared" si="3"/>
        <v/>
      </c>
    </row>
    <row r="220" spans="1:11" ht="14.25">
      <c r="A220" s="53">
        <v>42895.707152777781</v>
      </c>
      <c r="B220" s="15">
        <v>124602</v>
      </c>
      <c r="C220" t="s">
        <v>977</v>
      </c>
      <c r="D220" t="s">
        <v>978</v>
      </c>
      <c r="E220" t="s">
        <v>979</v>
      </c>
      <c r="F220" s="15">
        <v>-603</v>
      </c>
      <c r="G220" t="s">
        <v>367</v>
      </c>
      <c r="H220" t="s">
        <v>452</v>
      </c>
      <c r="I220" t="s">
        <v>43</v>
      </c>
      <c r="J220">
        <f>VLOOKUP(B220,自助退!B:F,5,FALSE)</f>
        <v>603</v>
      </c>
      <c r="K220" s="38" t="str">
        <f t="shared" si="3"/>
        <v/>
      </c>
    </row>
    <row r="221" spans="1:11" ht="14.25">
      <c r="A221" s="53">
        <v>42895.711238425924</v>
      </c>
      <c r="B221" s="15">
        <v>124743</v>
      </c>
      <c r="D221" t="s">
        <v>980</v>
      </c>
      <c r="E221" t="s">
        <v>981</v>
      </c>
      <c r="F221" s="15">
        <v>-800</v>
      </c>
      <c r="G221" t="s">
        <v>367</v>
      </c>
      <c r="H221" t="s">
        <v>947</v>
      </c>
      <c r="I221" t="s">
        <v>73</v>
      </c>
      <c r="J221">
        <f>VLOOKUP(B221,自助退!B:F,5,FALSE)</f>
        <v>800</v>
      </c>
      <c r="K221" s="38" t="str">
        <f t="shared" si="3"/>
        <v/>
      </c>
    </row>
    <row r="222" spans="1:11" ht="14.25">
      <c r="A222" s="53">
        <v>42895.711585648147</v>
      </c>
      <c r="B222" s="15">
        <v>124755</v>
      </c>
      <c r="C222" t="s">
        <v>982</v>
      </c>
      <c r="D222" t="s">
        <v>983</v>
      </c>
      <c r="E222" t="s">
        <v>984</v>
      </c>
      <c r="F222" s="15">
        <v>-411</v>
      </c>
      <c r="G222" t="s">
        <v>367</v>
      </c>
      <c r="H222" t="s">
        <v>443</v>
      </c>
      <c r="I222" t="s">
        <v>43</v>
      </c>
      <c r="J222">
        <f>VLOOKUP(B222,自助退!B:F,5,FALSE)</f>
        <v>411</v>
      </c>
      <c r="K222" s="38" t="str">
        <f t="shared" si="3"/>
        <v/>
      </c>
    </row>
    <row r="223" spans="1:11" ht="14.25">
      <c r="A223" s="53">
        <v>42895.714571759258</v>
      </c>
      <c r="B223" s="15">
        <v>124856</v>
      </c>
      <c r="C223" t="s">
        <v>245</v>
      </c>
      <c r="D223" t="s">
        <v>40</v>
      </c>
      <c r="E223" t="s">
        <v>79</v>
      </c>
      <c r="F223" s="15">
        <v>-370</v>
      </c>
      <c r="G223" t="s">
        <v>367</v>
      </c>
      <c r="H223" t="s">
        <v>443</v>
      </c>
      <c r="I223" t="s">
        <v>73</v>
      </c>
      <c r="J223">
        <f>VLOOKUP(B223,自助退!B:F,5,FALSE)</f>
        <v>370</v>
      </c>
      <c r="K223" s="38" t="str">
        <f t="shared" si="3"/>
        <v/>
      </c>
    </row>
    <row r="224" spans="1:11" ht="14.25">
      <c r="A224" s="53">
        <v>42895.720891203702</v>
      </c>
      <c r="B224" s="15">
        <v>125027</v>
      </c>
      <c r="C224" t="s">
        <v>245</v>
      </c>
      <c r="D224" t="s">
        <v>985</v>
      </c>
      <c r="E224" t="s">
        <v>986</v>
      </c>
      <c r="F224" s="15">
        <v>-41</v>
      </c>
      <c r="G224" t="s">
        <v>367</v>
      </c>
      <c r="H224" t="s">
        <v>562</v>
      </c>
      <c r="I224" t="s">
        <v>73</v>
      </c>
      <c r="J224">
        <f>VLOOKUP(B224,自助退!B:F,5,FALSE)</f>
        <v>41</v>
      </c>
      <c r="K224" s="38" t="str">
        <f t="shared" si="3"/>
        <v/>
      </c>
    </row>
    <row r="225" spans="1:11" ht="14.25">
      <c r="A225" s="53">
        <v>42895.72797453704</v>
      </c>
      <c r="B225" s="15">
        <v>125191</v>
      </c>
      <c r="C225" t="s">
        <v>245</v>
      </c>
      <c r="D225" t="s">
        <v>987</v>
      </c>
      <c r="E225" t="s">
        <v>988</v>
      </c>
      <c r="F225" s="15">
        <v>-400</v>
      </c>
      <c r="G225" t="s">
        <v>367</v>
      </c>
      <c r="H225" t="s">
        <v>424</v>
      </c>
      <c r="I225" t="s">
        <v>73</v>
      </c>
      <c r="J225">
        <f>VLOOKUP(B225,自助退!B:F,5,FALSE)</f>
        <v>400</v>
      </c>
      <c r="K225" s="38" t="str">
        <f t="shared" si="3"/>
        <v/>
      </c>
    </row>
    <row r="226" spans="1:11" ht="14.25">
      <c r="A226" s="53">
        <v>42895.730983796297</v>
      </c>
      <c r="B226" s="15">
        <v>125249</v>
      </c>
      <c r="C226" t="s">
        <v>989</v>
      </c>
      <c r="D226" t="s">
        <v>306</v>
      </c>
      <c r="E226" t="s">
        <v>307</v>
      </c>
      <c r="F226" s="15">
        <v>-1000</v>
      </c>
      <c r="G226" t="s">
        <v>367</v>
      </c>
      <c r="H226" t="s">
        <v>69</v>
      </c>
      <c r="I226" t="s">
        <v>43</v>
      </c>
      <c r="J226">
        <f>VLOOKUP(B226,自助退!B:F,5,FALSE)</f>
        <v>1000</v>
      </c>
      <c r="K226" s="38" t="str">
        <f t="shared" si="3"/>
        <v/>
      </c>
    </row>
    <row r="227" spans="1:11" ht="14.25">
      <c r="A227" s="53">
        <v>42895.737280092595</v>
      </c>
      <c r="B227" s="15">
        <v>125318</v>
      </c>
      <c r="D227" t="s">
        <v>990</v>
      </c>
      <c r="E227" t="s">
        <v>991</v>
      </c>
      <c r="F227" s="15">
        <v>-833</v>
      </c>
      <c r="G227" t="s">
        <v>367</v>
      </c>
      <c r="H227" t="s">
        <v>422</v>
      </c>
      <c r="I227" t="s">
        <v>73</v>
      </c>
      <c r="J227">
        <f>VLOOKUP(B227,自助退!B:F,5,FALSE)</f>
        <v>833</v>
      </c>
      <c r="K227" s="38" t="str">
        <f t="shared" si="3"/>
        <v/>
      </c>
    </row>
    <row r="228" spans="1:11" ht="14.25">
      <c r="A228" s="53">
        <v>42895.763657407406</v>
      </c>
      <c r="B228" s="15">
        <v>125546</v>
      </c>
      <c r="C228" t="s">
        <v>992</v>
      </c>
      <c r="D228" t="s">
        <v>711</v>
      </c>
      <c r="E228" t="s">
        <v>712</v>
      </c>
      <c r="F228" s="15">
        <v>-600</v>
      </c>
      <c r="G228" t="s">
        <v>367</v>
      </c>
      <c r="H228" t="s">
        <v>497</v>
      </c>
      <c r="I228" t="s">
        <v>43</v>
      </c>
      <c r="J228">
        <f>VLOOKUP(B228,自助退!B:F,5,FALSE)</f>
        <v>600</v>
      </c>
      <c r="K228" s="38" t="str">
        <f t="shared" si="3"/>
        <v/>
      </c>
    </row>
    <row r="229" spans="1:11" ht="14.25">
      <c r="A229" s="53">
        <v>42895.803506944445</v>
      </c>
      <c r="B229" s="15">
        <v>125697</v>
      </c>
      <c r="C229" t="s">
        <v>245</v>
      </c>
      <c r="D229" t="s">
        <v>993</v>
      </c>
      <c r="E229" t="s">
        <v>994</v>
      </c>
      <c r="F229" s="15">
        <v>-382</v>
      </c>
      <c r="G229" t="s">
        <v>367</v>
      </c>
      <c r="H229" t="s">
        <v>422</v>
      </c>
      <c r="I229" t="s">
        <v>73</v>
      </c>
      <c r="J229">
        <f>VLOOKUP(B229,自助退!B:F,5,FALSE)</f>
        <v>382</v>
      </c>
      <c r="K229" s="38" t="str">
        <f t="shared" si="3"/>
        <v/>
      </c>
    </row>
    <row r="230" spans="1:11" ht="14.25">
      <c r="A230" s="53">
        <v>42895.883379629631</v>
      </c>
      <c r="B230" s="15">
        <v>125920</v>
      </c>
      <c r="C230" t="s">
        <v>995</v>
      </c>
      <c r="D230" t="s">
        <v>996</v>
      </c>
      <c r="E230" t="s">
        <v>997</v>
      </c>
      <c r="F230" s="15">
        <v>-454</v>
      </c>
      <c r="G230" t="s">
        <v>367</v>
      </c>
      <c r="H230" t="s">
        <v>508</v>
      </c>
      <c r="I230" t="s">
        <v>43</v>
      </c>
      <c r="J230">
        <f>VLOOKUP(B230,自助退!B:F,5,FALSE)</f>
        <v>454</v>
      </c>
      <c r="K230" s="38" t="str">
        <f t="shared" si="3"/>
        <v/>
      </c>
    </row>
    <row r="231" spans="1:11" ht="14.25">
      <c r="A231" s="53">
        <v>42895.952534722222</v>
      </c>
      <c r="B231" s="15">
        <v>126061</v>
      </c>
      <c r="C231" t="s">
        <v>998</v>
      </c>
      <c r="D231" t="s">
        <v>999</v>
      </c>
      <c r="E231" t="s">
        <v>440</v>
      </c>
      <c r="F231" s="15">
        <v>-100</v>
      </c>
      <c r="G231" t="s">
        <v>367</v>
      </c>
      <c r="H231" t="s">
        <v>63</v>
      </c>
      <c r="I231" t="s">
        <v>43</v>
      </c>
      <c r="J231">
        <f>VLOOKUP(B231,自助退!B:F,5,FALSE)</f>
        <v>100</v>
      </c>
      <c r="K231" s="38" t="str">
        <f t="shared" si="3"/>
        <v/>
      </c>
    </row>
    <row r="232" spans="1:11" ht="14.25">
      <c r="A232" s="53">
        <v>42896.111504629633</v>
      </c>
      <c r="B232" s="15">
        <v>126292</v>
      </c>
      <c r="C232" t="s">
        <v>1000</v>
      </c>
      <c r="D232" t="s">
        <v>1001</v>
      </c>
      <c r="E232" t="s">
        <v>1002</v>
      </c>
      <c r="F232" s="15">
        <v>-7000</v>
      </c>
      <c r="G232" t="s">
        <v>367</v>
      </c>
      <c r="H232" t="s">
        <v>497</v>
      </c>
      <c r="I232" t="s">
        <v>43</v>
      </c>
      <c r="J232">
        <f>VLOOKUP(B232,自助退!B:F,5,FALSE)</f>
        <v>7000</v>
      </c>
      <c r="K232" s="38" t="str">
        <f t="shared" si="3"/>
        <v/>
      </c>
    </row>
    <row r="233" spans="1:11" ht="14.25">
      <c r="A233" s="53">
        <v>42896.315451388888</v>
      </c>
      <c r="B233" s="15">
        <v>126547</v>
      </c>
      <c r="C233" t="s">
        <v>245</v>
      </c>
      <c r="D233" t="s">
        <v>826</v>
      </c>
      <c r="E233" t="s">
        <v>827</v>
      </c>
      <c r="F233" s="15">
        <v>-292</v>
      </c>
      <c r="G233" t="s">
        <v>367</v>
      </c>
      <c r="H233" t="s">
        <v>483</v>
      </c>
      <c r="I233" t="s">
        <v>73</v>
      </c>
      <c r="J233">
        <f>VLOOKUP(B233,自助退!B:F,5,FALSE)</f>
        <v>292</v>
      </c>
      <c r="K233" s="38" t="str">
        <f t="shared" si="3"/>
        <v/>
      </c>
    </row>
    <row r="234" spans="1:11" ht="14.25">
      <c r="A234" s="53">
        <v>42896.326111111113</v>
      </c>
      <c r="B234" s="15">
        <v>126680</v>
      </c>
      <c r="C234" t="s">
        <v>245</v>
      </c>
      <c r="D234" t="s">
        <v>453</v>
      </c>
      <c r="E234" t="s">
        <v>454</v>
      </c>
      <c r="F234" s="15">
        <v>-715</v>
      </c>
      <c r="G234" t="s">
        <v>367</v>
      </c>
      <c r="H234" t="s">
        <v>776</v>
      </c>
      <c r="I234" t="s">
        <v>73</v>
      </c>
      <c r="J234">
        <f>VLOOKUP(B234,自助退!B:F,5,FALSE)</f>
        <v>715</v>
      </c>
      <c r="K234" s="38" t="str">
        <f t="shared" si="3"/>
        <v/>
      </c>
    </row>
    <row r="235" spans="1:11" ht="14.25">
      <c r="A235" s="53">
        <v>42896.344513888886</v>
      </c>
      <c r="B235" s="15">
        <v>127045</v>
      </c>
      <c r="C235" t="s">
        <v>1003</v>
      </c>
      <c r="D235" t="s">
        <v>1004</v>
      </c>
      <c r="E235" t="s">
        <v>1005</v>
      </c>
      <c r="F235" s="15">
        <v>-606</v>
      </c>
      <c r="G235" t="s">
        <v>367</v>
      </c>
      <c r="H235" t="s">
        <v>429</v>
      </c>
      <c r="I235" t="s">
        <v>43</v>
      </c>
      <c r="J235">
        <f>VLOOKUP(B235,自助退!B:F,5,FALSE)</f>
        <v>606</v>
      </c>
      <c r="K235" s="38" t="str">
        <f t="shared" si="3"/>
        <v/>
      </c>
    </row>
    <row r="236" spans="1:11" ht="14.25">
      <c r="A236" s="53">
        <v>42896.366678240738</v>
      </c>
      <c r="B236" s="15">
        <v>127966</v>
      </c>
      <c r="C236" t="s">
        <v>1006</v>
      </c>
      <c r="D236" t="s">
        <v>1007</v>
      </c>
      <c r="E236" t="s">
        <v>1008</v>
      </c>
      <c r="F236" s="15">
        <v>-2200</v>
      </c>
      <c r="G236" t="s">
        <v>367</v>
      </c>
      <c r="H236" t="s">
        <v>497</v>
      </c>
      <c r="I236" t="s">
        <v>43</v>
      </c>
      <c r="J236">
        <f>VLOOKUP(B236,自助退!B:F,5,FALSE)</f>
        <v>2200</v>
      </c>
      <c r="K236" s="38" t="str">
        <f t="shared" si="3"/>
        <v/>
      </c>
    </row>
    <row r="237" spans="1:11" ht="14.25">
      <c r="A237" s="53">
        <v>42896.369652777779</v>
      </c>
      <c r="B237" s="15">
        <v>128074</v>
      </c>
      <c r="D237" t="s">
        <v>1009</v>
      </c>
      <c r="E237" t="s">
        <v>1010</v>
      </c>
      <c r="F237" s="15">
        <v>-600</v>
      </c>
      <c r="G237" t="s">
        <v>367</v>
      </c>
      <c r="H237" t="s">
        <v>422</v>
      </c>
      <c r="I237" t="s">
        <v>73</v>
      </c>
      <c r="J237">
        <f>VLOOKUP(B237,自助退!B:F,5,FALSE)</f>
        <v>600</v>
      </c>
      <c r="K237" s="38" t="str">
        <f t="shared" si="3"/>
        <v/>
      </c>
    </row>
    <row r="238" spans="1:11" ht="14.25">
      <c r="A238" s="53">
        <v>42896.373749999999</v>
      </c>
      <c r="B238" s="15">
        <v>128262</v>
      </c>
      <c r="C238" t="s">
        <v>1011</v>
      </c>
      <c r="D238" t="s">
        <v>1012</v>
      </c>
      <c r="E238" t="s">
        <v>1013</v>
      </c>
      <c r="F238" s="15">
        <v>-240</v>
      </c>
      <c r="G238" t="s">
        <v>367</v>
      </c>
      <c r="H238" t="s">
        <v>478</v>
      </c>
      <c r="I238" t="s">
        <v>43</v>
      </c>
      <c r="J238">
        <f>VLOOKUP(B238,自助退!B:F,5,FALSE)</f>
        <v>240</v>
      </c>
      <c r="K238" s="38" t="str">
        <f t="shared" si="3"/>
        <v/>
      </c>
    </row>
    <row r="239" spans="1:11" ht="14.25">
      <c r="A239" s="53">
        <v>42896.38</v>
      </c>
      <c r="B239" s="15">
        <v>128516</v>
      </c>
      <c r="C239" t="s">
        <v>1014</v>
      </c>
      <c r="D239" t="s">
        <v>115</v>
      </c>
      <c r="E239" t="s">
        <v>116</v>
      </c>
      <c r="F239" s="15">
        <v>-3200</v>
      </c>
      <c r="G239" t="s">
        <v>367</v>
      </c>
      <c r="H239" t="s">
        <v>443</v>
      </c>
      <c r="I239" t="s">
        <v>43</v>
      </c>
      <c r="J239">
        <f>VLOOKUP(B239,自助退!B:F,5,FALSE)</f>
        <v>3200</v>
      </c>
      <c r="K239" s="38" t="str">
        <f t="shared" si="3"/>
        <v/>
      </c>
    </row>
    <row r="240" spans="1:11" ht="14.25">
      <c r="A240" s="53">
        <v>42896.387789351851</v>
      </c>
      <c r="B240" s="15">
        <v>128803</v>
      </c>
      <c r="C240" t="s">
        <v>1015</v>
      </c>
      <c r="D240" t="s">
        <v>1016</v>
      </c>
      <c r="E240" t="s">
        <v>1017</v>
      </c>
      <c r="F240" s="15">
        <v>-10</v>
      </c>
      <c r="G240" t="s">
        <v>367</v>
      </c>
      <c r="H240" t="s">
        <v>738</v>
      </c>
      <c r="I240" t="s">
        <v>43</v>
      </c>
      <c r="J240">
        <f>VLOOKUP(B240,自助退!B:F,5,FALSE)</f>
        <v>10</v>
      </c>
      <c r="K240" s="38" t="str">
        <f t="shared" si="3"/>
        <v/>
      </c>
    </row>
    <row r="241" spans="1:11" ht="14.25">
      <c r="A241" s="53">
        <v>42896.389537037037</v>
      </c>
      <c r="B241" s="15">
        <v>128863</v>
      </c>
      <c r="C241" t="s">
        <v>245</v>
      </c>
      <c r="D241" t="s">
        <v>1018</v>
      </c>
      <c r="E241" t="s">
        <v>1019</v>
      </c>
      <c r="F241" s="15">
        <v>-296</v>
      </c>
      <c r="G241" t="s">
        <v>367</v>
      </c>
      <c r="H241" t="s">
        <v>436</v>
      </c>
      <c r="I241" t="s">
        <v>73</v>
      </c>
      <c r="J241">
        <f>VLOOKUP(B241,自助退!B:F,5,FALSE)</f>
        <v>296</v>
      </c>
      <c r="K241" s="38" t="str">
        <f t="shared" si="3"/>
        <v/>
      </c>
    </row>
    <row r="242" spans="1:11" ht="14.25">
      <c r="A242" s="53">
        <v>42896.391851851855</v>
      </c>
      <c r="B242" s="15">
        <v>128971</v>
      </c>
      <c r="D242" t="s">
        <v>1020</v>
      </c>
      <c r="E242" t="s">
        <v>1021</v>
      </c>
      <c r="F242" s="15">
        <v>-5000</v>
      </c>
      <c r="G242" t="s">
        <v>367</v>
      </c>
      <c r="H242" t="s">
        <v>459</v>
      </c>
      <c r="I242" t="s">
        <v>73</v>
      </c>
      <c r="J242">
        <f>VLOOKUP(B242,自助退!B:F,5,FALSE)</f>
        <v>5000</v>
      </c>
      <c r="K242" s="38" t="str">
        <f t="shared" si="3"/>
        <v/>
      </c>
    </row>
    <row r="243" spans="1:11" ht="14.25">
      <c r="A243" s="53">
        <v>42896.418935185182</v>
      </c>
      <c r="B243" s="15">
        <v>130092</v>
      </c>
      <c r="D243" t="s">
        <v>1022</v>
      </c>
      <c r="E243" t="s">
        <v>1023</v>
      </c>
      <c r="F243" s="15">
        <v>-1000</v>
      </c>
      <c r="G243" t="s">
        <v>367</v>
      </c>
      <c r="H243" t="s">
        <v>47</v>
      </c>
      <c r="I243" t="s">
        <v>73</v>
      </c>
      <c r="J243">
        <f>VLOOKUP(B243,自助退!B:F,5,FALSE)</f>
        <v>1000</v>
      </c>
      <c r="K243" s="38" t="str">
        <f t="shared" si="3"/>
        <v/>
      </c>
    </row>
    <row r="244" spans="1:11" ht="14.25">
      <c r="A244" s="53">
        <v>42896.421203703707</v>
      </c>
      <c r="B244" s="15">
        <v>130169</v>
      </c>
      <c r="C244" t="s">
        <v>1024</v>
      </c>
      <c r="D244" t="s">
        <v>1025</v>
      </c>
      <c r="E244" t="s">
        <v>1026</v>
      </c>
      <c r="F244" s="15">
        <v>-523</v>
      </c>
      <c r="G244" t="s">
        <v>367</v>
      </c>
      <c r="H244" t="s">
        <v>58</v>
      </c>
      <c r="I244" t="s">
        <v>43</v>
      </c>
      <c r="J244">
        <f>VLOOKUP(B244,自助退!B:F,5,FALSE)</f>
        <v>523</v>
      </c>
      <c r="K244" s="38" t="str">
        <f t="shared" si="3"/>
        <v/>
      </c>
    </row>
    <row r="245" spans="1:11" ht="14.25">
      <c r="A245" s="53">
        <v>42896.421226851853</v>
      </c>
      <c r="B245" s="15">
        <v>130172</v>
      </c>
      <c r="C245" t="s">
        <v>1027</v>
      </c>
      <c r="D245" t="s">
        <v>1028</v>
      </c>
      <c r="E245" t="s">
        <v>1029</v>
      </c>
      <c r="F245" s="15">
        <v>-1200</v>
      </c>
      <c r="G245" t="s">
        <v>367</v>
      </c>
      <c r="H245" t="s">
        <v>497</v>
      </c>
      <c r="I245" t="s">
        <v>43</v>
      </c>
      <c r="J245">
        <f>VLOOKUP(B245,自助退!B:F,5,FALSE)</f>
        <v>1200</v>
      </c>
      <c r="K245" s="38" t="str">
        <f t="shared" si="3"/>
        <v/>
      </c>
    </row>
    <row r="246" spans="1:11" ht="14.25">
      <c r="A246" s="53">
        <v>42896.436979166669</v>
      </c>
      <c r="B246" s="15">
        <v>130733</v>
      </c>
      <c r="C246" t="s">
        <v>245</v>
      </c>
      <c r="D246" t="s">
        <v>1030</v>
      </c>
      <c r="E246" t="s">
        <v>1031</v>
      </c>
      <c r="F246" s="15">
        <v>-712</v>
      </c>
      <c r="G246" t="s">
        <v>367</v>
      </c>
      <c r="H246" t="s">
        <v>1032</v>
      </c>
      <c r="I246" t="s">
        <v>73</v>
      </c>
      <c r="J246">
        <f>VLOOKUP(B246,自助退!B:F,5,FALSE)</f>
        <v>712</v>
      </c>
      <c r="K246" s="38" t="str">
        <f t="shared" si="3"/>
        <v/>
      </c>
    </row>
    <row r="247" spans="1:11" ht="14.25">
      <c r="A247" s="53">
        <v>42896.441261574073</v>
      </c>
      <c r="B247" s="15">
        <v>130886</v>
      </c>
      <c r="C247" t="s">
        <v>1033</v>
      </c>
      <c r="D247" t="s">
        <v>104</v>
      </c>
      <c r="E247" t="s">
        <v>105</v>
      </c>
      <c r="F247" s="15">
        <v>-481</v>
      </c>
      <c r="G247" t="s">
        <v>367</v>
      </c>
      <c r="H247" t="s">
        <v>486</v>
      </c>
      <c r="I247" t="s">
        <v>43</v>
      </c>
      <c r="J247">
        <f>VLOOKUP(B247,自助退!B:F,5,FALSE)</f>
        <v>481</v>
      </c>
      <c r="K247" s="38" t="str">
        <f t="shared" si="3"/>
        <v/>
      </c>
    </row>
    <row r="248" spans="1:11" ht="14.25">
      <c r="A248" s="53">
        <v>42896.453136574077</v>
      </c>
      <c r="B248" s="15">
        <v>131299</v>
      </c>
      <c r="D248" t="s">
        <v>1034</v>
      </c>
      <c r="E248" t="s">
        <v>1035</v>
      </c>
      <c r="F248" s="15">
        <v>-500</v>
      </c>
      <c r="G248" t="s">
        <v>367</v>
      </c>
      <c r="H248" t="s">
        <v>432</v>
      </c>
      <c r="I248" t="s">
        <v>73</v>
      </c>
      <c r="J248">
        <f>VLOOKUP(B248,自助退!B:F,5,FALSE)</f>
        <v>500</v>
      </c>
      <c r="K248" s="38" t="str">
        <f t="shared" si="3"/>
        <v/>
      </c>
    </row>
    <row r="249" spans="1:11" ht="14.25">
      <c r="A249" s="53">
        <v>42896.453368055554</v>
      </c>
      <c r="B249" s="15">
        <v>131301</v>
      </c>
      <c r="D249" t="s">
        <v>1034</v>
      </c>
      <c r="E249" t="s">
        <v>1035</v>
      </c>
      <c r="F249" s="15">
        <v>-500</v>
      </c>
      <c r="G249" t="s">
        <v>367</v>
      </c>
      <c r="H249" t="s">
        <v>432</v>
      </c>
      <c r="I249" t="s">
        <v>73</v>
      </c>
      <c r="J249">
        <f>VLOOKUP(B249,自助退!B:F,5,FALSE)</f>
        <v>500</v>
      </c>
      <c r="K249" s="38" t="str">
        <f t="shared" si="3"/>
        <v/>
      </c>
    </row>
    <row r="250" spans="1:11" ht="14.25">
      <c r="A250" s="53">
        <v>42896.45380787037</v>
      </c>
      <c r="B250" s="15">
        <v>131311</v>
      </c>
      <c r="D250" t="s">
        <v>1034</v>
      </c>
      <c r="E250" t="s">
        <v>1035</v>
      </c>
      <c r="F250" s="15">
        <v>-700</v>
      </c>
      <c r="G250" t="s">
        <v>367</v>
      </c>
      <c r="H250" t="s">
        <v>432</v>
      </c>
      <c r="I250" t="s">
        <v>73</v>
      </c>
      <c r="J250">
        <f>VLOOKUP(B250,自助退!B:F,5,FALSE)</f>
        <v>700</v>
      </c>
      <c r="K250" s="38" t="str">
        <f t="shared" si="3"/>
        <v/>
      </c>
    </row>
    <row r="251" spans="1:11" ht="14.25">
      <c r="A251" s="53">
        <v>42896.463634259257</v>
      </c>
      <c r="B251" s="15">
        <v>131679</v>
      </c>
      <c r="C251" t="s">
        <v>245</v>
      </c>
      <c r="D251" t="s">
        <v>1036</v>
      </c>
      <c r="E251" t="s">
        <v>1037</v>
      </c>
      <c r="F251" s="15">
        <v>-140</v>
      </c>
      <c r="G251" t="s">
        <v>367</v>
      </c>
      <c r="H251" t="s">
        <v>432</v>
      </c>
      <c r="I251" t="s">
        <v>73</v>
      </c>
      <c r="J251">
        <f>VLOOKUP(B251,自助退!B:F,5,FALSE)</f>
        <v>140</v>
      </c>
      <c r="K251" s="38" t="str">
        <f t="shared" si="3"/>
        <v/>
      </c>
    </row>
    <row r="252" spans="1:11" ht="14.25">
      <c r="A252" s="53">
        <v>42896.477118055554</v>
      </c>
      <c r="B252" s="15">
        <v>132145</v>
      </c>
      <c r="C252" t="s">
        <v>245</v>
      </c>
      <c r="D252" t="s">
        <v>1038</v>
      </c>
      <c r="E252" t="s">
        <v>1039</v>
      </c>
      <c r="F252" s="15">
        <v>-1255</v>
      </c>
      <c r="G252" t="s">
        <v>367</v>
      </c>
      <c r="H252" t="s">
        <v>497</v>
      </c>
      <c r="I252" t="s">
        <v>73</v>
      </c>
      <c r="J252">
        <f>VLOOKUP(B252,自助退!B:F,5,FALSE)</f>
        <v>1255</v>
      </c>
      <c r="K252" s="38" t="str">
        <f t="shared" si="3"/>
        <v/>
      </c>
    </row>
    <row r="253" spans="1:11" ht="14.25">
      <c r="A253" s="53">
        <v>42896.494085648148</v>
      </c>
      <c r="B253" s="15">
        <v>132620</v>
      </c>
      <c r="C253" t="s">
        <v>1040</v>
      </c>
      <c r="D253" t="s">
        <v>1041</v>
      </c>
      <c r="E253" t="s">
        <v>1042</v>
      </c>
      <c r="F253" s="15">
        <v>-1000</v>
      </c>
      <c r="G253" t="s">
        <v>367</v>
      </c>
      <c r="H253" t="s">
        <v>539</v>
      </c>
      <c r="I253" t="s">
        <v>43</v>
      </c>
      <c r="J253">
        <f>VLOOKUP(B253,自助退!B:F,5,FALSE)</f>
        <v>1000</v>
      </c>
      <c r="K253" s="38" t="str">
        <f t="shared" si="3"/>
        <v/>
      </c>
    </row>
    <row r="254" spans="1:11" ht="14.25">
      <c r="A254" s="53">
        <v>42896.496319444443</v>
      </c>
      <c r="B254" s="15">
        <v>132657</v>
      </c>
      <c r="C254" t="s">
        <v>1043</v>
      </c>
      <c r="D254" t="s">
        <v>1044</v>
      </c>
      <c r="E254" t="s">
        <v>1045</v>
      </c>
      <c r="F254" s="15">
        <v>-236</v>
      </c>
      <c r="G254" t="s">
        <v>367</v>
      </c>
      <c r="H254" t="s">
        <v>486</v>
      </c>
      <c r="I254" t="s">
        <v>43</v>
      </c>
      <c r="J254">
        <f>VLOOKUP(B254,自助退!B:F,5,FALSE)</f>
        <v>236</v>
      </c>
      <c r="K254" s="38" t="str">
        <f t="shared" si="3"/>
        <v/>
      </c>
    </row>
    <row r="255" spans="1:11" ht="14.25">
      <c r="A255" s="53">
        <v>42896.497210648151</v>
      </c>
      <c r="B255" s="15">
        <v>132673</v>
      </c>
      <c r="D255" t="s">
        <v>1046</v>
      </c>
      <c r="E255" t="s">
        <v>1047</v>
      </c>
      <c r="F255" s="15">
        <v>-4000</v>
      </c>
      <c r="G255" t="s">
        <v>367</v>
      </c>
      <c r="H255" t="s">
        <v>508</v>
      </c>
      <c r="I255" t="s">
        <v>73</v>
      </c>
      <c r="J255">
        <f>VLOOKUP(B255,自助退!B:F,5,FALSE)</f>
        <v>4000</v>
      </c>
      <c r="K255" s="38" t="str">
        <f t="shared" si="3"/>
        <v/>
      </c>
    </row>
    <row r="256" spans="1:11" ht="14.25">
      <c r="A256" s="53">
        <v>42896.506666666668</v>
      </c>
      <c r="B256" s="15">
        <v>132784</v>
      </c>
      <c r="C256" t="s">
        <v>1048</v>
      </c>
      <c r="D256" t="s">
        <v>1049</v>
      </c>
      <c r="E256" t="s">
        <v>1050</v>
      </c>
      <c r="F256" s="15">
        <v>-700</v>
      </c>
      <c r="G256" t="s">
        <v>367</v>
      </c>
      <c r="H256" t="s">
        <v>497</v>
      </c>
      <c r="I256" t="s">
        <v>43</v>
      </c>
      <c r="J256">
        <f>VLOOKUP(B256,自助退!B:F,5,FALSE)</f>
        <v>700</v>
      </c>
      <c r="K256" s="38" t="str">
        <f t="shared" si="3"/>
        <v/>
      </c>
    </row>
    <row r="257" spans="1:11" ht="14.25">
      <c r="A257" s="53">
        <v>42896.523090277777</v>
      </c>
      <c r="B257" s="15">
        <v>132939</v>
      </c>
      <c r="C257" t="s">
        <v>1051</v>
      </c>
      <c r="D257" t="s">
        <v>1052</v>
      </c>
      <c r="E257" t="s">
        <v>1053</v>
      </c>
      <c r="F257" s="15">
        <v>-1268</v>
      </c>
      <c r="G257" t="s">
        <v>367</v>
      </c>
      <c r="H257" t="s">
        <v>469</v>
      </c>
      <c r="I257" t="s">
        <v>43</v>
      </c>
      <c r="J257">
        <f>VLOOKUP(B257,自助退!B:F,5,FALSE)</f>
        <v>1268</v>
      </c>
      <c r="K257" s="38" t="str">
        <f t="shared" si="3"/>
        <v/>
      </c>
    </row>
    <row r="258" spans="1:11" ht="14.25">
      <c r="A258" s="53">
        <v>42896.523657407408</v>
      </c>
      <c r="B258" s="15">
        <v>132952</v>
      </c>
      <c r="D258" t="s">
        <v>1054</v>
      </c>
      <c r="E258" t="s">
        <v>1055</v>
      </c>
      <c r="F258" s="15">
        <v>-1694</v>
      </c>
      <c r="G258" t="s">
        <v>367</v>
      </c>
      <c r="H258" t="s">
        <v>469</v>
      </c>
      <c r="I258" t="s">
        <v>73</v>
      </c>
      <c r="J258">
        <f>VLOOKUP(B258,自助退!B:F,5,FALSE)</f>
        <v>1694</v>
      </c>
      <c r="K258" s="38" t="str">
        <f t="shared" si="3"/>
        <v/>
      </c>
    </row>
    <row r="259" spans="1:11" ht="14.25">
      <c r="A259" s="53">
        <v>42896.526493055557</v>
      </c>
      <c r="B259" s="15">
        <v>132973</v>
      </c>
      <c r="D259" t="s">
        <v>1056</v>
      </c>
      <c r="E259" t="s">
        <v>1057</v>
      </c>
      <c r="F259" s="15">
        <v>-600</v>
      </c>
      <c r="G259" t="s">
        <v>367</v>
      </c>
      <c r="H259" t="s">
        <v>478</v>
      </c>
      <c r="I259" t="s">
        <v>73</v>
      </c>
      <c r="J259">
        <f>VLOOKUP(B259,自助退!B:F,5,FALSE)</f>
        <v>600</v>
      </c>
      <c r="K259" s="38" t="str">
        <f t="shared" ref="K259:K322" si="4">IF(F259=J259*-1,"",1)</f>
        <v/>
      </c>
    </row>
    <row r="260" spans="1:11" ht="14.25">
      <c r="A260" s="53">
        <v>42896.546041666668</v>
      </c>
      <c r="B260" s="15">
        <v>133088</v>
      </c>
      <c r="D260" t="s">
        <v>1058</v>
      </c>
      <c r="E260" t="s">
        <v>1059</v>
      </c>
      <c r="F260" s="15">
        <v>-2000</v>
      </c>
      <c r="G260" t="s">
        <v>367</v>
      </c>
      <c r="H260" t="s">
        <v>539</v>
      </c>
      <c r="I260" t="s">
        <v>73</v>
      </c>
      <c r="J260">
        <f>VLOOKUP(B260,自助退!B:F,5,FALSE)</f>
        <v>2000</v>
      </c>
      <c r="K260" s="38" t="str">
        <f t="shared" si="4"/>
        <v/>
      </c>
    </row>
    <row r="261" spans="1:11" ht="14.25">
      <c r="A261" s="53">
        <v>42896.56994212963</v>
      </c>
      <c r="B261" s="15">
        <v>133230</v>
      </c>
      <c r="D261" t="s">
        <v>1060</v>
      </c>
      <c r="E261" t="s">
        <v>1061</v>
      </c>
      <c r="F261" s="15">
        <v>-1556</v>
      </c>
      <c r="G261" t="s">
        <v>367</v>
      </c>
      <c r="H261" t="s">
        <v>504</v>
      </c>
      <c r="I261" t="s">
        <v>73</v>
      </c>
      <c r="J261">
        <f>VLOOKUP(B261,自助退!B:F,5,FALSE)</f>
        <v>1556</v>
      </c>
      <c r="K261" s="38" t="str">
        <f t="shared" si="4"/>
        <v/>
      </c>
    </row>
    <row r="262" spans="1:11" ht="14.25">
      <c r="A262" s="53">
        <v>42896.577175925922</v>
      </c>
      <c r="B262" s="15">
        <v>133276</v>
      </c>
      <c r="C262" t="s">
        <v>1062</v>
      </c>
      <c r="D262" t="s">
        <v>1063</v>
      </c>
      <c r="E262" t="s">
        <v>1064</v>
      </c>
      <c r="F262" s="15">
        <v>-996</v>
      </c>
      <c r="G262" t="s">
        <v>367</v>
      </c>
      <c r="H262" t="s">
        <v>422</v>
      </c>
      <c r="I262" t="s">
        <v>43</v>
      </c>
      <c r="J262">
        <f>VLOOKUP(B262,自助退!B:F,5,FALSE)</f>
        <v>996</v>
      </c>
      <c r="K262" s="38" t="str">
        <f t="shared" si="4"/>
        <v/>
      </c>
    </row>
    <row r="263" spans="1:11" ht="14.25">
      <c r="A263" s="53">
        <v>42896.602986111109</v>
      </c>
      <c r="B263" s="15">
        <v>133559</v>
      </c>
      <c r="C263" t="s">
        <v>1065</v>
      </c>
      <c r="D263" t="s">
        <v>1066</v>
      </c>
      <c r="E263" t="s">
        <v>1067</v>
      </c>
      <c r="F263" s="15">
        <v>-65</v>
      </c>
      <c r="G263" t="s">
        <v>367</v>
      </c>
      <c r="H263" t="s">
        <v>443</v>
      </c>
      <c r="I263" t="s">
        <v>43</v>
      </c>
      <c r="J263">
        <f>VLOOKUP(B263,自助退!B:F,5,FALSE)</f>
        <v>65</v>
      </c>
      <c r="K263" s="38" t="str">
        <f t="shared" si="4"/>
        <v/>
      </c>
    </row>
    <row r="264" spans="1:11" ht="14.25">
      <c r="A264" s="53">
        <v>42896.628796296296</v>
      </c>
      <c r="B264" s="15">
        <v>134010</v>
      </c>
      <c r="D264" t="s">
        <v>1068</v>
      </c>
      <c r="E264" t="s">
        <v>1069</v>
      </c>
      <c r="F264" s="15">
        <v>-1000</v>
      </c>
      <c r="G264" t="s">
        <v>367</v>
      </c>
      <c r="H264" t="s">
        <v>738</v>
      </c>
      <c r="I264" t="s">
        <v>73</v>
      </c>
      <c r="J264">
        <f>VLOOKUP(B264,自助退!B:F,5,FALSE)</f>
        <v>1000</v>
      </c>
      <c r="K264" s="38" t="str">
        <f t="shared" si="4"/>
        <v/>
      </c>
    </row>
    <row r="265" spans="1:11" ht="14.25">
      <c r="A265" s="53">
        <v>42896.629259259258</v>
      </c>
      <c r="B265" s="15">
        <v>134020</v>
      </c>
      <c r="D265" t="s">
        <v>1068</v>
      </c>
      <c r="E265" t="s">
        <v>1069</v>
      </c>
      <c r="F265" s="15">
        <v>-1000</v>
      </c>
      <c r="G265" t="s">
        <v>367</v>
      </c>
      <c r="H265" t="s">
        <v>738</v>
      </c>
      <c r="I265" t="s">
        <v>73</v>
      </c>
      <c r="J265">
        <f>VLOOKUP(B265,自助退!B:F,5,FALSE)</f>
        <v>1000</v>
      </c>
      <c r="K265" s="38" t="str">
        <f t="shared" si="4"/>
        <v/>
      </c>
    </row>
    <row r="266" spans="1:11" ht="14.25">
      <c r="A266" s="53">
        <v>42896.631192129629</v>
      </c>
      <c r="B266" s="15">
        <v>134063</v>
      </c>
      <c r="D266" t="s">
        <v>1070</v>
      </c>
      <c r="E266" t="s">
        <v>1071</v>
      </c>
      <c r="F266" s="15">
        <v>-1000</v>
      </c>
      <c r="G266" t="s">
        <v>367</v>
      </c>
      <c r="H266" t="s">
        <v>738</v>
      </c>
      <c r="I266" t="s">
        <v>73</v>
      </c>
      <c r="J266">
        <f>VLOOKUP(B266,自助退!B:F,5,FALSE)</f>
        <v>1000</v>
      </c>
      <c r="K266" s="38" t="str">
        <f t="shared" si="4"/>
        <v/>
      </c>
    </row>
    <row r="267" spans="1:11" ht="14.25">
      <c r="A267" s="53">
        <v>42896.631458333337</v>
      </c>
      <c r="B267" s="15">
        <v>134070</v>
      </c>
      <c r="D267" t="s">
        <v>1070</v>
      </c>
      <c r="E267" t="s">
        <v>1071</v>
      </c>
      <c r="F267" s="15">
        <v>-1000</v>
      </c>
      <c r="G267" t="s">
        <v>367</v>
      </c>
      <c r="H267" t="s">
        <v>738</v>
      </c>
      <c r="I267" t="s">
        <v>73</v>
      </c>
      <c r="J267">
        <f>VLOOKUP(B267,自助退!B:F,5,FALSE)</f>
        <v>1000</v>
      </c>
      <c r="K267" s="38" t="str">
        <f t="shared" si="4"/>
        <v/>
      </c>
    </row>
    <row r="268" spans="1:11" ht="14.25">
      <c r="A268" s="53">
        <v>42896.652789351851</v>
      </c>
      <c r="B268" s="15">
        <v>134463</v>
      </c>
      <c r="C268" t="s">
        <v>1072</v>
      </c>
      <c r="D268" t="s">
        <v>1073</v>
      </c>
      <c r="E268" t="s">
        <v>1074</v>
      </c>
      <c r="F268" s="15">
        <v>-61</v>
      </c>
      <c r="G268" t="s">
        <v>367</v>
      </c>
      <c r="H268" t="s">
        <v>478</v>
      </c>
      <c r="I268" t="s">
        <v>43</v>
      </c>
      <c r="J268">
        <f>VLOOKUP(B268,自助退!B:F,5,FALSE)</f>
        <v>61</v>
      </c>
      <c r="K268" s="38" t="str">
        <f t="shared" si="4"/>
        <v/>
      </c>
    </row>
    <row r="269" spans="1:11" ht="14.25">
      <c r="A269" s="53">
        <v>42896.675613425927</v>
      </c>
      <c r="B269" s="15">
        <v>134872</v>
      </c>
      <c r="C269" t="s">
        <v>1075</v>
      </c>
      <c r="D269" t="s">
        <v>1076</v>
      </c>
      <c r="E269" t="s">
        <v>1077</v>
      </c>
      <c r="F269" s="15">
        <v>-1004</v>
      </c>
      <c r="G269" t="s">
        <v>367</v>
      </c>
      <c r="H269" t="s">
        <v>422</v>
      </c>
      <c r="I269" t="s">
        <v>43</v>
      </c>
      <c r="J269">
        <f>VLOOKUP(B269,自助退!B:F,5,FALSE)</f>
        <v>1004</v>
      </c>
      <c r="K269" s="38" t="str">
        <f t="shared" si="4"/>
        <v/>
      </c>
    </row>
    <row r="270" spans="1:11" ht="14.25">
      <c r="A270" s="53">
        <v>42896.676504629628</v>
      </c>
      <c r="B270" s="15">
        <v>134879</v>
      </c>
      <c r="C270" t="s">
        <v>1078</v>
      </c>
      <c r="D270" t="s">
        <v>1079</v>
      </c>
      <c r="E270" t="s">
        <v>1080</v>
      </c>
      <c r="F270" s="15">
        <v>-530</v>
      </c>
      <c r="G270" t="s">
        <v>367</v>
      </c>
      <c r="H270" t="s">
        <v>508</v>
      </c>
      <c r="I270" t="s">
        <v>43</v>
      </c>
      <c r="J270">
        <f>VLOOKUP(B270,自助退!B:F,5,FALSE)</f>
        <v>530</v>
      </c>
      <c r="K270" s="38" t="str">
        <f t="shared" si="4"/>
        <v/>
      </c>
    </row>
    <row r="271" spans="1:11" ht="14.25">
      <c r="A271" s="53">
        <v>42896.692199074074</v>
      </c>
      <c r="B271" s="15">
        <v>135117</v>
      </c>
      <c r="D271" t="s">
        <v>1081</v>
      </c>
      <c r="E271" t="s">
        <v>1082</v>
      </c>
      <c r="F271" s="15">
        <v>-1000</v>
      </c>
      <c r="G271" t="s">
        <v>367</v>
      </c>
      <c r="H271" t="s">
        <v>424</v>
      </c>
      <c r="I271" t="s">
        <v>73</v>
      </c>
      <c r="J271">
        <f>VLOOKUP(B271,自助退!B:F,5,FALSE)</f>
        <v>1000</v>
      </c>
      <c r="K271" s="38" t="str">
        <f t="shared" si="4"/>
        <v/>
      </c>
    </row>
    <row r="272" spans="1:11" ht="14.25">
      <c r="A272" s="53">
        <v>42896.692488425928</v>
      </c>
      <c r="B272" s="15">
        <v>135127</v>
      </c>
      <c r="D272" t="s">
        <v>1081</v>
      </c>
      <c r="E272" t="s">
        <v>1082</v>
      </c>
      <c r="F272" s="15">
        <v>-200</v>
      </c>
      <c r="G272" t="s">
        <v>367</v>
      </c>
      <c r="H272" t="s">
        <v>424</v>
      </c>
      <c r="I272" t="s">
        <v>73</v>
      </c>
      <c r="J272">
        <f>VLOOKUP(B272,自助退!B:F,5,FALSE)</f>
        <v>200</v>
      </c>
      <c r="K272" s="38" t="str">
        <f t="shared" si="4"/>
        <v/>
      </c>
    </row>
    <row r="273" spans="1:11" ht="14.25">
      <c r="A273" s="53">
        <v>42896.711087962962</v>
      </c>
      <c r="B273" s="15">
        <v>135270</v>
      </c>
      <c r="C273" t="s">
        <v>1083</v>
      </c>
      <c r="D273" t="s">
        <v>1084</v>
      </c>
      <c r="E273" t="s">
        <v>1085</v>
      </c>
      <c r="F273" s="15">
        <v>-382</v>
      </c>
      <c r="G273" t="s">
        <v>367</v>
      </c>
      <c r="H273" t="s">
        <v>443</v>
      </c>
      <c r="I273" t="s">
        <v>43</v>
      </c>
      <c r="J273">
        <f>VLOOKUP(B273,自助退!B:F,5,FALSE)</f>
        <v>382</v>
      </c>
      <c r="K273" s="38" t="str">
        <f t="shared" si="4"/>
        <v/>
      </c>
    </row>
    <row r="274" spans="1:11" ht="14.25">
      <c r="A274" s="53">
        <v>42896.715636574074</v>
      </c>
      <c r="B274" s="15">
        <v>135294</v>
      </c>
      <c r="C274" t="s">
        <v>245</v>
      </c>
      <c r="D274" t="s">
        <v>1086</v>
      </c>
      <c r="E274" t="s">
        <v>1087</v>
      </c>
      <c r="F274" s="15">
        <v>-4</v>
      </c>
      <c r="G274" t="s">
        <v>367</v>
      </c>
      <c r="H274" t="s">
        <v>299</v>
      </c>
      <c r="I274" t="s">
        <v>73</v>
      </c>
      <c r="J274">
        <f>VLOOKUP(B274,自助退!B:F,5,FALSE)</f>
        <v>4</v>
      </c>
      <c r="K274" s="38" t="str">
        <f t="shared" si="4"/>
        <v/>
      </c>
    </row>
    <row r="275" spans="1:11" ht="14.25">
      <c r="A275" s="53">
        <v>42896.775937500002</v>
      </c>
      <c r="B275" s="15">
        <v>135464</v>
      </c>
      <c r="C275" t="s">
        <v>1088</v>
      </c>
      <c r="D275" t="s">
        <v>1089</v>
      </c>
      <c r="E275" t="s">
        <v>1090</v>
      </c>
      <c r="F275" s="15">
        <v>-4400</v>
      </c>
      <c r="G275" t="s">
        <v>367</v>
      </c>
      <c r="H275" t="s">
        <v>483</v>
      </c>
      <c r="I275" t="s">
        <v>43</v>
      </c>
      <c r="J275">
        <f>VLOOKUP(B275,自助退!B:F,5,FALSE)</f>
        <v>4400</v>
      </c>
      <c r="K275" s="38" t="str">
        <f t="shared" si="4"/>
        <v/>
      </c>
    </row>
    <row r="276" spans="1:11" ht="14.25">
      <c r="A276" s="53">
        <v>42896.788969907408</v>
      </c>
      <c r="B276" s="15">
        <v>135488</v>
      </c>
      <c r="C276" t="s">
        <v>245</v>
      </c>
      <c r="D276" t="s">
        <v>1091</v>
      </c>
      <c r="E276" t="s">
        <v>1092</v>
      </c>
      <c r="F276" s="15">
        <v>-6000</v>
      </c>
      <c r="G276" t="s">
        <v>367</v>
      </c>
      <c r="H276" t="s">
        <v>432</v>
      </c>
      <c r="I276" t="s">
        <v>73</v>
      </c>
      <c r="J276">
        <f>VLOOKUP(B276,自助退!B:F,5,FALSE)</f>
        <v>6000</v>
      </c>
      <c r="K276" s="38" t="str">
        <f t="shared" si="4"/>
        <v/>
      </c>
    </row>
    <row r="277" spans="1:11" ht="14.25">
      <c r="A277" s="53">
        <v>42896.830474537041</v>
      </c>
      <c r="B277" s="15">
        <v>135571</v>
      </c>
      <c r="C277" t="s">
        <v>1093</v>
      </c>
      <c r="D277" t="s">
        <v>1094</v>
      </c>
      <c r="E277" t="s">
        <v>1095</v>
      </c>
      <c r="F277" s="15">
        <v>-100</v>
      </c>
      <c r="G277" t="s">
        <v>367</v>
      </c>
      <c r="H277" t="s">
        <v>432</v>
      </c>
      <c r="I277" t="s">
        <v>43</v>
      </c>
      <c r="J277">
        <f>VLOOKUP(B277,自助退!B:F,5,FALSE)</f>
        <v>100</v>
      </c>
      <c r="K277" s="38" t="str">
        <f t="shared" si="4"/>
        <v/>
      </c>
    </row>
    <row r="278" spans="1:11" ht="14.25">
      <c r="A278" s="53">
        <v>42897.412615740737</v>
      </c>
      <c r="B278" s="15">
        <v>136860</v>
      </c>
      <c r="C278" t="s">
        <v>1096</v>
      </c>
      <c r="D278" t="s">
        <v>1097</v>
      </c>
      <c r="E278" t="s">
        <v>1098</v>
      </c>
      <c r="F278" s="15">
        <v>-100</v>
      </c>
      <c r="G278" t="s">
        <v>367</v>
      </c>
      <c r="H278" t="s">
        <v>508</v>
      </c>
      <c r="I278" t="s">
        <v>43</v>
      </c>
      <c r="J278">
        <f>VLOOKUP(B278,自助退!B:F,5,FALSE)</f>
        <v>100</v>
      </c>
      <c r="K278" s="38" t="str">
        <f t="shared" si="4"/>
        <v/>
      </c>
    </row>
    <row r="279" spans="1:11" ht="14.25">
      <c r="A279" s="53">
        <v>42897.413703703707</v>
      </c>
      <c r="B279" s="15">
        <v>136879</v>
      </c>
      <c r="C279" t="s">
        <v>1099</v>
      </c>
      <c r="D279" t="s">
        <v>1100</v>
      </c>
      <c r="E279" t="s">
        <v>1101</v>
      </c>
      <c r="F279" s="15">
        <v>-419</v>
      </c>
      <c r="G279" t="s">
        <v>367</v>
      </c>
      <c r="H279" t="s">
        <v>432</v>
      </c>
      <c r="I279" t="s">
        <v>43</v>
      </c>
      <c r="J279">
        <f>VLOOKUP(B279,自助退!B:F,5,FALSE)</f>
        <v>419</v>
      </c>
      <c r="K279" s="38" t="str">
        <f t="shared" si="4"/>
        <v/>
      </c>
    </row>
    <row r="280" spans="1:11" ht="14.25">
      <c r="A280" s="53">
        <v>42897.457465277781</v>
      </c>
      <c r="B280" s="15">
        <v>137352</v>
      </c>
      <c r="C280" t="s">
        <v>245</v>
      </c>
      <c r="D280" t="s">
        <v>453</v>
      </c>
      <c r="E280" t="s">
        <v>454</v>
      </c>
      <c r="F280" s="15">
        <v>-715</v>
      </c>
      <c r="G280" t="s">
        <v>367</v>
      </c>
      <c r="H280" t="s">
        <v>497</v>
      </c>
      <c r="I280" t="s">
        <v>73</v>
      </c>
      <c r="J280">
        <f>VLOOKUP(B280,自助退!B:F,5,FALSE)</f>
        <v>715</v>
      </c>
      <c r="K280" s="38" t="str">
        <f t="shared" si="4"/>
        <v/>
      </c>
    </row>
    <row r="281" spans="1:11" ht="14.25">
      <c r="A281" s="53">
        <v>42897.490694444445</v>
      </c>
      <c r="B281" s="15">
        <v>137662</v>
      </c>
      <c r="C281" t="s">
        <v>245</v>
      </c>
      <c r="D281" t="s">
        <v>889</v>
      </c>
      <c r="E281" t="s">
        <v>890</v>
      </c>
      <c r="F281" s="15">
        <v>-2500</v>
      </c>
      <c r="G281" t="s">
        <v>367</v>
      </c>
      <c r="H281" t="s">
        <v>432</v>
      </c>
      <c r="I281" t="s">
        <v>73</v>
      </c>
      <c r="J281">
        <f>VLOOKUP(B281,自助退!B:F,5,FALSE)</f>
        <v>2500</v>
      </c>
      <c r="K281" s="38" t="str">
        <f t="shared" si="4"/>
        <v/>
      </c>
    </row>
    <row r="282" spans="1:11" ht="14.25">
      <c r="A282" s="53">
        <v>42897.539826388886</v>
      </c>
      <c r="B282" s="15">
        <v>137948</v>
      </c>
      <c r="C282" t="s">
        <v>245</v>
      </c>
      <c r="D282" t="s">
        <v>1102</v>
      </c>
      <c r="E282" t="s">
        <v>1103</v>
      </c>
      <c r="F282" s="15">
        <v>-500</v>
      </c>
      <c r="G282" t="s">
        <v>367</v>
      </c>
      <c r="H282" t="s">
        <v>483</v>
      </c>
      <c r="I282" t="s">
        <v>73</v>
      </c>
      <c r="J282">
        <f>VLOOKUP(B282,自助退!B:F,5,FALSE)</f>
        <v>500</v>
      </c>
      <c r="K282" s="38" t="str">
        <f t="shared" si="4"/>
        <v/>
      </c>
    </row>
    <row r="283" spans="1:11" ht="14.25">
      <c r="A283" s="53">
        <v>42897.54010416667</v>
      </c>
      <c r="B283" s="15">
        <v>137949</v>
      </c>
      <c r="C283" t="s">
        <v>245</v>
      </c>
      <c r="D283" t="s">
        <v>1102</v>
      </c>
      <c r="E283" t="s">
        <v>1103</v>
      </c>
      <c r="F283" s="15">
        <v>-500</v>
      </c>
      <c r="G283" t="s">
        <v>367</v>
      </c>
      <c r="H283" t="s">
        <v>483</v>
      </c>
      <c r="I283" t="s">
        <v>73</v>
      </c>
      <c r="J283">
        <f>VLOOKUP(B283,自助退!B:F,5,FALSE)</f>
        <v>500</v>
      </c>
      <c r="K283" s="38" t="str">
        <f t="shared" si="4"/>
        <v/>
      </c>
    </row>
    <row r="284" spans="1:11" ht="14.25">
      <c r="A284" s="53">
        <v>42897.541261574072</v>
      </c>
      <c r="B284" s="15">
        <v>137952</v>
      </c>
      <c r="C284" t="s">
        <v>245</v>
      </c>
      <c r="D284" t="s">
        <v>1104</v>
      </c>
      <c r="E284" t="s">
        <v>1105</v>
      </c>
      <c r="F284" s="15">
        <v>-120</v>
      </c>
      <c r="G284" t="s">
        <v>367</v>
      </c>
      <c r="H284" t="s">
        <v>483</v>
      </c>
      <c r="I284" t="s">
        <v>73</v>
      </c>
      <c r="J284">
        <f>VLOOKUP(B284,自助退!B:F,5,FALSE)</f>
        <v>120</v>
      </c>
      <c r="K284" s="38" t="str">
        <f t="shared" si="4"/>
        <v/>
      </c>
    </row>
    <row r="285" spans="1:11" ht="14.25">
      <c r="A285" s="53">
        <v>42897.553495370368</v>
      </c>
      <c r="B285" s="15">
        <v>137986</v>
      </c>
      <c r="C285" t="s">
        <v>1106</v>
      </c>
      <c r="D285" t="s">
        <v>1107</v>
      </c>
      <c r="E285" t="s">
        <v>320</v>
      </c>
      <c r="F285" s="15">
        <v>-2000</v>
      </c>
      <c r="G285" t="s">
        <v>367</v>
      </c>
      <c r="H285" t="s">
        <v>432</v>
      </c>
      <c r="I285" t="s">
        <v>43</v>
      </c>
      <c r="J285">
        <f>VLOOKUP(B285,自助退!B:F,5,FALSE)</f>
        <v>2000</v>
      </c>
      <c r="K285" s="38" t="str">
        <f t="shared" si="4"/>
        <v/>
      </c>
    </row>
    <row r="286" spans="1:11" ht="14.25">
      <c r="A286" s="53">
        <v>42897.679976851854</v>
      </c>
      <c r="B286" s="15">
        <v>138534</v>
      </c>
      <c r="C286" t="s">
        <v>1108</v>
      </c>
      <c r="D286" t="s">
        <v>1109</v>
      </c>
      <c r="E286" t="s">
        <v>1110</v>
      </c>
      <c r="F286" s="15">
        <v>-99</v>
      </c>
      <c r="G286" t="s">
        <v>367</v>
      </c>
      <c r="H286" t="s">
        <v>576</v>
      </c>
      <c r="I286" t="s">
        <v>43</v>
      </c>
      <c r="J286">
        <f>VLOOKUP(B286,自助退!B:F,5,FALSE)</f>
        <v>99</v>
      </c>
      <c r="K286" s="38" t="str">
        <f t="shared" si="4"/>
        <v/>
      </c>
    </row>
    <row r="287" spans="1:11" ht="14.25">
      <c r="A287" s="53">
        <v>42897.770844907405</v>
      </c>
      <c r="B287" s="15">
        <v>138825</v>
      </c>
      <c r="C287" t="s">
        <v>1111</v>
      </c>
      <c r="D287" t="s">
        <v>1112</v>
      </c>
      <c r="E287" t="s">
        <v>1113</v>
      </c>
      <c r="F287" s="15">
        <v>-19</v>
      </c>
      <c r="G287" t="s">
        <v>367</v>
      </c>
      <c r="H287" t="s">
        <v>576</v>
      </c>
      <c r="I287" t="s">
        <v>43</v>
      </c>
      <c r="J287">
        <f>VLOOKUP(B287,自助退!B:F,5,FALSE)</f>
        <v>19</v>
      </c>
      <c r="K287" s="38" t="str">
        <f t="shared" si="4"/>
        <v/>
      </c>
    </row>
    <row r="288" spans="1:11" ht="14.25">
      <c r="A288" s="53">
        <v>42897.83222222222</v>
      </c>
      <c r="B288" s="15">
        <v>138981</v>
      </c>
      <c r="C288" t="s">
        <v>245</v>
      </c>
      <c r="D288" t="s">
        <v>1114</v>
      </c>
      <c r="E288" t="s">
        <v>1115</v>
      </c>
      <c r="F288" s="15">
        <v>-7944</v>
      </c>
      <c r="G288" t="s">
        <v>367</v>
      </c>
      <c r="H288" t="s">
        <v>429</v>
      </c>
      <c r="I288" t="s">
        <v>73</v>
      </c>
      <c r="J288">
        <f>VLOOKUP(B288,自助退!B:F,5,FALSE)</f>
        <v>7944</v>
      </c>
      <c r="K288" s="38" t="str">
        <f t="shared" si="4"/>
        <v/>
      </c>
    </row>
    <row r="289" spans="1:11" ht="14.25">
      <c r="A289" s="53">
        <v>42898.037812499999</v>
      </c>
      <c r="B289" s="15">
        <v>139428</v>
      </c>
      <c r="D289" t="s">
        <v>1116</v>
      </c>
      <c r="E289" t="s">
        <v>1117</v>
      </c>
      <c r="F289" s="15">
        <v>-939</v>
      </c>
      <c r="G289" t="s">
        <v>367</v>
      </c>
      <c r="H289" t="s">
        <v>478</v>
      </c>
      <c r="I289" t="s">
        <v>73</v>
      </c>
      <c r="J289">
        <f>VLOOKUP(B289,自助退!B:F,5,FALSE)</f>
        <v>939</v>
      </c>
      <c r="K289" s="38" t="str">
        <f t="shared" si="4"/>
        <v/>
      </c>
    </row>
    <row r="290" spans="1:11" ht="14.25">
      <c r="A290" s="53">
        <v>42898.326516203706</v>
      </c>
      <c r="B290" s="15">
        <v>140384</v>
      </c>
      <c r="C290" t="s">
        <v>1118</v>
      </c>
      <c r="D290" t="s">
        <v>1091</v>
      </c>
      <c r="E290" t="s">
        <v>1092</v>
      </c>
      <c r="F290" s="15">
        <v>-6000</v>
      </c>
      <c r="G290" t="s">
        <v>367</v>
      </c>
      <c r="H290" t="s">
        <v>734</v>
      </c>
      <c r="I290" t="s">
        <v>43</v>
      </c>
      <c r="J290">
        <f>VLOOKUP(B290,自助退!B:F,5,FALSE)</f>
        <v>6000</v>
      </c>
      <c r="K290" s="38" t="str">
        <f t="shared" si="4"/>
        <v/>
      </c>
    </row>
    <row r="291" spans="1:11" ht="14.25">
      <c r="A291" s="53">
        <v>42898.403692129628</v>
      </c>
      <c r="B291" s="15">
        <v>147000</v>
      </c>
      <c r="C291" t="s">
        <v>1119</v>
      </c>
      <c r="D291" t="s">
        <v>1120</v>
      </c>
      <c r="E291" t="s">
        <v>1121</v>
      </c>
      <c r="F291" s="15">
        <v>-144</v>
      </c>
      <c r="G291" t="s">
        <v>367</v>
      </c>
      <c r="H291" t="s">
        <v>279</v>
      </c>
      <c r="I291" t="s">
        <v>43</v>
      </c>
      <c r="J291">
        <f>VLOOKUP(B291,自助退!B:F,5,FALSE)</f>
        <v>144</v>
      </c>
      <c r="K291" s="38" t="str">
        <f t="shared" si="4"/>
        <v/>
      </c>
    </row>
    <row r="292" spans="1:11" ht="14.25">
      <c r="A292" s="53">
        <v>42898.403854166667</v>
      </c>
      <c r="B292" s="15">
        <v>147013</v>
      </c>
      <c r="C292" t="s">
        <v>1122</v>
      </c>
      <c r="D292" t="s">
        <v>1123</v>
      </c>
      <c r="E292" t="s">
        <v>1124</v>
      </c>
      <c r="F292" s="15">
        <v>-900</v>
      </c>
      <c r="G292" t="s">
        <v>367</v>
      </c>
      <c r="H292" t="s">
        <v>653</v>
      </c>
      <c r="I292" t="s">
        <v>43</v>
      </c>
      <c r="J292">
        <f>VLOOKUP(B292,自助退!B:F,5,FALSE)</f>
        <v>900</v>
      </c>
      <c r="K292" s="38" t="str">
        <f t="shared" si="4"/>
        <v/>
      </c>
    </row>
    <row r="293" spans="1:11" ht="14.25">
      <c r="A293" s="53">
        <v>42898.415381944447</v>
      </c>
      <c r="B293" s="15">
        <v>148214</v>
      </c>
      <c r="C293" t="s">
        <v>1125</v>
      </c>
      <c r="D293" t="s">
        <v>1126</v>
      </c>
      <c r="E293" t="s">
        <v>1127</v>
      </c>
      <c r="F293" s="15">
        <v>-5000</v>
      </c>
      <c r="G293" t="s">
        <v>367</v>
      </c>
      <c r="H293" t="s">
        <v>458</v>
      </c>
      <c r="I293" t="s">
        <v>43</v>
      </c>
      <c r="J293">
        <f>VLOOKUP(B293,自助退!B:F,5,FALSE)</f>
        <v>5000</v>
      </c>
      <c r="K293" s="38" t="str">
        <f t="shared" si="4"/>
        <v/>
      </c>
    </row>
    <row r="294" spans="1:11" ht="14.25">
      <c r="A294" s="53">
        <v>42898.426435185182</v>
      </c>
      <c r="B294" s="15">
        <v>149354</v>
      </c>
      <c r="C294" t="s">
        <v>1128</v>
      </c>
      <c r="D294" t="s">
        <v>1129</v>
      </c>
      <c r="E294" t="s">
        <v>1130</v>
      </c>
      <c r="F294" s="15">
        <v>-300</v>
      </c>
      <c r="G294" t="s">
        <v>367</v>
      </c>
      <c r="H294" t="s">
        <v>436</v>
      </c>
      <c r="I294" t="s">
        <v>43</v>
      </c>
      <c r="J294">
        <f>VLOOKUP(B294,自助退!B:F,5,FALSE)</f>
        <v>300</v>
      </c>
      <c r="K294" s="38" t="str">
        <f t="shared" si="4"/>
        <v/>
      </c>
    </row>
    <row r="295" spans="1:11" ht="14.25">
      <c r="A295" s="53">
        <v>42898.435196759259</v>
      </c>
      <c r="B295" s="15">
        <v>150186</v>
      </c>
      <c r="D295" t="s">
        <v>328</v>
      </c>
      <c r="E295" t="s">
        <v>329</v>
      </c>
      <c r="F295" s="15">
        <v>-463</v>
      </c>
      <c r="G295" t="s">
        <v>367</v>
      </c>
      <c r="H295" t="s">
        <v>279</v>
      </c>
      <c r="I295" t="s">
        <v>73</v>
      </c>
      <c r="J295">
        <f>VLOOKUP(B295,自助退!B:F,5,FALSE)</f>
        <v>463</v>
      </c>
      <c r="K295" s="38" t="str">
        <f t="shared" si="4"/>
        <v/>
      </c>
    </row>
    <row r="296" spans="1:11" ht="14.25">
      <c r="A296" s="53">
        <v>42898.435358796298</v>
      </c>
      <c r="B296" s="15">
        <v>150202</v>
      </c>
      <c r="C296" t="s">
        <v>1131</v>
      </c>
      <c r="D296" t="s">
        <v>1132</v>
      </c>
      <c r="E296" t="s">
        <v>1133</v>
      </c>
      <c r="F296" s="15">
        <v>-6000</v>
      </c>
      <c r="G296" t="s">
        <v>367</v>
      </c>
      <c r="H296" t="s">
        <v>452</v>
      </c>
      <c r="I296" t="s">
        <v>43</v>
      </c>
      <c r="J296">
        <f>VLOOKUP(B296,自助退!B:F,5,FALSE)</f>
        <v>6000</v>
      </c>
      <c r="K296" s="38" t="str">
        <f t="shared" si="4"/>
        <v/>
      </c>
    </row>
    <row r="297" spans="1:11" ht="14.25">
      <c r="A297" s="53">
        <v>42898.439456018517</v>
      </c>
      <c r="B297" s="15">
        <v>150577</v>
      </c>
      <c r="C297" t="s">
        <v>245</v>
      </c>
      <c r="D297" t="s">
        <v>1134</v>
      </c>
      <c r="E297" t="s">
        <v>1135</v>
      </c>
      <c r="F297" s="15">
        <v>-216</v>
      </c>
      <c r="G297" t="s">
        <v>367</v>
      </c>
      <c r="H297" t="s">
        <v>429</v>
      </c>
      <c r="I297" t="s">
        <v>73</v>
      </c>
      <c r="J297">
        <f>VLOOKUP(B297,自助退!B:F,5,FALSE)</f>
        <v>216</v>
      </c>
      <c r="K297" s="38" t="str">
        <f t="shared" si="4"/>
        <v/>
      </c>
    </row>
    <row r="298" spans="1:11" ht="14.25">
      <c r="A298" s="53">
        <v>42898.440243055556</v>
      </c>
      <c r="B298" s="15">
        <v>150633</v>
      </c>
      <c r="C298" t="s">
        <v>1136</v>
      </c>
      <c r="D298" t="s">
        <v>1137</v>
      </c>
      <c r="E298" t="s">
        <v>1138</v>
      </c>
      <c r="F298" s="15">
        <v>-500</v>
      </c>
      <c r="G298" t="s">
        <v>367</v>
      </c>
      <c r="H298" t="s">
        <v>478</v>
      </c>
      <c r="I298" t="s">
        <v>43</v>
      </c>
      <c r="J298">
        <f>VLOOKUP(B298,自助退!B:F,5,FALSE)</f>
        <v>500</v>
      </c>
      <c r="K298" s="38" t="str">
        <f t="shared" si="4"/>
        <v/>
      </c>
    </row>
    <row r="299" spans="1:11" ht="14.25">
      <c r="A299" s="53">
        <v>42898.440474537034</v>
      </c>
      <c r="B299" s="15">
        <v>150653</v>
      </c>
      <c r="D299" t="s">
        <v>1139</v>
      </c>
      <c r="E299" t="s">
        <v>1140</v>
      </c>
      <c r="F299" s="15">
        <v>-1100</v>
      </c>
      <c r="G299" t="s">
        <v>367</v>
      </c>
      <c r="H299" t="s">
        <v>452</v>
      </c>
      <c r="I299" t="s">
        <v>73</v>
      </c>
      <c r="J299">
        <f>VLOOKUP(B299,自助退!B:F,5,FALSE)</f>
        <v>1100</v>
      </c>
      <c r="K299" s="38" t="str">
        <f t="shared" si="4"/>
        <v/>
      </c>
    </row>
    <row r="300" spans="1:11" ht="14.25">
      <c r="A300" s="53">
        <v>42898.441157407404</v>
      </c>
      <c r="B300" s="15">
        <v>150712</v>
      </c>
      <c r="C300" t="s">
        <v>1141</v>
      </c>
      <c r="D300" t="s">
        <v>1132</v>
      </c>
      <c r="E300" t="s">
        <v>1133</v>
      </c>
      <c r="F300" s="15">
        <v>-700</v>
      </c>
      <c r="G300" t="s">
        <v>367</v>
      </c>
      <c r="H300" t="s">
        <v>452</v>
      </c>
      <c r="I300" t="s">
        <v>43</v>
      </c>
      <c r="J300">
        <f>VLOOKUP(B300,自助退!B:F,5,FALSE)</f>
        <v>700</v>
      </c>
      <c r="K300" s="38" t="str">
        <f t="shared" si="4"/>
        <v/>
      </c>
    </row>
    <row r="301" spans="1:11" ht="14.25">
      <c r="A301" s="53">
        <v>42898.441261574073</v>
      </c>
      <c r="B301" s="15">
        <v>150725</v>
      </c>
      <c r="C301" t="s">
        <v>1142</v>
      </c>
      <c r="D301" t="s">
        <v>1143</v>
      </c>
      <c r="E301" t="s">
        <v>1144</v>
      </c>
      <c r="F301" s="15">
        <v>-149</v>
      </c>
      <c r="G301" t="s">
        <v>367</v>
      </c>
      <c r="H301" t="s">
        <v>490</v>
      </c>
      <c r="I301" t="s">
        <v>43</v>
      </c>
      <c r="J301">
        <f>VLOOKUP(B301,自助退!B:F,5,FALSE)</f>
        <v>149</v>
      </c>
      <c r="K301" s="38" t="str">
        <f t="shared" si="4"/>
        <v/>
      </c>
    </row>
    <row r="302" spans="1:11" ht="14.25">
      <c r="A302" s="53">
        <v>42898.444131944445</v>
      </c>
      <c r="B302" s="15">
        <v>151000</v>
      </c>
      <c r="C302" t="s">
        <v>1145</v>
      </c>
      <c r="D302" t="s">
        <v>1146</v>
      </c>
      <c r="E302" t="s">
        <v>1147</v>
      </c>
      <c r="F302" s="15">
        <v>-1000</v>
      </c>
      <c r="G302" t="s">
        <v>367</v>
      </c>
      <c r="H302" t="s">
        <v>429</v>
      </c>
      <c r="I302" t="s">
        <v>43</v>
      </c>
      <c r="J302">
        <f>VLOOKUP(B302,自助退!B:F,5,FALSE)</f>
        <v>1000</v>
      </c>
      <c r="K302" s="38" t="str">
        <f t="shared" si="4"/>
        <v/>
      </c>
    </row>
    <row r="303" spans="1:11" ht="14.25">
      <c r="A303" s="53">
        <v>42898.444456018522</v>
      </c>
      <c r="B303" s="15">
        <v>151033</v>
      </c>
      <c r="C303" t="s">
        <v>1148</v>
      </c>
      <c r="D303" t="s">
        <v>1146</v>
      </c>
      <c r="E303" t="s">
        <v>1147</v>
      </c>
      <c r="F303" s="15">
        <v>-660</v>
      </c>
      <c r="G303" t="s">
        <v>367</v>
      </c>
      <c r="H303" t="s">
        <v>429</v>
      </c>
      <c r="I303" t="s">
        <v>43</v>
      </c>
      <c r="J303">
        <f>VLOOKUP(B303,自助退!B:F,5,FALSE)</f>
        <v>660</v>
      </c>
      <c r="K303" s="38" t="str">
        <f t="shared" si="4"/>
        <v/>
      </c>
    </row>
    <row r="304" spans="1:11" ht="14.25">
      <c r="A304" s="53">
        <v>42898.444756944446</v>
      </c>
      <c r="B304" s="15">
        <v>151076</v>
      </c>
      <c r="C304" t="s">
        <v>1149</v>
      </c>
      <c r="D304" t="s">
        <v>1150</v>
      </c>
      <c r="E304" t="s">
        <v>1151</v>
      </c>
      <c r="F304" s="15">
        <v>-1000</v>
      </c>
      <c r="G304" t="s">
        <v>367</v>
      </c>
      <c r="H304" t="s">
        <v>429</v>
      </c>
      <c r="I304" t="s">
        <v>43</v>
      </c>
      <c r="J304">
        <f>VLOOKUP(B304,自助退!B:F,5,FALSE)</f>
        <v>1000</v>
      </c>
      <c r="K304" s="38" t="str">
        <f t="shared" si="4"/>
        <v/>
      </c>
    </row>
    <row r="305" spans="1:11" ht="14.25">
      <c r="A305" s="53">
        <v>42898.444907407407</v>
      </c>
      <c r="B305" s="15">
        <v>151091</v>
      </c>
      <c r="C305" t="s">
        <v>1152</v>
      </c>
      <c r="D305" t="s">
        <v>1150</v>
      </c>
      <c r="E305" t="s">
        <v>1151</v>
      </c>
      <c r="F305" s="15">
        <v>-1000</v>
      </c>
      <c r="G305" t="s">
        <v>367</v>
      </c>
      <c r="H305" t="s">
        <v>429</v>
      </c>
      <c r="I305" t="s">
        <v>43</v>
      </c>
      <c r="J305">
        <f>VLOOKUP(B305,自助退!B:F,5,FALSE)</f>
        <v>1000</v>
      </c>
      <c r="K305" s="38" t="str">
        <f t="shared" si="4"/>
        <v/>
      </c>
    </row>
    <row r="306" spans="1:11" ht="14.25">
      <c r="A306" s="53">
        <v>42898.446689814817</v>
      </c>
      <c r="B306" s="15">
        <v>151228</v>
      </c>
      <c r="C306" t="s">
        <v>1153</v>
      </c>
      <c r="D306" t="s">
        <v>310</v>
      </c>
      <c r="E306" t="s">
        <v>311</v>
      </c>
      <c r="F306" s="15">
        <v>-580</v>
      </c>
      <c r="G306" t="s">
        <v>367</v>
      </c>
      <c r="H306" t="s">
        <v>478</v>
      </c>
      <c r="I306" t="s">
        <v>43</v>
      </c>
      <c r="J306">
        <f>VLOOKUP(B306,自助退!B:F,5,FALSE)</f>
        <v>580</v>
      </c>
      <c r="K306" s="38" t="str">
        <f t="shared" si="4"/>
        <v/>
      </c>
    </row>
    <row r="307" spans="1:11" ht="14.25">
      <c r="A307" s="53">
        <v>42898.447916666664</v>
      </c>
      <c r="B307" s="15">
        <v>151328</v>
      </c>
      <c r="C307" t="s">
        <v>1154</v>
      </c>
      <c r="D307" t="s">
        <v>334</v>
      </c>
      <c r="E307" t="s">
        <v>335</v>
      </c>
      <c r="F307" s="15">
        <v>-1000</v>
      </c>
      <c r="G307" t="s">
        <v>367</v>
      </c>
      <c r="H307" t="s">
        <v>947</v>
      </c>
      <c r="I307" t="s">
        <v>43</v>
      </c>
      <c r="J307">
        <f>VLOOKUP(B307,自助退!B:F,5,FALSE)</f>
        <v>1000</v>
      </c>
      <c r="K307" s="38" t="str">
        <f t="shared" si="4"/>
        <v/>
      </c>
    </row>
    <row r="308" spans="1:11" ht="14.25">
      <c r="A308" s="53">
        <v>42898.448969907404</v>
      </c>
      <c r="B308" s="15">
        <v>151418</v>
      </c>
      <c r="C308" t="s">
        <v>245</v>
      </c>
      <c r="D308" t="s">
        <v>1155</v>
      </c>
      <c r="E308" t="s">
        <v>1156</v>
      </c>
      <c r="F308" s="15">
        <v>-500</v>
      </c>
      <c r="G308" t="s">
        <v>367</v>
      </c>
      <c r="H308" t="s">
        <v>539</v>
      </c>
      <c r="I308" t="s">
        <v>73</v>
      </c>
      <c r="J308">
        <f>VLOOKUP(B308,自助退!B:F,5,FALSE)</f>
        <v>500</v>
      </c>
      <c r="K308" s="38" t="str">
        <f t="shared" si="4"/>
        <v/>
      </c>
    </row>
    <row r="309" spans="1:11" ht="14.25">
      <c r="A309" s="53">
        <v>42898.45076388889</v>
      </c>
      <c r="B309" s="15">
        <v>151535</v>
      </c>
      <c r="C309" t="s">
        <v>1157</v>
      </c>
      <c r="D309" t="s">
        <v>1158</v>
      </c>
      <c r="E309" t="s">
        <v>1159</v>
      </c>
      <c r="F309" s="15">
        <v>-247</v>
      </c>
      <c r="G309" t="s">
        <v>367</v>
      </c>
      <c r="H309" t="s">
        <v>443</v>
      </c>
      <c r="I309" t="s">
        <v>43</v>
      </c>
      <c r="J309">
        <f>VLOOKUP(B309,自助退!B:F,5,FALSE)</f>
        <v>247</v>
      </c>
      <c r="K309" s="38" t="str">
        <f t="shared" si="4"/>
        <v/>
      </c>
    </row>
    <row r="310" spans="1:11" ht="14.25">
      <c r="A310" s="53">
        <v>42898.455451388887</v>
      </c>
      <c r="B310" s="15">
        <v>151913</v>
      </c>
      <c r="C310" t="s">
        <v>1160</v>
      </c>
      <c r="D310" t="s">
        <v>1161</v>
      </c>
      <c r="E310" t="s">
        <v>1162</v>
      </c>
      <c r="F310" s="15">
        <v>-1115</v>
      </c>
      <c r="G310" t="s">
        <v>367</v>
      </c>
      <c r="H310" t="s">
        <v>49</v>
      </c>
      <c r="I310" t="s">
        <v>43</v>
      </c>
      <c r="J310">
        <f>VLOOKUP(B310,自助退!B:F,5,FALSE)</f>
        <v>1115</v>
      </c>
      <c r="K310" s="38" t="str">
        <f t="shared" si="4"/>
        <v/>
      </c>
    </row>
    <row r="311" spans="1:11" ht="14.25">
      <c r="A311" s="53">
        <v>42898.455763888887</v>
      </c>
      <c r="B311" s="15">
        <v>151938</v>
      </c>
      <c r="C311" t="s">
        <v>245</v>
      </c>
      <c r="D311" t="s">
        <v>1163</v>
      </c>
      <c r="E311" t="s">
        <v>1164</v>
      </c>
      <c r="F311" s="15">
        <v>-115</v>
      </c>
      <c r="G311" t="s">
        <v>367</v>
      </c>
      <c r="H311" t="s">
        <v>443</v>
      </c>
      <c r="I311" t="s">
        <v>73</v>
      </c>
      <c r="J311">
        <f>VLOOKUP(B311,自助退!B:F,5,FALSE)</f>
        <v>115</v>
      </c>
      <c r="K311" s="38" t="str">
        <f t="shared" si="4"/>
        <v/>
      </c>
    </row>
    <row r="312" spans="1:11" ht="14.25">
      <c r="A312" s="53">
        <v>42898.45579861111</v>
      </c>
      <c r="B312" s="15">
        <v>151949</v>
      </c>
      <c r="C312" t="s">
        <v>1165</v>
      </c>
      <c r="D312" t="s">
        <v>1166</v>
      </c>
      <c r="E312" t="s">
        <v>1167</v>
      </c>
      <c r="F312" s="15">
        <v>-476</v>
      </c>
      <c r="G312" t="s">
        <v>367</v>
      </c>
      <c r="H312" t="s">
        <v>738</v>
      </c>
      <c r="I312" t="s">
        <v>43</v>
      </c>
      <c r="J312">
        <f>VLOOKUP(B312,自助退!B:F,5,FALSE)</f>
        <v>476</v>
      </c>
      <c r="K312" s="38" t="str">
        <f t="shared" si="4"/>
        <v/>
      </c>
    </row>
    <row r="313" spans="1:11" ht="14.25">
      <c r="A313" s="53">
        <v>42898.456342592595</v>
      </c>
      <c r="B313" s="15">
        <v>151997</v>
      </c>
      <c r="C313" t="s">
        <v>1168</v>
      </c>
      <c r="D313" t="s">
        <v>1169</v>
      </c>
      <c r="E313" t="s">
        <v>1170</v>
      </c>
      <c r="F313" s="15">
        <v>-247</v>
      </c>
      <c r="G313" t="s">
        <v>367</v>
      </c>
      <c r="H313" t="s">
        <v>443</v>
      </c>
      <c r="I313" t="s">
        <v>43</v>
      </c>
      <c r="J313">
        <f>VLOOKUP(B313,自助退!B:F,5,FALSE)</f>
        <v>247</v>
      </c>
      <c r="K313" s="38" t="str">
        <f t="shared" si="4"/>
        <v/>
      </c>
    </row>
    <row r="314" spans="1:11" ht="14.25">
      <c r="A314" s="53">
        <v>42898.457962962966</v>
      </c>
      <c r="B314" s="15">
        <v>152155</v>
      </c>
      <c r="C314" t="s">
        <v>1171</v>
      </c>
      <c r="D314" t="s">
        <v>1172</v>
      </c>
      <c r="E314" t="s">
        <v>283</v>
      </c>
      <c r="F314" s="15">
        <v>-1000</v>
      </c>
      <c r="G314" t="s">
        <v>367</v>
      </c>
      <c r="H314" t="s">
        <v>452</v>
      </c>
      <c r="I314" t="s">
        <v>43</v>
      </c>
      <c r="J314">
        <f>VLOOKUP(B314,自助退!B:F,5,FALSE)</f>
        <v>1000</v>
      </c>
      <c r="K314" s="38" t="str">
        <f t="shared" si="4"/>
        <v/>
      </c>
    </row>
    <row r="315" spans="1:11" ht="14.25">
      <c r="A315" s="53">
        <v>42898.458344907405</v>
      </c>
      <c r="B315" s="15">
        <v>152202</v>
      </c>
      <c r="C315" t="s">
        <v>1173</v>
      </c>
      <c r="D315" t="s">
        <v>1134</v>
      </c>
      <c r="E315" t="s">
        <v>1135</v>
      </c>
      <c r="F315" s="15">
        <v>-216</v>
      </c>
      <c r="G315" t="s">
        <v>367</v>
      </c>
      <c r="H315" t="s">
        <v>429</v>
      </c>
      <c r="I315" t="s">
        <v>43</v>
      </c>
      <c r="J315">
        <f>VLOOKUP(B315,自助退!B:F,5,FALSE)</f>
        <v>216</v>
      </c>
      <c r="K315" s="38" t="str">
        <f t="shared" si="4"/>
        <v/>
      </c>
    </row>
    <row r="316" spans="1:11" ht="14.25">
      <c r="A316" s="53">
        <v>42898.458425925928</v>
      </c>
      <c r="B316" s="15">
        <v>152208</v>
      </c>
      <c r="C316" t="s">
        <v>1174</v>
      </c>
      <c r="D316" t="s">
        <v>1172</v>
      </c>
      <c r="E316" t="s">
        <v>283</v>
      </c>
      <c r="F316" s="15">
        <v>-965</v>
      </c>
      <c r="G316" t="s">
        <v>367</v>
      </c>
      <c r="H316" t="s">
        <v>452</v>
      </c>
      <c r="I316" t="s">
        <v>43</v>
      </c>
      <c r="J316">
        <f>VLOOKUP(B316,自助退!B:F,5,FALSE)</f>
        <v>965</v>
      </c>
      <c r="K316" s="38" t="str">
        <f t="shared" si="4"/>
        <v/>
      </c>
    </row>
    <row r="317" spans="1:11" ht="14.25">
      <c r="A317" s="53">
        <v>42898.458761574075</v>
      </c>
      <c r="B317" s="15">
        <v>152245</v>
      </c>
      <c r="C317" t="s">
        <v>1175</v>
      </c>
      <c r="D317" t="s">
        <v>1176</v>
      </c>
      <c r="E317" t="s">
        <v>1177</v>
      </c>
      <c r="F317" s="15">
        <v>-1000</v>
      </c>
      <c r="G317" t="s">
        <v>367</v>
      </c>
      <c r="H317" t="s">
        <v>452</v>
      </c>
      <c r="I317" t="s">
        <v>43</v>
      </c>
      <c r="J317">
        <f>VLOOKUP(B317,自助退!B:F,5,FALSE)</f>
        <v>1000</v>
      </c>
      <c r="K317" s="38" t="str">
        <f t="shared" si="4"/>
        <v/>
      </c>
    </row>
    <row r="318" spans="1:11" ht="14.25">
      <c r="A318" s="53">
        <v>42898.459004629629</v>
      </c>
      <c r="B318" s="15">
        <v>152271</v>
      </c>
      <c r="C318" t="s">
        <v>1178</v>
      </c>
      <c r="D318" t="s">
        <v>1176</v>
      </c>
      <c r="E318" t="s">
        <v>1177</v>
      </c>
      <c r="F318" s="15">
        <v>-261</v>
      </c>
      <c r="G318" t="s">
        <v>367</v>
      </c>
      <c r="H318" t="s">
        <v>452</v>
      </c>
      <c r="I318" t="s">
        <v>43</v>
      </c>
      <c r="J318">
        <f>VLOOKUP(B318,自助退!B:F,5,FALSE)</f>
        <v>261</v>
      </c>
      <c r="K318" s="38" t="str">
        <f t="shared" si="4"/>
        <v/>
      </c>
    </row>
    <row r="319" spans="1:11" ht="14.25">
      <c r="A319" s="53">
        <v>42898.475381944445</v>
      </c>
      <c r="B319" s="15">
        <v>153410</v>
      </c>
      <c r="C319" t="s">
        <v>1179</v>
      </c>
      <c r="D319" t="s">
        <v>1180</v>
      </c>
      <c r="E319" t="s">
        <v>1181</v>
      </c>
      <c r="F319" s="15">
        <v>-1000</v>
      </c>
      <c r="G319" t="s">
        <v>367</v>
      </c>
      <c r="H319" t="s">
        <v>458</v>
      </c>
      <c r="I319" t="s">
        <v>43</v>
      </c>
      <c r="J319">
        <f>VLOOKUP(B319,自助退!B:F,5,FALSE)</f>
        <v>1000</v>
      </c>
      <c r="K319" s="38" t="str">
        <f t="shared" si="4"/>
        <v/>
      </c>
    </row>
    <row r="320" spans="1:11" ht="14.25">
      <c r="A320" s="53">
        <v>42898.477210648147</v>
      </c>
      <c r="B320" s="15">
        <v>153526</v>
      </c>
      <c r="C320" t="s">
        <v>1182</v>
      </c>
      <c r="D320" t="s">
        <v>1183</v>
      </c>
      <c r="E320" t="s">
        <v>1184</v>
      </c>
      <c r="F320" s="15">
        <v>-296</v>
      </c>
      <c r="G320" t="s">
        <v>367</v>
      </c>
      <c r="H320" t="s">
        <v>69</v>
      </c>
      <c r="I320" t="s">
        <v>43</v>
      </c>
      <c r="J320">
        <f>VLOOKUP(B320,自助退!B:F,5,FALSE)</f>
        <v>296</v>
      </c>
      <c r="K320" s="38" t="str">
        <f t="shared" si="4"/>
        <v/>
      </c>
    </row>
    <row r="321" spans="1:11" ht="14.25">
      <c r="A321" s="53">
        <v>42898.485196759262</v>
      </c>
      <c r="B321" s="15">
        <v>154102</v>
      </c>
      <c r="C321" t="s">
        <v>1185</v>
      </c>
      <c r="D321" t="s">
        <v>1186</v>
      </c>
      <c r="E321" t="s">
        <v>1187</v>
      </c>
      <c r="F321" s="15">
        <v>-990</v>
      </c>
      <c r="G321" t="s">
        <v>367</v>
      </c>
      <c r="H321" t="s">
        <v>562</v>
      </c>
      <c r="I321" t="s">
        <v>43</v>
      </c>
      <c r="J321">
        <f>VLOOKUP(B321,自助退!B:F,5,FALSE)</f>
        <v>990</v>
      </c>
      <c r="K321" s="38" t="str">
        <f t="shared" si="4"/>
        <v/>
      </c>
    </row>
    <row r="322" spans="1:11" ht="14.25">
      <c r="A322" s="53">
        <v>42898.485763888886</v>
      </c>
      <c r="B322" s="15">
        <v>154138</v>
      </c>
      <c r="C322" t="s">
        <v>1188</v>
      </c>
      <c r="D322" t="s">
        <v>1189</v>
      </c>
      <c r="E322" t="s">
        <v>1190</v>
      </c>
      <c r="F322" s="15">
        <v>-558</v>
      </c>
      <c r="G322" t="s">
        <v>367</v>
      </c>
      <c r="H322" t="s">
        <v>633</v>
      </c>
      <c r="I322" t="s">
        <v>43</v>
      </c>
      <c r="J322">
        <f>VLOOKUP(B322,自助退!B:F,5,FALSE)</f>
        <v>558</v>
      </c>
      <c r="K322" s="38" t="str">
        <f t="shared" si="4"/>
        <v/>
      </c>
    </row>
    <row r="323" spans="1:11" ht="14.25">
      <c r="A323" s="53">
        <v>42898.497152777774</v>
      </c>
      <c r="B323" s="15">
        <v>154760</v>
      </c>
      <c r="C323" t="s">
        <v>1191</v>
      </c>
      <c r="D323" t="s">
        <v>1192</v>
      </c>
      <c r="E323" t="s">
        <v>1193</v>
      </c>
      <c r="F323" s="15">
        <v>-39</v>
      </c>
      <c r="G323" t="s">
        <v>367</v>
      </c>
      <c r="H323" t="s">
        <v>776</v>
      </c>
      <c r="I323" t="s">
        <v>43</v>
      </c>
      <c r="J323">
        <f>VLOOKUP(B323,自助退!B:F,5,FALSE)</f>
        <v>39</v>
      </c>
      <c r="K323" s="38" t="str">
        <f t="shared" ref="K323:K386" si="5">IF(F323=J323*-1,"",1)</f>
        <v/>
      </c>
    </row>
    <row r="324" spans="1:11" ht="14.25">
      <c r="A324" s="53">
        <v>42898.497650462959</v>
      </c>
      <c r="B324" s="15">
        <v>154787</v>
      </c>
      <c r="C324" t="s">
        <v>1194</v>
      </c>
      <c r="D324" t="s">
        <v>1195</v>
      </c>
      <c r="E324" t="s">
        <v>1196</v>
      </c>
      <c r="F324" s="15">
        <v>-116</v>
      </c>
      <c r="G324" t="s">
        <v>367</v>
      </c>
      <c r="H324" t="s">
        <v>478</v>
      </c>
      <c r="I324" t="s">
        <v>43</v>
      </c>
      <c r="J324">
        <f>VLOOKUP(B324,自助退!B:F,5,FALSE)</f>
        <v>116</v>
      </c>
      <c r="K324" s="38" t="str">
        <f t="shared" si="5"/>
        <v/>
      </c>
    </row>
    <row r="325" spans="1:11" ht="14.25">
      <c r="A325" s="53">
        <v>42898.50099537037</v>
      </c>
      <c r="B325" s="15">
        <v>154908</v>
      </c>
      <c r="C325" t="s">
        <v>1197</v>
      </c>
      <c r="D325" t="s">
        <v>1198</v>
      </c>
      <c r="E325" t="s">
        <v>1199</v>
      </c>
      <c r="F325" s="15">
        <v>-1308</v>
      </c>
      <c r="G325" t="s">
        <v>367</v>
      </c>
      <c r="H325" t="s">
        <v>486</v>
      </c>
      <c r="I325" t="s">
        <v>43</v>
      </c>
      <c r="J325">
        <f>VLOOKUP(B325,自助退!B:F,5,FALSE)</f>
        <v>1308</v>
      </c>
      <c r="K325" s="38" t="str">
        <f t="shared" si="5"/>
        <v/>
      </c>
    </row>
    <row r="326" spans="1:11" ht="14.25">
      <c r="A326" s="53">
        <v>42898.50236111111</v>
      </c>
      <c r="B326" s="15">
        <v>154969</v>
      </c>
      <c r="C326" t="s">
        <v>1200</v>
      </c>
      <c r="D326" t="s">
        <v>1201</v>
      </c>
      <c r="E326" t="s">
        <v>1202</v>
      </c>
      <c r="F326" s="15">
        <v>-1500</v>
      </c>
      <c r="G326" t="s">
        <v>367</v>
      </c>
      <c r="H326" t="s">
        <v>486</v>
      </c>
      <c r="I326" t="s">
        <v>43</v>
      </c>
      <c r="J326">
        <f>VLOOKUP(B326,自助退!B:F,5,FALSE)</f>
        <v>1500</v>
      </c>
      <c r="K326" s="38" t="str">
        <f t="shared" si="5"/>
        <v/>
      </c>
    </row>
    <row r="327" spans="1:11" ht="14.25">
      <c r="A327" s="53">
        <v>42898.502789351849</v>
      </c>
      <c r="B327" s="15">
        <v>154983</v>
      </c>
      <c r="C327" t="s">
        <v>1203</v>
      </c>
      <c r="D327" t="s">
        <v>1201</v>
      </c>
      <c r="E327" t="s">
        <v>1202</v>
      </c>
      <c r="F327" s="15">
        <v>-362</v>
      </c>
      <c r="G327" t="s">
        <v>367</v>
      </c>
      <c r="H327" t="s">
        <v>486</v>
      </c>
      <c r="I327" t="s">
        <v>43</v>
      </c>
      <c r="J327">
        <f>VLOOKUP(B327,自助退!B:F,5,FALSE)</f>
        <v>362</v>
      </c>
      <c r="K327" s="38" t="str">
        <f t="shared" si="5"/>
        <v/>
      </c>
    </row>
    <row r="328" spans="1:11" ht="14.25">
      <c r="A328" s="53">
        <v>42898.513611111113</v>
      </c>
      <c r="B328" s="15">
        <v>155228</v>
      </c>
      <c r="C328" t="s">
        <v>1204</v>
      </c>
      <c r="D328" t="s">
        <v>1205</v>
      </c>
      <c r="E328" t="s">
        <v>1206</v>
      </c>
      <c r="F328" s="15">
        <v>-30</v>
      </c>
      <c r="G328" t="s">
        <v>367</v>
      </c>
      <c r="H328" t="s">
        <v>508</v>
      </c>
      <c r="I328" t="s">
        <v>43</v>
      </c>
      <c r="J328">
        <f>VLOOKUP(B328,自助退!B:F,5,FALSE)</f>
        <v>30</v>
      </c>
      <c r="K328" s="38" t="str">
        <f t="shared" si="5"/>
        <v/>
      </c>
    </row>
    <row r="329" spans="1:11" ht="14.25">
      <c r="A329" s="53">
        <v>42898.532071759262</v>
      </c>
      <c r="B329" s="15">
        <v>155503</v>
      </c>
      <c r="C329" t="s">
        <v>1207</v>
      </c>
      <c r="D329" t="s">
        <v>691</v>
      </c>
      <c r="E329" t="s">
        <v>692</v>
      </c>
      <c r="F329" s="15">
        <v>-2000</v>
      </c>
      <c r="G329" t="s">
        <v>367</v>
      </c>
      <c r="H329" t="s">
        <v>497</v>
      </c>
      <c r="I329" t="s">
        <v>43</v>
      </c>
      <c r="J329">
        <f>VLOOKUP(B329,自助退!B:F,5,FALSE)</f>
        <v>2000</v>
      </c>
      <c r="K329" s="38" t="str">
        <f t="shared" si="5"/>
        <v/>
      </c>
    </row>
    <row r="330" spans="1:11" ht="14.25">
      <c r="A330" s="53">
        <v>42898.537106481483</v>
      </c>
      <c r="B330" s="15">
        <v>155561</v>
      </c>
      <c r="C330" t="s">
        <v>245</v>
      </c>
      <c r="D330" t="s">
        <v>1208</v>
      </c>
      <c r="E330" t="s">
        <v>1209</v>
      </c>
      <c r="F330" s="15">
        <v>-9050</v>
      </c>
      <c r="G330" t="s">
        <v>367</v>
      </c>
      <c r="H330" t="s">
        <v>436</v>
      </c>
      <c r="I330" t="s">
        <v>73</v>
      </c>
      <c r="J330">
        <f>VLOOKUP(B330,自助退!B:F,5,FALSE)</f>
        <v>9050</v>
      </c>
      <c r="K330" s="38" t="str">
        <f t="shared" si="5"/>
        <v/>
      </c>
    </row>
    <row r="331" spans="1:11" ht="14.25">
      <c r="A331" s="53">
        <v>42898.538356481484</v>
      </c>
      <c r="B331" s="15">
        <v>155570</v>
      </c>
      <c r="C331" t="s">
        <v>1210</v>
      </c>
      <c r="D331" t="s">
        <v>1211</v>
      </c>
      <c r="E331" t="s">
        <v>1212</v>
      </c>
      <c r="F331" s="15">
        <v>-2570</v>
      </c>
      <c r="G331" t="s">
        <v>367</v>
      </c>
      <c r="H331" t="s">
        <v>436</v>
      </c>
      <c r="I331" t="s">
        <v>43</v>
      </c>
      <c r="J331">
        <f>VLOOKUP(B331,自助退!B:F,5,FALSE)</f>
        <v>2570</v>
      </c>
      <c r="K331" s="38" t="str">
        <f t="shared" si="5"/>
        <v/>
      </c>
    </row>
    <row r="332" spans="1:11" ht="14.25">
      <c r="A332" s="53">
        <v>42898.539004629631</v>
      </c>
      <c r="B332" s="15">
        <v>155576</v>
      </c>
      <c r="C332" t="s">
        <v>1213</v>
      </c>
      <c r="D332" t="s">
        <v>1214</v>
      </c>
      <c r="E332" t="s">
        <v>1215</v>
      </c>
      <c r="F332" s="15">
        <v>-258</v>
      </c>
      <c r="G332" t="s">
        <v>367</v>
      </c>
      <c r="H332" t="s">
        <v>436</v>
      </c>
      <c r="I332" t="s">
        <v>43</v>
      </c>
      <c r="J332">
        <f>VLOOKUP(B332,自助退!B:F,5,FALSE)</f>
        <v>258</v>
      </c>
      <c r="K332" s="38" t="str">
        <f t="shared" si="5"/>
        <v/>
      </c>
    </row>
    <row r="333" spans="1:11" ht="14.25">
      <c r="A333" s="53">
        <v>42898.540254629632</v>
      </c>
      <c r="B333" s="15">
        <v>155589</v>
      </c>
      <c r="C333" t="s">
        <v>1216</v>
      </c>
      <c r="D333" t="s">
        <v>1217</v>
      </c>
      <c r="E333" t="s">
        <v>1218</v>
      </c>
      <c r="F333" s="15">
        <v>-980</v>
      </c>
      <c r="G333" t="s">
        <v>367</v>
      </c>
      <c r="H333" t="s">
        <v>508</v>
      </c>
      <c r="I333" t="s">
        <v>43</v>
      </c>
      <c r="J333">
        <f>VLOOKUP(B333,自助退!B:F,5,FALSE)</f>
        <v>980</v>
      </c>
      <c r="K333" s="38" t="str">
        <f t="shared" si="5"/>
        <v/>
      </c>
    </row>
    <row r="334" spans="1:11" ht="14.25">
      <c r="A334" s="53">
        <v>42898.577314814815</v>
      </c>
      <c r="B334" s="15">
        <v>155972</v>
      </c>
      <c r="C334" t="s">
        <v>1219</v>
      </c>
      <c r="D334" t="s">
        <v>453</v>
      </c>
      <c r="E334" t="s">
        <v>454</v>
      </c>
      <c r="F334" s="15">
        <v>-715</v>
      </c>
      <c r="G334" t="s">
        <v>367</v>
      </c>
      <c r="H334" t="s">
        <v>452</v>
      </c>
      <c r="I334" t="s">
        <v>43</v>
      </c>
      <c r="J334">
        <f>VLOOKUP(B334,自助退!B:F,5,FALSE)</f>
        <v>715</v>
      </c>
      <c r="K334" s="38" t="str">
        <f t="shared" si="5"/>
        <v/>
      </c>
    </row>
    <row r="335" spans="1:11" ht="14.25">
      <c r="A335" s="53">
        <v>42898.588877314818</v>
      </c>
      <c r="B335" s="15">
        <v>156274</v>
      </c>
      <c r="C335" t="s">
        <v>1220</v>
      </c>
      <c r="D335" t="s">
        <v>1221</v>
      </c>
      <c r="E335" t="s">
        <v>1222</v>
      </c>
      <c r="F335" s="15">
        <v>-500</v>
      </c>
      <c r="G335" t="s">
        <v>367</v>
      </c>
      <c r="H335" t="s">
        <v>486</v>
      </c>
      <c r="I335" t="s">
        <v>43</v>
      </c>
      <c r="J335">
        <f>VLOOKUP(B335,自助退!B:F,5,FALSE)</f>
        <v>500</v>
      </c>
      <c r="K335" s="38" t="str">
        <f t="shared" si="5"/>
        <v/>
      </c>
    </row>
    <row r="336" spans="1:11" ht="14.25">
      <c r="A336" s="53">
        <v>42898.598414351851</v>
      </c>
      <c r="B336" s="15">
        <v>156824</v>
      </c>
      <c r="C336" t="s">
        <v>1223</v>
      </c>
      <c r="D336" t="s">
        <v>1224</v>
      </c>
      <c r="E336" t="s">
        <v>1225</v>
      </c>
      <c r="F336" s="15">
        <v>-1544</v>
      </c>
      <c r="G336" t="s">
        <v>367</v>
      </c>
      <c r="H336" t="s">
        <v>458</v>
      </c>
      <c r="I336" t="s">
        <v>43</v>
      </c>
      <c r="J336">
        <f>VLOOKUP(B336,自助退!B:F,5,FALSE)</f>
        <v>1544</v>
      </c>
      <c r="K336" s="38" t="str">
        <f t="shared" si="5"/>
        <v/>
      </c>
    </row>
    <row r="337" spans="1:11" ht="14.25">
      <c r="A337" s="53">
        <v>42898.599212962959</v>
      </c>
      <c r="B337" s="15">
        <v>156884</v>
      </c>
      <c r="C337" t="s">
        <v>1226</v>
      </c>
      <c r="D337" t="s">
        <v>1227</v>
      </c>
      <c r="E337" t="s">
        <v>1228</v>
      </c>
      <c r="F337" s="15">
        <v>-264</v>
      </c>
      <c r="G337" t="s">
        <v>367</v>
      </c>
      <c r="H337" t="s">
        <v>490</v>
      </c>
      <c r="I337" t="s">
        <v>43</v>
      </c>
      <c r="J337">
        <f>VLOOKUP(B337,自助退!B:F,5,FALSE)</f>
        <v>264</v>
      </c>
      <c r="K337" s="38" t="str">
        <f t="shared" si="5"/>
        <v/>
      </c>
    </row>
    <row r="338" spans="1:11" ht="14.25">
      <c r="A338" s="53">
        <v>42898.599849537037</v>
      </c>
      <c r="B338" s="15">
        <v>156926</v>
      </c>
      <c r="C338" t="s">
        <v>1229</v>
      </c>
      <c r="D338" t="s">
        <v>1230</v>
      </c>
      <c r="E338" t="s">
        <v>1231</v>
      </c>
      <c r="F338" s="15">
        <v>-32</v>
      </c>
      <c r="G338" t="s">
        <v>367</v>
      </c>
      <c r="H338" t="s">
        <v>490</v>
      </c>
      <c r="I338" t="s">
        <v>43</v>
      </c>
      <c r="J338">
        <f>VLOOKUP(B338,自助退!B:F,5,FALSE)</f>
        <v>32</v>
      </c>
      <c r="K338" s="38" t="str">
        <f t="shared" si="5"/>
        <v/>
      </c>
    </row>
    <row r="339" spans="1:11" ht="14.25">
      <c r="A339" s="53">
        <v>42898.600543981483</v>
      </c>
      <c r="B339" s="15">
        <v>156967</v>
      </c>
      <c r="C339" t="s">
        <v>1232</v>
      </c>
      <c r="D339" t="s">
        <v>1233</v>
      </c>
      <c r="E339" t="s">
        <v>1234</v>
      </c>
      <c r="F339" s="15">
        <v>-173</v>
      </c>
      <c r="G339" t="s">
        <v>367</v>
      </c>
      <c r="H339" t="s">
        <v>299</v>
      </c>
      <c r="I339" t="s">
        <v>43</v>
      </c>
      <c r="J339">
        <f>VLOOKUP(B339,自助退!B:F,5,FALSE)</f>
        <v>173</v>
      </c>
      <c r="K339" s="38" t="str">
        <f t="shared" si="5"/>
        <v/>
      </c>
    </row>
    <row r="340" spans="1:11" ht="14.25">
      <c r="A340" s="53">
        <v>42898.606770833336</v>
      </c>
      <c r="B340" s="15">
        <v>157359</v>
      </c>
      <c r="D340" t="s">
        <v>1235</v>
      </c>
      <c r="E340" t="s">
        <v>1236</v>
      </c>
      <c r="F340" s="15">
        <v>-500</v>
      </c>
      <c r="G340" t="s">
        <v>367</v>
      </c>
      <c r="H340" t="s">
        <v>458</v>
      </c>
      <c r="I340" t="s">
        <v>73</v>
      </c>
      <c r="J340">
        <f>VLOOKUP(B340,自助退!B:F,5,FALSE)</f>
        <v>500</v>
      </c>
      <c r="K340" s="38" t="str">
        <f t="shared" si="5"/>
        <v/>
      </c>
    </row>
    <row r="341" spans="1:11" ht="14.25">
      <c r="A341" s="53">
        <v>42898.613391203704</v>
      </c>
      <c r="B341" s="15">
        <v>157797</v>
      </c>
      <c r="C341" t="s">
        <v>1237</v>
      </c>
      <c r="D341" t="s">
        <v>1238</v>
      </c>
      <c r="E341" t="s">
        <v>1239</v>
      </c>
      <c r="F341" s="15">
        <v>-2500</v>
      </c>
      <c r="G341" t="s">
        <v>367</v>
      </c>
      <c r="H341" t="s">
        <v>432</v>
      </c>
      <c r="I341" t="s">
        <v>43</v>
      </c>
      <c r="J341">
        <f>VLOOKUP(B341,自助退!B:F,5,FALSE)</f>
        <v>2500</v>
      </c>
      <c r="K341" s="38" t="str">
        <f t="shared" si="5"/>
        <v/>
      </c>
    </row>
    <row r="342" spans="1:11" ht="14.25">
      <c r="A342" s="53">
        <v>42898.614201388889</v>
      </c>
      <c r="B342" s="15">
        <v>157867</v>
      </c>
      <c r="C342" t="s">
        <v>1240</v>
      </c>
      <c r="D342" t="s">
        <v>1241</v>
      </c>
      <c r="E342" t="s">
        <v>1242</v>
      </c>
      <c r="F342" s="15">
        <v>-500</v>
      </c>
      <c r="G342" t="s">
        <v>367</v>
      </c>
      <c r="H342" t="s">
        <v>432</v>
      </c>
      <c r="I342" t="s">
        <v>43</v>
      </c>
      <c r="J342">
        <f>VLOOKUP(B342,自助退!B:F,5,FALSE)</f>
        <v>500</v>
      </c>
      <c r="K342" s="38" t="str">
        <f t="shared" si="5"/>
        <v/>
      </c>
    </row>
    <row r="343" spans="1:11" ht="14.25">
      <c r="A343" s="53">
        <v>42898.617245370369</v>
      </c>
      <c r="B343" s="15">
        <v>158061</v>
      </c>
      <c r="C343" t="s">
        <v>1243</v>
      </c>
      <c r="D343" t="s">
        <v>1244</v>
      </c>
      <c r="E343" t="s">
        <v>1245</v>
      </c>
      <c r="F343" s="15">
        <v>-2346</v>
      </c>
      <c r="G343" t="s">
        <v>367</v>
      </c>
      <c r="H343" t="s">
        <v>508</v>
      </c>
      <c r="I343" t="s">
        <v>43</v>
      </c>
      <c r="J343">
        <f>VLOOKUP(B343,自助退!B:F,5,FALSE)</f>
        <v>2346</v>
      </c>
      <c r="K343" s="38" t="str">
        <f t="shared" si="5"/>
        <v/>
      </c>
    </row>
    <row r="344" spans="1:11" ht="14.25">
      <c r="A344" s="53">
        <v>42898.617314814815</v>
      </c>
      <c r="B344" s="15">
        <v>158065</v>
      </c>
      <c r="C344" t="s">
        <v>1246</v>
      </c>
      <c r="D344" t="s">
        <v>1247</v>
      </c>
      <c r="E344" t="s">
        <v>186</v>
      </c>
      <c r="F344" s="15">
        <v>-109</v>
      </c>
      <c r="G344" t="s">
        <v>367</v>
      </c>
      <c r="H344" t="s">
        <v>562</v>
      </c>
      <c r="I344" t="s">
        <v>43</v>
      </c>
      <c r="J344">
        <f>VLOOKUP(B344,自助退!B:F,5,FALSE)</f>
        <v>109</v>
      </c>
      <c r="K344" s="38" t="str">
        <f t="shared" si="5"/>
        <v/>
      </c>
    </row>
    <row r="345" spans="1:11" ht="14.25">
      <c r="A345" s="53">
        <v>42898.621539351851</v>
      </c>
      <c r="B345" s="15">
        <v>158375</v>
      </c>
      <c r="D345" t="s">
        <v>1248</v>
      </c>
      <c r="E345" t="s">
        <v>1249</v>
      </c>
      <c r="F345" s="15">
        <v>-700</v>
      </c>
      <c r="G345" t="s">
        <v>367</v>
      </c>
      <c r="H345" t="s">
        <v>483</v>
      </c>
      <c r="I345" t="s">
        <v>73</v>
      </c>
      <c r="J345">
        <f>VLOOKUP(B345,自助退!B:F,5,FALSE)</f>
        <v>700</v>
      </c>
      <c r="K345" s="38" t="str">
        <f t="shared" si="5"/>
        <v/>
      </c>
    </row>
    <row r="346" spans="1:11" ht="14.25">
      <c r="A346" s="53">
        <v>42898.624942129631</v>
      </c>
      <c r="B346" s="15">
        <v>158650</v>
      </c>
      <c r="C346" t="s">
        <v>1250</v>
      </c>
      <c r="D346" t="s">
        <v>1251</v>
      </c>
      <c r="E346" t="s">
        <v>1252</v>
      </c>
      <c r="F346" s="15">
        <v>-22</v>
      </c>
      <c r="G346" t="s">
        <v>367</v>
      </c>
      <c r="H346" t="s">
        <v>424</v>
      </c>
      <c r="I346" t="s">
        <v>43</v>
      </c>
      <c r="J346">
        <f>VLOOKUP(B346,自助退!B:F,5,FALSE)</f>
        <v>22</v>
      </c>
      <c r="K346" s="38" t="str">
        <f t="shared" si="5"/>
        <v/>
      </c>
    </row>
    <row r="347" spans="1:11" ht="14.25">
      <c r="A347" s="53">
        <v>42898.627071759256</v>
      </c>
      <c r="B347" s="15">
        <v>158789</v>
      </c>
      <c r="C347" t="s">
        <v>245</v>
      </c>
      <c r="D347" t="s">
        <v>1253</v>
      </c>
      <c r="E347" t="s">
        <v>1254</v>
      </c>
      <c r="F347" s="15">
        <v>-361</v>
      </c>
      <c r="G347" t="s">
        <v>367</v>
      </c>
      <c r="H347" t="s">
        <v>299</v>
      </c>
      <c r="I347" t="s">
        <v>73</v>
      </c>
      <c r="J347">
        <f>VLOOKUP(B347,自助退!B:F,5,FALSE)</f>
        <v>361</v>
      </c>
      <c r="K347" s="38" t="str">
        <f t="shared" si="5"/>
        <v/>
      </c>
    </row>
    <row r="348" spans="1:11" ht="14.25">
      <c r="A348" s="53">
        <v>42898.627083333333</v>
      </c>
      <c r="B348" s="15">
        <v>158791</v>
      </c>
      <c r="C348" t="s">
        <v>1255</v>
      </c>
      <c r="D348" t="s">
        <v>1256</v>
      </c>
      <c r="E348" t="s">
        <v>1257</v>
      </c>
      <c r="F348" s="15">
        <v>-255</v>
      </c>
      <c r="G348" t="s">
        <v>367</v>
      </c>
      <c r="H348" t="s">
        <v>483</v>
      </c>
      <c r="I348" t="s">
        <v>43</v>
      </c>
      <c r="J348">
        <f>VLOOKUP(B348,自助退!B:F,5,FALSE)</f>
        <v>255</v>
      </c>
      <c r="K348" s="38" t="str">
        <f t="shared" si="5"/>
        <v/>
      </c>
    </row>
    <row r="349" spans="1:11" ht="14.25">
      <c r="A349" s="53">
        <v>42898.62709490741</v>
      </c>
      <c r="B349" s="15">
        <v>158792</v>
      </c>
      <c r="C349" t="s">
        <v>1258</v>
      </c>
      <c r="D349" t="s">
        <v>314</v>
      </c>
      <c r="E349" t="s">
        <v>315</v>
      </c>
      <c r="F349" s="15">
        <v>-1811</v>
      </c>
      <c r="G349" t="s">
        <v>367</v>
      </c>
      <c r="H349" t="s">
        <v>432</v>
      </c>
      <c r="I349" t="s">
        <v>43</v>
      </c>
      <c r="J349">
        <f>VLOOKUP(B349,自助退!B:F,5,FALSE)</f>
        <v>1811</v>
      </c>
      <c r="K349" s="38" t="str">
        <f t="shared" si="5"/>
        <v/>
      </c>
    </row>
    <row r="350" spans="1:11" ht="14.25">
      <c r="A350" s="53">
        <v>42898.627523148149</v>
      </c>
      <c r="B350" s="15">
        <v>158822</v>
      </c>
      <c r="C350" t="s">
        <v>1259</v>
      </c>
      <c r="D350" t="s">
        <v>316</v>
      </c>
      <c r="E350" t="s">
        <v>317</v>
      </c>
      <c r="F350" s="15">
        <v>-1864</v>
      </c>
      <c r="G350" t="s">
        <v>367</v>
      </c>
      <c r="H350" t="s">
        <v>432</v>
      </c>
      <c r="I350" t="s">
        <v>43</v>
      </c>
      <c r="J350">
        <f>VLOOKUP(B350,自助退!B:F,5,FALSE)</f>
        <v>1864</v>
      </c>
      <c r="K350" s="38" t="str">
        <f t="shared" si="5"/>
        <v/>
      </c>
    </row>
    <row r="351" spans="1:11" ht="14.25">
      <c r="A351" s="53">
        <v>42898.640208333331</v>
      </c>
      <c r="B351" s="15">
        <v>159728</v>
      </c>
      <c r="D351" t="s">
        <v>1260</v>
      </c>
      <c r="E351" t="s">
        <v>1261</v>
      </c>
      <c r="F351" s="15">
        <v>-67</v>
      </c>
      <c r="G351" t="s">
        <v>367</v>
      </c>
      <c r="H351" t="s">
        <v>462</v>
      </c>
      <c r="I351" t="s">
        <v>73</v>
      </c>
      <c r="J351">
        <f>VLOOKUP(B351,自助退!B:F,5,FALSE)</f>
        <v>67</v>
      </c>
      <c r="K351" s="38" t="str">
        <f t="shared" si="5"/>
        <v/>
      </c>
    </row>
    <row r="352" spans="1:11" ht="14.25">
      <c r="A352" s="53">
        <v>42898.642685185187</v>
      </c>
      <c r="B352" s="15">
        <v>159890</v>
      </c>
      <c r="C352" t="s">
        <v>1262</v>
      </c>
      <c r="D352" t="s">
        <v>1263</v>
      </c>
      <c r="E352" t="s">
        <v>1264</v>
      </c>
      <c r="F352" s="15">
        <v>-3000</v>
      </c>
      <c r="G352" t="s">
        <v>367</v>
      </c>
      <c r="H352" t="s">
        <v>429</v>
      </c>
      <c r="I352" t="s">
        <v>43</v>
      </c>
      <c r="J352">
        <f>VLOOKUP(B352,自助退!B:F,5,FALSE)</f>
        <v>3000</v>
      </c>
      <c r="K352" s="38" t="str">
        <f t="shared" si="5"/>
        <v/>
      </c>
    </row>
    <row r="353" spans="1:11" ht="14.25">
      <c r="A353" s="53">
        <v>42898.642777777779</v>
      </c>
      <c r="B353" s="15">
        <v>159896</v>
      </c>
      <c r="C353" t="s">
        <v>1265</v>
      </c>
      <c r="D353" t="s">
        <v>1266</v>
      </c>
      <c r="E353" t="s">
        <v>1267</v>
      </c>
      <c r="F353" s="15">
        <v>-2546</v>
      </c>
      <c r="G353" t="s">
        <v>367</v>
      </c>
      <c r="H353" t="s">
        <v>459</v>
      </c>
      <c r="I353" t="s">
        <v>43</v>
      </c>
      <c r="J353">
        <f>VLOOKUP(B353,自助退!B:F,5,FALSE)</f>
        <v>2546</v>
      </c>
      <c r="K353" s="38" t="str">
        <f t="shared" si="5"/>
        <v/>
      </c>
    </row>
    <row r="354" spans="1:11" ht="14.25">
      <c r="A354" s="53">
        <v>42898.642997685187</v>
      </c>
      <c r="B354" s="15">
        <v>159909</v>
      </c>
      <c r="C354" t="s">
        <v>245</v>
      </c>
      <c r="D354" t="s">
        <v>1268</v>
      </c>
      <c r="E354" t="s">
        <v>1269</v>
      </c>
      <c r="F354" s="15">
        <v>-500</v>
      </c>
      <c r="G354" t="s">
        <v>367</v>
      </c>
      <c r="H354" t="s">
        <v>459</v>
      </c>
      <c r="I354" t="s">
        <v>73</v>
      </c>
      <c r="J354">
        <f>VLOOKUP(B354,自助退!B:F,5,FALSE)</f>
        <v>500</v>
      </c>
      <c r="K354" s="38" t="str">
        <f t="shared" si="5"/>
        <v/>
      </c>
    </row>
    <row r="355" spans="1:11" ht="14.25">
      <c r="A355" s="53">
        <v>42898.654016203705</v>
      </c>
      <c r="B355" s="15">
        <v>160614</v>
      </c>
      <c r="C355" t="s">
        <v>245</v>
      </c>
      <c r="D355" t="s">
        <v>1270</v>
      </c>
      <c r="E355" t="s">
        <v>1271</v>
      </c>
      <c r="F355" s="15">
        <v>-451</v>
      </c>
      <c r="G355" t="s">
        <v>367</v>
      </c>
      <c r="H355" t="s">
        <v>776</v>
      </c>
      <c r="I355" t="s">
        <v>73</v>
      </c>
      <c r="J355">
        <f>VLOOKUP(B355,自助退!B:F,5,FALSE)</f>
        <v>451</v>
      </c>
      <c r="K355" s="38" t="str">
        <f t="shared" si="5"/>
        <v/>
      </c>
    </row>
    <row r="356" spans="1:11" ht="14.25">
      <c r="A356" s="53">
        <v>42898.659074074072</v>
      </c>
      <c r="B356" s="15">
        <v>160953</v>
      </c>
      <c r="C356" t="s">
        <v>245</v>
      </c>
      <c r="D356" t="s">
        <v>1272</v>
      </c>
      <c r="E356" t="s">
        <v>1273</v>
      </c>
      <c r="F356" s="15">
        <v>-498</v>
      </c>
      <c r="G356" t="s">
        <v>367</v>
      </c>
      <c r="H356" t="s">
        <v>734</v>
      </c>
      <c r="I356" t="s">
        <v>73</v>
      </c>
      <c r="J356">
        <f>VLOOKUP(B356,自助退!B:F,5,FALSE)</f>
        <v>498</v>
      </c>
      <c r="K356" s="38" t="str">
        <f t="shared" si="5"/>
        <v/>
      </c>
    </row>
    <row r="357" spans="1:11" ht="14.25">
      <c r="A357" s="53">
        <v>42898.66133101852</v>
      </c>
      <c r="B357" s="15">
        <v>161098</v>
      </c>
      <c r="C357" t="s">
        <v>245</v>
      </c>
      <c r="D357" t="s">
        <v>1274</v>
      </c>
      <c r="E357" t="s">
        <v>1275</v>
      </c>
      <c r="F357" s="15">
        <v>-430</v>
      </c>
      <c r="G357" t="s">
        <v>367</v>
      </c>
      <c r="H357" t="s">
        <v>469</v>
      </c>
      <c r="I357" t="s">
        <v>73</v>
      </c>
      <c r="J357">
        <f>VLOOKUP(B357,自助退!B:F,5,FALSE)</f>
        <v>430</v>
      </c>
      <c r="K357" s="38" t="str">
        <f t="shared" si="5"/>
        <v/>
      </c>
    </row>
    <row r="358" spans="1:11" ht="14.25">
      <c r="A358" s="53">
        <v>42898.663032407407</v>
      </c>
      <c r="B358" s="15">
        <v>161189</v>
      </c>
      <c r="C358" t="s">
        <v>245</v>
      </c>
      <c r="D358" t="s">
        <v>1276</v>
      </c>
      <c r="E358" t="s">
        <v>1277</v>
      </c>
      <c r="F358" s="15">
        <v>-1500</v>
      </c>
      <c r="G358" t="s">
        <v>367</v>
      </c>
      <c r="H358" t="s">
        <v>469</v>
      </c>
      <c r="I358" t="s">
        <v>73</v>
      </c>
      <c r="J358">
        <f>VLOOKUP(B358,自助退!B:F,5,FALSE)</f>
        <v>1500</v>
      </c>
      <c r="K358" s="38" t="str">
        <f t="shared" si="5"/>
        <v/>
      </c>
    </row>
    <row r="359" spans="1:11" ht="14.25">
      <c r="A359" s="53">
        <v>42898.663182870368</v>
      </c>
      <c r="B359" s="15">
        <v>161198</v>
      </c>
      <c r="C359" t="s">
        <v>1278</v>
      </c>
      <c r="D359" t="s">
        <v>1279</v>
      </c>
      <c r="E359" t="s">
        <v>1280</v>
      </c>
      <c r="F359" s="15">
        <v>-1000</v>
      </c>
      <c r="G359" t="s">
        <v>367</v>
      </c>
      <c r="H359" t="s">
        <v>478</v>
      </c>
      <c r="I359" t="s">
        <v>43</v>
      </c>
      <c r="J359">
        <f>VLOOKUP(B359,自助退!B:F,5,FALSE)</f>
        <v>1000</v>
      </c>
      <c r="K359" s="38" t="str">
        <f t="shared" si="5"/>
        <v/>
      </c>
    </row>
    <row r="360" spans="1:11" ht="14.25">
      <c r="A360" s="53">
        <v>42898.674143518518</v>
      </c>
      <c r="B360" s="15">
        <v>161849</v>
      </c>
      <c r="C360" t="s">
        <v>245</v>
      </c>
      <c r="D360" t="s">
        <v>1281</v>
      </c>
      <c r="E360" t="s">
        <v>1282</v>
      </c>
      <c r="F360" s="15">
        <v>-5000</v>
      </c>
      <c r="G360" t="s">
        <v>367</v>
      </c>
      <c r="H360" t="s">
        <v>483</v>
      </c>
      <c r="I360" t="s">
        <v>73</v>
      </c>
      <c r="J360">
        <f>VLOOKUP(B360,自助退!B:F,5,FALSE)</f>
        <v>5000</v>
      </c>
      <c r="K360" s="38" t="str">
        <f t="shared" si="5"/>
        <v/>
      </c>
    </row>
    <row r="361" spans="1:11" ht="14.25">
      <c r="A361" s="53">
        <v>42898.679340277777</v>
      </c>
      <c r="B361" s="15">
        <v>162164</v>
      </c>
      <c r="D361" t="s">
        <v>330</v>
      </c>
      <c r="E361" t="s">
        <v>331</v>
      </c>
      <c r="F361" s="15">
        <v>-20</v>
      </c>
      <c r="G361" t="s">
        <v>367</v>
      </c>
      <c r="H361" t="s">
        <v>738</v>
      </c>
      <c r="I361" t="s">
        <v>73</v>
      </c>
      <c r="J361">
        <f>VLOOKUP(B361,自助退!B:F,5,FALSE)</f>
        <v>20</v>
      </c>
      <c r="K361" s="38" t="str">
        <f t="shared" si="5"/>
        <v/>
      </c>
    </row>
    <row r="362" spans="1:11" ht="14.25">
      <c r="A362" s="53">
        <v>42898.679976851854</v>
      </c>
      <c r="B362" s="15">
        <v>162216</v>
      </c>
      <c r="C362" t="s">
        <v>245</v>
      </c>
      <c r="D362" t="s">
        <v>1283</v>
      </c>
      <c r="E362" t="s">
        <v>1284</v>
      </c>
      <c r="F362" s="15">
        <v>-1000</v>
      </c>
      <c r="G362" t="s">
        <v>367</v>
      </c>
      <c r="H362" t="s">
        <v>424</v>
      </c>
      <c r="I362" t="s">
        <v>73</v>
      </c>
      <c r="J362">
        <f>VLOOKUP(B362,自助退!B:F,5,FALSE)</f>
        <v>1000</v>
      </c>
      <c r="K362" s="38" t="str">
        <f t="shared" si="5"/>
        <v/>
      </c>
    </row>
    <row r="363" spans="1:11" ht="14.25">
      <c r="A363" s="53">
        <v>42898.680439814816</v>
      </c>
      <c r="B363" s="15">
        <v>162246</v>
      </c>
      <c r="C363" t="s">
        <v>245</v>
      </c>
      <c r="D363" t="s">
        <v>1283</v>
      </c>
      <c r="E363" t="s">
        <v>1284</v>
      </c>
      <c r="F363" s="15">
        <v>-9</v>
      </c>
      <c r="G363" t="s">
        <v>367</v>
      </c>
      <c r="H363" t="s">
        <v>424</v>
      </c>
      <c r="I363" t="s">
        <v>73</v>
      </c>
      <c r="J363">
        <f>VLOOKUP(B363,自助退!B:F,5,FALSE)</f>
        <v>9</v>
      </c>
      <c r="K363" s="38" t="str">
        <f t="shared" si="5"/>
        <v/>
      </c>
    </row>
    <row r="364" spans="1:11" ht="14.25">
      <c r="A364" s="53">
        <v>42898.683078703703</v>
      </c>
      <c r="B364" s="15">
        <v>162407</v>
      </c>
      <c r="C364" t="s">
        <v>1285</v>
      </c>
      <c r="D364" t="s">
        <v>1286</v>
      </c>
      <c r="E364" t="s">
        <v>1287</v>
      </c>
      <c r="F364" s="15">
        <v>-46</v>
      </c>
      <c r="G364" t="s">
        <v>367</v>
      </c>
      <c r="H364" t="s">
        <v>422</v>
      </c>
      <c r="I364" t="s">
        <v>43</v>
      </c>
      <c r="J364">
        <f>VLOOKUP(B364,自助退!B:F,5,FALSE)</f>
        <v>46</v>
      </c>
      <c r="K364" s="38" t="str">
        <f t="shared" si="5"/>
        <v/>
      </c>
    </row>
    <row r="365" spans="1:11" ht="14.25">
      <c r="A365" s="53">
        <v>42898.686481481483</v>
      </c>
      <c r="B365" s="15">
        <v>162581</v>
      </c>
      <c r="C365" t="s">
        <v>1288</v>
      </c>
      <c r="D365" t="s">
        <v>1289</v>
      </c>
      <c r="E365" t="s">
        <v>1290</v>
      </c>
      <c r="F365" s="15">
        <v>-580</v>
      </c>
      <c r="G365" t="s">
        <v>367</v>
      </c>
      <c r="H365" t="s">
        <v>443</v>
      </c>
      <c r="I365" t="s">
        <v>43</v>
      </c>
      <c r="J365">
        <f>VLOOKUP(B365,自助退!B:F,5,FALSE)</f>
        <v>580</v>
      </c>
      <c r="K365" s="38" t="str">
        <f t="shared" si="5"/>
        <v/>
      </c>
    </row>
    <row r="366" spans="1:11" ht="14.25">
      <c r="A366" s="53">
        <v>42898.690844907411</v>
      </c>
      <c r="B366" s="15">
        <v>162799</v>
      </c>
      <c r="C366" t="s">
        <v>1291</v>
      </c>
      <c r="D366" t="s">
        <v>1292</v>
      </c>
      <c r="E366" t="s">
        <v>1293</v>
      </c>
      <c r="F366" s="15">
        <v>-1273</v>
      </c>
      <c r="G366" t="s">
        <v>367</v>
      </c>
      <c r="H366" t="s">
        <v>859</v>
      </c>
      <c r="I366" t="s">
        <v>43</v>
      </c>
      <c r="J366">
        <f>VLOOKUP(B366,自助退!B:F,5,FALSE)</f>
        <v>1273</v>
      </c>
      <c r="K366" s="38" t="str">
        <f t="shared" si="5"/>
        <v/>
      </c>
    </row>
    <row r="367" spans="1:11" ht="14.25">
      <c r="A367" s="53">
        <v>42898.690960648149</v>
      </c>
      <c r="B367" s="15">
        <v>162804</v>
      </c>
      <c r="C367" t="s">
        <v>1294</v>
      </c>
      <c r="D367" t="s">
        <v>1295</v>
      </c>
      <c r="E367" t="s">
        <v>1296</v>
      </c>
      <c r="F367" s="15">
        <v>-168</v>
      </c>
      <c r="G367" t="s">
        <v>367</v>
      </c>
      <c r="H367" t="s">
        <v>508</v>
      </c>
      <c r="I367" t="s">
        <v>43</v>
      </c>
      <c r="J367">
        <f>VLOOKUP(B367,自助退!B:F,5,FALSE)</f>
        <v>168</v>
      </c>
      <c r="K367" s="38" t="str">
        <f t="shared" si="5"/>
        <v/>
      </c>
    </row>
    <row r="368" spans="1:11" ht="14.25">
      <c r="A368" s="53">
        <v>42898.692986111113</v>
      </c>
      <c r="B368" s="15">
        <v>162901</v>
      </c>
      <c r="D368" t="s">
        <v>1297</v>
      </c>
      <c r="E368" t="s">
        <v>1298</v>
      </c>
      <c r="F368" s="15">
        <v>-200</v>
      </c>
      <c r="G368" t="s">
        <v>367</v>
      </c>
      <c r="H368" t="s">
        <v>429</v>
      </c>
      <c r="I368" t="s">
        <v>73</v>
      </c>
      <c r="J368">
        <f>VLOOKUP(B368,自助退!B:F,5,FALSE)</f>
        <v>200</v>
      </c>
      <c r="K368" s="38" t="str">
        <f t="shared" si="5"/>
        <v/>
      </c>
    </row>
    <row r="369" spans="1:11" ht="14.25">
      <c r="A369" s="53">
        <v>42898.693206018521</v>
      </c>
      <c r="B369" s="15">
        <v>162911</v>
      </c>
      <c r="D369" t="s">
        <v>1297</v>
      </c>
      <c r="E369" t="s">
        <v>1298</v>
      </c>
      <c r="F369" s="15">
        <v>-1608</v>
      </c>
      <c r="G369" t="s">
        <v>367</v>
      </c>
      <c r="H369" t="s">
        <v>429</v>
      </c>
      <c r="I369" t="s">
        <v>73</v>
      </c>
      <c r="J369">
        <f>VLOOKUP(B369,自助退!B:F,5,FALSE)</f>
        <v>1608</v>
      </c>
      <c r="K369" s="38" t="str">
        <f t="shared" si="5"/>
        <v/>
      </c>
    </row>
    <row r="370" spans="1:11" ht="14.25">
      <c r="A370" s="53">
        <v>42898.694085648145</v>
      </c>
      <c r="B370" s="15">
        <v>162949</v>
      </c>
      <c r="D370" t="s">
        <v>1299</v>
      </c>
      <c r="E370" t="s">
        <v>1300</v>
      </c>
      <c r="F370" s="15">
        <v>-200</v>
      </c>
      <c r="G370" t="s">
        <v>367</v>
      </c>
      <c r="H370" t="s">
        <v>429</v>
      </c>
      <c r="I370" t="s">
        <v>73</v>
      </c>
      <c r="J370">
        <f>VLOOKUP(B370,自助退!B:F,5,FALSE)</f>
        <v>200</v>
      </c>
      <c r="K370" s="38" t="str">
        <f t="shared" si="5"/>
        <v/>
      </c>
    </row>
    <row r="371" spans="1:11" ht="14.25">
      <c r="A371" s="53">
        <v>42898.69431712963</v>
      </c>
      <c r="B371" s="15">
        <v>162970</v>
      </c>
      <c r="D371" t="s">
        <v>1299</v>
      </c>
      <c r="E371" t="s">
        <v>1300</v>
      </c>
      <c r="F371" s="15">
        <v>-1034</v>
      </c>
      <c r="G371" t="s">
        <v>367</v>
      </c>
      <c r="H371" t="s">
        <v>429</v>
      </c>
      <c r="I371" t="s">
        <v>73</v>
      </c>
      <c r="J371">
        <f>VLOOKUP(B371,自助退!B:F,5,FALSE)</f>
        <v>1034</v>
      </c>
      <c r="K371" s="38" t="str">
        <f t="shared" si="5"/>
        <v/>
      </c>
    </row>
    <row r="372" spans="1:11" ht="14.25">
      <c r="A372" s="53">
        <v>42898.69494212963</v>
      </c>
      <c r="B372" s="15">
        <v>162998</v>
      </c>
      <c r="C372" t="s">
        <v>1301</v>
      </c>
      <c r="D372" t="s">
        <v>1302</v>
      </c>
      <c r="E372" t="s">
        <v>1303</v>
      </c>
      <c r="F372" s="15">
        <v>-72</v>
      </c>
      <c r="G372" t="s">
        <v>367</v>
      </c>
      <c r="H372" t="s">
        <v>497</v>
      </c>
      <c r="I372" t="s">
        <v>43</v>
      </c>
      <c r="J372">
        <f>VLOOKUP(B372,自助退!B:F,5,FALSE)</f>
        <v>72</v>
      </c>
      <c r="K372" s="38" t="str">
        <f t="shared" si="5"/>
        <v/>
      </c>
    </row>
    <row r="373" spans="1:11" ht="14.25">
      <c r="A373" s="53">
        <v>42898.7030787037</v>
      </c>
      <c r="B373" s="15">
        <v>163373</v>
      </c>
      <c r="D373" t="s">
        <v>1304</v>
      </c>
      <c r="E373" t="s">
        <v>1305</v>
      </c>
      <c r="F373" s="15">
        <v>-196</v>
      </c>
      <c r="G373" t="s">
        <v>367</v>
      </c>
      <c r="H373" t="s">
        <v>299</v>
      </c>
      <c r="I373" t="s">
        <v>73</v>
      </c>
      <c r="J373">
        <f>VLOOKUP(B373,自助退!B:F,5,FALSE)</f>
        <v>196</v>
      </c>
      <c r="K373" s="38" t="str">
        <f t="shared" si="5"/>
        <v/>
      </c>
    </row>
    <row r="374" spans="1:11" ht="14.25">
      <c r="A374" s="53">
        <v>42898.705613425926</v>
      </c>
      <c r="B374" s="15">
        <v>163474</v>
      </c>
      <c r="C374" t="s">
        <v>1306</v>
      </c>
      <c r="D374" t="s">
        <v>1307</v>
      </c>
      <c r="E374" t="s">
        <v>1308</v>
      </c>
      <c r="F374" s="15">
        <v>-962</v>
      </c>
      <c r="G374" t="s">
        <v>367</v>
      </c>
      <c r="H374" t="s">
        <v>490</v>
      </c>
      <c r="I374" t="s">
        <v>43</v>
      </c>
      <c r="J374">
        <f>VLOOKUP(B374,自助退!B:F,5,FALSE)</f>
        <v>962</v>
      </c>
      <c r="K374" s="38" t="str">
        <f t="shared" si="5"/>
        <v/>
      </c>
    </row>
    <row r="375" spans="1:11" ht="14.25">
      <c r="A375" s="53">
        <v>42898.705682870372</v>
      </c>
      <c r="B375" s="15">
        <v>163475</v>
      </c>
      <c r="C375" t="s">
        <v>1309</v>
      </c>
      <c r="D375" t="s">
        <v>1310</v>
      </c>
      <c r="E375" t="s">
        <v>1311</v>
      </c>
      <c r="F375" s="15">
        <v>-1300</v>
      </c>
      <c r="G375" t="s">
        <v>367</v>
      </c>
      <c r="H375" t="s">
        <v>458</v>
      </c>
      <c r="I375" t="s">
        <v>43</v>
      </c>
      <c r="J375">
        <f>VLOOKUP(B375,自助退!B:F,5,FALSE)</f>
        <v>1300</v>
      </c>
      <c r="K375" s="38" t="str">
        <f t="shared" si="5"/>
        <v/>
      </c>
    </row>
    <row r="376" spans="1:11" ht="14.25">
      <c r="A376" s="53">
        <v>42898.706203703703</v>
      </c>
      <c r="B376" s="15">
        <v>163504</v>
      </c>
      <c r="C376" t="s">
        <v>245</v>
      </c>
      <c r="D376" t="s">
        <v>1312</v>
      </c>
      <c r="E376" t="s">
        <v>1313</v>
      </c>
      <c r="F376" s="15">
        <v>-96</v>
      </c>
      <c r="G376" t="s">
        <v>367</v>
      </c>
      <c r="H376" t="s">
        <v>424</v>
      </c>
      <c r="I376" t="s">
        <v>73</v>
      </c>
      <c r="J376">
        <f>VLOOKUP(B376,自助退!B:F,5,FALSE)</f>
        <v>96</v>
      </c>
      <c r="K376" s="38" t="str">
        <f t="shared" si="5"/>
        <v/>
      </c>
    </row>
    <row r="377" spans="1:11" ht="14.25">
      <c r="A377" s="53">
        <v>42898.72247685185</v>
      </c>
      <c r="B377" s="15">
        <v>164057</v>
      </c>
      <c r="C377" t="s">
        <v>1314</v>
      </c>
      <c r="D377" t="s">
        <v>1315</v>
      </c>
      <c r="E377" t="s">
        <v>1316</v>
      </c>
      <c r="F377" s="15">
        <v>-129</v>
      </c>
      <c r="G377" t="s">
        <v>367</v>
      </c>
      <c r="H377" t="s">
        <v>459</v>
      </c>
      <c r="I377" t="s">
        <v>43</v>
      </c>
      <c r="J377">
        <f>VLOOKUP(B377,自助退!B:F,5,FALSE)</f>
        <v>129</v>
      </c>
      <c r="K377" s="38" t="str">
        <f t="shared" si="5"/>
        <v/>
      </c>
    </row>
    <row r="378" spans="1:11" ht="14.25">
      <c r="A378" s="53">
        <v>42898.723692129628</v>
      </c>
      <c r="B378" s="15">
        <v>164101</v>
      </c>
      <c r="D378" t="s">
        <v>195</v>
      </c>
      <c r="E378" t="s">
        <v>196</v>
      </c>
      <c r="F378" s="15">
        <v>-800</v>
      </c>
      <c r="G378" t="s">
        <v>367</v>
      </c>
      <c r="H378" t="s">
        <v>490</v>
      </c>
      <c r="I378" t="s">
        <v>73</v>
      </c>
      <c r="J378">
        <f>VLOOKUP(B378,自助退!B:F,5,FALSE)</f>
        <v>800</v>
      </c>
      <c r="K378" s="38" t="str">
        <f t="shared" si="5"/>
        <v/>
      </c>
    </row>
    <row r="379" spans="1:11" ht="14.25">
      <c r="A379" s="53">
        <v>42898.725370370368</v>
      </c>
      <c r="B379" s="15">
        <v>164148</v>
      </c>
      <c r="C379" t="s">
        <v>1317</v>
      </c>
      <c r="D379" t="s">
        <v>1318</v>
      </c>
      <c r="E379" t="s">
        <v>1319</v>
      </c>
      <c r="F379" s="15">
        <v>-1138</v>
      </c>
      <c r="G379" t="s">
        <v>367</v>
      </c>
      <c r="H379" t="s">
        <v>497</v>
      </c>
      <c r="I379" t="s">
        <v>43</v>
      </c>
      <c r="J379">
        <f>VLOOKUP(B379,自助退!B:F,5,FALSE)</f>
        <v>1138</v>
      </c>
      <c r="K379" s="38" t="str">
        <f t="shared" si="5"/>
        <v/>
      </c>
    </row>
    <row r="380" spans="1:11" ht="14.25">
      <c r="A380" s="53">
        <v>42898.725497685184</v>
      </c>
      <c r="B380" s="15">
        <v>164152</v>
      </c>
      <c r="C380" t="s">
        <v>1320</v>
      </c>
      <c r="D380" t="s">
        <v>1321</v>
      </c>
      <c r="E380" t="s">
        <v>1322</v>
      </c>
      <c r="F380" s="15">
        <v>-1496</v>
      </c>
      <c r="G380" t="s">
        <v>367</v>
      </c>
      <c r="H380" t="s">
        <v>535</v>
      </c>
      <c r="I380" t="s">
        <v>43</v>
      </c>
      <c r="J380">
        <f>VLOOKUP(B380,自助退!B:F,5,FALSE)</f>
        <v>1496</v>
      </c>
      <c r="K380" s="38" t="str">
        <f t="shared" si="5"/>
        <v/>
      </c>
    </row>
    <row r="381" spans="1:11" ht="14.25">
      <c r="A381" s="53">
        <v>42898.740231481483</v>
      </c>
      <c r="B381" s="15">
        <v>164511</v>
      </c>
      <c r="C381" t="s">
        <v>1323</v>
      </c>
      <c r="D381" t="s">
        <v>1324</v>
      </c>
      <c r="E381" t="s">
        <v>1325</v>
      </c>
      <c r="F381" s="15">
        <v>-680</v>
      </c>
      <c r="G381" t="s">
        <v>367</v>
      </c>
      <c r="H381" t="s">
        <v>279</v>
      </c>
      <c r="I381" t="s">
        <v>43</v>
      </c>
      <c r="J381">
        <f>VLOOKUP(B381,自助退!B:F,5,FALSE)</f>
        <v>680</v>
      </c>
      <c r="K381" s="38" t="str">
        <f t="shared" si="5"/>
        <v/>
      </c>
    </row>
    <row r="382" spans="1:11" ht="14.25">
      <c r="A382" s="53">
        <v>42898.740636574075</v>
      </c>
      <c r="B382" s="15">
        <v>164519</v>
      </c>
      <c r="C382" t="s">
        <v>1326</v>
      </c>
      <c r="D382" t="s">
        <v>1324</v>
      </c>
      <c r="E382" t="s">
        <v>1325</v>
      </c>
      <c r="F382" s="15">
        <v>-4000</v>
      </c>
      <c r="G382" t="s">
        <v>367</v>
      </c>
      <c r="H382" t="s">
        <v>279</v>
      </c>
      <c r="I382" t="s">
        <v>43</v>
      </c>
      <c r="J382">
        <f>VLOOKUP(B382,自助退!B:F,5,FALSE)</f>
        <v>4000</v>
      </c>
      <c r="K382" s="38" t="str">
        <f t="shared" si="5"/>
        <v/>
      </c>
    </row>
    <row r="383" spans="1:11" ht="14.25">
      <c r="A383" s="53">
        <v>42898.743715277778</v>
      </c>
      <c r="B383" s="15">
        <v>164569</v>
      </c>
      <c r="C383" t="s">
        <v>1327</v>
      </c>
      <c r="D383" t="s">
        <v>1328</v>
      </c>
      <c r="E383" t="s">
        <v>1329</v>
      </c>
      <c r="F383" s="15">
        <v>-1039</v>
      </c>
      <c r="G383" t="s">
        <v>367</v>
      </c>
      <c r="H383" t="s">
        <v>497</v>
      </c>
      <c r="I383" t="s">
        <v>43</v>
      </c>
      <c r="J383">
        <f>VLOOKUP(B383,自助退!B:F,5,FALSE)</f>
        <v>1039</v>
      </c>
      <c r="K383" s="38" t="str">
        <f t="shared" si="5"/>
        <v/>
      </c>
    </row>
    <row r="384" spans="1:11" ht="14.25">
      <c r="A384" s="53">
        <v>42898.751504629632</v>
      </c>
      <c r="B384" s="15">
        <v>164686</v>
      </c>
      <c r="C384" t="s">
        <v>1330</v>
      </c>
      <c r="D384" t="s">
        <v>1331</v>
      </c>
      <c r="E384" t="s">
        <v>1332</v>
      </c>
      <c r="F384" s="15">
        <v>-797</v>
      </c>
      <c r="G384" t="s">
        <v>367</v>
      </c>
      <c r="H384" t="s">
        <v>443</v>
      </c>
      <c r="I384" t="s">
        <v>43</v>
      </c>
      <c r="J384">
        <f>VLOOKUP(B384,自助退!B:F,5,FALSE)</f>
        <v>797</v>
      </c>
      <c r="K384" s="38" t="str">
        <f t="shared" si="5"/>
        <v/>
      </c>
    </row>
    <row r="385" spans="1:11" ht="14.25">
      <c r="A385" s="53">
        <v>42898.777581018519</v>
      </c>
      <c r="B385" s="15">
        <v>164808</v>
      </c>
      <c r="C385" t="s">
        <v>1333</v>
      </c>
      <c r="D385" t="s">
        <v>1334</v>
      </c>
      <c r="E385" t="s">
        <v>1335</v>
      </c>
      <c r="F385" s="15">
        <v>-24</v>
      </c>
      <c r="G385" t="s">
        <v>367</v>
      </c>
      <c r="H385" t="s">
        <v>436</v>
      </c>
      <c r="I385" t="s">
        <v>43</v>
      </c>
      <c r="J385">
        <f>VLOOKUP(B385,自助退!B:F,5,FALSE)</f>
        <v>24</v>
      </c>
      <c r="K385" s="38" t="str">
        <f t="shared" si="5"/>
        <v/>
      </c>
    </row>
    <row r="386" spans="1:11" ht="14.25">
      <c r="A386" s="53">
        <v>42898.80872685185</v>
      </c>
      <c r="B386" s="15">
        <v>164935</v>
      </c>
      <c r="C386" t="s">
        <v>1336</v>
      </c>
      <c r="D386" t="s">
        <v>1337</v>
      </c>
      <c r="E386" t="s">
        <v>1338</v>
      </c>
      <c r="F386" s="15">
        <v>-600</v>
      </c>
      <c r="G386" t="s">
        <v>367</v>
      </c>
      <c r="H386" t="s">
        <v>422</v>
      </c>
      <c r="I386" t="s">
        <v>43</v>
      </c>
      <c r="J386">
        <f>VLOOKUP(B386,自助退!B:F,5,FALSE)</f>
        <v>600</v>
      </c>
      <c r="K386" s="38" t="str">
        <f t="shared" si="5"/>
        <v/>
      </c>
    </row>
    <row r="387" spans="1:11" ht="14.25">
      <c r="A387" s="53">
        <v>42898.881064814814</v>
      </c>
      <c r="B387" s="15">
        <v>165127</v>
      </c>
      <c r="D387" t="s">
        <v>1339</v>
      </c>
      <c r="E387" t="s">
        <v>1340</v>
      </c>
      <c r="F387" s="15">
        <v>-212</v>
      </c>
      <c r="G387" t="s">
        <v>367</v>
      </c>
      <c r="H387" t="s">
        <v>483</v>
      </c>
      <c r="I387" t="s">
        <v>73</v>
      </c>
      <c r="J387">
        <f>VLOOKUP(B387,自助退!B:F,5,FALSE)</f>
        <v>212</v>
      </c>
      <c r="K387" s="38" t="str">
        <f t="shared" ref="K387:K450" si="6">IF(F387=J387*-1,"",1)</f>
        <v/>
      </c>
    </row>
    <row r="388" spans="1:11" ht="14.25">
      <c r="A388" s="53">
        <v>42899.302199074074</v>
      </c>
      <c r="B388" s="15">
        <v>165735</v>
      </c>
      <c r="C388" t="s">
        <v>1341</v>
      </c>
      <c r="D388" t="s">
        <v>1342</v>
      </c>
      <c r="E388" t="s">
        <v>1343</v>
      </c>
      <c r="F388" s="15">
        <v>-480</v>
      </c>
      <c r="G388" t="s">
        <v>367</v>
      </c>
      <c r="H388" t="s">
        <v>483</v>
      </c>
      <c r="I388" t="s">
        <v>43</v>
      </c>
      <c r="J388">
        <f>VLOOKUP(B388,自助退!B:F,5,FALSE)</f>
        <v>480</v>
      </c>
      <c r="K388" s="38" t="str">
        <f t="shared" si="6"/>
        <v/>
      </c>
    </row>
    <row r="389" spans="1:11" ht="14.25">
      <c r="A389" s="53">
        <v>42899.305983796294</v>
      </c>
      <c r="B389" s="15">
        <v>165775</v>
      </c>
      <c r="C389" t="s">
        <v>1344</v>
      </c>
      <c r="D389" t="s">
        <v>1345</v>
      </c>
      <c r="E389" t="s">
        <v>1346</v>
      </c>
      <c r="F389" s="15">
        <v>-169</v>
      </c>
      <c r="G389" t="s">
        <v>367</v>
      </c>
      <c r="H389" t="s">
        <v>504</v>
      </c>
      <c r="I389" t="s">
        <v>43</v>
      </c>
      <c r="J389">
        <f>VLOOKUP(B389,自助退!B:F,5,FALSE)</f>
        <v>169</v>
      </c>
      <c r="K389" s="38" t="str">
        <f t="shared" si="6"/>
        <v/>
      </c>
    </row>
    <row r="390" spans="1:11" ht="14.25">
      <c r="A390" s="53">
        <v>42899.333472222221</v>
      </c>
      <c r="B390" s="15">
        <v>166405</v>
      </c>
      <c r="C390" t="s">
        <v>1347</v>
      </c>
      <c r="D390" t="s">
        <v>325</v>
      </c>
      <c r="E390" t="s">
        <v>326</v>
      </c>
      <c r="F390" s="15">
        <v>-1000</v>
      </c>
      <c r="G390" t="s">
        <v>367</v>
      </c>
      <c r="H390" t="s">
        <v>483</v>
      </c>
      <c r="I390" t="s">
        <v>43</v>
      </c>
      <c r="J390">
        <f>VLOOKUP(B390,自助退!B:F,5,FALSE)</f>
        <v>1000</v>
      </c>
      <c r="K390" s="38" t="str">
        <f t="shared" si="6"/>
        <v/>
      </c>
    </row>
    <row r="391" spans="1:11" ht="14.25">
      <c r="A391" s="53">
        <v>42899.349606481483</v>
      </c>
      <c r="B391" s="15">
        <v>167265</v>
      </c>
      <c r="C391" t="s">
        <v>1348</v>
      </c>
      <c r="D391" t="s">
        <v>1349</v>
      </c>
      <c r="E391" t="s">
        <v>1350</v>
      </c>
      <c r="F391" s="15">
        <v>-1000</v>
      </c>
      <c r="G391" t="s">
        <v>367</v>
      </c>
      <c r="H391" t="s">
        <v>947</v>
      </c>
      <c r="I391" t="s">
        <v>43</v>
      </c>
      <c r="J391">
        <f>VLOOKUP(B391,自助退!B:F,5,FALSE)</f>
        <v>1000</v>
      </c>
      <c r="K391" s="38" t="str">
        <f t="shared" si="6"/>
        <v/>
      </c>
    </row>
    <row r="392" spans="1:11" ht="14.25">
      <c r="A392" s="53">
        <v>42899.362627314818</v>
      </c>
      <c r="B392" s="15">
        <v>168300</v>
      </c>
      <c r="D392" t="s">
        <v>1351</v>
      </c>
      <c r="E392" t="s">
        <v>1352</v>
      </c>
      <c r="F392" s="15">
        <v>-734</v>
      </c>
      <c r="G392" t="s">
        <v>367</v>
      </c>
      <c r="H392" t="s">
        <v>45</v>
      </c>
      <c r="I392" t="s">
        <v>73</v>
      </c>
      <c r="J392">
        <f>VLOOKUP(B392,自助退!B:F,5,FALSE)</f>
        <v>734</v>
      </c>
      <c r="K392" s="38" t="str">
        <f t="shared" si="6"/>
        <v/>
      </c>
    </row>
    <row r="393" spans="1:11" ht="14.25">
      <c r="A393" s="53">
        <v>42899.381365740737</v>
      </c>
      <c r="B393" s="15">
        <v>170010</v>
      </c>
      <c r="C393" t="s">
        <v>1353</v>
      </c>
      <c r="D393" t="s">
        <v>1354</v>
      </c>
      <c r="E393" t="s">
        <v>1355</v>
      </c>
      <c r="F393" s="15">
        <v>-92</v>
      </c>
      <c r="G393" t="s">
        <v>367</v>
      </c>
      <c r="H393" t="s">
        <v>535</v>
      </c>
      <c r="I393" t="s">
        <v>43</v>
      </c>
      <c r="J393">
        <f>VLOOKUP(B393,自助退!B:F,5,FALSE)</f>
        <v>92</v>
      </c>
      <c r="K393" s="38" t="str">
        <f t="shared" si="6"/>
        <v/>
      </c>
    </row>
    <row r="394" spans="1:11" ht="14.25">
      <c r="A394" s="53">
        <v>42899.383321759262</v>
      </c>
      <c r="B394" s="15">
        <v>170181</v>
      </c>
      <c r="C394" t="s">
        <v>1356</v>
      </c>
      <c r="D394" t="s">
        <v>1091</v>
      </c>
      <c r="E394" t="s">
        <v>1092</v>
      </c>
      <c r="F394" s="15">
        <v>-300</v>
      </c>
      <c r="G394" t="s">
        <v>367</v>
      </c>
      <c r="H394" t="s">
        <v>734</v>
      </c>
      <c r="I394" t="s">
        <v>43</v>
      </c>
      <c r="J394">
        <f>VLOOKUP(B394,自助退!B:F,5,FALSE)</f>
        <v>300</v>
      </c>
      <c r="K394" s="38" t="str">
        <f t="shared" si="6"/>
        <v/>
      </c>
    </row>
    <row r="395" spans="1:11" ht="14.25">
      <c r="A395" s="53">
        <v>42899.407164351855</v>
      </c>
      <c r="B395" s="15">
        <v>172429</v>
      </c>
      <c r="D395" t="s">
        <v>1357</v>
      </c>
      <c r="E395" t="s">
        <v>1358</v>
      </c>
      <c r="F395" s="15">
        <v>-332</v>
      </c>
      <c r="G395" t="s">
        <v>367</v>
      </c>
      <c r="H395" t="s">
        <v>462</v>
      </c>
      <c r="I395" t="s">
        <v>73</v>
      </c>
      <c r="J395">
        <f>VLOOKUP(B395,自助退!B:F,5,FALSE)</f>
        <v>332</v>
      </c>
      <c r="K395" s="38" t="str">
        <f t="shared" si="6"/>
        <v/>
      </c>
    </row>
    <row r="396" spans="1:11" ht="14.25">
      <c r="A396" s="53">
        <v>42899.412881944445</v>
      </c>
      <c r="B396" s="15">
        <v>172927</v>
      </c>
      <c r="C396" t="s">
        <v>1359</v>
      </c>
      <c r="D396" t="s">
        <v>1360</v>
      </c>
      <c r="E396" t="s">
        <v>1361</v>
      </c>
      <c r="F396" s="15">
        <v>-400</v>
      </c>
      <c r="G396" t="s">
        <v>367</v>
      </c>
      <c r="H396" t="s">
        <v>57</v>
      </c>
      <c r="I396" t="s">
        <v>43</v>
      </c>
      <c r="J396">
        <f>VLOOKUP(B396,自助退!B:F,5,FALSE)</f>
        <v>400</v>
      </c>
      <c r="K396" s="38" t="str">
        <f t="shared" si="6"/>
        <v/>
      </c>
    </row>
    <row r="397" spans="1:11" ht="14.25">
      <c r="A397" s="53">
        <v>42899.413368055553</v>
      </c>
      <c r="B397" s="15">
        <v>172962</v>
      </c>
      <c r="C397" t="s">
        <v>1362</v>
      </c>
      <c r="D397" t="s">
        <v>1363</v>
      </c>
      <c r="E397" t="s">
        <v>1364</v>
      </c>
      <c r="F397" s="15">
        <v>-1000</v>
      </c>
      <c r="G397" t="s">
        <v>367</v>
      </c>
      <c r="H397" t="s">
        <v>469</v>
      </c>
      <c r="I397" t="s">
        <v>43</v>
      </c>
      <c r="J397">
        <f>VLOOKUP(B397,自助退!B:F,5,FALSE)</f>
        <v>1000</v>
      </c>
      <c r="K397" s="38" t="str">
        <f t="shared" si="6"/>
        <v/>
      </c>
    </row>
    <row r="398" spans="1:11" ht="14.25">
      <c r="A398" s="53">
        <v>42899.414074074077</v>
      </c>
      <c r="B398" s="15">
        <v>173026</v>
      </c>
      <c r="C398" t="s">
        <v>1365</v>
      </c>
      <c r="D398" t="s">
        <v>1366</v>
      </c>
      <c r="E398" t="s">
        <v>1367</v>
      </c>
      <c r="F398" s="15">
        <v>-678</v>
      </c>
      <c r="G398" t="s">
        <v>367</v>
      </c>
      <c r="H398" t="s">
        <v>469</v>
      </c>
      <c r="I398" t="s">
        <v>43</v>
      </c>
      <c r="J398">
        <f>VLOOKUP(B398,自助退!B:F,5,FALSE)</f>
        <v>678</v>
      </c>
      <c r="K398" s="38" t="str">
        <f t="shared" si="6"/>
        <v/>
      </c>
    </row>
    <row r="399" spans="1:11" ht="14.25">
      <c r="A399" s="53">
        <v>42899.414386574077</v>
      </c>
      <c r="B399" s="15">
        <v>173060</v>
      </c>
      <c r="C399" t="s">
        <v>1368</v>
      </c>
      <c r="D399" t="s">
        <v>889</v>
      </c>
      <c r="E399" t="s">
        <v>890</v>
      </c>
      <c r="F399" s="15">
        <v>-2500</v>
      </c>
      <c r="G399" t="s">
        <v>367</v>
      </c>
      <c r="H399" t="s">
        <v>458</v>
      </c>
      <c r="I399" t="s">
        <v>43</v>
      </c>
      <c r="J399">
        <f>VLOOKUP(B399,自助退!B:F,5,FALSE)</f>
        <v>2500</v>
      </c>
      <c r="K399" s="38" t="str">
        <f t="shared" si="6"/>
        <v/>
      </c>
    </row>
    <row r="400" spans="1:11" ht="14.25">
      <c r="A400" s="53">
        <v>42899.420428240737</v>
      </c>
      <c r="B400" s="15">
        <v>173560</v>
      </c>
      <c r="C400" t="s">
        <v>1369</v>
      </c>
      <c r="D400" t="s">
        <v>1370</v>
      </c>
      <c r="E400" t="s">
        <v>1371</v>
      </c>
      <c r="F400" s="15">
        <v>-100</v>
      </c>
      <c r="G400" t="s">
        <v>367</v>
      </c>
      <c r="H400" t="s">
        <v>443</v>
      </c>
      <c r="I400" t="s">
        <v>43</v>
      </c>
      <c r="J400">
        <f>VLOOKUP(B400,自助退!B:F,5,FALSE)</f>
        <v>100</v>
      </c>
      <c r="K400" s="38" t="str">
        <f t="shared" si="6"/>
        <v/>
      </c>
    </row>
    <row r="401" spans="1:11" ht="14.25">
      <c r="A401" s="53">
        <v>42899.442199074074</v>
      </c>
      <c r="B401" s="15">
        <v>175464</v>
      </c>
      <c r="C401" t="s">
        <v>1372</v>
      </c>
      <c r="D401" t="s">
        <v>1373</v>
      </c>
      <c r="E401" t="s">
        <v>1374</v>
      </c>
      <c r="F401" s="15">
        <v>-200</v>
      </c>
      <c r="G401" t="s">
        <v>367</v>
      </c>
      <c r="H401" t="s">
        <v>1032</v>
      </c>
      <c r="I401" t="s">
        <v>43</v>
      </c>
      <c r="J401">
        <f>VLOOKUP(B401,自助退!B:F,5,FALSE)</f>
        <v>200</v>
      </c>
      <c r="K401" s="38" t="str">
        <f t="shared" si="6"/>
        <v/>
      </c>
    </row>
    <row r="402" spans="1:11" ht="14.25">
      <c r="A402" s="53">
        <v>42899.442476851851</v>
      </c>
      <c r="B402" s="15">
        <v>175496</v>
      </c>
      <c r="C402" t="s">
        <v>1375</v>
      </c>
      <c r="D402" t="s">
        <v>1373</v>
      </c>
      <c r="E402" t="s">
        <v>1374</v>
      </c>
      <c r="F402" s="15">
        <v>-244</v>
      </c>
      <c r="G402" t="s">
        <v>367</v>
      </c>
      <c r="H402" t="s">
        <v>1032</v>
      </c>
      <c r="I402" t="s">
        <v>43</v>
      </c>
      <c r="J402">
        <f>VLOOKUP(B402,自助退!B:F,5,FALSE)</f>
        <v>244</v>
      </c>
      <c r="K402" s="38" t="str">
        <f t="shared" si="6"/>
        <v/>
      </c>
    </row>
    <row r="403" spans="1:11" ht="14.25">
      <c r="A403" s="53">
        <v>42899.447870370372</v>
      </c>
      <c r="B403" s="15">
        <v>175932</v>
      </c>
      <c r="C403" t="s">
        <v>1376</v>
      </c>
      <c r="D403" t="s">
        <v>1377</v>
      </c>
      <c r="E403" t="s">
        <v>1378</v>
      </c>
      <c r="F403" s="15">
        <v>-20</v>
      </c>
      <c r="G403" t="s">
        <v>367</v>
      </c>
      <c r="H403" t="s">
        <v>54</v>
      </c>
      <c r="I403" t="s">
        <v>43</v>
      </c>
      <c r="J403">
        <f>VLOOKUP(B403,自助退!B:F,5,FALSE)</f>
        <v>20</v>
      </c>
      <c r="K403" s="38" t="str">
        <f t="shared" si="6"/>
        <v/>
      </c>
    </row>
    <row r="404" spans="1:11" ht="14.25">
      <c r="A404" s="53">
        <v>42899.449062500003</v>
      </c>
      <c r="B404" s="15">
        <v>176013</v>
      </c>
      <c r="C404" t="s">
        <v>245</v>
      </c>
      <c r="D404" t="s">
        <v>1379</v>
      </c>
      <c r="E404" t="s">
        <v>1380</v>
      </c>
      <c r="F404" s="15">
        <v>-65</v>
      </c>
      <c r="G404" t="s">
        <v>367</v>
      </c>
      <c r="H404" t="s">
        <v>1381</v>
      </c>
      <c r="I404" t="s">
        <v>73</v>
      </c>
      <c r="J404">
        <f>VLOOKUP(B404,自助退!B:F,5,FALSE)</f>
        <v>65</v>
      </c>
      <c r="K404" s="38" t="str">
        <f t="shared" si="6"/>
        <v/>
      </c>
    </row>
    <row r="405" spans="1:11" ht="14.25">
      <c r="A405" s="53">
        <v>42899.450601851851</v>
      </c>
      <c r="B405" s="15">
        <v>176124</v>
      </c>
      <c r="C405" t="s">
        <v>1382</v>
      </c>
      <c r="D405" t="s">
        <v>1383</v>
      </c>
      <c r="E405" t="s">
        <v>1384</v>
      </c>
      <c r="F405" s="15">
        <v>-172</v>
      </c>
      <c r="G405" t="s">
        <v>367</v>
      </c>
      <c r="H405" t="s">
        <v>539</v>
      </c>
      <c r="I405" t="s">
        <v>43</v>
      </c>
      <c r="J405">
        <f>VLOOKUP(B405,自助退!B:F,5,FALSE)</f>
        <v>172</v>
      </c>
      <c r="K405" s="38" t="str">
        <f t="shared" si="6"/>
        <v/>
      </c>
    </row>
    <row r="406" spans="1:11" ht="14.25">
      <c r="A406" s="53">
        <v>42899.450636574074</v>
      </c>
      <c r="B406" s="15">
        <v>176128</v>
      </c>
      <c r="C406" t="s">
        <v>1385</v>
      </c>
      <c r="D406" t="s">
        <v>1386</v>
      </c>
      <c r="E406" t="s">
        <v>1387</v>
      </c>
      <c r="F406" s="15">
        <v>-380</v>
      </c>
      <c r="G406" t="s">
        <v>367</v>
      </c>
      <c r="H406" t="s">
        <v>535</v>
      </c>
      <c r="I406" t="s">
        <v>43</v>
      </c>
      <c r="J406">
        <f>VLOOKUP(B406,自助退!B:F,5,FALSE)</f>
        <v>380</v>
      </c>
      <c r="K406" s="38" t="str">
        <f t="shared" si="6"/>
        <v/>
      </c>
    </row>
    <row r="407" spans="1:11" ht="14.25">
      <c r="A407" s="53">
        <v>42899.454375000001</v>
      </c>
      <c r="B407" s="15">
        <v>176485</v>
      </c>
      <c r="C407" t="s">
        <v>1388</v>
      </c>
      <c r="D407" t="s">
        <v>1389</v>
      </c>
      <c r="E407" t="s">
        <v>1390</v>
      </c>
      <c r="F407" s="15">
        <v>-4214</v>
      </c>
      <c r="G407" t="s">
        <v>367</v>
      </c>
      <c r="H407" t="s">
        <v>562</v>
      </c>
      <c r="I407" t="s">
        <v>43</v>
      </c>
      <c r="J407">
        <f>VLOOKUP(B407,自助退!B:F,5,FALSE)</f>
        <v>4214</v>
      </c>
      <c r="K407" s="38" t="str">
        <f t="shared" si="6"/>
        <v/>
      </c>
    </row>
    <row r="408" spans="1:11" ht="14.25">
      <c r="A408" s="53">
        <v>42899.458993055552</v>
      </c>
      <c r="B408" s="15">
        <v>176828</v>
      </c>
      <c r="D408" t="s">
        <v>1391</v>
      </c>
      <c r="E408" t="s">
        <v>204</v>
      </c>
      <c r="F408" s="15">
        <v>-15</v>
      </c>
      <c r="G408" t="s">
        <v>367</v>
      </c>
      <c r="H408" t="s">
        <v>462</v>
      </c>
      <c r="I408" t="s">
        <v>73</v>
      </c>
      <c r="J408">
        <f>VLOOKUP(B408,自助退!B:F,5,FALSE)</f>
        <v>15</v>
      </c>
      <c r="K408" s="38" t="str">
        <f t="shared" si="6"/>
        <v/>
      </c>
    </row>
    <row r="409" spans="1:11" ht="14.25">
      <c r="A409" s="53">
        <v>42899.459409722222</v>
      </c>
      <c r="B409" s="15">
        <v>176860</v>
      </c>
      <c r="C409" t="s">
        <v>1392</v>
      </c>
      <c r="D409" t="s">
        <v>1393</v>
      </c>
      <c r="E409" t="s">
        <v>1394</v>
      </c>
      <c r="F409" s="15">
        <v>-680</v>
      </c>
      <c r="G409" t="s">
        <v>367</v>
      </c>
      <c r="H409" t="s">
        <v>490</v>
      </c>
      <c r="I409" t="s">
        <v>43</v>
      </c>
      <c r="J409">
        <f>VLOOKUP(B409,自助退!B:F,5,FALSE)</f>
        <v>680</v>
      </c>
      <c r="K409" s="38" t="str">
        <f t="shared" si="6"/>
        <v/>
      </c>
    </row>
    <row r="410" spans="1:11" ht="14.25">
      <c r="A410" s="53">
        <v>42899.460150462961</v>
      </c>
      <c r="B410" s="15">
        <v>176931</v>
      </c>
      <c r="C410" t="s">
        <v>1395</v>
      </c>
      <c r="D410" t="s">
        <v>1396</v>
      </c>
      <c r="E410" t="s">
        <v>1397</v>
      </c>
      <c r="F410" s="15">
        <v>-1900</v>
      </c>
      <c r="G410" t="s">
        <v>367</v>
      </c>
      <c r="H410" t="s">
        <v>490</v>
      </c>
      <c r="I410" t="s">
        <v>43</v>
      </c>
      <c r="J410">
        <f>VLOOKUP(B410,自助退!B:F,5,FALSE)</f>
        <v>1900</v>
      </c>
      <c r="K410" s="38" t="str">
        <f t="shared" si="6"/>
        <v/>
      </c>
    </row>
    <row r="411" spans="1:11" ht="14.25">
      <c r="A411" s="53">
        <v>42899.463634259257</v>
      </c>
      <c r="B411" s="15">
        <v>177161</v>
      </c>
      <c r="C411" t="s">
        <v>1398</v>
      </c>
      <c r="D411" t="s">
        <v>1399</v>
      </c>
      <c r="E411" t="s">
        <v>1400</v>
      </c>
      <c r="F411" s="15">
        <v>-247</v>
      </c>
      <c r="G411" t="s">
        <v>367</v>
      </c>
      <c r="H411" t="s">
        <v>432</v>
      </c>
      <c r="I411" t="s">
        <v>43</v>
      </c>
      <c r="J411">
        <f>VLOOKUP(B411,自助退!B:F,5,FALSE)</f>
        <v>247</v>
      </c>
      <c r="K411" s="38" t="str">
        <f t="shared" si="6"/>
        <v/>
      </c>
    </row>
    <row r="412" spans="1:11" ht="14.25">
      <c r="A412" s="53">
        <v>42899.481574074074</v>
      </c>
      <c r="B412" s="15">
        <v>178281</v>
      </c>
      <c r="C412" t="s">
        <v>1401</v>
      </c>
      <c r="D412" t="s">
        <v>1402</v>
      </c>
      <c r="E412" t="s">
        <v>1403</v>
      </c>
      <c r="F412" s="15">
        <v>-91</v>
      </c>
      <c r="G412" t="s">
        <v>367</v>
      </c>
      <c r="H412" t="s">
        <v>478</v>
      </c>
      <c r="I412" t="s">
        <v>43</v>
      </c>
      <c r="J412">
        <f>VLOOKUP(B412,自助退!B:F,5,FALSE)</f>
        <v>91</v>
      </c>
      <c r="K412" s="38" t="str">
        <f t="shared" si="6"/>
        <v/>
      </c>
    </row>
    <row r="413" spans="1:11" ht="14.25">
      <c r="A413" s="53">
        <v>42899.485497685186</v>
      </c>
      <c r="B413" s="15">
        <v>178472</v>
      </c>
      <c r="C413" t="s">
        <v>1404</v>
      </c>
      <c r="D413" t="s">
        <v>1052</v>
      </c>
      <c r="E413" t="s">
        <v>1053</v>
      </c>
      <c r="F413" s="15">
        <v>-386</v>
      </c>
      <c r="G413" t="s">
        <v>367</v>
      </c>
      <c r="H413" t="s">
        <v>455</v>
      </c>
      <c r="I413" t="s">
        <v>43</v>
      </c>
      <c r="J413">
        <f>VLOOKUP(B413,自助退!B:F,5,FALSE)</f>
        <v>386</v>
      </c>
      <c r="K413" s="38" t="str">
        <f t="shared" si="6"/>
        <v/>
      </c>
    </row>
    <row r="414" spans="1:11" ht="14.25">
      <c r="A414" s="53">
        <v>42899.496215277781</v>
      </c>
      <c r="B414" s="15">
        <v>178906</v>
      </c>
      <c r="C414" t="s">
        <v>1405</v>
      </c>
      <c r="D414" t="s">
        <v>318</v>
      </c>
      <c r="E414" t="s">
        <v>319</v>
      </c>
      <c r="F414" s="15">
        <v>-328</v>
      </c>
      <c r="G414" t="s">
        <v>367</v>
      </c>
      <c r="H414" t="s">
        <v>443</v>
      </c>
      <c r="I414" t="s">
        <v>43</v>
      </c>
      <c r="J414">
        <f>VLOOKUP(B414,自助退!B:F,5,FALSE)</f>
        <v>328</v>
      </c>
      <c r="K414" s="38" t="str">
        <f t="shared" si="6"/>
        <v/>
      </c>
    </row>
    <row r="415" spans="1:11" ht="14.25">
      <c r="A415" s="53">
        <v>42899.50445601852</v>
      </c>
      <c r="B415" s="15">
        <v>179129</v>
      </c>
      <c r="C415" t="s">
        <v>1406</v>
      </c>
      <c r="D415" t="s">
        <v>1407</v>
      </c>
      <c r="E415" t="s">
        <v>1408</v>
      </c>
      <c r="F415" s="15">
        <v>-151</v>
      </c>
      <c r="G415" t="s">
        <v>367</v>
      </c>
      <c r="H415" t="s">
        <v>486</v>
      </c>
      <c r="I415" t="s">
        <v>43</v>
      </c>
      <c r="J415">
        <f>VLOOKUP(B415,自助退!B:F,5,FALSE)</f>
        <v>151</v>
      </c>
      <c r="K415" s="38" t="str">
        <f t="shared" si="6"/>
        <v/>
      </c>
    </row>
    <row r="416" spans="1:11" ht="14.25">
      <c r="A416" s="53">
        <v>42899.506863425922</v>
      </c>
      <c r="B416" s="15">
        <v>179164</v>
      </c>
      <c r="C416" t="s">
        <v>1409</v>
      </c>
      <c r="D416" t="s">
        <v>1410</v>
      </c>
      <c r="E416" t="s">
        <v>1411</v>
      </c>
      <c r="F416" s="15">
        <v>-200</v>
      </c>
      <c r="G416" t="s">
        <v>367</v>
      </c>
      <c r="H416" t="s">
        <v>730</v>
      </c>
      <c r="I416" t="s">
        <v>43</v>
      </c>
      <c r="J416">
        <f>VLOOKUP(B416,自助退!B:F,5,FALSE)</f>
        <v>200</v>
      </c>
      <c r="K416" s="38" t="str">
        <f t="shared" si="6"/>
        <v/>
      </c>
    </row>
    <row r="417" spans="1:11" ht="14.25">
      <c r="A417" s="53">
        <v>42899.540393518517</v>
      </c>
      <c r="B417" s="15">
        <v>179529</v>
      </c>
      <c r="C417" t="s">
        <v>1412</v>
      </c>
      <c r="D417" t="s">
        <v>1413</v>
      </c>
      <c r="E417" t="s">
        <v>1414</v>
      </c>
      <c r="F417" s="15">
        <v>-994</v>
      </c>
      <c r="G417" t="s">
        <v>367</v>
      </c>
      <c r="H417" t="s">
        <v>483</v>
      </c>
      <c r="I417" t="s">
        <v>43</v>
      </c>
      <c r="J417">
        <f>VLOOKUP(B417,自助退!B:F,5,FALSE)</f>
        <v>994</v>
      </c>
      <c r="K417" s="38" t="str">
        <f t="shared" si="6"/>
        <v/>
      </c>
    </row>
    <row r="418" spans="1:11" ht="14.25">
      <c r="A418" s="53">
        <v>42899.558680555558</v>
      </c>
      <c r="B418" s="15">
        <v>179696</v>
      </c>
      <c r="D418" t="s">
        <v>1415</v>
      </c>
      <c r="E418" t="s">
        <v>1416</v>
      </c>
      <c r="F418" s="15">
        <v>-500</v>
      </c>
      <c r="G418" t="s">
        <v>367</v>
      </c>
      <c r="H418" t="s">
        <v>455</v>
      </c>
      <c r="I418" t="s">
        <v>73</v>
      </c>
      <c r="J418">
        <f>VLOOKUP(B418,自助退!B:F,5,FALSE)</f>
        <v>500</v>
      </c>
      <c r="K418" s="38" t="str">
        <f t="shared" si="6"/>
        <v/>
      </c>
    </row>
    <row r="419" spans="1:11" ht="14.25">
      <c r="A419" s="53">
        <v>42899.562847222223</v>
      </c>
      <c r="B419" s="15">
        <v>179732</v>
      </c>
      <c r="C419" t="s">
        <v>1417</v>
      </c>
      <c r="D419" t="s">
        <v>1418</v>
      </c>
      <c r="E419" t="s">
        <v>1419</v>
      </c>
      <c r="F419" s="15">
        <v>-1000</v>
      </c>
      <c r="G419" t="s">
        <v>367</v>
      </c>
      <c r="H419" t="s">
        <v>455</v>
      </c>
      <c r="I419" t="s">
        <v>43</v>
      </c>
      <c r="J419">
        <f>VLOOKUP(B419,自助退!B:F,5,FALSE)</f>
        <v>1000</v>
      </c>
      <c r="K419" s="38" t="str">
        <f t="shared" si="6"/>
        <v/>
      </c>
    </row>
    <row r="420" spans="1:11" ht="14.25">
      <c r="A420" s="53">
        <v>42899.564085648148</v>
      </c>
      <c r="B420" s="15">
        <v>179741</v>
      </c>
      <c r="C420" t="s">
        <v>1420</v>
      </c>
      <c r="D420" t="s">
        <v>966</v>
      </c>
      <c r="E420" t="s">
        <v>967</v>
      </c>
      <c r="F420" s="15">
        <v>-1902</v>
      </c>
      <c r="G420" t="s">
        <v>367</v>
      </c>
      <c r="H420" t="s">
        <v>483</v>
      </c>
      <c r="I420" t="s">
        <v>43</v>
      </c>
      <c r="J420">
        <f>VLOOKUP(B420,自助退!B:F,5,FALSE)</f>
        <v>1902</v>
      </c>
      <c r="K420" s="38" t="str">
        <f t="shared" si="6"/>
        <v/>
      </c>
    </row>
    <row r="421" spans="1:11" ht="14.25">
      <c r="A421" s="53">
        <v>42899.599907407406</v>
      </c>
      <c r="B421" s="15">
        <v>180707</v>
      </c>
      <c r="C421" t="s">
        <v>1421</v>
      </c>
      <c r="D421" t="s">
        <v>1422</v>
      </c>
      <c r="E421" t="s">
        <v>1423</v>
      </c>
      <c r="F421" s="15">
        <v>-120</v>
      </c>
      <c r="G421" t="s">
        <v>367</v>
      </c>
      <c r="H421" t="s">
        <v>432</v>
      </c>
      <c r="I421" t="s">
        <v>43</v>
      </c>
      <c r="J421">
        <f>VLOOKUP(B421,自助退!B:F,5,FALSE)</f>
        <v>120</v>
      </c>
      <c r="K421" s="38" t="str">
        <f t="shared" si="6"/>
        <v/>
      </c>
    </row>
    <row r="422" spans="1:11" ht="14.25">
      <c r="A422" s="53">
        <v>42899.609930555554</v>
      </c>
      <c r="B422" s="15">
        <v>181265</v>
      </c>
      <c r="C422" t="s">
        <v>1424</v>
      </c>
      <c r="D422" t="s">
        <v>1425</v>
      </c>
      <c r="E422" t="s">
        <v>1426</v>
      </c>
      <c r="F422" s="15">
        <v>-340</v>
      </c>
      <c r="G422" t="s">
        <v>367</v>
      </c>
      <c r="H422" t="s">
        <v>1427</v>
      </c>
      <c r="I422" t="s">
        <v>43</v>
      </c>
      <c r="J422">
        <f>VLOOKUP(B422,自助退!B:F,5,FALSE)</f>
        <v>340</v>
      </c>
      <c r="K422" s="38" t="str">
        <f t="shared" si="6"/>
        <v/>
      </c>
    </row>
    <row r="423" spans="1:11" ht="14.25">
      <c r="A423" s="53">
        <v>42899.610763888886</v>
      </c>
      <c r="B423" s="15">
        <v>181313</v>
      </c>
      <c r="C423" t="s">
        <v>1428</v>
      </c>
      <c r="D423" t="s">
        <v>1429</v>
      </c>
      <c r="E423" t="s">
        <v>1430</v>
      </c>
      <c r="F423" s="15">
        <v>-994</v>
      </c>
      <c r="G423" t="s">
        <v>367</v>
      </c>
      <c r="H423" t="s">
        <v>443</v>
      </c>
      <c r="I423" t="s">
        <v>43</v>
      </c>
      <c r="J423">
        <f>VLOOKUP(B423,自助退!B:F,5,FALSE)</f>
        <v>994</v>
      </c>
      <c r="K423" s="38" t="str">
        <f t="shared" si="6"/>
        <v/>
      </c>
    </row>
    <row r="424" spans="1:11" ht="14.25">
      <c r="A424" s="53">
        <v>42899.613368055558</v>
      </c>
      <c r="B424" s="15">
        <v>181471</v>
      </c>
      <c r="C424" t="s">
        <v>1431</v>
      </c>
      <c r="D424" t="s">
        <v>1432</v>
      </c>
      <c r="E424" t="s">
        <v>1433</v>
      </c>
      <c r="F424" s="15">
        <v>-500</v>
      </c>
      <c r="G424" t="s">
        <v>367</v>
      </c>
      <c r="H424" t="s">
        <v>562</v>
      </c>
      <c r="I424" t="s">
        <v>43</v>
      </c>
      <c r="J424">
        <f>VLOOKUP(B424,自助退!B:F,5,FALSE)</f>
        <v>500</v>
      </c>
      <c r="K424" s="38" t="str">
        <f t="shared" si="6"/>
        <v/>
      </c>
    </row>
    <row r="425" spans="1:11" ht="14.25">
      <c r="A425" s="53">
        <v>42899.618113425924</v>
      </c>
      <c r="B425" s="15">
        <v>181774</v>
      </c>
      <c r="C425" t="s">
        <v>1434</v>
      </c>
      <c r="D425" t="s">
        <v>1435</v>
      </c>
      <c r="E425" t="s">
        <v>1436</v>
      </c>
      <c r="F425" s="15">
        <v>-2000</v>
      </c>
      <c r="G425" t="s">
        <v>367</v>
      </c>
      <c r="H425" t="s">
        <v>448</v>
      </c>
      <c r="I425" t="s">
        <v>43</v>
      </c>
      <c r="J425">
        <f>VLOOKUP(B425,自助退!B:F,5,FALSE)</f>
        <v>2000</v>
      </c>
      <c r="K425" s="38" t="str">
        <f t="shared" si="6"/>
        <v/>
      </c>
    </row>
    <row r="426" spans="1:11" ht="14.25">
      <c r="A426" s="53">
        <v>42899.61996527778</v>
      </c>
      <c r="B426" s="15">
        <v>181931</v>
      </c>
      <c r="C426" t="s">
        <v>1437</v>
      </c>
      <c r="D426" t="s">
        <v>1438</v>
      </c>
      <c r="E426" t="s">
        <v>1439</v>
      </c>
      <c r="F426" s="15">
        <v>-468</v>
      </c>
      <c r="G426" t="s">
        <v>367</v>
      </c>
      <c r="H426" t="s">
        <v>452</v>
      </c>
      <c r="I426" t="s">
        <v>43</v>
      </c>
      <c r="J426">
        <f>VLOOKUP(B426,自助退!B:F,5,FALSE)</f>
        <v>468</v>
      </c>
      <c r="K426" s="38" t="str">
        <f t="shared" si="6"/>
        <v/>
      </c>
    </row>
    <row r="427" spans="1:11" ht="14.25">
      <c r="A427" s="53">
        <v>42899.620069444441</v>
      </c>
      <c r="B427" s="15">
        <v>181935</v>
      </c>
      <c r="C427" t="s">
        <v>1440</v>
      </c>
      <c r="D427" t="s">
        <v>1441</v>
      </c>
      <c r="E427" t="s">
        <v>1442</v>
      </c>
      <c r="F427" s="15">
        <v>-4000</v>
      </c>
      <c r="G427" t="s">
        <v>367</v>
      </c>
      <c r="H427" t="s">
        <v>562</v>
      </c>
      <c r="I427" t="s">
        <v>43</v>
      </c>
      <c r="J427">
        <f>VLOOKUP(B427,自助退!B:F,5,FALSE)</f>
        <v>4000</v>
      </c>
      <c r="K427" s="38" t="str">
        <f t="shared" si="6"/>
        <v/>
      </c>
    </row>
    <row r="428" spans="1:11" ht="14.25">
      <c r="A428" s="53">
        <v>42899.622916666667</v>
      </c>
      <c r="B428" s="15">
        <v>182125</v>
      </c>
      <c r="C428" t="s">
        <v>1443</v>
      </c>
      <c r="D428" t="s">
        <v>1444</v>
      </c>
      <c r="E428" t="s">
        <v>1445</v>
      </c>
      <c r="F428" s="15">
        <v>-768</v>
      </c>
      <c r="G428" t="s">
        <v>367</v>
      </c>
      <c r="H428" t="s">
        <v>459</v>
      </c>
      <c r="I428" t="s">
        <v>43</v>
      </c>
      <c r="J428">
        <f>VLOOKUP(B428,自助退!B:F,5,FALSE)</f>
        <v>768</v>
      </c>
      <c r="K428" s="38" t="str">
        <f t="shared" si="6"/>
        <v/>
      </c>
    </row>
    <row r="429" spans="1:11" ht="14.25">
      <c r="A429" s="53">
        <v>42899.627511574072</v>
      </c>
      <c r="B429" s="15">
        <v>182472</v>
      </c>
      <c r="C429" t="s">
        <v>1446</v>
      </c>
      <c r="D429" t="s">
        <v>1447</v>
      </c>
      <c r="E429" t="s">
        <v>1448</v>
      </c>
      <c r="F429" s="15">
        <v>-922</v>
      </c>
      <c r="G429" t="s">
        <v>367</v>
      </c>
      <c r="H429" t="s">
        <v>452</v>
      </c>
      <c r="I429" t="s">
        <v>43</v>
      </c>
      <c r="J429">
        <f>VLOOKUP(B429,自助退!B:F,5,FALSE)</f>
        <v>922</v>
      </c>
      <c r="K429" s="38" t="str">
        <f t="shared" si="6"/>
        <v/>
      </c>
    </row>
    <row r="430" spans="1:11" ht="14.25">
      <c r="A430" s="53">
        <v>42899.630833333336</v>
      </c>
      <c r="B430" s="15">
        <v>182706</v>
      </c>
      <c r="C430" t="s">
        <v>1449</v>
      </c>
      <c r="D430" t="s">
        <v>1450</v>
      </c>
      <c r="E430" t="s">
        <v>1451</v>
      </c>
      <c r="F430" s="15">
        <v>-1650</v>
      </c>
      <c r="G430" t="s">
        <v>367</v>
      </c>
      <c r="H430" t="s">
        <v>653</v>
      </c>
      <c r="I430" t="s">
        <v>43</v>
      </c>
      <c r="J430">
        <f>VLOOKUP(B430,自助退!B:F,5,FALSE)</f>
        <v>1650</v>
      </c>
      <c r="K430" s="38" t="str">
        <f t="shared" si="6"/>
        <v/>
      </c>
    </row>
    <row r="431" spans="1:11" ht="14.25">
      <c r="A431" s="53">
        <v>42899.632025462961</v>
      </c>
      <c r="B431" s="15">
        <v>182765</v>
      </c>
      <c r="C431" t="s">
        <v>1452</v>
      </c>
      <c r="D431" t="s">
        <v>1453</v>
      </c>
      <c r="E431" t="s">
        <v>1454</v>
      </c>
      <c r="F431" s="15">
        <v>-1079</v>
      </c>
      <c r="G431" t="s">
        <v>367</v>
      </c>
      <c r="H431" t="s">
        <v>738</v>
      </c>
      <c r="I431" t="s">
        <v>43</v>
      </c>
      <c r="J431">
        <f>VLOOKUP(B431,自助退!B:F,5,FALSE)</f>
        <v>1079</v>
      </c>
      <c r="K431" s="38" t="str">
        <f t="shared" si="6"/>
        <v/>
      </c>
    </row>
    <row r="432" spans="1:11" ht="14.25">
      <c r="A432" s="53">
        <v>42899.63244212963</v>
      </c>
      <c r="B432" s="15">
        <v>182802</v>
      </c>
      <c r="C432" t="s">
        <v>1455</v>
      </c>
      <c r="D432" t="s">
        <v>1456</v>
      </c>
      <c r="E432" t="s">
        <v>1457</v>
      </c>
      <c r="F432" s="15">
        <v>-1500</v>
      </c>
      <c r="G432" t="s">
        <v>367</v>
      </c>
      <c r="H432" t="s">
        <v>504</v>
      </c>
      <c r="I432" t="s">
        <v>43</v>
      </c>
      <c r="J432">
        <f>VLOOKUP(B432,自助退!B:F,5,FALSE)</f>
        <v>1500</v>
      </c>
      <c r="K432" s="38" t="str">
        <f t="shared" si="6"/>
        <v/>
      </c>
    </row>
    <row r="433" spans="1:11" ht="14.25">
      <c r="A433" s="53">
        <v>42899.634826388887</v>
      </c>
      <c r="B433" s="15">
        <v>182954</v>
      </c>
      <c r="C433" t="s">
        <v>1458</v>
      </c>
      <c r="D433" t="s">
        <v>1459</v>
      </c>
      <c r="E433" t="s">
        <v>1460</v>
      </c>
      <c r="F433" s="15">
        <v>-3338</v>
      </c>
      <c r="G433" t="s">
        <v>367</v>
      </c>
      <c r="H433" t="s">
        <v>504</v>
      </c>
      <c r="I433" t="s">
        <v>43</v>
      </c>
      <c r="J433">
        <f>VLOOKUP(B433,自助退!B:F,5,FALSE)</f>
        <v>3338</v>
      </c>
      <c r="K433" s="38" t="str">
        <f t="shared" si="6"/>
        <v/>
      </c>
    </row>
    <row r="434" spans="1:11" ht="14.25">
      <c r="A434" s="53">
        <v>42899.640081018515</v>
      </c>
      <c r="B434" s="15">
        <v>183241</v>
      </c>
      <c r="C434" t="s">
        <v>1461</v>
      </c>
      <c r="D434" t="s">
        <v>1123</v>
      </c>
      <c r="E434" t="s">
        <v>1124</v>
      </c>
      <c r="F434" s="15">
        <v>-80</v>
      </c>
      <c r="G434" t="s">
        <v>367</v>
      </c>
      <c r="H434" t="s">
        <v>562</v>
      </c>
      <c r="I434" t="s">
        <v>43</v>
      </c>
      <c r="J434">
        <f>VLOOKUP(B434,自助退!B:F,5,FALSE)</f>
        <v>80</v>
      </c>
      <c r="K434" s="38" t="str">
        <f t="shared" si="6"/>
        <v/>
      </c>
    </row>
    <row r="435" spans="1:11" ht="14.25">
      <c r="A435" s="53">
        <v>42899.641446759262</v>
      </c>
      <c r="B435" s="15">
        <v>183336</v>
      </c>
      <c r="C435" t="s">
        <v>1462</v>
      </c>
      <c r="D435" t="s">
        <v>1463</v>
      </c>
      <c r="E435" t="s">
        <v>1464</v>
      </c>
      <c r="F435" s="15">
        <v>-656</v>
      </c>
      <c r="G435" t="s">
        <v>367</v>
      </c>
      <c r="H435" t="s">
        <v>947</v>
      </c>
      <c r="I435" t="s">
        <v>43</v>
      </c>
      <c r="J435">
        <f>VLOOKUP(B435,自助退!B:F,5,FALSE)</f>
        <v>656</v>
      </c>
      <c r="K435" s="38" t="str">
        <f t="shared" si="6"/>
        <v/>
      </c>
    </row>
    <row r="436" spans="1:11" ht="14.25">
      <c r="A436" s="53">
        <v>42899.644236111111</v>
      </c>
      <c r="B436" s="15">
        <v>183497</v>
      </c>
      <c r="C436" t="s">
        <v>1465</v>
      </c>
      <c r="D436" t="s">
        <v>1441</v>
      </c>
      <c r="E436" t="s">
        <v>1442</v>
      </c>
      <c r="F436" s="15">
        <v>-913</v>
      </c>
      <c r="G436" t="s">
        <v>367</v>
      </c>
      <c r="H436" t="s">
        <v>436</v>
      </c>
      <c r="I436" t="s">
        <v>43</v>
      </c>
      <c r="J436">
        <f>VLOOKUP(B436,自助退!B:F,5,FALSE)</f>
        <v>913</v>
      </c>
      <c r="K436" s="38" t="str">
        <f t="shared" si="6"/>
        <v/>
      </c>
    </row>
    <row r="437" spans="1:11" ht="14.25">
      <c r="A437" s="53">
        <v>42899.662523148145</v>
      </c>
      <c r="B437" s="15">
        <v>184504</v>
      </c>
      <c r="C437" t="s">
        <v>1466</v>
      </c>
      <c r="D437" t="s">
        <v>1467</v>
      </c>
      <c r="E437" t="s">
        <v>1468</v>
      </c>
      <c r="F437" s="15">
        <v>-846</v>
      </c>
      <c r="G437" t="s">
        <v>367</v>
      </c>
      <c r="H437" t="s">
        <v>279</v>
      </c>
      <c r="I437" t="s">
        <v>43</v>
      </c>
      <c r="J437">
        <f>VLOOKUP(B437,自助退!B:F,5,FALSE)</f>
        <v>846</v>
      </c>
      <c r="K437" s="38" t="str">
        <f t="shared" si="6"/>
        <v/>
      </c>
    </row>
    <row r="438" spans="1:11" ht="14.25">
      <c r="A438" s="53">
        <v>42899.675682870373</v>
      </c>
      <c r="B438" s="15">
        <v>185126</v>
      </c>
      <c r="D438" t="s">
        <v>1469</v>
      </c>
      <c r="E438" t="s">
        <v>1470</v>
      </c>
      <c r="F438" s="15">
        <v>-10</v>
      </c>
      <c r="G438" t="s">
        <v>367</v>
      </c>
      <c r="H438" t="s">
        <v>424</v>
      </c>
      <c r="I438" t="s">
        <v>73</v>
      </c>
      <c r="J438">
        <f>VLOOKUP(B438,自助退!B:F,5,FALSE)</f>
        <v>10</v>
      </c>
      <c r="K438" s="38" t="str">
        <f t="shared" si="6"/>
        <v/>
      </c>
    </row>
    <row r="439" spans="1:11" ht="14.25">
      <c r="A439" s="53">
        <v>42899.686076388891</v>
      </c>
      <c r="B439" s="15">
        <v>185556</v>
      </c>
      <c r="C439" t="s">
        <v>1471</v>
      </c>
      <c r="D439" t="s">
        <v>1472</v>
      </c>
      <c r="E439" t="s">
        <v>1473</v>
      </c>
      <c r="F439" s="15">
        <v>-364</v>
      </c>
      <c r="G439" t="s">
        <v>367</v>
      </c>
      <c r="H439" t="s">
        <v>947</v>
      </c>
      <c r="I439" t="s">
        <v>43</v>
      </c>
      <c r="J439">
        <f>VLOOKUP(B439,自助退!B:F,5,FALSE)</f>
        <v>364</v>
      </c>
      <c r="K439" s="38" t="str">
        <f t="shared" si="6"/>
        <v/>
      </c>
    </row>
    <row r="440" spans="1:11" ht="14.25">
      <c r="A440" s="53">
        <v>42899.688217592593</v>
      </c>
      <c r="B440" s="15">
        <v>185665</v>
      </c>
      <c r="C440" t="s">
        <v>1474</v>
      </c>
      <c r="D440" t="s">
        <v>966</v>
      </c>
      <c r="E440" t="s">
        <v>967</v>
      </c>
      <c r="F440" s="15">
        <v>-115</v>
      </c>
      <c r="G440" t="s">
        <v>367</v>
      </c>
      <c r="H440" t="s">
        <v>483</v>
      </c>
      <c r="I440" t="s">
        <v>43</v>
      </c>
      <c r="J440">
        <f>VLOOKUP(B440,自助退!B:F,5,FALSE)</f>
        <v>115</v>
      </c>
      <c r="K440" s="38" t="str">
        <f t="shared" si="6"/>
        <v/>
      </c>
    </row>
    <row r="441" spans="1:11" ht="14.25">
      <c r="A441" s="53">
        <v>42899.690625000003</v>
      </c>
      <c r="B441" s="15">
        <v>185796</v>
      </c>
      <c r="C441" t="s">
        <v>1475</v>
      </c>
      <c r="D441" t="s">
        <v>1476</v>
      </c>
      <c r="E441" t="s">
        <v>1477</v>
      </c>
      <c r="F441" s="15">
        <v>-1000</v>
      </c>
      <c r="G441" t="s">
        <v>367</v>
      </c>
      <c r="H441" t="s">
        <v>478</v>
      </c>
      <c r="I441" t="s">
        <v>43</v>
      </c>
      <c r="J441">
        <f>VLOOKUP(B441,自助退!B:F,5,FALSE)</f>
        <v>1000</v>
      </c>
      <c r="K441" s="38" t="str">
        <f t="shared" si="6"/>
        <v/>
      </c>
    </row>
    <row r="442" spans="1:11" ht="14.25">
      <c r="A442" s="53">
        <v>42899.700046296297</v>
      </c>
      <c r="B442" s="15">
        <v>186193</v>
      </c>
      <c r="C442" t="s">
        <v>1478</v>
      </c>
      <c r="D442" t="s">
        <v>1479</v>
      </c>
      <c r="E442" t="s">
        <v>1480</v>
      </c>
      <c r="F442" s="15">
        <v>-192</v>
      </c>
      <c r="G442" t="s">
        <v>367</v>
      </c>
      <c r="H442" t="s">
        <v>462</v>
      </c>
      <c r="I442" t="s">
        <v>43</v>
      </c>
      <c r="J442">
        <f>VLOOKUP(B442,自助退!B:F,5,FALSE)</f>
        <v>192</v>
      </c>
      <c r="K442" s="38" t="str">
        <f t="shared" si="6"/>
        <v/>
      </c>
    </row>
    <row r="443" spans="1:11" ht="14.25">
      <c r="A443" s="53">
        <v>42899.710509259261</v>
      </c>
      <c r="B443" s="15">
        <v>186552</v>
      </c>
      <c r="C443" t="s">
        <v>1481</v>
      </c>
      <c r="D443" t="s">
        <v>1482</v>
      </c>
      <c r="E443" t="s">
        <v>1483</v>
      </c>
      <c r="F443" s="15">
        <v>-582</v>
      </c>
      <c r="G443" t="s">
        <v>367</v>
      </c>
      <c r="H443" t="s">
        <v>633</v>
      </c>
      <c r="I443" t="s">
        <v>43</v>
      </c>
      <c r="J443">
        <f>VLOOKUP(B443,自助退!B:F,5,FALSE)</f>
        <v>582</v>
      </c>
      <c r="K443" s="38" t="str">
        <f t="shared" si="6"/>
        <v/>
      </c>
    </row>
    <row r="444" spans="1:11" ht="14.25">
      <c r="A444" s="53">
        <v>42899.713287037041</v>
      </c>
      <c r="B444" s="15">
        <v>186654</v>
      </c>
      <c r="C444" t="s">
        <v>1484</v>
      </c>
      <c r="D444" t="s">
        <v>1485</v>
      </c>
      <c r="E444" t="s">
        <v>1486</v>
      </c>
      <c r="F444" s="15">
        <v>-1</v>
      </c>
      <c r="G444" t="s">
        <v>367</v>
      </c>
      <c r="H444" t="s">
        <v>1032</v>
      </c>
      <c r="I444" t="s">
        <v>43</v>
      </c>
      <c r="J444">
        <f>VLOOKUP(B444,自助退!B:F,5,FALSE)</f>
        <v>1</v>
      </c>
      <c r="K444" s="38" t="str">
        <f t="shared" si="6"/>
        <v/>
      </c>
    </row>
    <row r="445" spans="1:11" ht="14.25">
      <c r="A445" s="53">
        <v>42899.720104166663</v>
      </c>
      <c r="B445" s="15">
        <v>186917</v>
      </c>
      <c r="C445" t="s">
        <v>1487</v>
      </c>
      <c r="D445" t="s">
        <v>1488</v>
      </c>
      <c r="E445" t="s">
        <v>1489</v>
      </c>
      <c r="F445" s="15">
        <v>-555</v>
      </c>
      <c r="G445" t="s">
        <v>367</v>
      </c>
      <c r="H445" t="s">
        <v>436</v>
      </c>
      <c r="I445" t="s">
        <v>43</v>
      </c>
      <c r="J445">
        <f>VLOOKUP(B445,自助退!B:F,5,FALSE)</f>
        <v>555</v>
      </c>
      <c r="K445" s="38" t="str">
        <f t="shared" si="6"/>
        <v/>
      </c>
    </row>
    <row r="446" spans="1:11" ht="14.25">
      <c r="A446" s="53">
        <v>42899.763321759259</v>
      </c>
      <c r="B446" s="15">
        <v>187536</v>
      </c>
      <c r="C446" t="s">
        <v>1490</v>
      </c>
      <c r="D446" t="s">
        <v>1491</v>
      </c>
      <c r="E446" t="s">
        <v>1492</v>
      </c>
      <c r="F446" s="15">
        <v>-157</v>
      </c>
      <c r="G446" t="s">
        <v>367</v>
      </c>
      <c r="H446" t="s">
        <v>508</v>
      </c>
      <c r="I446" t="s">
        <v>43</v>
      </c>
      <c r="J446">
        <f>VLOOKUP(B446,自助退!B:F,5,FALSE)</f>
        <v>157</v>
      </c>
      <c r="K446" s="38" t="str">
        <f t="shared" si="6"/>
        <v/>
      </c>
    </row>
    <row r="447" spans="1:11" ht="14.25">
      <c r="A447" s="53">
        <v>42899.765104166669</v>
      </c>
      <c r="B447" s="15">
        <v>187546</v>
      </c>
      <c r="C447" t="s">
        <v>1493</v>
      </c>
      <c r="D447" t="s">
        <v>1494</v>
      </c>
      <c r="E447" t="s">
        <v>1495</v>
      </c>
      <c r="F447" s="15">
        <v>-100</v>
      </c>
      <c r="G447" t="s">
        <v>367</v>
      </c>
      <c r="H447" t="s">
        <v>508</v>
      </c>
      <c r="I447" t="s">
        <v>43</v>
      </c>
      <c r="J447">
        <f>VLOOKUP(B447,自助退!B:F,5,FALSE)</f>
        <v>100</v>
      </c>
      <c r="K447" s="38" t="str">
        <f t="shared" si="6"/>
        <v/>
      </c>
    </row>
    <row r="448" spans="1:11" ht="14.25">
      <c r="A448" s="53">
        <v>42899.765150462961</v>
      </c>
      <c r="B448" s="15">
        <v>187550</v>
      </c>
      <c r="C448" t="s">
        <v>1496</v>
      </c>
      <c r="D448" t="s">
        <v>1497</v>
      </c>
      <c r="E448" t="s">
        <v>1498</v>
      </c>
      <c r="F448" s="15">
        <v>-655</v>
      </c>
      <c r="G448" t="s">
        <v>367</v>
      </c>
      <c r="H448" t="s">
        <v>562</v>
      </c>
      <c r="I448" t="s">
        <v>43</v>
      </c>
      <c r="J448">
        <f>VLOOKUP(B448,自助退!B:F,5,FALSE)</f>
        <v>655</v>
      </c>
      <c r="K448" s="38" t="str">
        <f t="shared" si="6"/>
        <v/>
      </c>
    </row>
    <row r="449" spans="1:11" ht="14.25">
      <c r="A449" s="53">
        <v>42899.767881944441</v>
      </c>
      <c r="B449" s="15">
        <v>187565</v>
      </c>
      <c r="C449" t="s">
        <v>1499</v>
      </c>
      <c r="D449" t="s">
        <v>693</v>
      </c>
      <c r="E449" t="s">
        <v>694</v>
      </c>
      <c r="F449" s="15">
        <v>-5599</v>
      </c>
      <c r="G449" t="s">
        <v>367</v>
      </c>
      <c r="H449" t="s">
        <v>497</v>
      </c>
      <c r="I449" t="s">
        <v>43</v>
      </c>
      <c r="J449">
        <f>VLOOKUP(B449,自助退!B:F,5,FALSE)</f>
        <v>5599</v>
      </c>
      <c r="K449" s="38" t="str">
        <f t="shared" si="6"/>
        <v/>
      </c>
    </row>
    <row r="450" spans="1:11" ht="14.25">
      <c r="A450" s="53">
        <v>42899.768611111111</v>
      </c>
      <c r="B450" s="15">
        <v>187569</v>
      </c>
      <c r="C450" t="s">
        <v>1500</v>
      </c>
      <c r="D450" t="s">
        <v>702</v>
      </c>
      <c r="E450" t="s">
        <v>703</v>
      </c>
      <c r="F450" s="15">
        <v>-5819</v>
      </c>
      <c r="G450" t="s">
        <v>367</v>
      </c>
      <c r="H450" t="s">
        <v>497</v>
      </c>
      <c r="I450" t="s">
        <v>43</v>
      </c>
      <c r="J450">
        <f>VLOOKUP(B450,自助退!B:F,5,FALSE)</f>
        <v>5819</v>
      </c>
      <c r="K450" s="38" t="str">
        <f t="shared" si="6"/>
        <v/>
      </c>
    </row>
    <row r="451" spans="1:11" ht="14.25">
      <c r="A451" s="53">
        <v>42899.851307870369</v>
      </c>
      <c r="B451" s="15">
        <v>187809</v>
      </c>
      <c r="D451" t="s">
        <v>1020</v>
      </c>
      <c r="E451" t="s">
        <v>1021</v>
      </c>
      <c r="F451" s="15">
        <v>-1</v>
      </c>
      <c r="G451" t="s">
        <v>367</v>
      </c>
      <c r="H451" t="s">
        <v>653</v>
      </c>
      <c r="I451" t="s">
        <v>73</v>
      </c>
      <c r="J451">
        <f>VLOOKUP(B451,自助退!B:F,5,FALSE)</f>
        <v>1</v>
      </c>
      <c r="K451" s="38" t="str">
        <f t="shared" ref="K451:K514" si="7">IF(F451=J451*-1,"",1)</f>
        <v/>
      </c>
    </row>
    <row r="452" spans="1:11" ht="14.25">
      <c r="A452" s="53">
        <v>42899.85260416667</v>
      </c>
      <c r="B452" s="15">
        <v>187814</v>
      </c>
      <c r="C452" t="s">
        <v>1501</v>
      </c>
      <c r="D452" t="s">
        <v>1502</v>
      </c>
      <c r="E452" t="s">
        <v>1503</v>
      </c>
      <c r="F452" s="15">
        <v>-294</v>
      </c>
      <c r="G452" t="s">
        <v>367</v>
      </c>
      <c r="H452" t="s">
        <v>483</v>
      </c>
      <c r="I452" t="s">
        <v>43</v>
      </c>
      <c r="J452">
        <f>VLOOKUP(B452,自助退!B:F,5,FALSE)</f>
        <v>294</v>
      </c>
      <c r="K452" s="38" t="str">
        <f t="shared" si="7"/>
        <v/>
      </c>
    </row>
    <row r="453" spans="1:11" ht="14.25">
      <c r="A453" s="53">
        <v>42900.346273148149</v>
      </c>
      <c r="B453" s="15">
        <v>189601</v>
      </c>
      <c r="C453" t="s">
        <v>1504</v>
      </c>
      <c r="D453" t="s">
        <v>1505</v>
      </c>
      <c r="E453" t="s">
        <v>1506</v>
      </c>
      <c r="F453" s="15">
        <v>-1000</v>
      </c>
      <c r="G453" t="s">
        <v>367</v>
      </c>
      <c r="H453" t="s">
        <v>738</v>
      </c>
      <c r="I453" t="s">
        <v>43</v>
      </c>
      <c r="J453">
        <f>VLOOKUP(B453,自助退!B:F,5,FALSE)</f>
        <v>1000</v>
      </c>
      <c r="K453" s="38" t="str">
        <f t="shared" si="7"/>
        <v/>
      </c>
    </row>
    <row r="454" spans="1:11" ht="14.25">
      <c r="A454" s="53">
        <v>42900.362893518519</v>
      </c>
      <c r="B454" s="15">
        <v>190835</v>
      </c>
      <c r="C454" t="s">
        <v>1507</v>
      </c>
      <c r="D454" t="s">
        <v>288</v>
      </c>
      <c r="E454" t="s">
        <v>289</v>
      </c>
      <c r="F454" s="15">
        <v>-3000</v>
      </c>
      <c r="G454" t="s">
        <v>367</v>
      </c>
      <c r="H454" t="s">
        <v>424</v>
      </c>
      <c r="I454" t="s">
        <v>43</v>
      </c>
      <c r="J454">
        <f>VLOOKUP(B454,自助退!B:F,5,FALSE)</f>
        <v>3000</v>
      </c>
      <c r="K454" s="38" t="str">
        <f t="shared" si="7"/>
        <v/>
      </c>
    </row>
    <row r="455" spans="1:11" ht="14.25">
      <c r="A455" s="53">
        <v>42900.391886574071</v>
      </c>
      <c r="B455" s="15">
        <v>193413</v>
      </c>
      <c r="C455" t="s">
        <v>245</v>
      </c>
      <c r="D455" t="s">
        <v>1508</v>
      </c>
      <c r="E455" t="s">
        <v>1509</v>
      </c>
      <c r="F455" s="15">
        <v>-3000</v>
      </c>
      <c r="G455" t="s">
        <v>367</v>
      </c>
      <c r="H455" t="s">
        <v>947</v>
      </c>
      <c r="I455" t="s">
        <v>73</v>
      </c>
      <c r="J455">
        <f>VLOOKUP(B455,自助退!B:F,5,FALSE)</f>
        <v>3000</v>
      </c>
      <c r="K455" s="38" t="str">
        <f t="shared" si="7"/>
        <v/>
      </c>
    </row>
    <row r="456" spans="1:11" ht="14.25">
      <c r="A456" s="53">
        <v>42900.407569444447</v>
      </c>
      <c r="B456" s="15">
        <v>194826</v>
      </c>
      <c r="C456" t="s">
        <v>1510</v>
      </c>
      <c r="D456" t="s">
        <v>1511</v>
      </c>
      <c r="E456" t="s">
        <v>1512</v>
      </c>
      <c r="F456" s="15">
        <v>-342</v>
      </c>
      <c r="G456" t="s">
        <v>367</v>
      </c>
      <c r="H456" t="s">
        <v>738</v>
      </c>
      <c r="I456" t="s">
        <v>43</v>
      </c>
      <c r="J456">
        <f>VLOOKUP(B456,自助退!B:F,5,FALSE)</f>
        <v>342</v>
      </c>
      <c r="K456" s="38" t="str">
        <f t="shared" si="7"/>
        <v/>
      </c>
    </row>
    <row r="457" spans="1:11" ht="14.25">
      <c r="A457" s="53">
        <v>42900.410439814812</v>
      </c>
      <c r="B457" s="15">
        <v>195059</v>
      </c>
      <c r="C457" t="s">
        <v>1513</v>
      </c>
      <c r="D457" t="s">
        <v>1514</v>
      </c>
      <c r="E457" t="s">
        <v>1515</v>
      </c>
      <c r="F457" s="15">
        <v>-447</v>
      </c>
      <c r="G457" t="s">
        <v>367</v>
      </c>
      <c r="H457" t="s">
        <v>443</v>
      </c>
      <c r="I457" t="s">
        <v>43</v>
      </c>
      <c r="J457">
        <f>VLOOKUP(B457,自助退!B:F,5,FALSE)</f>
        <v>447</v>
      </c>
      <c r="K457" s="38" t="str">
        <f t="shared" si="7"/>
        <v/>
      </c>
    </row>
    <row r="458" spans="1:11" ht="14.25">
      <c r="A458" s="53">
        <v>42900.425254629627</v>
      </c>
      <c r="B458" s="15">
        <v>196266</v>
      </c>
      <c r="C458" t="s">
        <v>1516</v>
      </c>
      <c r="D458" t="s">
        <v>1517</v>
      </c>
      <c r="E458" t="s">
        <v>1518</v>
      </c>
      <c r="F458" s="15">
        <v>-1000</v>
      </c>
      <c r="G458" t="s">
        <v>367</v>
      </c>
      <c r="H458" t="s">
        <v>947</v>
      </c>
      <c r="I458" t="s">
        <v>43</v>
      </c>
      <c r="J458">
        <f>VLOOKUP(B458,自助退!B:F,5,FALSE)</f>
        <v>1000</v>
      </c>
      <c r="K458" s="38" t="str">
        <f t="shared" si="7"/>
        <v/>
      </c>
    </row>
    <row r="459" spans="1:11" ht="14.25">
      <c r="A459" s="53">
        <v>42900.426516203705</v>
      </c>
      <c r="B459" s="15">
        <v>196364</v>
      </c>
      <c r="C459" t="s">
        <v>1519</v>
      </c>
      <c r="D459" t="s">
        <v>1520</v>
      </c>
      <c r="E459" t="s">
        <v>1521</v>
      </c>
      <c r="F459" s="15">
        <v>-1994</v>
      </c>
      <c r="G459" t="s">
        <v>367</v>
      </c>
      <c r="H459" t="s">
        <v>459</v>
      </c>
      <c r="I459" t="s">
        <v>43</v>
      </c>
      <c r="J459">
        <f>VLOOKUP(B459,自助退!B:F,5,FALSE)</f>
        <v>1994</v>
      </c>
      <c r="K459" s="38" t="str">
        <f t="shared" si="7"/>
        <v/>
      </c>
    </row>
    <row r="460" spans="1:11" ht="14.25">
      <c r="A460" s="53">
        <v>42900.42769675926</v>
      </c>
      <c r="B460" s="15">
        <v>196457</v>
      </c>
      <c r="C460" t="s">
        <v>1522</v>
      </c>
      <c r="D460" t="s">
        <v>1523</v>
      </c>
      <c r="E460" t="s">
        <v>1524</v>
      </c>
      <c r="F460" s="15">
        <v>-980</v>
      </c>
      <c r="G460" t="s">
        <v>367</v>
      </c>
      <c r="H460" t="s">
        <v>459</v>
      </c>
      <c r="I460" t="s">
        <v>43</v>
      </c>
      <c r="J460">
        <f>VLOOKUP(B460,自助退!B:F,5,FALSE)</f>
        <v>980</v>
      </c>
      <c r="K460" s="38" t="str">
        <f t="shared" si="7"/>
        <v/>
      </c>
    </row>
    <row r="461" spans="1:11" ht="14.25">
      <c r="A461" s="53">
        <v>42900.429652777777</v>
      </c>
      <c r="B461" s="15">
        <v>196634</v>
      </c>
      <c r="C461" t="s">
        <v>1525</v>
      </c>
      <c r="D461" t="s">
        <v>1526</v>
      </c>
      <c r="E461" t="s">
        <v>1527</v>
      </c>
      <c r="F461" s="15">
        <v>-1000</v>
      </c>
      <c r="G461" t="s">
        <v>367</v>
      </c>
      <c r="H461" t="s">
        <v>443</v>
      </c>
      <c r="I461" t="s">
        <v>43</v>
      </c>
      <c r="J461">
        <f>VLOOKUP(B461,自助退!B:F,5,FALSE)</f>
        <v>1000</v>
      </c>
      <c r="K461" s="38" t="str">
        <f t="shared" si="7"/>
        <v/>
      </c>
    </row>
    <row r="462" spans="1:11" ht="14.25">
      <c r="A462" s="53">
        <v>42900.43891203704</v>
      </c>
      <c r="B462" s="15">
        <v>197323</v>
      </c>
      <c r="C462" t="s">
        <v>1528</v>
      </c>
      <c r="D462" t="s">
        <v>1529</v>
      </c>
      <c r="E462" t="s">
        <v>1530</v>
      </c>
      <c r="F462" s="15">
        <v>-991</v>
      </c>
      <c r="G462" t="s">
        <v>367</v>
      </c>
      <c r="H462" t="s">
        <v>429</v>
      </c>
      <c r="I462" t="s">
        <v>43</v>
      </c>
      <c r="J462">
        <f>VLOOKUP(B462,自助退!B:F,5,FALSE)</f>
        <v>991</v>
      </c>
      <c r="K462" s="38" t="str">
        <f t="shared" si="7"/>
        <v/>
      </c>
    </row>
    <row r="463" spans="1:11" ht="14.25">
      <c r="A463" s="53">
        <v>42900.443807870368</v>
      </c>
      <c r="B463" s="15">
        <v>197622</v>
      </c>
      <c r="C463" t="s">
        <v>1531</v>
      </c>
      <c r="D463" t="s">
        <v>1532</v>
      </c>
      <c r="E463" t="s">
        <v>1533</v>
      </c>
      <c r="F463" s="15">
        <v>-247</v>
      </c>
      <c r="G463" t="s">
        <v>367</v>
      </c>
      <c r="H463" t="s">
        <v>55</v>
      </c>
      <c r="I463" t="s">
        <v>43</v>
      </c>
      <c r="J463">
        <f>VLOOKUP(B463,自助退!B:F,5,FALSE)</f>
        <v>247</v>
      </c>
      <c r="K463" s="38" t="str">
        <f t="shared" si="7"/>
        <v/>
      </c>
    </row>
    <row r="464" spans="1:11" ht="14.25">
      <c r="A464" s="53">
        <v>42900.449155092596</v>
      </c>
      <c r="B464" s="15">
        <v>198006</v>
      </c>
      <c r="C464" t="s">
        <v>1534</v>
      </c>
      <c r="D464" t="s">
        <v>1535</v>
      </c>
      <c r="E464" t="s">
        <v>1536</v>
      </c>
      <c r="F464" s="15">
        <v>-500</v>
      </c>
      <c r="G464" t="s">
        <v>367</v>
      </c>
      <c r="H464" t="s">
        <v>429</v>
      </c>
      <c r="I464" t="s">
        <v>43</v>
      </c>
      <c r="J464">
        <f>VLOOKUP(B464,自助退!B:F,5,FALSE)</f>
        <v>500</v>
      </c>
      <c r="K464" s="38" t="str">
        <f t="shared" si="7"/>
        <v/>
      </c>
    </row>
    <row r="465" spans="1:11" ht="14.25">
      <c r="A465" s="53">
        <v>42900.452268518522</v>
      </c>
      <c r="B465" s="15">
        <v>198253</v>
      </c>
      <c r="C465" t="s">
        <v>1537</v>
      </c>
      <c r="D465" t="s">
        <v>1538</v>
      </c>
      <c r="E465" t="s">
        <v>1539</v>
      </c>
      <c r="F465" s="15">
        <v>-28</v>
      </c>
      <c r="G465" t="s">
        <v>367</v>
      </c>
      <c r="H465" t="s">
        <v>738</v>
      </c>
      <c r="I465" t="s">
        <v>43</v>
      </c>
      <c r="J465">
        <f>VLOOKUP(B465,自助退!B:F,5,FALSE)</f>
        <v>28</v>
      </c>
      <c r="K465" s="38" t="str">
        <f t="shared" si="7"/>
        <v/>
      </c>
    </row>
    <row r="466" spans="1:11" ht="14.25">
      <c r="A466" s="53">
        <v>42900.462164351855</v>
      </c>
      <c r="B466" s="15">
        <v>198989</v>
      </c>
      <c r="C466" t="s">
        <v>1540</v>
      </c>
      <c r="D466" t="s">
        <v>1541</v>
      </c>
      <c r="E466" t="s">
        <v>1542</v>
      </c>
      <c r="F466" s="15">
        <v>-113</v>
      </c>
      <c r="G466" t="s">
        <v>367</v>
      </c>
      <c r="H466" t="s">
        <v>279</v>
      </c>
      <c r="I466" t="s">
        <v>43</v>
      </c>
      <c r="J466">
        <f>VLOOKUP(B466,自助退!B:F,5,FALSE)</f>
        <v>113</v>
      </c>
      <c r="K466" s="38" t="str">
        <f t="shared" si="7"/>
        <v/>
      </c>
    </row>
    <row r="467" spans="1:11" ht="14.25">
      <c r="A467" s="53">
        <v>42900.463240740741</v>
      </c>
      <c r="B467" s="15">
        <v>199069</v>
      </c>
      <c r="C467" t="s">
        <v>245</v>
      </c>
      <c r="D467" t="s">
        <v>1543</v>
      </c>
      <c r="E467" t="s">
        <v>1544</v>
      </c>
      <c r="F467" s="15">
        <v>-958</v>
      </c>
      <c r="G467" t="s">
        <v>367</v>
      </c>
      <c r="H467" t="s">
        <v>497</v>
      </c>
      <c r="I467" t="s">
        <v>73</v>
      </c>
      <c r="J467">
        <f>VLOOKUP(B467,自助退!B:F,5,FALSE)</f>
        <v>958</v>
      </c>
      <c r="K467" s="38" t="str">
        <f t="shared" si="7"/>
        <v/>
      </c>
    </row>
    <row r="468" spans="1:11" ht="14.25">
      <c r="A468" s="53">
        <v>42900.465381944443</v>
      </c>
      <c r="B468" s="15">
        <v>199195</v>
      </c>
      <c r="C468" t="s">
        <v>245</v>
      </c>
      <c r="D468" t="s">
        <v>1114</v>
      </c>
      <c r="E468" t="s">
        <v>1115</v>
      </c>
      <c r="F468" s="15">
        <v>-7944</v>
      </c>
      <c r="G468" t="s">
        <v>367</v>
      </c>
      <c r="H468" t="s">
        <v>429</v>
      </c>
      <c r="I468" t="s">
        <v>73</v>
      </c>
      <c r="J468">
        <f>VLOOKUP(B468,自助退!B:F,5,FALSE)</f>
        <v>7944</v>
      </c>
      <c r="K468" s="38" t="str">
        <f t="shared" si="7"/>
        <v/>
      </c>
    </row>
    <row r="469" spans="1:11" ht="14.25">
      <c r="A469" s="53">
        <v>42900.47111111111</v>
      </c>
      <c r="B469" s="15">
        <v>199592</v>
      </c>
      <c r="C469" t="s">
        <v>245</v>
      </c>
      <c r="D469" t="s">
        <v>1545</v>
      </c>
      <c r="E469" t="s">
        <v>1546</v>
      </c>
      <c r="F469" s="15">
        <v>-357</v>
      </c>
      <c r="G469" t="s">
        <v>367</v>
      </c>
      <c r="H469" t="s">
        <v>429</v>
      </c>
      <c r="I469" t="s">
        <v>73</v>
      </c>
      <c r="J469">
        <f>VLOOKUP(B469,自助退!B:F,5,FALSE)</f>
        <v>357</v>
      </c>
      <c r="K469" s="38" t="str">
        <f t="shared" si="7"/>
        <v/>
      </c>
    </row>
    <row r="470" spans="1:11" ht="14.25">
      <c r="A470" s="53">
        <v>42900.471724537034</v>
      </c>
      <c r="B470" s="15">
        <v>199619</v>
      </c>
      <c r="C470" t="s">
        <v>245</v>
      </c>
      <c r="D470" t="s">
        <v>1547</v>
      </c>
      <c r="E470" t="s">
        <v>1548</v>
      </c>
      <c r="F470" s="15">
        <v>-517</v>
      </c>
      <c r="G470" t="s">
        <v>367</v>
      </c>
      <c r="H470" t="s">
        <v>429</v>
      </c>
      <c r="I470" t="s">
        <v>73</v>
      </c>
      <c r="J470">
        <f>VLOOKUP(B470,自助退!B:F,5,FALSE)</f>
        <v>517</v>
      </c>
      <c r="K470" s="38" t="str">
        <f t="shared" si="7"/>
        <v/>
      </c>
    </row>
    <row r="471" spans="1:11" ht="14.25">
      <c r="A471" s="53">
        <v>42900.472222222219</v>
      </c>
      <c r="B471" s="15">
        <v>199657</v>
      </c>
      <c r="C471" t="s">
        <v>1549</v>
      </c>
      <c r="D471" t="s">
        <v>1550</v>
      </c>
      <c r="E471" t="s">
        <v>1551</v>
      </c>
      <c r="F471" s="15">
        <v>-500</v>
      </c>
      <c r="G471" t="s">
        <v>367</v>
      </c>
      <c r="H471" t="s">
        <v>448</v>
      </c>
      <c r="I471" t="s">
        <v>43</v>
      </c>
      <c r="J471">
        <f>VLOOKUP(B471,自助退!B:F,5,FALSE)</f>
        <v>500</v>
      </c>
      <c r="K471" s="38" t="str">
        <f t="shared" si="7"/>
        <v/>
      </c>
    </row>
    <row r="472" spans="1:11" ht="14.25">
      <c r="A472" s="53">
        <v>42900.478206018517</v>
      </c>
      <c r="B472" s="15">
        <v>199971</v>
      </c>
      <c r="C472" t="s">
        <v>1552</v>
      </c>
      <c r="D472" t="s">
        <v>1553</v>
      </c>
      <c r="E472" t="s">
        <v>1554</v>
      </c>
      <c r="F472" s="15">
        <v>-520</v>
      </c>
      <c r="G472" t="s">
        <v>367</v>
      </c>
      <c r="H472" t="s">
        <v>436</v>
      </c>
      <c r="I472" t="s">
        <v>43</v>
      </c>
      <c r="J472">
        <f>VLOOKUP(B472,自助退!B:F,5,FALSE)</f>
        <v>520</v>
      </c>
      <c r="K472" s="38" t="str">
        <f t="shared" si="7"/>
        <v/>
      </c>
    </row>
    <row r="473" spans="1:11" ht="14.25">
      <c r="A473" s="53">
        <v>42900.481874999998</v>
      </c>
      <c r="B473" s="15">
        <v>200173</v>
      </c>
      <c r="C473" t="s">
        <v>1555</v>
      </c>
      <c r="D473" t="s">
        <v>1556</v>
      </c>
      <c r="E473" t="s">
        <v>1557</v>
      </c>
      <c r="F473" s="15">
        <v>-370</v>
      </c>
      <c r="G473" t="s">
        <v>367</v>
      </c>
      <c r="H473" t="s">
        <v>497</v>
      </c>
      <c r="I473" t="s">
        <v>43</v>
      </c>
      <c r="J473">
        <f>VLOOKUP(B473,自助退!B:F,5,FALSE)</f>
        <v>370</v>
      </c>
      <c r="K473" s="38" t="str">
        <f t="shared" si="7"/>
        <v/>
      </c>
    </row>
    <row r="474" spans="1:11" ht="14.25">
      <c r="A474" s="53">
        <v>42900.488993055558</v>
      </c>
      <c r="B474" s="15">
        <v>200498</v>
      </c>
      <c r="C474" t="s">
        <v>1558</v>
      </c>
      <c r="D474" t="s">
        <v>1559</v>
      </c>
      <c r="E474" t="s">
        <v>1560</v>
      </c>
      <c r="F474" s="15">
        <v>-860</v>
      </c>
      <c r="G474" t="s">
        <v>367</v>
      </c>
      <c r="H474" t="s">
        <v>432</v>
      </c>
      <c r="I474" t="s">
        <v>43</v>
      </c>
      <c r="J474">
        <f>VLOOKUP(B474,自助退!B:F,5,FALSE)</f>
        <v>860</v>
      </c>
      <c r="K474" s="38" t="str">
        <f t="shared" si="7"/>
        <v/>
      </c>
    </row>
    <row r="475" spans="1:11" ht="14.25">
      <c r="A475" s="53">
        <v>42900.489201388889</v>
      </c>
      <c r="B475" s="15">
        <v>200505</v>
      </c>
      <c r="C475" t="s">
        <v>1561</v>
      </c>
      <c r="D475" t="s">
        <v>1562</v>
      </c>
      <c r="E475" t="s">
        <v>1563</v>
      </c>
      <c r="F475" s="15">
        <v>-70</v>
      </c>
      <c r="G475" t="s">
        <v>367</v>
      </c>
      <c r="H475" t="s">
        <v>562</v>
      </c>
      <c r="I475" t="s">
        <v>43</v>
      </c>
      <c r="J475">
        <f>VLOOKUP(B475,自助退!B:F,5,FALSE)</f>
        <v>70</v>
      </c>
      <c r="K475" s="38" t="str">
        <f t="shared" si="7"/>
        <v/>
      </c>
    </row>
    <row r="476" spans="1:11" ht="14.25">
      <c r="A476" s="53">
        <v>42900.499247685184</v>
      </c>
      <c r="B476" s="15">
        <v>200896</v>
      </c>
      <c r="C476" t="s">
        <v>245</v>
      </c>
      <c r="D476" t="s">
        <v>1564</v>
      </c>
      <c r="E476" t="s">
        <v>1565</v>
      </c>
      <c r="F476" s="15">
        <v>-100</v>
      </c>
      <c r="G476" t="s">
        <v>367</v>
      </c>
      <c r="H476" t="s">
        <v>459</v>
      </c>
      <c r="I476" t="s">
        <v>73</v>
      </c>
      <c r="J476">
        <f>VLOOKUP(B476,自助退!B:F,5,FALSE)</f>
        <v>100</v>
      </c>
      <c r="K476" s="38" t="str">
        <f t="shared" si="7"/>
        <v/>
      </c>
    </row>
    <row r="477" spans="1:11" ht="14.25">
      <c r="A477" s="53">
        <v>42900.500335648147</v>
      </c>
      <c r="B477" s="15">
        <v>200956</v>
      </c>
      <c r="C477" t="s">
        <v>245</v>
      </c>
      <c r="D477" t="s">
        <v>1566</v>
      </c>
      <c r="E477" t="s">
        <v>1567</v>
      </c>
      <c r="F477" s="15">
        <v>-500</v>
      </c>
      <c r="G477" t="s">
        <v>367</v>
      </c>
      <c r="H477" t="s">
        <v>478</v>
      </c>
      <c r="I477" t="s">
        <v>73</v>
      </c>
      <c r="J477">
        <f>VLOOKUP(B477,自助退!B:F,5,FALSE)</f>
        <v>500</v>
      </c>
      <c r="K477" s="38" t="str">
        <f t="shared" si="7"/>
        <v/>
      </c>
    </row>
    <row r="478" spans="1:11" ht="14.25">
      <c r="A478" s="53">
        <v>42900.501793981479</v>
      </c>
      <c r="B478" s="15">
        <v>200999</v>
      </c>
      <c r="C478" t="s">
        <v>245</v>
      </c>
      <c r="D478" t="s">
        <v>1568</v>
      </c>
      <c r="E478" t="s">
        <v>1569</v>
      </c>
      <c r="F478" s="15">
        <v>-247</v>
      </c>
      <c r="G478" t="s">
        <v>367</v>
      </c>
      <c r="H478" t="s">
        <v>429</v>
      </c>
      <c r="I478" t="s">
        <v>73</v>
      </c>
      <c r="J478">
        <f>VLOOKUP(B478,自助退!B:F,5,FALSE)</f>
        <v>247</v>
      </c>
      <c r="K478" s="38" t="str">
        <f t="shared" si="7"/>
        <v/>
      </c>
    </row>
    <row r="479" spans="1:11" ht="14.25">
      <c r="A479" s="53">
        <v>42900.503541666665</v>
      </c>
      <c r="B479" s="15">
        <v>201032</v>
      </c>
      <c r="C479" t="s">
        <v>1570</v>
      </c>
      <c r="D479" t="s">
        <v>1571</v>
      </c>
      <c r="E479" t="s">
        <v>1572</v>
      </c>
      <c r="F479" s="15">
        <v>-315</v>
      </c>
      <c r="G479" t="s">
        <v>367</v>
      </c>
      <c r="H479" t="s">
        <v>478</v>
      </c>
      <c r="I479" t="s">
        <v>43</v>
      </c>
      <c r="J479">
        <f>VLOOKUP(B479,自助退!B:F,5,FALSE)</f>
        <v>315</v>
      </c>
      <c r="K479" s="38" t="str">
        <f t="shared" si="7"/>
        <v/>
      </c>
    </row>
    <row r="480" spans="1:11" ht="14.25">
      <c r="A480" s="53">
        <v>42900.505428240744</v>
      </c>
      <c r="B480" s="15">
        <v>201078</v>
      </c>
      <c r="C480" t="s">
        <v>1573</v>
      </c>
      <c r="D480" t="s">
        <v>1574</v>
      </c>
      <c r="E480" t="s">
        <v>1575</v>
      </c>
      <c r="F480" s="15">
        <v>-1500</v>
      </c>
      <c r="G480" t="s">
        <v>367</v>
      </c>
      <c r="H480" t="s">
        <v>432</v>
      </c>
      <c r="I480" t="s">
        <v>43</v>
      </c>
      <c r="J480">
        <f>VLOOKUP(B480,自助退!B:F,5,FALSE)</f>
        <v>1500</v>
      </c>
      <c r="K480" s="38" t="str">
        <f t="shared" si="7"/>
        <v/>
      </c>
    </row>
    <row r="481" spans="1:11" ht="14.25">
      <c r="A481" s="53">
        <v>42900.506921296299</v>
      </c>
      <c r="B481" s="15">
        <v>201111</v>
      </c>
      <c r="C481" t="s">
        <v>1576</v>
      </c>
      <c r="D481" t="s">
        <v>1577</v>
      </c>
      <c r="E481" t="s">
        <v>1578</v>
      </c>
      <c r="F481" s="15">
        <v>-275</v>
      </c>
      <c r="G481" t="s">
        <v>367</v>
      </c>
      <c r="H481" t="s">
        <v>443</v>
      </c>
      <c r="I481" t="s">
        <v>43</v>
      </c>
      <c r="J481">
        <f>VLOOKUP(B481,自助退!B:F,5,FALSE)</f>
        <v>275</v>
      </c>
      <c r="K481" s="38" t="str">
        <f t="shared" si="7"/>
        <v/>
      </c>
    </row>
    <row r="482" spans="1:11" ht="14.25">
      <c r="A482" s="53">
        <v>42900.523460648146</v>
      </c>
      <c r="B482" s="15">
        <v>201349</v>
      </c>
      <c r="C482" t="s">
        <v>1579</v>
      </c>
      <c r="D482" t="s">
        <v>1580</v>
      </c>
      <c r="E482" t="s">
        <v>1581</v>
      </c>
      <c r="F482" s="15">
        <v>-1000</v>
      </c>
      <c r="G482" t="s">
        <v>367</v>
      </c>
      <c r="H482" t="s">
        <v>539</v>
      </c>
      <c r="I482" t="s">
        <v>43</v>
      </c>
      <c r="J482">
        <f>VLOOKUP(B482,自助退!B:F,5,FALSE)</f>
        <v>1000</v>
      </c>
      <c r="K482" s="38" t="str">
        <f t="shared" si="7"/>
        <v/>
      </c>
    </row>
    <row r="483" spans="1:11" ht="14.25">
      <c r="A483" s="53">
        <v>42900.523935185185</v>
      </c>
      <c r="B483" s="15">
        <v>201356</v>
      </c>
      <c r="C483" t="s">
        <v>1582</v>
      </c>
      <c r="D483" t="s">
        <v>1580</v>
      </c>
      <c r="E483" t="s">
        <v>1581</v>
      </c>
      <c r="F483" s="15">
        <v>-850</v>
      </c>
      <c r="G483" t="s">
        <v>367</v>
      </c>
      <c r="H483" t="s">
        <v>539</v>
      </c>
      <c r="I483" t="s">
        <v>43</v>
      </c>
      <c r="J483">
        <f>VLOOKUP(B483,自助退!B:F,5,FALSE)</f>
        <v>850</v>
      </c>
      <c r="K483" s="38" t="str">
        <f t="shared" si="7"/>
        <v/>
      </c>
    </row>
    <row r="484" spans="1:11" ht="14.25">
      <c r="A484" s="53">
        <v>42900.52449074074</v>
      </c>
      <c r="B484" s="15">
        <v>201357</v>
      </c>
      <c r="C484" t="s">
        <v>1583</v>
      </c>
      <c r="D484" t="s">
        <v>1584</v>
      </c>
      <c r="E484" t="s">
        <v>1585</v>
      </c>
      <c r="F484" s="15">
        <v>-1660</v>
      </c>
      <c r="G484" t="s">
        <v>367</v>
      </c>
      <c r="H484" t="s">
        <v>539</v>
      </c>
      <c r="I484" t="s">
        <v>43</v>
      </c>
      <c r="J484">
        <f>VLOOKUP(B484,自助退!B:F,5,FALSE)</f>
        <v>1660</v>
      </c>
      <c r="K484" s="38" t="str">
        <f t="shared" si="7"/>
        <v/>
      </c>
    </row>
    <row r="485" spans="1:11" ht="14.25">
      <c r="A485" s="53">
        <v>42900.526076388887</v>
      </c>
      <c r="B485" s="15">
        <v>201364</v>
      </c>
      <c r="C485" t="s">
        <v>1586</v>
      </c>
      <c r="D485" t="s">
        <v>1587</v>
      </c>
      <c r="E485" t="s">
        <v>331</v>
      </c>
      <c r="F485" s="15">
        <v>-1536</v>
      </c>
      <c r="G485" t="s">
        <v>367</v>
      </c>
      <c r="H485" t="s">
        <v>539</v>
      </c>
      <c r="I485" t="s">
        <v>43</v>
      </c>
      <c r="J485">
        <f>VLOOKUP(B485,自助退!B:F,5,FALSE)</f>
        <v>1536</v>
      </c>
      <c r="K485" s="38" t="str">
        <f t="shared" si="7"/>
        <v/>
      </c>
    </row>
    <row r="486" spans="1:11" ht="14.25">
      <c r="A486" s="53">
        <v>42900.527187500003</v>
      </c>
      <c r="B486" s="15">
        <v>201373</v>
      </c>
      <c r="C486" t="s">
        <v>1588</v>
      </c>
      <c r="D486" t="s">
        <v>1589</v>
      </c>
      <c r="E486" t="s">
        <v>1590</v>
      </c>
      <c r="F486" s="15">
        <v>-1225</v>
      </c>
      <c r="G486" t="s">
        <v>367</v>
      </c>
      <c r="H486" t="s">
        <v>539</v>
      </c>
      <c r="I486" t="s">
        <v>43</v>
      </c>
      <c r="J486">
        <f>VLOOKUP(B486,自助退!B:F,5,FALSE)</f>
        <v>1225</v>
      </c>
      <c r="K486" s="38" t="str">
        <f t="shared" si="7"/>
        <v/>
      </c>
    </row>
    <row r="487" spans="1:11" ht="14.25">
      <c r="A487" s="53">
        <v>42900.538460648146</v>
      </c>
      <c r="B487" s="15">
        <v>201450</v>
      </c>
      <c r="C487" t="s">
        <v>1591</v>
      </c>
      <c r="D487" t="s">
        <v>1592</v>
      </c>
      <c r="E487" t="s">
        <v>1593</v>
      </c>
      <c r="F487" s="15">
        <v>-300</v>
      </c>
      <c r="G487" t="s">
        <v>367</v>
      </c>
      <c r="H487" t="s">
        <v>508</v>
      </c>
      <c r="I487" t="s">
        <v>43</v>
      </c>
      <c r="J487">
        <f>VLOOKUP(B487,自助退!B:F,5,FALSE)</f>
        <v>300</v>
      </c>
      <c r="K487" s="38" t="str">
        <f t="shared" si="7"/>
        <v/>
      </c>
    </row>
    <row r="488" spans="1:11" ht="14.25">
      <c r="A488" s="53">
        <v>42900.541435185187</v>
      </c>
      <c r="B488" s="15">
        <v>201461</v>
      </c>
      <c r="C488" t="s">
        <v>1594</v>
      </c>
      <c r="D488" t="s">
        <v>1595</v>
      </c>
      <c r="E488" t="s">
        <v>1596</v>
      </c>
      <c r="F488" s="15">
        <v>-3088</v>
      </c>
      <c r="G488" t="s">
        <v>367</v>
      </c>
      <c r="H488" t="s">
        <v>459</v>
      </c>
      <c r="I488" t="s">
        <v>43</v>
      </c>
      <c r="J488">
        <f>VLOOKUP(B488,自助退!B:F,5,FALSE)</f>
        <v>3088</v>
      </c>
      <c r="K488" s="38" t="str">
        <f t="shared" si="7"/>
        <v/>
      </c>
    </row>
    <row r="489" spans="1:11" ht="14.25">
      <c r="A489" s="53">
        <v>42900.542986111112</v>
      </c>
      <c r="B489" s="15">
        <v>201470</v>
      </c>
      <c r="C489" t="s">
        <v>1597</v>
      </c>
      <c r="D489" t="s">
        <v>1598</v>
      </c>
      <c r="E489" t="s">
        <v>1599</v>
      </c>
      <c r="F489" s="15">
        <v>-500</v>
      </c>
      <c r="G489" t="s">
        <v>367</v>
      </c>
      <c r="H489" t="s">
        <v>462</v>
      </c>
      <c r="I489" t="s">
        <v>43</v>
      </c>
      <c r="J489">
        <f>VLOOKUP(B489,自助退!B:F,5,FALSE)</f>
        <v>500</v>
      </c>
      <c r="K489" s="38" t="str">
        <f t="shared" si="7"/>
        <v/>
      </c>
    </row>
    <row r="490" spans="1:11" ht="14.25">
      <c r="A490" s="53">
        <v>42900.561886574076</v>
      </c>
      <c r="B490" s="15">
        <v>201584</v>
      </c>
      <c r="C490" t="s">
        <v>1600</v>
      </c>
      <c r="D490" t="s">
        <v>1601</v>
      </c>
      <c r="E490" t="s">
        <v>1602</v>
      </c>
      <c r="F490" s="15">
        <v>-1696</v>
      </c>
      <c r="G490" t="s">
        <v>367</v>
      </c>
      <c r="H490" t="s">
        <v>486</v>
      </c>
      <c r="I490" t="s">
        <v>43</v>
      </c>
      <c r="J490">
        <f>VLOOKUP(B490,自助退!B:F,5,FALSE)</f>
        <v>1696</v>
      </c>
      <c r="K490" s="38" t="str">
        <f t="shared" si="7"/>
        <v/>
      </c>
    </row>
    <row r="491" spans="1:11" ht="14.25">
      <c r="A491" s="53">
        <v>42900.562662037039</v>
      </c>
      <c r="B491" s="15">
        <v>201589</v>
      </c>
      <c r="C491" t="s">
        <v>1603</v>
      </c>
      <c r="D491" t="s">
        <v>1604</v>
      </c>
      <c r="E491" t="s">
        <v>1605</v>
      </c>
      <c r="F491" s="15">
        <v>-84</v>
      </c>
      <c r="G491" t="s">
        <v>367</v>
      </c>
      <c r="H491" t="s">
        <v>535</v>
      </c>
      <c r="I491" t="s">
        <v>43</v>
      </c>
      <c r="J491">
        <f>VLOOKUP(B491,自助退!B:F,5,FALSE)</f>
        <v>84</v>
      </c>
      <c r="K491" s="38" t="str">
        <f t="shared" si="7"/>
        <v/>
      </c>
    </row>
    <row r="492" spans="1:11" ht="14.25">
      <c r="A492" s="53">
        <v>42900.563171296293</v>
      </c>
      <c r="B492" s="15">
        <v>201593</v>
      </c>
      <c r="C492" t="s">
        <v>1606</v>
      </c>
      <c r="D492" t="s">
        <v>1607</v>
      </c>
      <c r="E492" t="s">
        <v>1608</v>
      </c>
      <c r="F492" s="15">
        <v>-90</v>
      </c>
      <c r="G492" t="s">
        <v>367</v>
      </c>
      <c r="H492" t="s">
        <v>535</v>
      </c>
      <c r="I492" t="s">
        <v>43</v>
      </c>
      <c r="J492">
        <f>VLOOKUP(B492,自助退!B:F,5,FALSE)</f>
        <v>90</v>
      </c>
      <c r="K492" s="38" t="str">
        <f t="shared" si="7"/>
        <v/>
      </c>
    </row>
    <row r="493" spans="1:11" ht="14.25">
      <c r="A493" s="53">
        <v>42900.568067129629</v>
      </c>
      <c r="B493" s="15">
        <v>201641</v>
      </c>
      <c r="C493" t="s">
        <v>1609</v>
      </c>
      <c r="D493" t="s">
        <v>1610</v>
      </c>
      <c r="E493" t="s">
        <v>1611</v>
      </c>
      <c r="F493" s="15">
        <v>-69</v>
      </c>
      <c r="G493" t="s">
        <v>367</v>
      </c>
      <c r="H493" t="s">
        <v>1427</v>
      </c>
      <c r="I493" t="s">
        <v>43</v>
      </c>
      <c r="J493">
        <f>VLOOKUP(B493,自助退!B:F,5,FALSE)</f>
        <v>69</v>
      </c>
      <c r="K493" s="38" t="str">
        <f t="shared" si="7"/>
        <v/>
      </c>
    </row>
    <row r="494" spans="1:11" ht="14.25">
      <c r="A494" s="53">
        <v>42900.568379629629</v>
      </c>
      <c r="B494" s="15">
        <v>201649</v>
      </c>
      <c r="C494" t="s">
        <v>1612</v>
      </c>
      <c r="D494" t="s">
        <v>1613</v>
      </c>
      <c r="E494" t="s">
        <v>1614</v>
      </c>
      <c r="F494" s="15">
        <v>-198</v>
      </c>
      <c r="G494" t="s">
        <v>367</v>
      </c>
      <c r="H494" t="s">
        <v>54</v>
      </c>
      <c r="I494" t="s">
        <v>43</v>
      </c>
      <c r="J494">
        <f>VLOOKUP(B494,自助退!B:F,5,FALSE)</f>
        <v>198</v>
      </c>
      <c r="K494" s="38" t="str">
        <f t="shared" si="7"/>
        <v/>
      </c>
    </row>
    <row r="495" spans="1:11" ht="14.25">
      <c r="A495" s="53">
        <v>42900.59752314815</v>
      </c>
      <c r="B495" s="15">
        <v>202512</v>
      </c>
      <c r="C495" t="s">
        <v>1615</v>
      </c>
      <c r="D495" t="s">
        <v>1616</v>
      </c>
      <c r="E495" t="s">
        <v>1617</v>
      </c>
      <c r="F495" s="15">
        <v>-450</v>
      </c>
      <c r="G495" t="s">
        <v>367</v>
      </c>
      <c r="H495" t="s">
        <v>535</v>
      </c>
      <c r="I495" t="s">
        <v>43</v>
      </c>
      <c r="J495">
        <f>VLOOKUP(B495,自助退!B:F,5,FALSE)</f>
        <v>450</v>
      </c>
      <c r="K495" s="38" t="str">
        <f t="shared" si="7"/>
        <v/>
      </c>
    </row>
    <row r="496" spans="1:11" ht="14.25">
      <c r="A496" s="53">
        <v>42900.605694444443</v>
      </c>
      <c r="B496" s="15">
        <v>202920</v>
      </c>
      <c r="C496" t="s">
        <v>245</v>
      </c>
      <c r="D496" t="s">
        <v>1618</v>
      </c>
      <c r="E496" t="s">
        <v>1619</v>
      </c>
      <c r="F496" s="15">
        <v>-330</v>
      </c>
      <c r="G496" t="s">
        <v>367</v>
      </c>
      <c r="H496" t="s">
        <v>436</v>
      </c>
      <c r="I496" t="s">
        <v>73</v>
      </c>
      <c r="J496">
        <f>VLOOKUP(B496,自助退!B:F,5,FALSE)</f>
        <v>330</v>
      </c>
      <c r="K496" s="38" t="str">
        <f t="shared" si="7"/>
        <v/>
      </c>
    </row>
    <row r="497" spans="1:11" ht="14.25">
      <c r="A497" s="53">
        <v>42900.624351851853</v>
      </c>
      <c r="B497" s="15">
        <v>204055</v>
      </c>
      <c r="C497" t="s">
        <v>1620</v>
      </c>
      <c r="D497" t="s">
        <v>1621</v>
      </c>
      <c r="E497" t="s">
        <v>1622</v>
      </c>
      <c r="F497" s="15">
        <v>-500</v>
      </c>
      <c r="G497" t="s">
        <v>367</v>
      </c>
      <c r="H497" t="s">
        <v>504</v>
      </c>
      <c r="I497" t="s">
        <v>43</v>
      </c>
      <c r="J497">
        <f>VLOOKUP(B497,自助退!B:F,5,FALSE)</f>
        <v>500</v>
      </c>
      <c r="K497" s="38" t="str">
        <f t="shared" si="7"/>
        <v/>
      </c>
    </row>
    <row r="498" spans="1:11" ht="14.25">
      <c r="A498" s="53">
        <v>42900.627939814818</v>
      </c>
      <c r="B498" s="15">
        <v>204255</v>
      </c>
      <c r="C498" t="s">
        <v>1623</v>
      </c>
      <c r="D498" t="s">
        <v>1624</v>
      </c>
      <c r="E498" t="s">
        <v>1625</v>
      </c>
      <c r="F498" s="15">
        <v>-3731</v>
      </c>
      <c r="G498" t="s">
        <v>367</v>
      </c>
      <c r="H498" t="s">
        <v>497</v>
      </c>
      <c r="I498" t="s">
        <v>43</v>
      </c>
      <c r="J498">
        <f>VLOOKUP(B498,自助退!B:F,5,FALSE)</f>
        <v>3731</v>
      </c>
      <c r="K498" s="38" t="str">
        <f t="shared" si="7"/>
        <v/>
      </c>
    </row>
    <row r="499" spans="1:11" ht="14.25">
      <c r="A499" s="53">
        <v>42900.628009259257</v>
      </c>
      <c r="B499" s="15">
        <v>204260</v>
      </c>
      <c r="C499" t="s">
        <v>1626</v>
      </c>
      <c r="D499" t="s">
        <v>1627</v>
      </c>
      <c r="E499" t="s">
        <v>1628</v>
      </c>
      <c r="F499" s="15">
        <v>-500</v>
      </c>
      <c r="G499" t="s">
        <v>367</v>
      </c>
      <c r="H499" t="s">
        <v>486</v>
      </c>
      <c r="I499" t="s">
        <v>43</v>
      </c>
      <c r="J499">
        <f>VLOOKUP(B499,自助退!B:F,5,FALSE)</f>
        <v>500</v>
      </c>
      <c r="K499" s="38" t="str">
        <f t="shared" si="7"/>
        <v/>
      </c>
    </row>
    <row r="500" spans="1:11" ht="14.25">
      <c r="A500" s="53">
        <v>42900.629699074074</v>
      </c>
      <c r="B500" s="15">
        <v>204333</v>
      </c>
      <c r="D500" t="s">
        <v>187</v>
      </c>
      <c r="E500" t="s">
        <v>188</v>
      </c>
      <c r="F500" s="15">
        <v>-2500</v>
      </c>
      <c r="G500" t="s">
        <v>367</v>
      </c>
      <c r="H500" t="s">
        <v>490</v>
      </c>
      <c r="I500" t="s">
        <v>73</v>
      </c>
      <c r="J500">
        <f>VLOOKUP(B500,自助退!B:F,5,FALSE)</f>
        <v>2500</v>
      </c>
      <c r="K500" s="38" t="str">
        <f t="shared" si="7"/>
        <v/>
      </c>
    </row>
    <row r="501" spans="1:11" ht="14.25">
      <c r="A501" s="53">
        <v>42900.629953703705</v>
      </c>
      <c r="B501" s="15">
        <v>204350</v>
      </c>
      <c r="C501" t="s">
        <v>1629</v>
      </c>
      <c r="D501" t="s">
        <v>187</v>
      </c>
      <c r="E501" t="s">
        <v>188</v>
      </c>
      <c r="F501" s="15">
        <v>-75</v>
      </c>
      <c r="G501" t="s">
        <v>367</v>
      </c>
      <c r="H501" t="s">
        <v>490</v>
      </c>
      <c r="I501" t="s">
        <v>43</v>
      </c>
      <c r="J501">
        <f>VLOOKUP(B501,自助退!B:F,5,FALSE)</f>
        <v>75</v>
      </c>
      <c r="K501" s="38" t="str">
        <f t="shared" si="7"/>
        <v/>
      </c>
    </row>
    <row r="502" spans="1:11" ht="14.25">
      <c r="A502" s="53">
        <v>42900.630601851852</v>
      </c>
      <c r="B502" s="15">
        <v>204384</v>
      </c>
      <c r="C502" t="s">
        <v>1630</v>
      </c>
      <c r="D502" t="s">
        <v>1631</v>
      </c>
      <c r="E502" t="s">
        <v>1632</v>
      </c>
      <c r="F502" s="15">
        <v>-89</v>
      </c>
      <c r="G502" t="s">
        <v>367</v>
      </c>
      <c r="H502" t="s">
        <v>490</v>
      </c>
      <c r="I502" t="s">
        <v>43</v>
      </c>
      <c r="J502">
        <f>VLOOKUP(B502,自助退!B:F,5,FALSE)</f>
        <v>89</v>
      </c>
      <c r="K502" s="38" t="str">
        <f t="shared" si="7"/>
        <v/>
      </c>
    </row>
    <row r="503" spans="1:11" ht="14.25">
      <c r="A503" s="53">
        <v>42900.633935185186</v>
      </c>
      <c r="B503" s="15">
        <v>204556</v>
      </c>
      <c r="C503" t="s">
        <v>1633</v>
      </c>
      <c r="D503" t="s">
        <v>1634</v>
      </c>
      <c r="E503" t="s">
        <v>1635</v>
      </c>
      <c r="F503" s="15">
        <v>-7651</v>
      </c>
      <c r="G503" t="s">
        <v>367</v>
      </c>
      <c r="H503" t="s">
        <v>469</v>
      </c>
      <c r="I503" t="s">
        <v>43</v>
      </c>
      <c r="J503">
        <f>VLOOKUP(B503,自助退!B:F,5,FALSE)</f>
        <v>7651</v>
      </c>
      <c r="K503" s="38" t="str">
        <f t="shared" si="7"/>
        <v/>
      </c>
    </row>
    <row r="504" spans="1:11" ht="14.25">
      <c r="A504" s="53">
        <v>42900.640972222223</v>
      </c>
      <c r="B504" s="15">
        <v>204927</v>
      </c>
      <c r="C504" t="s">
        <v>1636</v>
      </c>
      <c r="D504" t="s">
        <v>1637</v>
      </c>
      <c r="E504" t="s">
        <v>1638</v>
      </c>
      <c r="F504" s="15">
        <v>-1169</v>
      </c>
      <c r="G504" t="s">
        <v>367</v>
      </c>
      <c r="H504" t="s">
        <v>429</v>
      </c>
      <c r="I504" t="s">
        <v>43</v>
      </c>
      <c r="J504">
        <f>VLOOKUP(B504,自助退!B:F,5,FALSE)</f>
        <v>1169</v>
      </c>
      <c r="K504" s="38" t="str">
        <f t="shared" si="7"/>
        <v/>
      </c>
    </row>
    <row r="505" spans="1:11" ht="14.25">
      <c r="A505" s="53">
        <v>42900.641331018516</v>
      </c>
      <c r="B505" s="15">
        <v>204956</v>
      </c>
      <c r="C505" t="s">
        <v>1639</v>
      </c>
      <c r="D505" t="s">
        <v>1640</v>
      </c>
      <c r="E505" t="s">
        <v>1641</v>
      </c>
      <c r="F505" s="15">
        <v>-218</v>
      </c>
      <c r="G505" t="s">
        <v>367</v>
      </c>
      <c r="H505" t="s">
        <v>1642</v>
      </c>
      <c r="I505" t="s">
        <v>43</v>
      </c>
      <c r="J505">
        <f>VLOOKUP(B505,自助退!B:F,5,FALSE)</f>
        <v>218</v>
      </c>
      <c r="K505" s="38" t="str">
        <f t="shared" si="7"/>
        <v/>
      </c>
    </row>
    <row r="506" spans="1:11" ht="14.25">
      <c r="A506" s="53">
        <v>42900.644409722219</v>
      </c>
      <c r="B506" s="15">
        <v>205133</v>
      </c>
      <c r="C506" t="s">
        <v>245</v>
      </c>
      <c r="D506" t="s">
        <v>1643</v>
      </c>
      <c r="E506" t="s">
        <v>1644</v>
      </c>
      <c r="F506" s="15">
        <v>-2000</v>
      </c>
      <c r="G506" t="s">
        <v>367</v>
      </c>
      <c r="H506" t="s">
        <v>539</v>
      </c>
      <c r="I506" t="s">
        <v>73</v>
      </c>
      <c r="J506">
        <f>VLOOKUP(B506,自助退!B:F,5,FALSE)</f>
        <v>2000</v>
      </c>
      <c r="K506" s="38" t="str">
        <f t="shared" si="7"/>
        <v/>
      </c>
    </row>
    <row r="507" spans="1:11" ht="14.25">
      <c r="A507" s="53">
        <v>42900.646145833336</v>
      </c>
      <c r="B507" s="15">
        <v>205205</v>
      </c>
      <c r="C507" t="s">
        <v>1645</v>
      </c>
      <c r="D507" t="s">
        <v>1646</v>
      </c>
      <c r="E507" t="s">
        <v>1647</v>
      </c>
      <c r="F507" s="15">
        <v>-300</v>
      </c>
      <c r="G507" t="s">
        <v>367</v>
      </c>
      <c r="H507" t="s">
        <v>448</v>
      </c>
      <c r="I507" t="s">
        <v>43</v>
      </c>
      <c r="J507">
        <f>VLOOKUP(B507,自助退!B:F,5,FALSE)</f>
        <v>300</v>
      </c>
      <c r="K507" s="38" t="str">
        <f t="shared" si="7"/>
        <v/>
      </c>
    </row>
    <row r="508" spans="1:11" ht="14.25">
      <c r="A508" s="53">
        <v>42900.648078703707</v>
      </c>
      <c r="B508" s="15">
        <v>205345</v>
      </c>
      <c r="C508" t="s">
        <v>1648</v>
      </c>
      <c r="D508" t="s">
        <v>1649</v>
      </c>
      <c r="E508" t="s">
        <v>1650</v>
      </c>
      <c r="F508" s="15">
        <v>-154</v>
      </c>
      <c r="G508" t="s">
        <v>367</v>
      </c>
      <c r="H508" t="s">
        <v>483</v>
      </c>
      <c r="I508" t="s">
        <v>43</v>
      </c>
      <c r="J508">
        <f>VLOOKUP(B508,自助退!B:F,5,FALSE)</f>
        <v>154</v>
      </c>
      <c r="K508" s="38" t="str">
        <f t="shared" si="7"/>
        <v/>
      </c>
    </row>
    <row r="509" spans="1:11" ht="14.25">
      <c r="A509" s="53">
        <v>42900.652673611112</v>
      </c>
      <c r="B509" s="15">
        <v>205633</v>
      </c>
      <c r="C509" t="s">
        <v>245</v>
      </c>
      <c r="D509" t="s">
        <v>106</v>
      </c>
      <c r="E509" t="s">
        <v>107</v>
      </c>
      <c r="F509" s="15">
        <v>-121</v>
      </c>
      <c r="G509" t="s">
        <v>367</v>
      </c>
      <c r="H509" t="s">
        <v>452</v>
      </c>
      <c r="I509" t="s">
        <v>73</v>
      </c>
      <c r="J509">
        <f>VLOOKUP(B509,自助退!B:F,5,FALSE)</f>
        <v>121</v>
      </c>
      <c r="K509" s="38" t="str">
        <f t="shared" si="7"/>
        <v/>
      </c>
    </row>
    <row r="510" spans="1:11" ht="14.25">
      <c r="A510" s="53">
        <v>42900.653506944444</v>
      </c>
      <c r="B510" s="15">
        <v>205676</v>
      </c>
      <c r="C510" t="s">
        <v>1651</v>
      </c>
      <c r="D510" t="s">
        <v>1652</v>
      </c>
      <c r="E510" t="s">
        <v>1653</v>
      </c>
      <c r="F510" s="15">
        <v>-9000</v>
      </c>
      <c r="G510" t="s">
        <v>367</v>
      </c>
      <c r="H510" t="s">
        <v>432</v>
      </c>
      <c r="I510" t="s">
        <v>43</v>
      </c>
      <c r="J510">
        <f>VLOOKUP(B510,自助退!B:F,5,FALSE)</f>
        <v>9000</v>
      </c>
      <c r="K510" s="38" t="str">
        <f t="shared" si="7"/>
        <v/>
      </c>
    </row>
    <row r="511" spans="1:11" ht="14.25">
      <c r="A511" s="53">
        <v>42900.657199074078</v>
      </c>
      <c r="B511" s="15">
        <v>205886</v>
      </c>
      <c r="C511" t="s">
        <v>1654</v>
      </c>
      <c r="D511" t="s">
        <v>1655</v>
      </c>
      <c r="E511" t="s">
        <v>1656</v>
      </c>
      <c r="F511" s="15">
        <v>-6</v>
      </c>
      <c r="G511" t="s">
        <v>367</v>
      </c>
      <c r="H511" t="s">
        <v>279</v>
      </c>
      <c r="I511" t="s">
        <v>43</v>
      </c>
      <c r="J511">
        <f>VLOOKUP(B511,自助退!B:F,5,FALSE)</f>
        <v>6</v>
      </c>
      <c r="K511" s="38" t="str">
        <f t="shared" si="7"/>
        <v/>
      </c>
    </row>
    <row r="512" spans="1:11" ht="14.25">
      <c r="A512" s="53">
        <v>42900.657858796294</v>
      </c>
      <c r="B512" s="15">
        <v>205925</v>
      </c>
      <c r="C512" t="s">
        <v>1657</v>
      </c>
      <c r="D512" t="s">
        <v>1658</v>
      </c>
      <c r="E512" t="s">
        <v>1659</v>
      </c>
      <c r="F512" s="15">
        <v>-15</v>
      </c>
      <c r="G512" t="s">
        <v>367</v>
      </c>
      <c r="H512" t="s">
        <v>535</v>
      </c>
      <c r="I512" t="s">
        <v>43</v>
      </c>
      <c r="J512">
        <f>VLOOKUP(B512,自助退!B:F,5,FALSE)</f>
        <v>15</v>
      </c>
      <c r="K512" s="38" t="str">
        <f t="shared" si="7"/>
        <v/>
      </c>
    </row>
    <row r="513" spans="1:11" ht="14.25">
      <c r="A513" s="53">
        <v>42900.662094907406</v>
      </c>
      <c r="B513" s="15">
        <v>206167</v>
      </c>
      <c r="C513" t="s">
        <v>1660</v>
      </c>
      <c r="D513" t="s">
        <v>1661</v>
      </c>
      <c r="E513" t="s">
        <v>1662</v>
      </c>
      <c r="F513" s="15">
        <v>-216</v>
      </c>
      <c r="G513" t="s">
        <v>367</v>
      </c>
      <c r="H513" t="s">
        <v>497</v>
      </c>
      <c r="I513" t="s">
        <v>43</v>
      </c>
      <c r="J513">
        <f>VLOOKUP(B513,自助退!B:F,5,FALSE)</f>
        <v>216</v>
      </c>
      <c r="K513" s="38" t="str">
        <f t="shared" si="7"/>
        <v/>
      </c>
    </row>
    <row r="514" spans="1:11" ht="14.25">
      <c r="A514" s="53">
        <v>42900.667974537035</v>
      </c>
      <c r="B514" s="15">
        <v>206482</v>
      </c>
      <c r="C514" t="s">
        <v>1663</v>
      </c>
      <c r="D514" t="s">
        <v>1328</v>
      </c>
      <c r="E514" t="s">
        <v>1329</v>
      </c>
      <c r="F514" s="15">
        <v>-212</v>
      </c>
      <c r="G514" t="s">
        <v>367</v>
      </c>
      <c r="H514" t="s">
        <v>478</v>
      </c>
      <c r="I514" t="s">
        <v>43</v>
      </c>
      <c r="J514">
        <f>VLOOKUP(B514,自助退!B:F,5,FALSE)</f>
        <v>212</v>
      </c>
      <c r="K514" s="38" t="str">
        <f t="shared" si="7"/>
        <v/>
      </c>
    </row>
    <row r="515" spans="1:11" ht="14.25">
      <c r="A515" s="53">
        <v>42900.671249999999</v>
      </c>
      <c r="B515" s="15">
        <v>206635</v>
      </c>
      <c r="C515" t="s">
        <v>1664</v>
      </c>
      <c r="D515" t="s">
        <v>1665</v>
      </c>
      <c r="E515" t="s">
        <v>1666</v>
      </c>
      <c r="F515" s="15">
        <v>-5000</v>
      </c>
      <c r="G515" t="s">
        <v>367</v>
      </c>
      <c r="H515" t="s">
        <v>497</v>
      </c>
      <c r="I515" t="s">
        <v>43</v>
      </c>
      <c r="J515">
        <f>VLOOKUP(B515,自助退!B:F,5,FALSE)</f>
        <v>5000</v>
      </c>
      <c r="K515" s="38" t="str">
        <f t="shared" ref="K515:K578" si="8">IF(F515=J515*-1,"",1)</f>
        <v/>
      </c>
    </row>
    <row r="516" spans="1:11" ht="14.25">
      <c r="A516" s="53">
        <v>42900.675740740742</v>
      </c>
      <c r="B516" s="15">
        <v>206832</v>
      </c>
      <c r="C516" t="s">
        <v>1667</v>
      </c>
      <c r="D516" t="s">
        <v>1668</v>
      </c>
      <c r="E516" t="s">
        <v>1669</v>
      </c>
      <c r="F516" s="15">
        <v>-103</v>
      </c>
      <c r="G516" t="s">
        <v>367</v>
      </c>
      <c r="H516" t="s">
        <v>299</v>
      </c>
      <c r="I516" t="s">
        <v>43</v>
      </c>
      <c r="J516">
        <f>VLOOKUP(B516,自助退!B:F,5,FALSE)</f>
        <v>103</v>
      </c>
      <c r="K516" s="38" t="str">
        <f t="shared" si="8"/>
        <v/>
      </c>
    </row>
    <row r="517" spans="1:11" ht="14.25">
      <c r="A517" s="53">
        <v>42900.679976851854</v>
      </c>
      <c r="B517" s="15">
        <v>207008</v>
      </c>
      <c r="C517" t="s">
        <v>1670</v>
      </c>
      <c r="D517" t="s">
        <v>142</v>
      </c>
      <c r="E517" t="s">
        <v>143</v>
      </c>
      <c r="F517" s="15">
        <v>-313</v>
      </c>
      <c r="G517" t="s">
        <v>367</v>
      </c>
      <c r="H517" t="s">
        <v>947</v>
      </c>
      <c r="I517" t="s">
        <v>43</v>
      </c>
      <c r="J517">
        <f>VLOOKUP(B517,自助退!B:F,5,FALSE)</f>
        <v>313</v>
      </c>
      <c r="K517" s="38" t="str">
        <f t="shared" si="8"/>
        <v/>
      </c>
    </row>
    <row r="518" spans="1:11" ht="14.25">
      <c r="A518" s="53">
        <v>42900.681458333333</v>
      </c>
      <c r="B518" s="15">
        <v>207085</v>
      </c>
      <c r="C518" t="s">
        <v>1671</v>
      </c>
      <c r="D518" t="s">
        <v>1672</v>
      </c>
      <c r="E518" t="s">
        <v>1673</v>
      </c>
      <c r="F518" s="15">
        <v>-1490</v>
      </c>
      <c r="G518" t="s">
        <v>367</v>
      </c>
      <c r="H518" t="s">
        <v>535</v>
      </c>
      <c r="I518" t="s">
        <v>43</v>
      </c>
      <c r="J518">
        <f>VLOOKUP(B518,自助退!B:F,5,FALSE)</f>
        <v>1490</v>
      </c>
      <c r="K518" s="38" t="str">
        <f t="shared" si="8"/>
        <v/>
      </c>
    </row>
    <row r="519" spans="1:11" ht="14.25">
      <c r="A519" s="53">
        <v>42900.684502314813</v>
      </c>
      <c r="B519" s="15">
        <v>207208</v>
      </c>
      <c r="C519" t="s">
        <v>1674</v>
      </c>
      <c r="D519" t="s">
        <v>1675</v>
      </c>
      <c r="E519" t="s">
        <v>1676</v>
      </c>
      <c r="F519" s="15">
        <v>-404</v>
      </c>
      <c r="G519" t="s">
        <v>367</v>
      </c>
      <c r="H519" t="s">
        <v>490</v>
      </c>
      <c r="I519" t="s">
        <v>43</v>
      </c>
      <c r="J519">
        <f>VLOOKUP(B519,自助退!B:F,5,FALSE)</f>
        <v>404</v>
      </c>
      <c r="K519" s="38" t="str">
        <f t="shared" si="8"/>
        <v/>
      </c>
    </row>
    <row r="520" spans="1:11" ht="14.25">
      <c r="A520" s="53">
        <v>42900.69390046296</v>
      </c>
      <c r="B520" s="15">
        <v>207564</v>
      </c>
      <c r="C520" t="s">
        <v>1677</v>
      </c>
      <c r="D520" t="s">
        <v>1678</v>
      </c>
      <c r="E520" t="s">
        <v>1679</v>
      </c>
      <c r="F520" s="15">
        <v>-1000</v>
      </c>
      <c r="G520" t="s">
        <v>367</v>
      </c>
      <c r="H520" t="s">
        <v>66</v>
      </c>
      <c r="I520" t="s">
        <v>43</v>
      </c>
      <c r="J520">
        <f>VLOOKUP(B520,自助退!B:F,5,FALSE)</f>
        <v>1000</v>
      </c>
      <c r="K520" s="38" t="str">
        <f t="shared" si="8"/>
        <v/>
      </c>
    </row>
    <row r="521" spans="1:11" ht="14.25">
      <c r="A521" s="53">
        <v>42900.699618055558</v>
      </c>
      <c r="B521" s="15">
        <v>207793</v>
      </c>
      <c r="C521" t="s">
        <v>1680</v>
      </c>
      <c r="D521" t="s">
        <v>1681</v>
      </c>
      <c r="E521" t="s">
        <v>1682</v>
      </c>
      <c r="F521" s="15">
        <v>-332</v>
      </c>
      <c r="G521" t="s">
        <v>367</v>
      </c>
      <c r="H521" t="s">
        <v>535</v>
      </c>
      <c r="I521" t="s">
        <v>43</v>
      </c>
      <c r="J521">
        <f>VLOOKUP(B521,自助退!B:F,5,FALSE)</f>
        <v>332</v>
      </c>
      <c r="K521" s="38" t="str">
        <f t="shared" si="8"/>
        <v/>
      </c>
    </row>
    <row r="522" spans="1:11" ht="14.25">
      <c r="A522" s="53">
        <v>42900.699629629627</v>
      </c>
      <c r="B522" s="15">
        <v>207794</v>
      </c>
      <c r="C522" t="s">
        <v>1683</v>
      </c>
      <c r="D522" t="s">
        <v>1684</v>
      </c>
      <c r="E522" t="s">
        <v>1685</v>
      </c>
      <c r="F522" s="15">
        <v>-342</v>
      </c>
      <c r="G522" t="s">
        <v>367</v>
      </c>
      <c r="H522" t="s">
        <v>53</v>
      </c>
      <c r="I522" t="s">
        <v>43</v>
      </c>
      <c r="J522">
        <f>VLOOKUP(B522,自助退!B:F,5,FALSE)</f>
        <v>342</v>
      </c>
      <c r="K522" s="38" t="str">
        <f t="shared" si="8"/>
        <v/>
      </c>
    </row>
    <row r="523" spans="1:11" ht="14.25">
      <c r="A523" s="53">
        <v>42900.703148148146</v>
      </c>
      <c r="B523" s="15">
        <v>207953</v>
      </c>
      <c r="C523" t="s">
        <v>1686</v>
      </c>
      <c r="D523" t="s">
        <v>1687</v>
      </c>
      <c r="E523" t="s">
        <v>1688</v>
      </c>
      <c r="F523" s="15">
        <v>-394</v>
      </c>
      <c r="G523" t="s">
        <v>367</v>
      </c>
      <c r="H523" t="s">
        <v>490</v>
      </c>
      <c r="I523" t="s">
        <v>43</v>
      </c>
      <c r="J523">
        <f>VLOOKUP(B523,自助退!B:F,5,FALSE)</f>
        <v>394</v>
      </c>
      <c r="K523" s="38" t="str">
        <f t="shared" si="8"/>
        <v/>
      </c>
    </row>
    <row r="524" spans="1:11" ht="14.25">
      <c r="A524" s="53">
        <v>42900.703564814816</v>
      </c>
      <c r="B524" s="15">
        <v>207967</v>
      </c>
      <c r="C524" t="s">
        <v>1689</v>
      </c>
      <c r="D524" t="s">
        <v>1690</v>
      </c>
      <c r="E524" t="s">
        <v>1691</v>
      </c>
      <c r="F524" s="15">
        <v>-71</v>
      </c>
      <c r="G524" t="s">
        <v>367</v>
      </c>
      <c r="H524" t="s">
        <v>490</v>
      </c>
      <c r="I524" t="s">
        <v>43</v>
      </c>
      <c r="J524">
        <f>VLOOKUP(B524,自助退!B:F,5,FALSE)</f>
        <v>71</v>
      </c>
      <c r="K524" s="38" t="str">
        <f t="shared" si="8"/>
        <v/>
      </c>
    </row>
    <row r="525" spans="1:11" ht="14.25">
      <c r="A525" s="53">
        <v>42900.708854166667</v>
      </c>
      <c r="B525" s="15">
        <v>208131</v>
      </c>
      <c r="C525" t="s">
        <v>1692</v>
      </c>
      <c r="D525" t="s">
        <v>1693</v>
      </c>
      <c r="E525" t="s">
        <v>1694</v>
      </c>
      <c r="F525" s="15">
        <v>-690</v>
      </c>
      <c r="G525" t="s">
        <v>367</v>
      </c>
      <c r="H525" t="s">
        <v>490</v>
      </c>
      <c r="I525" t="s">
        <v>43</v>
      </c>
      <c r="J525">
        <f>VLOOKUP(B525,自助退!B:F,5,FALSE)</f>
        <v>690</v>
      </c>
      <c r="K525" s="38" t="str">
        <f t="shared" si="8"/>
        <v/>
      </c>
    </row>
    <row r="526" spans="1:11" ht="14.25">
      <c r="A526" s="53">
        <v>42900.710104166668</v>
      </c>
      <c r="B526" s="15">
        <v>208179</v>
      </c>
      <c r="C526" t="s">
        <v>1695</v>
      </c>
      <c r="D526" t="s">
        <v>323</v>
      </c>
      <c r="E526" t="s">
        <v>324</v>
      </c>
      <c r="F526" s="15">
        <v>-305</v>
      </c>
      <c r="G526" t="s">
        <v>367</v>
      </c>
      <c r="H526" t="s">
        <v>448</v>
      </c>
      <c r="I526" t="s">
        <v>43</v>
      </c>
      <c r="J526">
        <f>VLOOKUP(B526,自助退!B:F,5,FALSE)</f>
        <v>305</v>
      </c>
      <c r="K526" s="38" t="str">
        <f t="shared" si="8"/>
        <v/>
      </c>
    </row>
    <row r="527" spans="1:11" ht="14.25">
      <c r="A527" s="53">
        <v>42900.718865740739</v>
      </c>
      <c r="B527" s="15">
        <v>208400</v>
      </c>
      <c r="C527" t="s">
        <v>1696</v>
      </c>
      <c r="D527" t="s">
        <v>1697</v>
      </c>
      <c r="E527" t="s">
        <v>1698</v>
      </c>
      <c r="F527" s="15">
        <v>-7</v>
      </c>
      <c r="G527" t="s">
        <v>367</v>
      </c>
      <c r="H527" t="s">
        <v>497</v>
      </c>
      <c r="I527" t="s">
        <v>43</v>
      </c>
      <c r="J527">
        <f>VLOOKUP(B527,自助退!B:F,5,FALSE)</f>
        <v>7</v>
      </c>
      <c r="K527" s="38" t="str">
        <f t="shared" si="8"/>
        <v/>
      </c>
    </row>
    <row r="528" spans="1:11" ht="14.25">
      <c r="A528" s="53">
        <v>42900.720138888886</v>
      </c>
      <c r="B528" s="15">
        <v>208426</v>
      </c>
      <c r="C528" t="s">
        <v>1699</v>
      </c>
      <c r="D528" t="s">
        <v>1700</v>
      </c>
      <c r="E528" t="s">
        <v>1701</v>
      </c>
      <c r="F528" s="15">
        <v>-2</v>
      </c>
      <c r="G528" t="s">
        <v>367</v>
      </c>
      <c r="H528" t="s">
        <v>497</v>
      </c>
      <c r="I528" t="s">
        <v>43</v>
      </c>
      <c r="J528">
        <f>VLOOKUP(B528,自助退!B:F,5,FALSE)</f>
        <v>2</v>
      </c>
      <c r="K528" s="38" t="str">
        <f t="shared" si="8"/>
        <v/>
      </c>
    </row>
    <row r="529" spans="1:11" ht="14.25">
      <c r="A529" s="53">
        <v>42900.722256944442</v>
      </c>
      <c r="B529" s="15">
        <v>208474</v>
      </c>
      <c r="C529" t="s">
        <v>1702</v>
      </c>
      <c r="D529" t="s">
        <v>1703</v>
      </c>
      <c r="E529" t="s">
        <v>1704</v>
      </c>
      <c r="F529" s="15">
        <v>-556</v>
      </c>
      <c r="G529" t="s">
        <v>367</v>
      </c>
      <c r="H529" t="s">
        <v>562</v>
      </c>
      <c r="I529" t="s">
        <v>43</v>
      </c>
      <c r="J529">
        <f>VLOOKUP(B529,自助退!B:F,5,FALSE)</f>
        <v>556</v>
      </c>
      <c r="K529" s="38" t="str">
        <f t="shared" si="8"/>
        <v/>
      </c>
    </row>
    <row r="530" spans="1:11" ht="14.25">
      <c r="A530" s="53">
        <v>42900.724479166667</v>
      </c>
      <c r="B530" s="15">
        <v>208518</v>
      </c>
      <c r="C530" t="s">
        <v>1705</v>
      </c>
      <c r="D530" t="s">
        <v>1706</v>
      </c>
      <c r="E530" t="s">
        <v>1707</v>
      </c>
      <c r="F530" s="15">
        <v>-305</v>
      </c>
      <c r="G530" t="s">
        <v>367</v>
      </c>
      <c r="H530" t="s">
        <v>443</v>
      </c>
      <c r="I530" t="s">
        <v>43</v>
      </c>
      <c r="J530">
        <f>VLOOKUP(B530,自助退!B:F,5,FALSE)</f>
        <v>305</v>
      </c>
      <c r="K530" s="38" t="str">
        <f t="shared" si="8"/>
        <v/>
      </c>
    </row>
    <row r="531" spans="1:11" ht="14.25">
      <c r="A531" s="53">
        <v>42900.729837962965</v>
      </c>
      <c r="B531" s="15">
        <v>208626</v>
      </c>
      <c r="C531" t="s">
        <v>1708</v>
      </c>
      <c r="D531" t="s">
        <v>1709</v>
      </c>
      <c r="E531" t="s">
        <v>1710</v>
      </c>
      <c r="F531" s="15">
        <v>-500</v>
      </c>
      <c r="G531" t="s">
        <v>367</v>
      </c>
      <c r="H531" t="s">
        <v>429</v>
      </c>
      <c r="I531" t="s">
        <v>43</v>
      </c>
      <c r="J531">
        <f>VLOOKUP(B531,自助退!B:F,5,FALSE)</f>
        <v>500</v>
      </c>
      <c r="K531" s="38" t="str">
        <f t="shared" si="8"/>
        <v/>
      </c>
    </row>
    <row r="532" spans="1:11" ht="14.25">
      <c r="A532" s="53">
        <v>42900.735682870371</v>
      </c>
      <c r="B532" s="15">
        <v>208754</v>
      </c>
      <c r="C532" t="s">
        <v>1711</v>
      </c>
      <c r="D532" t="s">
        <v>1712</v>
      </c>
      <c r="E532" t="s">
        <v>1713</v>
      </c>
      <c r="F532" s="15">
        <v>-50</v>
      </c>
      <c r="G532" t="s">
        <v>367</v>
      </c>
      <c r="H532" t="s">
        <v>562</v>
      </c>
      <c r="I532" t="s">
        <v>43</v>
      </c>
      <c r="J532">
        <f>VLOOKUP(B532,自助退!B:F,5,FALSE)</f>
        <v>50</v>
      </c>
      <c r="K532" s="38" t="str">
        <f t="shared" si="8"/>
        <v/>
      </c>
    </row>
    <row r="533" spans="1:11" ht="14.25">
      <c r="A533" s="53">
        <v>42900.736122685186</v>
      </c>
      <c r="B533" s="15">
        <v>208761</v>
      </c>
      <c r="C533" t="s">
        <v>1714</v>
      </c>
      <c r="D533" t="s">
        <v>1712</v>
      </c>
      <c r="E533" t="s">
        <v>1713</v>
      </c>
      <c r="F533" s="15">
        <v>-219</v>
      </c>
      <c r="G533" t="s">
        <v>367</v>
      </c>
      <c r="H533" t="s">
        <v>562</v>
      </c>
      <c r="I533" t="s">
        <v>43</v>
      </c>
      <c r="J533">
        <f>VLOOKUP(B533,自助退!B:F,5,FALSE)</f>
        <v>219</v>
      </c>
      <c r="K533" s="38" t="str">
        <f t="shared" si="8"/>
        <v/>
      </c>
    </row>
    <row r="534" spans="1:11" ht="14.25">
      <c r="A534" s="53">
        <v>42900.738761574074</v>
      </c>
      <c r="B534" s="15">
        <v>208817</v>
      </c>
      <c r="C534" t="s">
        <v>1715</v>
      </c>
      <c r="D534" t="s">
        <v>1716</v>
      </c>
      <c r="E534" t="s">
        <v>1717</v>
      </c>
      <c r="F534" s="15">
        <v>-980</v>
      </c>
      <c r="G534" t="s">
        <v>367</v>
      </c>
      <c r="H534" t="s">
        <v>535</v>
      </c>
      <c r="I534" t="s">
        <v>43</v>
      </c>
      <c r="J534">
        <f>VLOOKUP(B534,自助退!B:F,5,FALSE)</f>
        <v>980</v>
      </c>
      <c r="K534" s="38" t="str">
        <f t="shared" si="8"/>
        <v/>
      </c>
    </row>
    <row r="535" spans="1:11" ht="14.25">
      <c r="A535" s="53">
        <v>42900.739293981482</v>
      </c>
      <c r="B535" s="15">
        <v>208823</v>
      </c>
      <c r="C535" t="s">
        <v>1718</v>
      </c>
      <c r="D535" t="s">
        <v>1719</v>
      </c>
      <c r="E535" t="s">
        <v>1720</v>
      </c>
      <c r="F535" s="15">
        <v>-470</v>
      </c>
      <c r="G535" t="s">
        <v>367</v>
      </c>
      <c r="H535" t="s">
        <v>535</v>
      </c>
      <c r="I535" t="s">
        <v>43</v>
      </c>
      <c r="J535">
        <f>VLOOKUP(B535,自助退!B:F,5,FALSE)</f>
        <v>470</v>
      </c>
      <c r="K535" s="38" t="str">
        <f t="shared" si="8"/>
        <v/>
      </c>
    </row>
    <row r="536" spans="1:11" ht="14.25">
      <c r="A536" s="53">
        <v>42900.739814814813</v>
      </c>
      <c r="B536" s="15">
        <v>208830</v>
      </c>
      <c r="C536" t="s">
        <v>1721</v>
      </c>
      <c r="D536" t="s">
        <v>1722</v>
      </c>
      <c r="E536" t="s">
        <v>1723</v>
      </c>
      <c r="F536" s="15">
        <v>-400</v>
      </c>
      <c r="G536" t="s">
        <v>367</v>
      </c>
      <c r="H536" t="s">
        <v>429</v>
      </c>
      <c r="I536" t="s">
        <v>43</v>
      </c>
      <c r="J536">
        <f>VLOOKUP(B536,自助退!B:F,5,FALSE)</f>
        <v>400</v>
      </c>
      <c r="K536" s="38" t="str">
        <f t="shared" si="8"/>
        <v/>
      </c>
    </row>
    <row r="537" spans="1:11" ht="14.25">
      <c r="A537" s="53">
        <v>42900.746145833335</v>
      </c>
      <c r="B537" s="15">
        <v>208893</v>
      </c>
      <c r="D537" t="s">
        <v>1724</v>
      </c>
      <c r="E537" t="s">
        <v>220</v>
      </c>
      <c r="F537" s="15">
        <v>-164</v>
      </c>
      <c r="G537" t="s">
        <v>367</v>
      </c>
      <c r="H537" t="s">
        <v>458</v>
      </c>
      <c r="I537" t="s">
        <v>73</v>
      </c>
      <c r="J537">
        <f>VLOOKUP(B537,自助退!B:F,5,FALSE)</f>
        <v>164</v>
      </c>
      <c r="K537" s="38" t="str">
        <f t="shared" si="8"/>
        <v/>
      </c>
    </row>
    <row r="538" spans="1:11" ht="14.25">
      <c r="A538" s="53">
        <v>42900.748969907407</v>
      </c>
      <c r="B538" s="15">
        <v>208929</v>
      </c>
      <c r="C538" t="s">
        <v>1725</v>
      </c>
      <c r="D538" t="s">
        <v>106</v>
      </c>
      <c r="E538" t="s">
        <v>107</v>
      </c>
      <c r="F538" s="15">
        <v>-10</v>
      </c>
      <c r="G538" t="s">
        <v>367</v>
      </c>
      <c r="H538" t="s">
        <v>562</v>
      </c>
      <c r="I538" t="s">
        <v>43</v>
      </c>
      <c r="J538">
        <f>VLOOKUP(B538,自助退!B:F,5,FALSE)</f>
        <v>10</v>
      </c>
      <c r="K538" s="38" t="str">
        <f t="shared" si="8"/>
        <v/>
      </c>
    </row>
    <row r="539" spans="1:11" ht="14.25">
      <c r="A539" s="53">
        <v>42900.749814814815</v>
      </c>
      <c r="B539" s="15">
        <v>208943</v>
      </c>
      <c r="C539" t="s">
        <v>1726</v>
      </c>
      <c r="D539" t="s">
        <v>1727</v>
      </c>
      <c r="E539" t="s">
        <v>1728</v>
      </c>
      <c r="F539" s="15">
        <v>-1647</v>
      </c>
      <c r="G539" t="s">
        <v>367</v>
      </c>
      <c r="H539" t="s">
        <v>462</v>
      </c>
      <c r="I539" t="s">
        <v>43</v>
      </c>
      <c r="J539">
        <f>VLOOKUP(B539,自助退!B:F,5,FALSE)</f>
        <v>1647</v>
      </c>
      <c r="K539" s="38" t="str">
        <f t="shared" si="8"/>
        <v/>
      </c>
    </row>
    <row r="540" spans="1:11" ht="14.25">
      <c r="A540" s="53">
        <v>42900.751168981478</v>
      </c>
      <c r="B540" s="15">
        <v>208951</v>
      </c>
      <c r="C540" t="s">
        <v>1729</v>
      </c>
      <c r="D540" t="s">
        <v>1730</v>
      </c>
      <c r="E540" t="s">
        <v>1731</v>
      </c>
      <c r="F540" s="15">
        <v>-324</v>
      </c>
      <c r="G540" t="s">
        <v>367</v>
      </c>
      <c r="H540" t="s">
        <v>429</v>
      </c>
      <c r="I540" t="s">
        <v>43</v>
      </c>
      <c r="J540">
        <f>VLOOKUP(B540,自助退!B:F,5,FALSE)</f>
        <v>324</v>
      </c>
      <c r="K540" s="38" t="str">
        <f t="shared" si="8"/>
        <v/>
      </c>
    </row>
    <row r="541" spans="1:11" ht="14.25">
      <c r="A541" s="53">
        <v>42900.757233796299</v>
      </c>
      <c r="B541" s="15">
        <v>208986</v>
      </c>
      <c r="D541" t="s">
        <v>1732</v>
      </c>
      <c r="E541" t="s">
        <v>1733</v>
      </c>
      <c r="F541" s="15">
        <v>-25</v>
      </c>
      <c r="G541" t="s">
        <v>367</v>
      </c>
      <c r="H541" t="s">
        <v>478</v>
      </c>
      <c r="I541" t="s">
        <v>73</v>
      </c>
      <c r="J541">
        <f>VLOOKUP(B541,自助退!B:F,5,FALSE)</f>
        <v>25</v>
      </c>
      <c r="K541" s="38" t="str">
        <f t="shared" si="8"/>
        <v/>
      </c>
    </row>
    <row r="542" spans="1:11" ht="14.25">
      <c r="A542" s="53">
        <v>42900.762997685182</v>
      </c>
      <c r="B542" s="15">
        <v>209012</v>
      </c>
      <c r="C542" t="s">
        <v>1734</v>
      </c>
      <c r="D542" t="s">
        <v>1735</v>
      </c>
      <c r="E542" t="s">
        <v>1736</v>
      </c>
      <c r="F542" s="15">
        <v>-46</v>
      </c>
      <c r="G542" t="s">
        <v>367</v>
      </c>
      <c r="H542" t="s">
        <v>497</v>
      </c>
      <c r="I542" t="s">
        <v>43</v>
      </c>
      <c r="J542">
        <f>VLOOKUP(B542,自助退!B:F,5,FALSE)</f>
        <v>46</v>
      </c>
      <c r="K542" s="38" t="str">
        <f t="shared" si="8"/>
        <v/>
      </c>
    </row>
    <row r="543" spans="1:11" ht="14.25">
      <c r="A543" s="53">
        <v>42900.767928240741</v>
      </c>
      <c r="B543" s="15">
        <v>209033</v>
      </c>
      <c r="C543" t="s">
        <v>1737</v>
      </c>
      <c r="D543" t="s">
        <v>1738</v>
      </c>
      <c r="E543" t="s">
        <v>1739</v>
      </c>
      <c r="F543" s="15">
        <v>-1000</v>
      </c>
      <c r="G543" t="s">
        <v>367</v>
      </c>
      <c r="H543" t="s">
        <v>443</v>
      </c>
      <c r="I543" t="s">
        <v>43</v>
      </c>
      <c r="J543">
        <f>VLOOKUP(B543,自助退!B:F,5,FALSE)</f>
        <v>1000</v>
      </c>
      <c r="K543" s="38" t="str">
        <f t="shared" si="8"/>
        <v/>
      </c>
    </row>
    <row r="544" spans="1:11" ht="14.25">
      <c r="A544" s="53">
        <v>42900.849560185183</v>
      </c>
      <c r="B544" s="15">
        <v>209288</v>
      </c>
      <c r="C544" t="s">
        <v>1740</v>
      </c>
      <c r="D544" t="s">
        <v>1741</v>
      </c>
      <c r="E544" t="s">
        <v>1742</v>
      </c>
      <c r="F544" s="15">
        <v>-500</v>
      </c>
      <c r="G544" t="s">
        <v>367</v>
      </c>
      <c r="H544" t="s">
        <v>429</v>
      </c>
      <c r="I544" t="s">
        <v>43</v>
      </c>
      <c r="J544">
        <f>VLOOKUP(B544,自助退!B:F,5,FALSE)</f>
        <v>500</v>
      </c>
      <c r="K544" s="38" t="str">
        <f t="shared" si="8"/>
        <v/>
      </c>
    </row>
    <row r="545" spans="1:11" ht="14.25">
      <c r="A545" s="53">
        <v>42900.872245370374</v>
      </c>
      <c r="B545" s="15">
        <v>209355</v>
      </c>
      <c r="C545" t="s">
        <v>1743</v>
      </c>
      <c r="D545" t="s">
        <v>1598</v>
      </c>
      <c r="E545" t="s">
        <v>1599</v>
      </c>
      <c r="F545" s="15">
        <v>-3000</v>
      </c>
      <c r="G545" t="s">
        <v>367</v>
      </c>
      <c r="H545" t="s">
        <v>483</v>
      </c>
      <c r="I545" t="s">
        <v>43</v>
      </c>
      <c r="J545">
        <f>VLOOKUP(B545,自助退!B:F,5,FALSE)</f>
        <v>3000</v>
      </c>
      <c r="K545" s="38" t="str">
        <f t="shared" si="8"/>
        <v/>
      </c>
    </row>
    <row r="546" spans="1:11" ht="14.25">
      <c r="A546" s="53">
        <v>42900.873043981483</v>
      </c>
      <c r="B546" s="15">
        <v>209358</v>
      </c>
      <c r="C546" t="s">
        <v>1744</v>
      </c>
      <c r="D546" t="s">
        <v>1665</v>
      </c>
      <c r="E546" t="s">
        <v>1666</v>
      </c>
      <c r="F546" s="15">
        <v>-2000</v>
      </c>
      <c r="G546" t="s">
        <v>367</v>
      </c>
      <c r="H546" t="s">
        <v>483</v>
      </c>
      <c r="I546" t="s">
        <v>43</v>
      </c>
      <c r="J546">
        <f>VLOOKUP(B546,自助退!B:F,5,FALSE)</f>
        <v>2000</v>
      </c>
      <c r="K546" s="38" t="str">
        <f t="shared" si="8"/>
        <v/>
      </c>
    </row>
    <row r="547" spans="1:11" ht="14.25">
      <c r="A547" s="53">
        <v>42901.005567129629</v>
      </c>
      <c r="B547" s="15">
        <v>209598</v>
      </c>
      <c r="D547" t="s">
        <v>1745</v>
      </c>
      <c r="E547" t="s">
        <v>336</v>
      </c>
      <c r="F547" s="15">
        <v>-398</v>
      </c>
      <c r="G547" t="s">
        <v>367</v>
      </c>
      <c r="H547" t="s">
        <v>576</v>
      </c>
      <c r="I547" t="s">
        <v>73</v>
      </c>
      <c r="J547">
        <f>VLOOKUP(B547,自助退!B:F,5,FALSE)</f>
        <v>398</v>
      </c>
      <c r="K547" s="38" t="str">
        <f t="shared" si="8"/>
        <v/>
      </c>
    </row>
    <row r="548" spans="1:11" ht="14.25">
      <c r="A548" s="53">
        <v>42901.326412037037</v>
      </c>
      <c r="B548" s="15">
        <v>210252</v>
      </c>
      <c r="C548" t="s">
        <v>245</v>
      </c>
      <c r="D548" t="s">
        <v>1208</v>
      </c>
      <c r="E548" t="s">
        <v>1209</v>
      </c>
      <c r="F548" s="15">
        <v>-9052</v>
      </c>
      <c r="G548" t="s">
        <v>367</v>
      </c>
      <c r="H548" t="s">
        <v>483</v>
      </c>
      <c r="I548" t="s">
        <v>73</v>
      </c>
      <c r="J548">
        <f>VLOOKUP(B548,自助退!B:F,5,FALSE)</f>
        <v>9052</v>
      </c>
      <c r="K548" s="38" t="str">
        <f t="shared" si="8"/>
        <v/>
      </c>
    </row>
    <row r="549" spans="1:11" ht="14.25">
      <c r="A549" s="53">
        <v>42901.368287037039</v>
      </c>
      <c r="B549" s="15">
        <v>212725</v>
      </c>
      <c r="C549" t="s">
        <v>1746</v>
      </c>
      <c r="D549" t="s">
        <v>1747</v>
      </c>
      <c r="E549" t="s">
        <v>1748</v>
      </c>
      <c r="F549" s="15">
        <v>-1045</v>
      </c>
      <c r="G549" t="s">
        <v>367</v>
      </c>
      <c r="H549" t="s">
        <v>448</v>
      </c>
      <c r="I549" t="s">
        <v>43</v>
      </c>
      <c r="J549">
        <f>VLOOKUP(B549,自助退!B:F,5,FALSE)</f>
        <v>1045</v>
      </c>
      <c r="K549" s="38" t="str">
        <f t="shared" si="8"/>
        <v/>
      </c>
    </row>
    <row r="550" spans="1:11" ht="14.25">
      <c r="A550" s="53">
        <v>42901.369074074071</v>
      </c>
      <c r="B550" s="15">
        <v>212784</v>
      </c>
      <c r="C550" t="s">
        <v>1749</v>
      </c>
      <c r="D550" t="s">
        <v>1750</v>
      </c>
      <c r="E550" t="s">
        <v>1751</v>
      </c>
      <c r="F550" s="15">
        <v>-142</v>
      </c>
      <c r="G550" t="s">
        <v>367</v>
      </c>
      <c r="H550" t="s">
        <v>448</v>
      </c>
      <c r="I550" t="s">
        <v>43</v>
      </c>
      <c r="J550">
        <f>VLOOKUP(B550,自助退!B:F,5,FALSE)</f>
        <v>142</v>
      </c>
      <c r="K550" s="38" t="str">
        <f t="shared" si="8"/>
        <v/>
      </c>
    </row>
    <row r="551" spans="1:11" ht="14.25">
      <c r="A551" s="53">
        <v>42901.381226851852</v>
      </c>
      <c r="B551" s="15">
        <v>213751</v>
      </c>
      <c r="C551" t="s">
        <v>1752</v>
      </c>
      <c r="D551" t="s">
        <v>1753</v>
      </c>
      <c r="E551" t="s">
        <v>1754</v>
      </c>
      <c r="F551" s="15">
        <v>-214</v>
      </c>
      <c r="G551" t="s">
        <v>367</v>
      </c>
      <c r="H551" t="s">
        <v>478</v>
      </c>
      <c r="I551" t="s">
        <v>43</v>
      </c>
      <c r="J551">
        <f>VLOOKUP(B551,自助退!B:F,5,FALSE)</f>
        <v>214</v>
      </c>
      <c r="K551" s="38" t="str">
        <f t="shared" si="8"/>
        <v/>
      </c>
    </row>
    <row r="552" spans="1:11" ht="14.25">
      <c r="A552" s="53">
        <v>42901.381782407407</v>
      </c>
      <c r="B552" s="15">
        <v>213800</v>
      </c>
      <c r="C552" t="s">
        <v>1755</v>
      </c>
      <c r="D552" t="s">
        <v>1756</v>
      </c>
      <c r="E552" t="s">
        <v>1757</v>
      </c>
      <c r="F552" s="15">
        <v>-1000</v>
      </c>
      <c r="G552" t="s">
        <v>367</v>
      </c>
      <c r="H552" t="s">
        <v>478</v>
      </c>
      <c r="I552" t="s">
        <v>43</v>
      </c>
      <c r="J552">
        <f>VLOOKUP(B552,自助退!B:F,5,FALSE)</f>
        <v>1000</v>
      </c>
      <c r="K552" s="38" t="str">
        <f t="shared" si="8"/>
        <v/>
      </c>
    </row>
    <row r="553" spans="1:11" ht="14.25">
      <c r="A553" s="53">
        <v>42901.381990740738</v>
      </c>
      <c r="B553" s="15">
        <v>213811</v>
      </c>
      <c r="C553" t="s">
        <v>1758</v>
      </c>
      <c r="D553" t="s">
        <v>1756</v>
      </c>
      <c r="E553" t="s">
        <v>1757</v>
      </c>
      <c r="F553" s="15">
        <v>-297</v>
      </c>
      <c r="G553" t="s">
        <v>367</v>
      </c>
      <c r="H553" t="s">
        <v>478</v>
      </c>
      <c r="I553" t="s">
        <v>43</v>
      </c>
      <c r="J553">
        <f>VLOOKUP(B553,自助退!B:F,5,FALSE)</f>
        <v>297</v>
      </c>
      <c r="K553" s="38" t="str">
        <f t="shared" si="8"/>
        <v/>
      </c>
    </row>
    <row r="554" spans="1:11" ht="14.25">
      <c r="A554" s="53">
        <v>42901.382303240738</v>
      </c>
      <c r="B554" s="15">
        <v>213843</v>
      </c>
      <c r="C554" t="s">
        <v>1759</v>
      </c>
      <c r="D554" t="s">
        <v>1760</v>
      </c>
      <c r="E554" t="s">
        <v>1761</v>
      </c>
      <c r="F554" s="15">
        <v>-94</v>
      </c>
      <c r="G554" t="s">
        <v>367</v>
      </c>
      <c r="H554" t="s">
        <v>483</v>
      </c>
      <c r="I554" t="s">
        <v>43</v>
      </c>
      <c r="J554">
        <f>VLOOKUP(B554,自助退!B:F,5,FALSE)</f>
        <v>94</v>
      </c>
      <c r="K554" s="38" t="str">
        <f t="shared" si="8"/>
        <v/>
      </c>
    </row>
    <row r="555" spans="1:11" ht="14.25">
      <c r="A555" s="53">
        <v>42901.406331018516</v>
      </c>
      <c r="B555" s="15">
        <v>215667</v>
      </c>
      <c r="C555" t="s">
        <v>1762</v>
      </c>
      <c r="D555" t="s">
        <v>1763</v>
      </c>
      <c r="E555" t="s">
        <v>1764</v>
      </c>
      <c r="F555" s="15">
        <v>-3100</v>
      </c>
      <c r="G555" t="s">
        <v>367</v>
      </c>
      <c r="H555" t="s">
        <v>422</v>
      </c>
      <c r="I555" t="s">
        <v>43</v>
      </c>
      <c r="J555">
        <f>VLOOKUP(B555,自助退!B:F,5,FALSE)</f>
        <v>3100</v>
      </c>
      <c r="K555" s="38" t="str">
        <f t="shared" si="8"/>
        <v/>
      </c>
    </row>
    <row r="556" spans="1:11" ht="14.25">
      <c r="A556" s="53">
        <v>42901.412245370368</v>
      </c>
      <c r="B556" s="15">
        <v>216128</v>
      </c>
      <c r="C556" t="s">
        <v>1765</v>
      </c>
      <c r="D556" t="s">
        <v>111</v>
      </c>
      <c r="E556" t="s">
        <v>112</v>
      </c>
      <c r="F556" s="15">
        <v>-365</v>
      </c>
      <c r="G556" t="s">
        <v>367</v>
      </c>
      <c r="H556" t="s">
        <v>462</v>
      </c>
      <c r="I556" t="s">
        <v>43</v>
      </c>
      <c r="J556">
        <f>VLOOKUP(B556,自助退!B:F,5,FALSE)</f>
        <v>365</v>
      </c>
      <c r="K556" s="38" t="str">
        <f t="shared" si="8"/>
        <v/>
      </c>
    </row>
    <row r="557" spans="1:11" ht="14.25">
      <c r="A557" s="53">
        <v>42901.413831018515</v>
      </c>
      <c r="B557" s="15">
        <v>216262</v>
      </c>
      <c r="C557" t="s">
        <v>1766</v>
      </c>
      <c r="D557" t="s">
        <v>1767</v>
      </c>
      <c r="E557" t="s">
        <v>1768</v>
      </c>
      <c r="F557" s="15">
        <v>-1088</v>
      </c>
      <c r="G557" t="s">
        <v>367</v>
      </c>
      <c r="H557" t="s">
        <v>539</v>
      </c>
      <c r="I557" t="s">
        <v>43</v>
      </c>
      <c r="J557">
        <f>VLOOKUP(B557,自助退!B:F,5,FALSE)</f>
        <v>1088</v>
      </c>
      <c r="K557" s="38" t="str">
        <f t="shared" si="8"/>
        <v/>
      </c>
    </row>
    <row r="558" spans="1:11" ht="14.25">
      <c r="A558" s="53">
        <v>42901.415879629632</v>
      </c>
      <c r="B558" s="15">
        <v>216403</v>
      </c>
      <c r="C558" t="s">
        <v>1769</v>
      </c>
      <c r="D558" t="s">
        <v>1770</v>
      </c>
      <c r="E558" t="s">
        <v>1771</v>
      </c>
      <c r="F558" s="15">
        <v>-2</v>
      </c>
      <c r="G558" t="s">
        <v>367</v>
      </c>
      <c r="H558" t="s">
        <v>52</v>
      </c>
      <c r="I558" t="s">
        <v>43</v>
      </c>
      <c r="J558">
        <f>VLOOKUP(B558,自助退!B:F,5,FALSE)</f>
        <v>2</v>
      </c>
      <c r="K558" s="38" t="str">
        <f t="shared" si="8"/>
        <v/>
      </c>
    </row>
    <row r="559" spans="1:11" ht="14.25">
      <c r="A559" s="53">
        <v>42901.417199074072</v>
      </c>
      <c r="B559" s="15">
        <v>216503</v>
      </c>
      <c r="C559" t="s">
        <v>1772</v>
      </c>
      <c r="D559" t="s">
        <v>1773</v>
      </c>
      <c r="E559" t="s">
        <v>1774</v>
      </c>
      <c r="F559" s="15">
        <v>-300</v>
      </c>
      <c r="G559" t="s">
        <v>367</v>
      </c>
      <c r="H559" t="s">
        <v>490</v>
      </c>
      <c r="I559" t="s">
        <v>43</v>
      </c>
      <c r="J559">
        <f>VLOOKUP(B559,自助退!B:F,5,FALSE)</f>
        <v>300</v>
      </c>
      <c r="K559" s="38" t="str">
        <f t="shared" si="8"/>
        <v/>
      </c>
    </row>
    <row r="560" spans="1:11" ht="14.25">
      <c r="A560" s="53">
        <v>42901.417569444442</v>
      </c>
      <c r="B560" s="15">
        <v>216532</v>
      </c>
      <c r="C560" t="s">
        <v>245</v>
      </c>
      <c r="D560" t="s">
        <v>1775</v>
      </c>
      <c r="E560" t="s">
        <v>1776</v>
      </c>
      <c r="F560" s="15">
        <v>-550</v>
      </c>
      <c r="G560" t="s">
        <v>367</v>
      </c>
      <c r="H560" t="s">
        <v>459</v>
      </c>
      <c r="I560" t="s">
        <v>73</v>
      </c>
      <c r="J560">
        <f>VLOOKUP(B560,自助退!B:F,5,FALSE)</f>
        <v>550</v>
      </c>
      <c r="K560" s="38" t="str">
        <f t="shared" si="8"/>
        <v/>
      </c>
    </row>
    <row r="561" spans="1:11" ht="14.25">
      <c r="A561" s="53">
        <v>42901.424108796295</v>
      </c>
      <c r="B561" s="15">
        <v>217025</v>
      </c>
      <c r="C561" t="s">
        <v>1777</v>
      </c>
      <c r="D561" t="s">
        <v>1778</v>
      </c>
      <c r="E561" t="s">
        <v>1779</v>
      </c>
      <c r="F561" s="15">
        <v>-4000</v>
      </c>
      <c r="G561" t="s">
        <v>367</v>
      </c>
      <c r="H561" t="s">
        <v>562</v>
      </c>
      <c r="I561" t="s">
        <v>43</v>
      </c>
      <c r="J561">
        <f>VLOOKUP(B561,自助退!B:F,5,FALSE)</f>
        <v>4000</v>
      </c>
      <c r="K561" s="38" t="str">
        <f t="shared" si="8"/>
        <v/>
      </c>
    </row>
    <row r="562" spans="1:11" ht="14.25">
      <c r="A562" s="53">
        <v>42901.427002314813</v>
      </c>
      <c r="B562" s="15">
        <v>217266</v>
      </c>
      <c r="C562" t="s">
        <v>1780</v>
      </c>
      <c r="D562" t="s">
        <v>1781</v>
      </c>
      <c r="E562" t="s">
        <v>1782</v>
      </c>
      <c r="F562" s="15">
        <v>-6300</v>
      </c>
      <c r="G562" t="s">
        <v>367</v>
      </c>
      <c r="H562" t="s">
        <v>54</v>
      </c>
      <c r="I562" t="s">
        <v>43</v>
      </c>
      <c r="J562">
        <f>VLOOKUP(B562,自助退!B:F,5,FALSE)</f>
        <v>6300</v>
      </c>
      <c r="K562" s="38" t="str">
        <f t="shared" si="8"/>
        <v/>
      </c>
    </row>
    <row r="563" spans="1:11" ht="14.25">
      <c r="A563" s="53">
        <v>42901.439074074071</v>
      </c>
      <c r="B563" s="15">
        <v>218101</v>
      </c>
      <c r="C563" t="s">
        <v>1783</v>
      </c>
      <c r="D563" t="s">
        <v>1784</v>
      </c>
      <c r="E563" t="s">
        <v>1785</v>
      </c>
      <c r="F563" s="15">
        <v>-100</v>
      </c>
      <c r="G563" t="s">
        <v>367</v>
      </c>
      <c r="H563" t="s">
        <v>299</v>
      </c>
      <c r="I563" t="s">
        <v>43</v>
      </c>
      <c r="J563">
        <f>VLOOKUP(B563,自助退!B:F,5,FALSE)</f>
        <v>100</v>
      </c>
      <c r="K563" s="38" t="str">
        <f t="shared" si="8"/>
        <v/>
      </c>
    </row>
    <row r="564" spans="1:11" ht="14.25">
      <c r="A564" s="53">
        <v>42901.445416666669</v>
      </c>
      <c r="B564" s="15">
        <v>218556</v>
      </c>
      <c r="C564" t="s">
        <v>1786</v>
      </c>
      <c r="D564" t="s">
        <v>193</v>
      </c>
      <c r="E564" t="s">
        <v>194</v>
      </c>
      <c r="F564" s="15">
        <v>-1572</v>
      </c>
      <c r="G564" t="s">
        <v>367</v>
      </c>
      <c r="H564" t="s">
        <v>486</v>
      </c>
      <c r="I564" t="s">
        <v>43</v>
      </c>
      <c r="J564">
        <f>VLOOKUP(B564,自助退!B:F,5,FALSE)</f>
        <v>1572</v>
      </c>
      <c r="K564" s="38" t="str">
        <f t="shared" si="8"/>
        <v/>
      </c>
    </row>
    <row r="565" spans="1:11" ht="14.25">
      <c r="A565" s="53">
        <v>42901.460358796299</v>
      </c>
      <c r="B565" s="15">
        <v>219501</v>
      </c>
      <c r="C565" t="s">
        <v>1787</v>
      </c>
      <c r="D565" t="s">
        <v>1788</v>
      </c>
      <c r="E565" t="s">
        <v>1789</v>
      </c>
      <c r="F565" s="15">
        <v>-81</v>
      </c>
      <c r="G565" t="s">
        <v>367</v>
      </c>
      <c r="H565" t="s">
        <v>422</v>
      </c>
      <c r="I565" t="s">
        <v>43</v>
      </c>
      <c r="J565">
        <f>VLOOKUP(B565,自助退!B:F,5,FALSE)</f>
        <v>81</v>
      </c>
      <c r="K565" s="38" t="str">
        <f t="shared" si="8"/>
        <v/>
      </c>
    </row>
    <row r="566" spans="1:11" ht="14.25">
      <c r="A566" s="53">
        <v>42901.463645833333</v>
      </c>
      <c r="B566" s="15">
        <v>219699</v>
      </c>
      <c r="C566" t="s">
        <v>1790</v>
      </c>
      <c r="D566" t="s">
        <v>1791</v>
      </c>
      <c r="E566" t="s">
        <v>1792</v>
      </c>
      <c r="F566" s="15">
        <v>-89</v>
      </c>
      <c r="G566" t="s">
        <v>367</v>
      </c>
      <c r="H566" t="s">
        <v>947</v>
      </c>
      <c r="I566" t="s">
        <v>43</v>
      </c>
      <c r="J566">
        <f>VLOOKUP(B566,自助退!B:F,5,FALSE)</f>
        <v>89</v>
      </c>
      <c r="K566" s="38" t="str">
        <f t="shared" si="8"/>
        <v/>
      </c>
    </row>
    <row r="567" spans="1:11" ht="14.25">
      <c r="A567" s="53">
        <v>42901.466087962966</v>
      </c>
      <c r="B567" s="15">
        <v>219861</v>
      </c>
      <c r="C567" t="s">
        <v>1793</v>
      </c>
      <c r="D567" t="s">
        <v>1794</v>
      </c>
      <c r="E567" t="s">
        <v>1795</v>
      </c>
      <c r="F567" s="15">
        <v>-653</v>
      </c>
      <c r="G567" t="s">
        <v>367</v>
      </c>
      <c r="H567" t="s">
        <v>51</v>
      </c>
      <c r="I567" t="s">
        <v>43</v>
      </c>
      <c r="J567">
        <f>VLOOKUP(B567,自助退!B:F,5,FALSE)</f>
        <v>653</v>
      </c>
      <c r="K567" s="38" t="str">
        <f t="shared" si="8"/>
        <v/>
      </c>
    </row>
    <row r="568" spans="1:11" ht="14.25">
      <c r="A568" s="53">
        <v>42901.471319444441</v>
      </c>
      <c r="B568" s="15">
        <v>220222</v>
      </c>
      <c r="C568" t="s">
        <v>1796</v>
      </c>
      <c r="D568" t="s">
        <v>1797</v>
      </c>
      <c r="E568" t="s">
        <v>1798</v>
      </c>
      <c r="F568" s="15">
        <v>-175</v>
      </c>
      <c r="G568" t="s">
        <v>367</v>
      </c>
      <c r="H568" t="s">
        <v>299</v>
      </c>
      <c r="I568" t="s">
        <v>43</v>
      </c>
      <c r="J568">
        <f>VLOOKUP(B568,自助退!B:F,5,FALSE)</f>
        <v>175</v>
      </c>
      <c r="K568" s="38" t="str">
        <f t="shared" si="8"/>
        <v/>
      </c>
    </row>
    <row r="569" spans="1:11" ht="14.25">
      <c r="A569" s="53">
        <v>42901.472060185188</v>
      </c>
      <c r="B569" s="15">
        <v>220273</v>
      </c>
      <c r="C569" t="s">
        <v>1799</v>
      </c>
      <c r="D569" t="s">
        <v>1800</v>
      </c>
      <c r="E569" t="s">
        <v>1801</v>
      </c>
      <c r="F569" s="15">
        <v>-5000</v>
      </c>
      <c r="G569" t="s">
        <v>367</v>
      </c>
      <c r="H569" t="s">
        <v>424</v>
      </c>
      <c r="I569" t="s">
        <v>43</v>
      </c>
      <c r="J569">
        <f>VLOOKUP(B569,自助退!B:F,5,FALSE)</f>
        <v>5000</v>
      </c>
      <c r="K569" s="38" t="str">
        <f t="shared" si="8"/>
        <v/>
      </c>
    </row>
    <row r="570" spans="1:11" ht="14.25">
      <c r="A570" s="53">
        <v>42901.473692129628</v>
      </c>
      <c r="B570" s="15">
        <v>220355</v>
      </c>
      <c r="C570" t="s">
        <v>245</v>
      </c>
      <c r="D570" t="s">
        <v>127</v>
      </c>
      <c r="E570" t="s">
        <v>128</v>
      </c>
      <c r="F570" s="15">
        <v>-8154</v>
      </c>
      <c r="G570" t="s">
        <v>367</v>
      </c>
      <c r="H570" t="s">
        <v>452</v>
      </c>
      <c r="I570" t="s">
        <v>73</v>
      </c>
      <c r="J570">
        <f>VLOOKUP(B570,自助退!B:F,5,FALSE)</f>
        <v>8154</v>
      </c>
      <c r="K570" s="38" t="str">
        <f t="shared" si="8"/>
        <v/>
      </c>
    </row>
    <row r="571" spans="1:11" ht="14.25">
      <c r="A571" s="53">
        <v>42901.486354166664</v>
      </c>
      <c r="B571" s="15">
        <v>221090</v>
      </c>
      <c r="C571" t="s">
        <v>1802</v>
      </c>
      <c r="D571" t="s">
        <v>1803</v>
      </c>
      <c r="E571" t="s">
        <v>1804</v>
      </c>
      <c r="F571" s="15">
        <v>-1000</v>
      </c>
      <c r="G571" t="s">
        <v>367</v>
      </c>
      <c r="H571" t="s">
        <v>734</v>
      </c>
      <c r="I571" t="s">
        <v>43</v>
      </c>
      <c r="J571">
        <f>VLOOKUP(B571,自助退!B:F,5,FALSE)</f>
        <v>1000</v>
      </c>
      <c r="K571" s="38" t="str">
        <f t="shared" si="8"/>
        <v/>
      </c>
    </row>
    <row r="572" spans="1:11" ht="14.25">
      <c r="A572" s="53">
        <v>42901.486793981479</v>
      </c>
      <c r="B572" s="15">
        <v>221116</v>
      </c>
      <c r="C572" t="s">
        <v>1805</v>
      </c>
      <c r="D572" t="s">
        <v>1806</v>
      </c>
      <c r="E572" t="s">
        <v>1807</v>
      </c>
      <c r="F572" s="15">
        <v>-10</v>
      </c>
      <c r="G572" t="s">
        <v>367</v>
      </c>
      <c r="H572" t="s">
        <v>443</v>
      </c>
      <c r="I572" t="s">
        <v>43</v>
      </c>
      <c r="J572">
        <f>VLOOKUP(B572,自助退!B:F,5,FALSE)</f>
        <v>10</v>
      </c>
      <c r="K572" s="38" t="str">
        <f t="shared" si="8"/>
        <v/>
      </c>
    </row>
    <row r="573" spans="1:11" ht="14.25">
      <c r="A573" s="53">
        <v>42901.49015046296</v>
      </c>
      <c r="B573" s="15">
        <v>221257</v>
      </c>
      <c r="C573" t="s">
        <v>1808</v>
      </c>
      <c r="D573" t="s">
        <v>1809</v>
      </c>
      <c r="E573" t="s">
        <v>1810</v>
      </c>
      <c r="F573" s="15">
        <v>-935</v>
      </c>
      <c r="G573" t="s">
        <v>367</v>
      </c>
      <c r="H573" t="s">
        <v>483</v>
      </c>
      <c r="I573" t="s">
        <v>43</v>
      </c>
      <c r="J573">
        <f>VLOOKUP(B573,自助退!B:F,5,FALSE)</f>
        <v>935</v>
      </c>
      <c r="K573" s="38" t="str">
        <f t="shared" si="8"/>
        <v/>
      </c>
    </row>
    <row r="574" spans="1:11" ht="14.25">
      <c r="A574" s="53">
        <v>42901.508750000001</v>
      </c>
      <c r="B574" s="15">
        <v>221773</v>
      </c>
      <c r="C574" t="s">
        <v>1811</v>
      </c>
      <c r="D574" t="s">
        <v>1812</v>
      </c>
      <c r="E574" t="s">
        <v>1813</v>
      </c>
      <c r="F574" s="15">
        <v>-125</v>
      </c>
      <c r="G574" t="s">
        <v>367</v>
      </c>
      <c r="H574" t="s">
        <v>947</v>
      </c>
      <c r="I574" t="s">
        <v>43</v>
      </c>
      <c r="J574">
        <f>VLOOKUP(B574,自助退!B:F,5,FALSE)</f>
        <v>125</v>
      </c>
      <c r="K574" s="38" t="str">
        <f t="shared" si="8"/>
        <v/>
      </c>
    </row>
    <row r="575" spans="1:11" ht="14.25">
      <c r="A575" s="53">
        <v>42901.50990740741</v>
      </c>
      <c r="B575" s="15">
        <v>221794</v>
      </c>
      <c r="C575" t="s">
        <v>245</v>
      </c>
      <c r="D575" t="s">
        <v>1814</v>
      </c>
      <c r="E575" t="s">
        <v>1815</v>
      </c>
      <c r="F575" s="15">
        <v>-6</v>
      </c>
      <c r="G575" t="s">
        <v>367</v>
      </c>
      <c r="H575" t="s">
        <v>478</v>
      </c>
      <c r="I575" t="s">
        <v>73</v>
      </c>
      <c r="J575">
        <f>VLOOKUP(B575,自助退!B:F,5,FALSE)</f>
        <v>6</v>
      </c>
      <c r="K575" s="38" t="str">
        <f t="shared" si="8"/>
        <v/>
      </c>
    </row>
    <row r="576" spans="1:11" ht="14.25">
      <c r="A576" s="53">
        <v>42901.513726851852</v>
      </c>
      <c r="B576" s="15">
        <v>221853</v>
      </c>
      <c r="C576" t="s">
        <v>1816</v>
      </c>
      <c r="D576" t="s">
        <v>840</v>
      </c>
      <c r="E576" t="s">
        <v>841</v>
      </c>
      <c r="F576" s="15">
        <v>-589</v>
      </c>
      <c r="G576" t="s">
        <v>367</v>
      </c>
      <c r="H576" t="s">
        <v>469</v>
      </c>
      <c r="I576" t="s">
        <v>43</v>
      </c>
      <c r="J576">
        <f>VLOOKUP(B576,自助退!B:F,5,FALSE)</f>
        <v>589</v>
      </c>
      <c r="K576" s="38" t="str">
        <f t="shared" si="8"/>
        <v/>
      </c>
    </row>
    <row r="577" spans="1:11" ht="14.25">
      <c r="A577" s="53">
        <v>42901.514699074076</v>
      </c>
      <c r="B577" s="15">
        <v>221869</v>
      </c>
      <c r="C577" t="s">
        <v>1817</v>
      </c>
      <c r="D577" t="s">
        <v>1818</v>
      </c>
      <c r="E577" t="s">
        <v>1819</v>
      </c>
      <c r="F577" s="15">
        <v>-500</v>
      </c>
      <c r="G577" t="s">
        <v>367</v>
      </c>
      <c r="H577" t="s">
        <v>60</v>
      </c>
      <c r="I577" t="s">
        <v>43</v>
      </c>
      <c r="J577">
        <f>VLOOKUP(B577,自助退!B:F,5,FALSE)</f>
        <v>500</v>
      </c>
      <c r="K577" s="38" t="str">
        <f t="shared" si="8"/>
        <v/>
      </c>
    </row>
    <row r="578" spans="1:11" ht="14.25">
      <c r="A578" s="53">
        <v>42901.521099537036</v>
      </c>
      <c r="B578" s="15">
        <v>221973</v>
      </c>
      <c r="C578" t="s">
        <v>245</v>
      </c>
      <c r="D578" t="s">
        <v>1820</v>
      </c>
      <c r="E578" t="s">
        <v>1821</v>
      </c>
      <c r="F578" s="15">
        <v>-4000</v>
      </c>
      <c r="G578" t="s">
        <v>367</v>
      </c>
      <c r="H578" t="s">
        <v>483</v>
      </c>
      <c r="I578" t="s">
        <v>73</v>
      </c>
      <c r="J578">
        <f>VLOOKUP(B578,自助退!B:F,5,FALSE)</f>
        <v>4000</v>
      </c>
      <c r="K578" s="38" t="str">
        <f t="shared" si="8"/>
        <v/>
      </c>
    </row>
    <row r="579" spans="1:11" ht="14.25">
      <c r="A579" s="53">
        <v>42901.522881944446</v>
      </c>
      <c r="B579" s="15">
        <v>221985</v>
      </c>
      <c r="C579" t="s">
        <v>1822</v>
      </c>
      <c r="D579" t="s">
        <v>1823</v>
      </c>
      <c r="E579" t="s">
        <v>1824</v>
      </c>
      <c r="F579" s="15">
        <v>-277</v>
      </c>
      <c r="G579" t="s">
        <v>367</v>
      </c>
      <c r="H579" t="s">
        <v>497</v>
      </c>
      <c r="I579" t="s">
        <v>43</v>
      </c>
      <c r="J579">
        <f>VLOOKUP(B579,自助退!B:F,5,FALSE)</f>
        <v>277</v>
      </c>
      <c r="K579" s="38" t="str">
        <f t="shared" ref="K579:K642" si="9">IF(F579=J579*-1,"",1)</f>
        <v/>
      </c>
    </row>
    <row r="580" spans="1:11" ht="14.25">
      <c r="A580" s="53">
        <v>42901.525277777779</v>
      </c>
      <c r="B580" s="15">
        <v>222010</v>
      </c>
      <c r="C580" t="s">
        <v>245</v>
      </c>
      <c r="D580" t="s">
        <v>1825</v>
      </c>
      <c r="E580" t="s">
        <v>1826</v>
      </c>
      <c r="F580" s="15">
        <v>-210</v>
      </c>
      <c r="G580" t="s">
        <v>367</v>
      </c>
      <c r="H580" t="s">
        <v>432</v>
      </c>
      <c r="I580" t="s">
        <v>73</v>
      </c>
      <c r="J580">
        <f>VLOOKUP(B580,自助退!B:F,5,FALSE)</f>
        <v>210</v>
      </c>
      <c r="K580" s="38" t="str">
        <f t="shared" si="9"/>
        <v/>
      </c>
    </row>
    <row r="581" spans="1:11" ht="14.25">
      <c r="A581" s="53">
        <v>42901.536238425928</v>
      </c>
      <c r="B581" s="15">
        <v>222088</v>
      </c>
      <c r="C581" t="s">
        <v>1827</v>
      </c>
      <c r="D581" t="s">
        <v>1828</v>
      </c>
      <c r="E581" t="s">
        <v>1829</v>
      </c>
      <c r="F581" s="15">
        <v>-500</v>
      </c>
      <c r="G581" t="s">
        <v>367</v>
      </c>
      <c r="H581" t="s">
        <v>443</v>
      </c>
      <c r="I581" t="s">
        <v>43</v>
      </c>
      <c r="J581">
        <f>VLOOKUP(B581,自助退!B:F,5,FALSE)</f>
        <v>500</v>
      </c>
      <c r="K581" s="38" t="str">
        <f t="shared" si="9"/>
        <v/>
      </c>
    </row>
    <row r="582" spans="1:11" ht="14.25">
      <c r="A582" s="53">
        <v>42901.538136574076</v>
      </c>
      <c r="B582" s="15">
        <v>222105</v>
      </c>
      <c r="C582" t="s">
        <v>1830</v>
      </c>
      <c r="D582" t="s">
        <v>1831</v>
      </c>
      <c r="E582" t="s">
        <v>1832</v>
      </c>
      <c r="F582" s="15">
        <v>-100</v>
      </c>
      <c r="G582" t="s">
        <v>367</v>
      </c>
      <c r="H582" t="s">
        <v>504</v>
      </c>
      <c r="I582" t="s">
        <v>43</v>
      </c>
      <c r="J582">
        <f>VLOOKUP(B582,自助退!B:F,5,FALSE)</f>
        <v>100</v>
      </c>
      <c r="K582" s="38" t="str">
        <f t="shared" si="9"/>
        <v/>
      </c>
    </row>
    <row r="583" spans="1:11" ht="14.25">
      <c r="A583" s="53">
        <v>42901.539606481485</v>
      </c>
      <c r="B583" s="15">
        <v>222116</v>
      </c>
      <c r="C583" t="s">
        <v>1833</v>
      </c>
      <c r="D583" t="s">
        <v>1834</v>
      </c>
      <c r="E583" t="s">
        <v>1835</v>
      </c>
      <c r="F583" s="15">
        <v>-500</v>
      </c>
      <c r="G583" t="s">
        <v>367</v>
      </c>
      <c r="H583" t="s">
        <v>452</v>
      </c>
      <c r="I583" t="s">
        <v>43</v>
      </c>
      <c r="J583">
        <f>VLOOKUP(B583,自助退!B:F,5,FALSE)</f>
        <v>500</v>
      </c>
      <c r="K583" s="38" t="str">
        <f t="shared" si="9"/>
        <v/>
      </c>
    </row>
    <row r="584" spans="1:11" ht="14.25">
      <c r="A584" s="53">
        <v>42901.542592592596</v>
      </c>
      <c r="B584" s="15">
        <v>222157</v>
      </c>
      <c r="C584" t="s">
        <v>1836</v>
      </c>
      <c r="D584" t="s">
        <v>1837</v>
      </c>
      <c r="E584" t="s">
        <v>1838</v>
      </c>
      <c r="F584" s="15">
        <v>-800</v>
      </c>
      <c r="G584" t="s">
        <v>367</v>
      </c>
      <c r="H584" t="s">
        <v>459</v>
      </c>
      <c r="I584" t="s">
        <v>43</v>
      </c>
      <c r="J584">
        <f>VLOOKUP(B584,自助退!B:F,5,FALSE)</f>
        <v>800</v>
      </c>
      <c r="K584" s="38" t="str">
        <f t="shared" si="9"/>
        <v/>
      </c>
    </row>
    <row r="585" spans="1:11" ht="14.25">
      <c r="A585" s="53">
        <v>42901.543923611112</v>
      </c>
      <c r="B585" s="15">
        <v>222170</v>
      </c>
      <c r="C585" t="s">
        <v>1839</v>
      </c>
      <c r="D585" t="s">
        <v>1840</v>
      </c>
      <c r="E585" t="s">
        <v>1841</v>
      </c>
      <c r="F585" s="15">
        <v>-13</v>
      </c>
      <c r="G585" t="s">
        <v>367</v>
      </c>
      <c r="H585" t="s">
        <v>422</v>
      </c>
      <c r="I585" t="s">
        <v>43</v>
      </c>
      <c r="J585">
        <f>VLOOKUP(B585,自助退!B:F,5,FALSE)</f>
        <v>13</v>
      </c>
      <c r="K585" s="38" t="str">
        <f t="shared" si="9"/>
        <v/>
      </c>
    </row>
    <row r="586" spans="1:11" ht="14.25">
      <c r="A586" s="53">
        <v>42901.547858796293</v>
      </c>
      <c r="B586" s="15">
        <v>222201</v>
      </c>
      <c r="C586" t="s">
        <v>245</v>
      </c>
      <c r="D586" t="s">
        <v>1842</v>
      </c>
      <c r="E586" t="s">
        <v>1843</v>
      </c>
      <c r="F586" s="15">
        <v>-116</v>
      </c>
      <c r="G586" t="s">
        <v>367</v>
      </c>
      <c r="H586" t="s">
        <v>422</v>
      </c>
      <c r="I586" t="s">
        <v>73</v>
      </c>
      <c r="J586">
        <f>VLOOKUP(B586,自助退!B:F,5,FALSE)</f>
        <v>116</v>
      </c>
      <c r="K586" s="38" t="str">
        <f t="shared" si="9"/>
        <v/>
      </c>
    </row>
    <row r="587" spans="1:11" ht="14.25">
      <c r="A587" s="53">
        <v>42901.558078703703</v>
      </c>
      <c r="B587" s="15">
        <v>222305</v>
      </c>
      <c r="C587" t="s">
        <v>1844</v>
      </c>
      <c r="D587" t="s">
        <v>1845</v>
      </c>
      <c r="E587" t="s">
        <v>1846</v>
      </c>
      <c r="F587" s="15">
        <v>-107</v>
      </c>
      <c r="G587" t="s">
        <v>367</v>
      </c>
      <c r="H587" t="s">
        <v>483</v>
      </c>
      <c r="I587" t="s">
        <v>43</v>
      </c>
      <c r="J587">
        <f>VLOOKUP(B587,自助退!B:F,5,FALSE)</f>
        <v>107</v>
      </c>
      <c r="K587" s="38" t="str">
        <f t="shared" si="9"/>
        <v/>
      </c>
    </row>
    <row r="588" spans="1:11" ht="14.25">
      <c r="A588" s="53">
        <v>42901.569143518522</v>
      </c>
      <c r="B588" s="15">
        <v>222428</v>
      </c>
      <c r="C588" t="s">
        <v>1847</v>
      </c>
      <c r="D588" t="s">
        <v>1848</v>
      </c>
      <c r="E588" t="s">
        <v>1849</v>
      </c>
      <c r="F588" s="15">
        <v>-4755</v>
      </c>
      <c r="G588" t="s">
        <v>367</v>
      </c>
      <c r="H588" t="s">
        <v>436</v>
      </c>
      <c r="I588" t="s">
        <v>43</v>
      </c>
      <c r="J588">
        <f>VLOOKUP(B588,自助退!B:F,5,FALSE)</f>
        <v>4755</v>
      </c>
      <c r="K588" s="38" t="str">
        <f t="shared" si="9"/>
        <v/>
      </c>
    </row>
    <row r="589" spans="1:11" ht="14.25">
      <c r="A589" s="53">
        <v>42901.570115740738</v>
      </c>
      <c r="B589" s="15">
        <v>222442</v>
      </c>
      <c r="C589" t="s">
        <v>1850</v>
      </c>
      <c r="D589" t="s">
        <v>1851</v>
      </c>
      <c r="E589" t="s">
        <v>1852</v>
      </c>
      <c r="F589" s="15">
        <v>-4996</v>
      </c>
      <c r="G589" t="s">
        <v>367</v>
      </c>
      <c r="H589" t="s">
        <v>483</v>
      </c>
      <c r="I589" t="s">
        <v>43</v>
      </c>
      <c r="J589">
        <f>VLOOKUP(B589,自助退!B:F,5,FALSE)</f>
        <v>4996</v>
      </c>
      <c r="K589" s="38" t="str">
        <f t="shared" si="9"/>
        <v/>
      </c>
    </row>
    <row r="590" spans="1:11" ht="14.25">
      <c r="A590" s="53">
        <v>42901.594456018516</v>
      </c>
      <c r="B590" s="15">
        <v>223118</v>
      </c>
      <c r="C590" t="s">
        <v>1853</v>
      </c>
      <c r="D590" t="s">
        <v>1665</v>
      </c>
      <c r="E590" t="s">
        <v>1666</v>
      </c>
      <c r="F590" s="15">
        <v>-3000</v>
      </c>
      <c r="G590" t="s">
        <v>367</v>
      </c>
      <c r="H590" t="s">
        <v>497</v>
      </c>
      <c r="I590" t="s">
        <v>43</v>
      </c>
      <c r="J590">
        <f>VLOOKUP(B590,自助退!B:F,5,FALSE)</f>
        <v>3000</v>
      </c>
      <c r="K590" s="38" t="str">
        <f t="shared" si="9"/>
        <v/>
      </c>
    </row>
    <row r="591" spans="1:11" ht="14.25">
      <c r="A591" s="53">
        <v>42901.601377314815</v>
      </c>
      <c r="B591" s="15">
        <v>223477</v>
      </c>
      <c r="C591" t="s">
        <v>1854</v>
      </c>
      <c r="D591" t="s">
        <v>1855</v>
      </c>
      <c r="E591" t="s">
        <v>1856</v>
      </c>
      <c r="F591" s="15">
        <v>-500</v>
      </c>
      <c r="G591" t="s">
        <v>367</v>
      </c>
      <c r="H591" t="s">
        <v>459</v>
      </c>
      <c r="I591" t="s">
        <v>43</v>
      </c>
      <c r="J591">
        <f>VLOOKUP(B591,自助退!B:F,5,FALSE)</f>
        <v>500</v>
      </c>
      <c r="K591" s="38" t="str">
        <f t="shared" si="9"/>
        <v/>
      </c>
    </row>
    <row r="592" spans="1:11" ht="14.25">
      <c r="A592" s="53">
        <v>42901.607164351852</v>
      </c>
      <c r="B592" s="15">
        <v>223765</v>
      </c>
      <c r="C592" t="s">
        <v>1857</v>
      </c>
      <c r="D592" t="s">
        <v>1858</v>
      </c>
      <c r="E592" t="s">
        <v>1859</v>
      </c>
      <c r="F592" s="15">
        <v>-400</v>
      </c>
      <c r="G592" t="s">
        <v>367</v>
      </c>
      <c r="H592" t="s">
        <v>436</v>
      </c>
      <c r="I592" t="s">
        <v>43</v>
      </c>
      <c r="J592">
        <f>VLOOKUP(B592,自助退!B:F,5,FALSE)</f>
        <v>400</v>
      </c>
      <c r="K592" s="38" t="str">
        <f t="shared" si="9"/>
        <v/>
      </c>
    </row>
    <row r="593" spans="1:11" ht="14.25">
      <c r="A593" s="53">
        <v>42901.607592592591</v>
      </c>
      <c r="B593" s="15">
        <v>223802</v>
      </c>
      <c r="C593" t="s">
        <v>1860</v>
      </c>
      <c r="D593" t="s">
        <v>1858</v>
      </c>
      <c r="E593" t="s">
        <v>1859</v>
      </c>
      <c r="F593" s="15">
        <v>-1098</v>
      </c>
      <c r="G593" t="s">
        <v>367</v>
      </c>
      <c r="H593" t="s">
        <v>436</v>
      </c>
      <c r="I593" t="s">
        <v>43</v>
      </c>
      <c r="J593">
        <f>VLOOKUP(B593,自助退!B:F,5,FALSE)</f>
        <v>1098</v>
      </c>
      <c r="K593" s="38" t="str">
        <f t="shared" si="9"/>
        <v/>
      </c>
    </row>
    <row r="594" spans="1:11" ht="14.25">
      <c r="A594" s="53">
        <v>42901.627442129633</v>
      </c>
      <c r="B594" s="15">
        <v>225090</v>
      </c>
      <c r="C594" t="s">
        <v>1861</v>
      </c>
      <c r="D594" t="s">
        <v>1862</v>
      </c>
      <c r="E594" t="s">
        <v>1863</v>
      </c>
      <c r="F594" s="15">
        <v>-500</v>
      </c>
      <c r="G594" t="s">
        <v>367</v>
      </c>
      <c r="H594" t="s">
        <v>424</v>
      </c>
      <c r="I594" t="s">
        <v>43</v>
      </c>
      <c r="J594">
        <f>VLOOKUP(B594,自助退!B:F,5,FALSE)</f>
        <v>500</v>
      </c>
      <c r="K594" s="38" t="str">
        <f t="shared" si="9"/>
        <v/>
      </c>
    </row>
    <row r="595" spans="1:11" ht="14.25">
      <c r="A595" s="53">
        <v>42901.633032407408</v>
      </c>
      <c r="B595" s="15">
        <v>225445</v>
      </c>
      <c r="C595" t="s">
        <v>1864</v>
      </c>
      <c r="D595" t="s">
        <v>1865</v>
      </c>
      <c r="E595" t="s">
        <v>1866</v>
      </c>
      <c r="F595" s="15">
        <v>-700</v>
      </c>
      <c r="G595" t="s">
        <v>367</v>
      </c>
      <c r="H595" t="s">
        <v>535</v>
      </c>
      <c r="I595" t="s">
        <v>43</v>
      </c>
      <c r="J595">
        <f>VLOOKUP(B595,自助退!B:F,5,FALSE)</f>
        <v>700</v>
      </c>
      <c r="K595" s="38" t="str">
        <f t="shared" si="9"/>
        <v/>
      </c>
    </row>
    <row r="596" spans="1:11" ht="14.25">
      <c r="A596" s="53">
        <v>42901.637071759258</v>
      </c>
      <c r="B596" s="15">
        <v>225682</v>
      </c>
      <c r="C596" t="s">
        <v>1867</v>
      </c>
      <c r="D596" t="s">
        <v>1868</v>
      </c>
      <c r="E596" t="s">
        <v>1869</v>
      </c>
      <c r="F596" s="15">
        <v>-100</v>
      </c>
      <c r="G596" t="s">
        <v>367</v>
      </c>
      <c r="H596" t="s">
        <v>424</v>
      </c>
      <c r="I596" t="s">
        <v>43</v>
      </c>
      <c r="J596">
        <f>VLOOKUP(B596,自助退!B:F,5,FALSE)</f>
        <v>100</v>
      </c>
      <c r="K596" s="38" t="str">
        <f t="shared" si="9"/>
        <v/>
      </c>
    </row>
    <row r="597" spans="1:11" ht="14.25">
      <c r="A597" s="53">
        <v>42901.638564814813</v>
      </c>
      <c r="B597" s="15">
        <v>225766</v>
      </c>
      <c r="C597" t="s">
        <v>1870</v>
      </c>
      <c r="D597" t="s">
        <v>1871</v>
      </c>
      <c r="E597" t="s">
        <v>1872</v>
      </c>
      <c r="F597" s="15">
        <v>-650</v>
      </c>
      <c r="G597" t="s">
        <v>367</v>
      </c>
      <c r="H597" t="s">
        <v>483</v>
      </c>
      <c r="I597" t="s">
        <v>43</v>
      </c>
      <c r="J597">
        <f>VLOOKUP(B597,自助退!B:F,5,FALSE)</f>
        <v>650</v>
      </c>
      <c r="K597" s="38" t="str">
        <f t="shared" si="9"/>
        <v/>
      </c>
    </row>
    <row r="598" spans="1:11" ht="14.25">
      <c r="A598" s="53">
        <v>42901.640046296299</v>
      </c>
      <c r="B598" s="15">
        <v>225880</v>
      </c>
      <c r="C598" t="s">
        <v>1873</v>
      </c>
      <c r="D598" t="s">
        <v>1874</v>
      </c>
      <c r="E598" t="s">
        <v>1875</v>
      </c>
      <c r="F598" s="15">
        <v>-349</v>
      </c>
      <c r="G598" t="s">
        <v>367</v>
      </c>
      <c r="H598" t="s">
        <v>483</v>
      </c>
      <c r="I598" t="s">
        <v>43</v>
      </c>
      <c r="J598">
        <f>VLOOKUP(B598,自助退!B:F,5,FALSE)</f>
        <v>349</v>
      </c>
      <c r="K598" s="38" t="str">
        <f t="shared" si="9"/>
        <v/>
      </c>
    </row>
    <row r="599" spans="1:11" ht="14.25">
      <c r="A599" s="53">
        <v>42901.641793981478</v>
      </c>
      <c r="B599" s="15">
        <v>225997</v>
      </c>
      <c r="C599" t="s">
        <v>1876</v>
      </c>
      <c r="D599" t="s">
        <v>1877</v>
      </c>
      <c r="E599" t="s">
        <v>1878</v>
      </c>
      <c r="F599" s="15">
        <v>-400</v>
      </c>
      <c r="G599" t="s">
        <v>367</v>
      </c>
      <c r="H599" t="s">
        <v>633</v>
      </c>
      <c r="I599" t="s">
        <v>43</v>
      </c>
      <c r="J599">
        <f>VLOOKUP(B599,自助退!B:F,5,FALSE)</f>
        <v>400</v>
      </c>
      <c r="K599" s="38" t="str">
        <f t="shared" si="9"/>
        <v/>
      </c>
    </row>
    <row r="600" spans="1:11" ht="14.25">
      <c r="A600" s="53">
        <v>42901.641932870371</v>
      </c>
      <c r="B600" s="15">
        <v>226003</v>
      </c>
      <c r="C600" t="s">
        <v>1879</v>
      </c>
      <c r="D600" t="s">
        <v>1818</v>
      </c>
      <c r="E600" t="s">
        <v>1819</v>
      </c>
      <c r="F600" s="15">
        <v>-500</v>
      </c>
      <c r="G600" t="s">
        <v>367</v>
      </c>
      <c r="H600" t="s">
        <v>429</v>
      </c>
      <c r="I600" t="s">
        <v>43</v>
      </c>
      <c r="J600">
        <f>VLOOKUP(B600,自助退!B:F,5,FALSE)</f>
        <v>500</v>
      </c>
      <c r="K600" s="38" t="str">
        <f t="shared" si="9"/>
        <v/>
      </c>
    </row>
    <row r="601" spans="1:11" ht="14.25">
      <c r="A601" s="53">
        <v>42901.644189814811</v>
      </c>
      <c r="B601" s="15">
        <v>226115</v>
      </c>
      <c r="C601" t="s">
        <v>1880</v>
      </c>
      <c r="D601" t="s">
        <v>1881</v>
      </c>
      <c r="E601" t="s">
        <v>1882</v>
      </c>
      <c r="F601" s="15">
        <v>-500</v>
      </c>
      <c r="G601" t="s">
        <v>367</v>
      </c>
      <c r="H601" t="s">
        <v>422</v>
      </c>
      <c r="I601" t="s">
        <v>43</v>
      </c>
      <c r="J601">
        <f>VLOOKUP(B601,自助退!B:F,5,FALSE)</f>
        <v>500</v>
      </c>
      <c r="K601" s="38" t="str">
        <f t="shared" si="9"/>
        <v/>
      </c>
    </row>
    <row r="602" spans="1:11" ht="14.25">
      <c r="A602" s="53">
        <v>42901.649305555555</v>
      </c>
      <c r="B602" s="15">
        <v>226399</v>
      </c>
      <c r="C602" t="s">
        <v>1883</v>
      </c>
      <c r="D602" t="s">
        <v>1884</v>
      </c>
      <c r="E602" t="s">
        <v>1885</v>
      </c>
      <c r="F602" s="15">
        <v>-288</v>
      </c>
      <c r="G602" t="s">
        <v>367</v>
      </c>
      <c r="H602" t="s">
        <v>497</v>
      </c>
      <c r="I602" t="s">
        <v>43</v>
      </c>
      <c r="J602">
        <f>VLOOKUP(B602,自助退!B:F,5,FALSE)</f>
        <v>288</v>
      </c>
      <c r="K602" s="38" t="str">
        <f t="shared" si="9"/>
        <v/>
      </c>
    </row>
    <row r="603" spans="1:11" ht="14.25">
      <c r="A603" s="53">
        <v>42901.651550925926</v>
      </c>
      <c r="B603" s="15">
        <v>226531</v>
      </c>
      <c r="C603" t="s">
        <v>245</v>
      </c>
      <c r="D603" t="s">
        <v>1886</v>
      </c>
      <c r="E603" t="s">
        <v>1887</v>
      </c>
      <c r="F603" s="15">
        <v>-1824</v>
      </c>
      <c r="G603" t="s">
        <v>367</v>
      </c>
      <c r="H603" t="s">
        <v>535</v>
      </c>
      <c r="I603" t="s">
        <v>73</v>
      </c>
      <c r="J603">
        <f>VLOOKUP(B603,自助退!B:F,5,FALSE)</f>
        <v>1824</v>
      </c>
      <c r="K603" s="38" t="str">
        <f t="shared" si="9"/>
        <v/>
      </c>
    </row>
    <row r="604" spans="1:11" ht="14.25">
      <c r="A604" s="53">
        <v>42901.651932870373</v>
      </c>
      <c r="B604" s="15">
        <v>226552</v>
      </c>
      <c r="C604" t="s">
        <v>1888</v>
      </c>
      <c r="D604" t="s">
        <v>1889</v>
      </c>
      <c r="E604" t="s">
        <v>1890</v>
      </c>
      <c r="F604" s="15">
        <v>-12</v>
      </c>
      <c r="G604" t="s">
        <v>367</v>
      </c>
      <c r="H604" t="s">
        <v>443</v>
      </c>
      <c r="I604" t="s">
        <v>43</v>
      </c>
      <c r="J604">
        <f>VLOOKUP(B604,自助退!B:F,5,FALSE)</f>
        <v>12</v>
      </c>
      <c r="K604" s="38" t="str">
        <f t="shared" si="9"/>
        <v/>
      </c>
    </row>
    <row r="605" spans="1:11" ht="14.25">
      <c r="A605" s="53">
        <v>42901.652361111112</v>
      </c>
      <c r="B605" s="15">
        <v>226579</v>
      </c>
      <c r="C605" t="s">
        <v>245</v>
      </c>
      <c r="D605" t="s">
        <v>1891</v>
      </c>
      <c r="E605" t="s">
        <v>1892</v>
      </c>
      <c r="F605" s="15">
        <v>-732</v>
      </c>
      <c r="G605" t="s">
        <v>367</v>
      </c>
      <c r="H605" t="s">
        <v>535</v>
      </c>
      <c r="I605" t="s">
        <v>73</v>
      </c>
      <c r="J605">
        <f>VLOOKUP(B605,自助退!B:F,5,FALSE)</f>
        <v>732</v>
      </c>
      <c r="K605" s="38" t="str">
        <f t="shared" si="9"/>
        <v/>
      </c>
    </row>
    <row r="606" spans="1:11" ht="14.25">
      <c r="A606" s="53">
        <v>42901.652627314812</v>
      </c>
      <c r="B606" s="15">
        <v>226600</v>
      </c>
      <c r="D606" t="s">
        <v>1893</v>
      </c>
      <c r="E606" t="s">
        <v>1894</v>
      </c>
      <c r="F606" s="15">
        <v>-217</v>
      </c>
      <c r="G606" t="s">
        <v>367</v>
      </c>
      <c r="H606" t="s">
        <v>483</v>
      </c>
      <c r="I606" t="s">
        <v>73</v>
      </c>
      <c r="J606">
        <f>VLOOKUP(B606,自助退!B:F,5,FALSE)</f>
        <v>217</v>
      </c>
      <c r="K606" s="38" t="str">
        <f t="shared" si="9"/>
        <v/>
      </c>
    </row>
    <row r="607" spans="1:11" ht="14.25">
      <c r="A607" s="53">
        <v>42901.654305555552</v>
      </c>
      <c r="B607" s="15">
        <v>226714</v>
      </c>
      <c r="C607" t="s">
        <v>1895</v>
      </c>
      <c r="D607" t="s">
        <v>1896</v>
      </c>
      <c r="E607" t="s">
        <v>1897</v>
      </c>
      <c r="F607" s="15">
        <v>-4000</v>
      </c>
      <c r="G607" t="s">
        <v>367</v>
      </c>
      <c r="H607" t="s">
        <v>469</v>
      </c>
      <c r="I607" t="s">
        <v>43</v>
      </c>
      <c r="J607">
        <f>VLOOKUP(B607,自助退!B:F,5,FALSE)</f>
        <v>4000</v>
      </c>
      <c r="K607" s="38" t="str">
        <f t="shared" si="9"/>
        <v/>
      </c>
    </row>
    <row r="608" spans="1:11" ht="14.25">
      <c r="A608" s="53">
        <v>42901.654988425929</v>
      </c>
      <c r="B608" s="15">
        <v>226750</v>
      </c>
      <c r="C608" t="s">
        <v>1898</v>
      </c>
      <c r="D608" t="s">
        <v>1899</v>
      </c>
      <c r="E608" t="s">
        <v>1900</v>
      </c>
      <c r="F608" s="15">
        <v>-575</v>
      </c>
      <c r="G608" t="s">
        <v>367</v>
      </c>
      <c r="H608" t="s">
        <v>429</v>
      </c>
      <c r="I608" t="s">
        <v>43</v>
      </c>
      <c r="J608">
        <f>VLOOKUP(B608,自助退!B:F,5,FALSE)</f>
        <v>575</v>
      </c>
      <c r="K608" s="38" t="str">
        <f t="shared" si="9"/>
        <v/>
      </c>
    </row>
    <row r="609" spans="1:11" ht="14.25">
      <c r="A609" s="53">
        <v>42901.657581018517</v>
      </c>
      <c r="B609" s="15">
        <v>226925</v>
      </c>
      <c r="C609" t="s">
        <v>1901</v>
      </c>
      <c r="D609" t="s">
        <v>1902</v>
      </c>
      <c r="E609" t="s">
        <v>1903</v>
      </c>
      <c r="F609" s="15">
        <v>-300</v>
      </c>
      <c r="G609" t="s">
        <v>367</v>
      </c>
      <c r="H609" t="s">
        <v>653</v>
      </c>
      <c r="I609" t="s">
        <v>43</v>
      </c>
      <c r="J609">
        <f>VLOOKUP(B609,自助退!B:F,5,FALSE)</f>
        <v>300</v>
      </c>
      <c r="K609" s="38" t="str">
        <f t="shared" si="9"/>
        <v/>
      </c>
    </row>
    <row r="610" spans="1:11" ht="14.25">
      <c r="A610" s="53">
        <v>42901.663414351853</v>
      </c>
      <c r="B610" s="15">
        <v>227214</v>
      </c>
      <c r="C610" t="s">
        <v>1904</v>
      </c>
      <c r="D610" t="s">
        <v>1905</v>
      </c>
      <c r="E610" t="s">
        <v>1906</v>
      </c>
      <c r="F610" s="15">
        <v>-76</v>
      </c>
      <c r="G610" t="s">
        <v>367</v>
      </c>
      <c r="H610" t="s">
        <v>497</v>
      </c>
      <c r="I610" t="s">
        <v>43</v>
      </c>
      <c r="J610">
        <f>VLOOKUP(B610,自助退!B:F,5,FALSE)</f>
        <v>76</v>
      </c>
      <c r="K610" s="38" t="str">
        <f t="shared" si="9"/>
        <v/>
      </c>
    </row>
    <row r="611" spans="1:11" ht="14.25">
      <c r="A611" s="53">
        <v>42901.664247685185</v>
      </c>
      <c r="B611" s="15">
        <v>227257</v>
      </c>
      <c r="C611" t="s">
        <v>1907</v>
      </c>
      <c r="D611" t="s">
        <v>1908</v>
      </c>
      <c r="E611" t="s">
        <v>1909</v>
      </c>
      <c r="F611" s="15">
        <v>-200</v>
      </c>
      <c r="G611" t="s">
        <v>367</v>
      </c>
      <c r="H611" t="s">
        <v>490</v>
      </c>
      <c r="I611" t="s">
        <v>43</v>
      </c>
      <c r="J611">
        <f>VLOOKUP(B611,自助退!B:F,5,FALSE)</f>
        <v>200</v>
      </c>
      <c r="K611" s="38" t="str">
        <f t="shared" si="9"/>
        <v/>
      </c>
    </row>
    <row r="612" spans="1:11" ht="14.25">
      <c r="A612" s="53">
        <v>42901.665300925924</v>
      </c>
      <c r="B612" s="15">
        <v>227309</v>
      </c>
      <c r="C612" t="s">
        <v>1910</v>
      </c>
      <c r="D612" t="s">
        <v>1911</v>
      </c>
      <c r="E612" t="s">
        <v>1912</v>
      </c>
      <c r="F612" s="15">
        <v>-4000</v>
      </c>
      <c r="G612" t="s">
        <v>367</v>
      </c>
      <c r="H612" t="s">
        <v>429</v>
      </c>
      <c r="I612" t="s">
        <v>43</v>
      </c>
      <c r="J612">
        <f>VLOOKUP(B612,自助退!B:F,5,FALSE)</f>
        <v>4000</v>
      </c>
      <c r="K612" s="38" t="str">
        <f t="shared" si="9"/>
        <v/>
      </c>
    </row>
    <row r="613" spans="1:11" ht="14.25">
      <c r="A613" s="53">
        <v>42901.670798611114</v>
      </c>
      <c r="B613" s="15">
        <v>227561</v>
      </c>
      <c r="C613" t="s">
        <v>1913</v>
      </c>
      <c r="D613" t="s">
        <v>1914</v>
      </c>
      <c r="E613" t="s">
        <v>1915</v>
      </c>
      <c r="F613" s="15">
        <v>-181</v>
      </c>
      <c r="G613" t="s">
        <v>367</v>
      </c>
      <c r="H613" t="s">
        <v>490</v>
      </c>
      <c r="I613" t="s">
        <v>43</v>
      </c>
      <c r="J613">
        <f>VLOOKUP(B613,自助退!B:F,5,FALSE)</f>
        <v>181</v>
      </c>
      <c r="K613" s="38" t="str">
        <f t="shared" si="9"/>
        <v/>
      </c>
    </row>
    <row r="614" spans="1:11" ht="14.25">
      <c r="A614" s="53">
        <v>42901.672118055554</v>
      </c>
      <c r="B614" s="15">
        <v>227620</v>
      </c>
      <c r="C614" t="s">
        <v>1916</v>
      </c>
      <c r="D614" t="s">
        <v>1917</v>
      </c>
      <c r="E614" t="s">
        <v>1918</v>
      </c>
      <c r="F614" s="15">
        <v>-500</v>
      </c>
      <c r="G614" t="s">
        <v>367</v>
      </c>
      <c r="H614" t="s">
        <v>504</v>
      </c>
      <c r="I614" t="s">
        <v>43</v>
      </c>
      <c r="J614">
        <f>VLOOKUP(B614,自助退!B:F,5,FALSE)</f>
        <v>500</v>
      </c>
      <c r="K614" s="38" t="str">
        <f t="shared" si="9"/>
        <v/>
      </c>
    </row>
    <row r="615" spans="1:11" ht="14.25">
      <c r="A615" s="53">
        <v>42901.672858796293</v>
      </c>
      <c r="B615" s="15">
        <v>227660</v>
      </c>
      <c r="C615" t="s">
        <v>1919</v>
      </c>
      <c r="D615" t="s">
        <v>1920</v>
      </c>
      <c r="E615" t="s">
        <v>1921</v>
      </c>
      <c r="F615" s="15">
        <v>-390</v>
      </c>
      <c r="G615" t="s">
        <v>367</v>
      </c>
      <c r="H615" t="s">
        <v>436</v>
      </c>
      <c r="I615" t="s">
        <v>43</v>
      </c>
      <c r="J615">
        <f>VLOOKUP(B615,自助退!B:F,5,FALSE)</f>
        <v>390</v>
      </c>
      <c r="K615" s="38" t="str">
        <f t="shared" si="9"/>
        <v/>
      </c>
    </row>
    <row r="616" spans="1:11" ht="14.25">
      <c r="A616" s="53">
        <v>42901.676030092596</v>
      </c>
      <c r="B616" s="15">
        <v>227825</v>
      </c>
      <c r="C616" t="s">
        <v>245</v>
      </c>
      <c r="D616" t="s">
        <v>1922</v>
      </c>
      <c r="E616" t="s">
        <v>1923</v>
      </c>
      <c r="F616" s="15">
        <v>-480</v>
      </c>
      <c r="G616" t="s">
        <v>367</v>
      </c>
      <c r="H616" t="s">
        <v>279</v>
      </c>
      <c r="I616" t="s">
        <v>73</v>
      </c>
      <c r="J616">
        <f>VLOOKUP(B616,自助退!B:F,5,FALSE)</f>
        <v>480</v>
      </c>
      <c r="K616" s="38" t="str">
        <f t="shared" si="9"/>
        <v/>
      </c>
    </row>
    <row r="617" spans="1:11" ht="14.25">
      <c r="A617" s="53">
        <v>42901.676712962966</v>
      </c>
      <c r="B617" s="15">
        <v>227860</v>
      </c>
      <c r="C617" t="s">
        <v>1924</v>
      </c>
      <c r="D617" t="s">
        <v>1925</v>
      </c>
      <c r="E617" t="s">
        <v>1926</v>
      </c>
      <c r="F617" s="15">
        <v>-1550</v>
      </c>
      <c r="G617" t="s">
        <v>367</v>
      </c>
      <c r="H617" t="s">
        <v>448</v>
      </c>
      <c r="I617" t="s">
        <v>43</v>
      </c>
      <c r="J617">
        <f>VLOOKUP(B617,自助退!B:F,5,FALSE)</f>
        <v>1550</v>
      </c>
      <c r="K617" s="38" t="str">
        <f t="shared" si="9"/>
        <v/>
      </c>
    </row>
    <row r="618" spans="1:11" ht="14.25">
      <c r="A618" s="53">
        <v>42901.678368055553</v>
      </c>
      <c r="B618" s="15">
        <v>227937</v>
      </c>
      <c r="C618" t="s">
        <v>1927</v>
      </c>
      <c r="D618" t="s">
        <v>1928</v>
      </c>
      <c r="E618" t="s">
        <v>1929</v>
      </c>
      <c r="F618" s="15">
        <v>-26</v>
      </c>
      <c r="G618" t="s">
        <v>367</v>
      </c>
      <c r="H618" t="s">
        <v>947</v>
      </c>
      <c r="I618" t="s">
        <v>43</v>
      </c>
      <c r="J618">
        <f>VLOOKUP(B618,自助退!B:F,5,FALSE)</f>
        <v>26</v>
      </c>
      <c r="K618" s="38" t="str">
        <f t="shared" si="9"/>
        <v/>
      </c>
    </row>
    <row r="619" spans="1:11" ht="14.25">
      <c r="A619" s="53">
        <v>42901.682662037034</v>
      </c>
      <c r="B619" s="15">
        <v>228188</v>
      </c>
      <c r="C619" t="s">
        <v>1930</v>
      </c>
      <c r="D619" t="s">
        <v>1931</v>
      </c>
      <c r="E619" t="s">
        <v>1932</v>
      </c>
      <c r="F619" s="15">
        <v>-235</v>
      </c>
      <c r="G619" t="s">
        <v>367</v>
      </c>
      <c r="H619" t="s">
        <v>483</v>
      </c>
      <c r="I619" t="s">
        <v>43</v>
      </c>
      <c r="J619">
        <f>VLOOKUP(B619,自助退!B:F,5,FALSE)</f>
        <v>235</v>
      </c>
      <c r="K619" s="38" t="str">
        <f t="shared" si="9"/>
        <v/>
      </c>
    </row>
    <row r="620" spans="1:11" ht="14.25">
      <c r="A620" s="53">
        <v>42901.689421296294</v>
      </c>
      <c r="B620" s="15">
        <v>228522</v>
      </c>
      <c r="C620" t="s">
        <v>1933</v>
      </c>
      <c r="D620" t="s">
        <v>1934</v>
      </c>
      <c r="E620" t="s">
        <v>1935</v>
      </c>
      <c r="F620" s="15">
        <v>-27</v>
      </c>
      <c r="G620" t="s">
        <v>367</v>
      </c>
      <c r="H620" t="s">
        <v>497</v>
      </c>
      <c r="I620" t="s">
        <v>43</v>
      </c>
      <c r="J620">
        <f>VLOOKUP(B620,自助退!B:F,5,FALSE)</f>
        <v>27</v>
      </c>
      <c r="K620" s="38" t="str">
        <f t="shared" si="9"/>
        <v/>
      </c>
    </row>
    <row r="621" spans="1:11" ht="14.25">
      <c r="A621" s="53">
        <v>42901.689756944441</v>
      </c>
      <c r="B621" s="15">
        <v>228533</v>
      </c>
      <c r="C621" t="s">
        <v>1936</v>
      </c>
      <c r="D621" t="s">
        <v>1937</v>
      </c>
      <c r="E621" t="s">
        <v>1938</v>
      </c>
      <c r="F621" s="15">
        <v>-77</v>
      </c>
      <c r="G621" t="s">
        <v>367</v>
      </c>
      <c r="H621" t="s">
        <v>508</v>
      </c>
      <c r="I621" t="s">
        <v>43</v>
      </c>
      <c r="J621">
        <f>VLOOKUP(B621,自助退!B:F,5,FALSE)</f>
        <v>77</v>
      </c>
      <c r="K621" s="38" t="str">
        <f t="shared" si="9"/>
        <v/>
      </c>
    </row>
    <row r="622" spans="1:11" ht="14.25">
      <c r="A622" s="53">
        <v>42901.691701388889</v>
      </c>
      <c r="B622" s="15">
        <v>228627</v>
      </c>
      <c r="D622" t="s">
        <v>1939</v>
      </c>
      <c r="E622" t="s">
        <v>1940</v>
      </c>
      <c r="F622" s="15">
        <v>-402</v>
      </c>
      <c r="G622" t="s">
        <v>367</v>
      </c>
      <c r="H622" t="s">
        <v>429</v>
      </c>
      <c r="I622" t="s">
        <v>73</v>
      </c>
      <c r="J622">
        <f>VLOOKUP(B622,自助退!B:F,5,FALSE)</f>
        <v>402</v>
      </c>
      <c r="K622" s="38" t="str">
        <f t="shared" si="9"/>
        <v/>
      </c>
    </row>
    <row r="623" spans="1:11" ht="14.25">
      <c r="A623" s="53">
        <v>42901.694224537037</v>
      </c>
      <c r="B623" s="15">
        <v>228731</v>
      </c>
      <c r="C623" t="s">
        <v>1941</v>
      </c>
      <c r="D623" t="s">
        <v>1942</v>
      </c>
      <c r="E623" t="s">
        <v>1943</v>
      </c>
      <c r="F623" s="15">
        <v>-147</v>
      </c>
      <c r="G623" t="s">
        <v>367</v>
      </c>
      <c r="H623" t="s">
        <v>429</v>
      </c>
      <c r="I623" t="s">
        <v>43</v>
      </c>
      <c r="J623">
        <f>VLOOKUP(B623,自助退!B:F,5,FALSE)</f>
        <v>147</v>
      </c>
      <c r="K623" s="38" t="str">
        <f t="shared" si="9"/>
        <v/>
      </c>
    </row>
    <row r="624" spans="1:11" ht="14.25">
      <c r="A624" s="53">
        <v>42901.700983796298</v>
      </c>
      <c r="B624" s="15">
        <v>229038</v>
      </c>
      <c r="C624" t="s">
        <v>1944</v>
      </c>
      <c r="D624" t="s">
        <v>1945</v>
      </c>
      <c r="E624" t="s">
        <v>1946</v>
      </c>
      <c r="F624" s="15">
        <v>-716</v>
      </c>
      <c r="G624" t="s">
        <v>367</v>
      </c>
      <c r="H624" t="s">
        <v>486</v>
      </c>
      <c r="I624" t="s">
        <v>43</v>
      </c>
      <c r="J624">
        <f>VLOOKUP(B624,自助退!B:F,5,FALSE)</f>
        <v>716</v>
      </c>
      <c r="K624" s="38" t="str">
        <f t="shared" si="9"/>
        <v/>
      </c>
    </row>
    <row r="625" spans="1:11" ht="14.25">
      <c r="A625" s="53">
        <v>42901.701782407406</v>
      </c>
      <c r="B625" s="15">
        <v>229063</v>
      </c>
      <c r="C625" t="s">
        <v>1947</v>
      </c>
      <c r="D625" t="s">
        <v>1948</v>
      </c>
      <c r="E625" t="s">
        <v>1949</v>
      </c>
      <c r="F625" s="15">
        <v>-432</v>
      </c>
      <c r="G625" t="s">
        <v>367</v>
      </c>
      <c r="H625" t="s">
        <v>535</v>
      </c>
      <c r="I625" t="s">
        <v>43</v>
      </c>
      <c r="J625">
        <f>VLOOKUP(B625,自助退!B:F,5,FALSE)</f>
        <v>432</v>
      </c>
      <c r="K625" s="38" t="str">
        <f t="shared" si="9"/>
        <v/>
      </c>
    </row>
    <row r="626" spans="1:11" ht="14.25">
      <c r="A626" s="53">
        <v>42901.702361111114</v>
      </c>
      <c r="B626" s="15">
        <v>229088</v>
      </c>
      <c r="C626" t="s">
        <v>1950</v>
      </c>
      <c r="D626" t="s">
        <v>1951</v>
      </c>
      <c r="E626" t="s">
        <v>1952</v>
      </c>
      <c r="F626" s="15">
        <v>-331</v>
      </c>
      <c r="G626" t="s">
        <v>367</v>
      </c>
      <c r="H626" t="s">
        <v>486</v>
      </c>
      <c r="I626" t="s">
        <v>43</v>
      </c>
      <c r="J626">
        <f>VLOOKUP(B626,自助退!B:F,5,FALSE)</f>
        <v>331</v>
      </c>
      <c r="K626" s="38" t="str">
        <f t="shared" si="9"/>
        <v/>
      </c>
    </row>
    <row r="627" spans="1:11" ht="14.25">
      <c r="A627" s="53">
        <v>42901.707685185182</v>
      </c>
      <c r="B627" s="15">
        <v>229284</v>
      </c>
      <c r="C627" t="s">
        <v>245</v>
      </c>
      <c r="D627" t="s">
        <v>1953</v>
      </c>
      <c r="E627" t="s">
        <v>1954</v>
      </c>
      <c r="F627" s="15">
        <v>-160</v>
      </c>
      <c r="G627" t="s">
        <v>367</v>
      </c>
      <c r="H627" t="s">
        <v>1032</v>
      </c>
      <c r="I627" t="s">
        <v>73</v>
      </c>
      <c r="J627">
        <f>VLOOKUP(B627,自助退!B:F,5,FALSE)</f>
        <v>160</v>
      </c>
      <c r="K627" s="38" t="str">
        <f t="shared" si="9"/>
        <v/>
      </c>
    </row>
    <row r="628" spans="1:11" ht="14.25">
      <c r="A628" s="53">
        <v>42901.710486111115</v>
      </c>
      <c r="B628" s="15">
        <v>229385</v>
      </c>
      <c r="C628" t="s">
        <v>1955</v>
      </c>
      <c r="D628" t="s">
        <v>1956</v>
      </c>
      <c r="E628" t="s">
        <v>1957</v>
      </c>
      <c r="F628" s="15">
        <v>-8025</v>
      </c>
      <c r="G628" t="s">
        <v>367</v>
      </c>
      <c r="H628" t="s">
        <v>483</v>
      </c>
      <c r="I628" t="s">
        <v>43</v>
      </c>
      <c r="J628">
        <f>VLOOKUP(B628,自助退!B:F,5,FALSE)</f>
        <v>8025</v>
      </c>
      <c r="K628" s="38" t="str">
        <f t="shared" si="9"/>
        <v/>
      </c>
    </row>
    <row r="629" spans="1:11" ht="14.25">
      <c r="A629" s="53">
        <v>42901.71503472222</v>
      </c>
      <c r="B629" s="15">
        <v>229515</v>
      </c>
      <c r="C629" t="s">
        <v>1958</v>
      </c>
      <c r="D629" t="s">
        <v>1959</v>
      </c>
      <c r="E629" t="s">
        <v>1960</v>
      </c>
      <c r="F629" s="15">
        <v>-500</v>
      </c>
      <c r="G629" t="s">
        <v>367</v>
      </c>
      <c r="H629" t="s">
        <v>458</v>
      </c>
      <c r="I629" t="s">
        <v>43</v>
      </c>
      <c r="J629">
        <f>VLOOKUP(B629,自助退!B:F,5,FALSE)</f>
        <v>500</v>
      </c>
      <c r="K629" s="38" t="str">
        <f t="shared" si="9"/>
        <v/>
      </c>
    </row>
    <row r="630" spans="1:11" ht="14.25">
      <c r="A630" s="53">
        <v>42901.716053240743</v>
      </c>
      <c r="B630" s="15">
        <v>229545</v>
      </c>
      <c r="C630" t="s">
        <v>1961</v>
      </c>
      <c r="D630" t="s">
        <v>1962</v>
      </c>
      <c r="E630" t="s">
        <v>1963</v>
      </c>
      <c r="F630" s="15">
        <v>-66</v>
      </c>
      <c r="G630" t="s">
        <v>367</v>
      </c>
      <c r="H630" t="s">
        <v>48</v>
      </c>
      <c r="I630" t="s">
        <v>43</v>
      </c>
      <c r="J630">
        <f>VLOOKUP(B630,自助退!B:F,5,FALSE)</f>
        <v>66</v>
      </c>
      <c r="K630" s="38" t="str">
        <f t="shared" si="9"/>
        <v/>
      </c>
    </row>
    <row r="631" spans="1:11" ht="14.25">
      <c r="A631" s="53">
        <v>42901.722534722219</v>
      </c>
      <c r="B631" s="15">
        <v>229713</v>
      </c>
      <c r="C631" t="s">
        <v>1964</v>
      </c>
      <c r="D631" t="s">
        <v>1965</v>
      </c>
      <c r="E631" t="s">
        <v>1966</v>
      </c>
      <c r="F631" s="15">
        <v>-222</v>
      </c>
      <c r="G631" t="s">
        <v>367</v>
      </c>
      <c r="H631" t="s">
        <v>443</v>
      </c>
      <c r="I631" t="s">
        <v>43</v>
      </c>
      <c r="J631">
        <f>VLOOKUP(B631,自助退!B:F,5,FALSE)</f>
        <v>222</v>
      </c>
      <c r="K631" s="38" t="str">
        <f t="shared" si="9"/>
        <v/>
      </c>
    </row>
    <row r="632" spans="1:11" ht="14.25">
      <c r="A632" s="53">
        <v>42901.727210648147</v>
      </c>
      <c r="B632" s="15">
        <v>229836</v>
      </c>
      <c r="C632" t="s">
        <v>1967</v>
      </c>
      <c r="D632" t="s">
        <v>1968</v>
      </c>
      <c r="E632" t="s">
        <v>1969</v>
      </c>
      <c r="F632" s="15">
        <v>-270</v>
      </c>
      <c r="G632" t="s">
        <v>367</v>
      </c>
      <c r="H632" t="s">
        <v>61</v>
      </c>
      <c r="I632" t="s">
        <v>43</v>
      </c>
      <c r="J632">
        <f>VLOOKUP(B632,自助退!B:F,5,FALSE)</f>
        <v>270</v>
      </c>
      <c r="K632" s="38" t="str">
        <f t="shared" si="9"/>
        <v/>
      </c>
    </row>
    <row r="633" spans="1:11" ht="14.25">
      <c r="A633" s="53">
        <v>42901.742696759262</v>
      </c>
      <c r="B633" s="15">
        <v>230120</v>
      </c>
      <c r="C633" t="s">
        <v>1970</v>
      </c>
      <c r="D633" t="s">
        <v>1971</v>
      </c>
      <c r="E633" t="s">
        <v>1972</v>
      </c>
      <c r="F633" s="15">
        <v>-410</v>
      </c>
      <c r="G633" t="s">
        <v>367</v>
      </c>
      <c r="H633" t="s">
        <v>56</v>
      </c>
      <c r="I633" t="s">
        <v>43</v>
      </c>
      <c r="J633">
        <f>VLOOKUP(B633,自助退!B:F,5,FALSE)</f>
        <v>410</v>
      </c>
      <c r="K633" s="38" t="str">
        <f t="shared" si="9"/>
        <v/>
      </c>
    </row>
    <row r="634" spans="1:11" ht="14.25">
      <c r="A634" s="53">
        <v>42901.753449074073</v>
      </c>
      <c r="B634" s="15">
        <v>230236</v>
      </c>
      <c r="C634" t="s">
        <v>1973</v>
      </c>
      <c r="D634" t="s">
        <v>1974</v>
      </c>
      <c r="E634" t="s">
        <v>1975</v>
      </c>
      <c r="F634" s="15">
        <v>-901</v>
      </c>
      <c r="G634" t="s">
        <v>367</v>
      </c>
      <c r="H634" t="s">
        <v>508</v>
      </c>
      <c r="I634" t="s">
        <v>43</v>
      </c>
      <c r="J634">
        <f>VLOOKUP(B634,自助退!B:F,5,FALSE)</f>
        <v>901</v>
      </c>
      <c r="K634" s="38" t="str">
        <f t="shared" si="9"/>
        <v/>
      </c>
    </row>
    <row r="635" spans="1:11" ht="14.25">
      <c r="A635" s="53">
        <v>42901.800023148149</v>
      </c>
      <c r="B635" s="15">
        <v>230448</v>
      </c>
      <c r="C635" t="s">
        <v>1976</v>
      </c>
      <c r="D635" t="s">
        <v>1977</v>
      </c>
      <c r="E635" t="s">
        <v>1978</v>
      </c>
      <c r="F635" s="15">
        <v>-667</v>
      </c>
      <c r="G635" t="s">
        <v>367</v>
      </c>
      <c r="H635" t="s">
        <v>508</v>
      </c>
      <c r="I635" t="s">
        <v>43</v>
      </c>
      <c r="J635">
        <f>VLOOKUP(B635,自助退!B:F,5,FALSE)</f>
        <v>667</v>
      </c>
      <c r="K635" s="38" t="str">
        <f t="shared" si="9"/>
        <v/>
      </c>
    </row>
    <row r="636" spans="1:11" ht="14.25">
      <c r="A636" s="53">
        <v>42901.844537037039</v>
      </c>
      <c r="B636" s="15">
        <v>230570</v>
      </c>
      <c r="C636" t="s">
        <v>1979</v>
      </c>
      <c r="D636" t="s">
        <v>826</v>
      </c>
      <c r="E636" t="s">
        <v>827</v>
      </c>
      <c r="F636" s="15">
        <v>-292</v>
      </c>
      <c r="G636" t="s">
        <v>367</v>
      </c>
      <c r="H636" t="s">
        <v>497</v>
      </c>
      <c r="I636" t="s">
        <v>43</v>
      </c>
      <c r="J636">
        <f>VLOOKUP(B636,自助退!B:F,5,FALSE)</f>
        <v>292</v>
      </c>
      <c r="K636" s="38" t="str">
        <f t="shared" si="9"/>
        <v/>
      </c>
    </row>
    <row r="637" spans="1:11" ht="14.25">
      <c r="A637" s="53">
        <v>42901.886701388888</v>
      </c>
      <c r="B637" s="15">
        <v>230687</v>
      </c>
      <c r="D637" t="s">
        <v>1980</v>
      </c>
      <c r="E637" t="s">
        <v>1981</v>
      </c>
      <c r="F637" s="15">
        <v>-93</v>
      </c>
      <c r="G637" t="s">
        <v>367</v>
      </c>
      <c r="H637" t="s">
        <v>508</v>
      </c>
      <c r="I637" t="s">
        <v>73</v>
      </c>
      <c r="J637">
        <f>VLOOKUP(B637,自助退!B:F,5,FALSE)</f>
        <v>93</v>
      </c>
      <c r="K637" s="38" t="str">
        <f t="shared" si="9"/>
        <v/>
      </c>
    </row>
    <row r="638" spans="1:11" ht="14.25">
      <c r="A638" s="53">
        <v>42901.979143518518</v>
      </c>
      <c r="B638" s="15">
        <v>230865</v>
      </c>
      <c r="C638" t="s">
        <v>1982</v>
      </c>
      <c r="D638" t="s">
        <v>1983</v>
      </c>
      <c r="E638" t="s">
        <v>1984</v>
      </c>
      <c r="F638" s="15">
        <v>-500</v>
      </c>
      <c r="G638" t="s">
        <v>367</v>
      </c>
      <c r="H638" t="s">
        <v>483</v>
      </c>
      <c r="I638" t="s">
        <v>43</v>
      </c>
      <c r="J638">
        <f>VLOOKUP(B638,自助退!B:F,5,FALSE)</f>
        <v>500</v>
      </c>
      <c r="K638" s="38" t="str">
        <f t="shared" si="9"/>
        <v/>
      </c>
    </row>
    <row r="639" spans="1:11" ht="14.25">
      <c r="A639" s="53">
        <v>42902.288865740738</v>
      </c>
      <c r="B639" s="15">
        <v>231140</v>
      </c>
      <c r="C639" t="s">
        <v>1985</v>
      </c>
      <c r="D639" t="s">
        <v>1986</v>
      </c>
      <c r="E639" t="s">
        <v>1987</v>
      </c>
      <c r="F639" s="15">
        <v>-500</v>
      </c>
      <c r="G639" t="s">
        <v>367</v>
      </c>
      <c r="H639" t="s">
        <v>432</v>
      </c>
      <c r="I639" t="s">
        <v>43</v>
      </c>
      <c r="J639">
        <f>VLOOKUP(B639,自助退!B:F,5,FALSE)</f>
        <v>500</v>
      </c>
      <c r="K639" s="38" t="str">
        <f t="shared" si="9"/>
        <v/>
      </c>
    </row>
    <row r="640" spans="1:11" ht="14.25">
      <c r="A640" s="53">
        <v>42902.290729166663</v>
      </c>
      <c r="B640" s="15">
        <v>231148</v>
      </c>
      <c r="C640" t="s">
        <v>1988</v>
      </c>
      <c r="D640" t="s">
        <v>1986</v>
      </c>
      <c r="E640" t="s">
        <v>1987</v>
      </c>
      <c r="F640" s="15">
        <v>-2</v>
      </c>
      <c r="G640" t="s">
        <v>367</v>
      </c>
      <c r="H640" t="s">
        <v>432</v>
      </c>
      <c r="I640" t="s">
        <v>43</v>
      </c>
      <c r="J640">
        <f>VLOOKUP(B640,自助退!B:F,5,FALSE)</f>
        <v>2</v>
      </c>
      <c r="K640" s="38" t="str">
        <f t="shared" si="9"/>
        <v/>
      </c>
    </row>
    <row r="641" spans="1:11" ht="14.25">
      <c r="A641" s="53">
        <v>42902.373043981483</v>
      </c>
      <c r="B641" s="15">
        <v>234433</v>
      </c>
      <c r="C641" t="s">
        <v>1989</v>
      </c>
      <c r="D641" t="s">
        <v>1990</v>
      </c>
      <c r="E641" t="s">
        <v>1991</v>
      </c>
      <c r="F641" s="15">
        <v>-265</v>
      </c>
      <c r="G641" t="s">
        <v>367</v>
      </c>
      <c r="H641" t="s">
        <v>653</v>
      </c>
      <c r="I641" t="s">
        <v>43</v>
      </c>
      <c r="J641">
        <f>VLOOKUP(B641,自助退!B:F,5,FALSE)</f>
        <v>265</v>
      </c>
      <c r="K641" s="38" t="str">
        <f t="shared" si="9"/>
        <v/>
      </c>
    </row>
    <row r="642" spans="1:11" ht="14.25">
      <c r="A642" s="53">
        <v>42902.382222222222</v>
      </c>
      <c r="B642" s="15">
        <v>235199</v>
      </c>
      <c r="C642" t="s">
        <v>245</v>
      </c>
      <c r="D642" t="s">
        <v>1992</v>
      </c>
      <c r="E642" t="s">
        <v>1993</v>
      </c>
      <c r="F642" s="15">
        <v>-500</v>
      </c>
      <c r="G642" t="s">
        <v>367</v>
      </c>
      <c r="H642" t="s">
        <v>504</v>
      </c>
      <c r="I642" t="s">
        <v>73</v>
      </c>
      <c r="J642">
        <f>VLOOKUP(B642,自助退!B:F,5,FALSE)</f>
        <v>500</v>
      </c>
      <c r="K642" s="38" t="str">
        <f t="shared" si="9"/>
        <v/>
      </c>
    </row>
    <row r="643" spans="1:11" ht="14.25">
      <c r="A643" s="53">
        <v>42902.396296296298</v>
      </c>
      <c r="B643" s="15">
        <v>236335</v>
      </c>
      <c r="C643" t="s">
        <v>1994</v>
      </c>
      <c r="D643" t="s">
        <v>1781</v>
      </c>
      <c r="E643" t="s">
        <v>1782</v>
      </c>
      <c r="F643" s="15">
        <v>-800</v>
      </c>
      <c r="G643" t="s">
        <v>367</v>
      </c>
      <c r="H643" t="s">
        <v>57</v>
      </c>
      <c r="I643" t="s">
        <v>43</v>
      </c>
      <c r="J643">
        <f>VLOOKUP(B643,自助退!B:F,5,FALSE)</f>
        <v>800</v>
      </c>
      <c r="K643" s="38" t="str">
        <f t="shared" ref="K643:K706" si="10">IF(F643=J643*-1,"",1)</f>
        <v/>
      </c>
    </row>
    <row r="644" spans="1:11" ht="14.25">
      <c r="A644" s="53">
        <v>42902.405138888891</v>
      </c>
      <c r="B644" s="15">
        <v>237097</v>
      </c>
      <c r="C644" t="s">
        <v>1995</v>
      </c>
      <c r="D644" t="s">
        <v>1996</v>
      </c>
      <c r="E644" t="s">
        <v>1997</v>
      </c>
      <c r="F644" s="15">
        <v>-500</v>
      </c>
      <c r="G644" t="s">
        <v>367</v>
      </c>
      <c r="H644" t="s">
        <v>535</v>
      </c>
      <c r="I644" t="s">
        <v>43</v>
      </c>
      <c r="J644">
        <f>VLOOKUP(B644,自助退!B:F,5,FALSE)</f>
        <v>500</v>
      </c>
      <c r="K644" s="38" t="str">
        <f t="shared" si="10"/>
        <v/>
      </c>
    </row>
    <row r="645" spans="1:11" ht="14.25">
      <c r="A645" s="53">
        <v>42902.405370370368</v>
      </c>
      <c r="B645" s="15">
        <v>237108</v>
      </c>
      <c r="C645" t="s">
        <v>1998</v>
      </c>
      <c r="D645" t="s">
        <v>1996</v>
      </c>
      <c r="E645" t="s">
        <v>1997</v>
      </c>
      <c r="F645" s="15">
        <v>-100</v>
      </c>
      <c r="G645" t="s">
        <v>367</v>
      </c>
      <c r="H645" t="s">
        <v>535</v>
      </c>
      <c r="I645" t="s">
        <v>43</v>
      </c>
      <c r="J645">
        <f>VLOOKUP(B645,自助退!B:F,5,FALSE)</f>
        <v>100</v>
      </c>
      <c r="K645" s="38" t="str">
        <f t="shared" si="10"/>
        <v/>
      </c>
    </row>
    <row r="646" spans="1:11" ht="14.25">
      <c r="A646" s="53">
        <v>42902.405648148146</v>
      </c>
      <c r="B646" s="15">
        <v>237134</v>
      </c>
      <c r="C646" t="s">
        <v>1999</v>
      </c>
      <c r="D646" t="s">
        <v>1996</v>
      </c>
      <c r="E646" t="s">
        <v>1997</v>
      </c>
      <c r="F646" s="15">
        <v>-400</v>
      </c>
      <c r="G646" t="s">
        <v>367</v>
      </c>
      <c r="H646" t="s">
        <v>535</v>
      </c>
      <c r="I646" t="s">
        <v>43</v>
      </c>
      <c r="J646">
        <f>VLOOKUP(B646,自助退!B:F,5,FALSE)</f>
        <v>400</v>
      </c>
      <c r="K646" s="38" t="str">
        <f t="shared" si="10"/>
        <v/>
      </c>
    </row>
    <row r="647" spans="1:11" ht="14.25">
      <c r="A647" s="53">
        <v>42902.415150462963</v>
      </c>
      <c r="B647" s="15">
        <v>237815</v>
      </c>
      <c r="C647" t="s">
        <v>2000</v>
      </c>
      <c r="D647" t="s">
        <v>2001</v>
      </c>
      <c r="E647" t="s">
        <v>2002</v>
      </c>
      <c r="F647" s="15">
        <v>-600</v>
      </c>
      <c r="G647" t="s">
        <v>367</v>
      </c>
      <c r="H647" t="s">
        <v>422</v>
      </c>
      <c r="I647" t="s">
        <v>43</v>
      </c>
      <c r="J647">
        <f>VLOOKUP(B647,自助退!B:F,5,FALSE)</f>
        <v>600</v>
      </c>
      <c r="K647" s="38" t="str">
        <f t="shared" si="10"/>
        <v/>
      </c>
    </row>
    <row r="648" spans="1:11" ht="14.25">
      <c r="A648" s="53">
        <v>42902.423043981478</v>
      </c>
      <c r="B648" s="15">
        <v>238477</v>
      </c>
      <c r="C648" t="s">
        <v>2003</v>
      </c>
      <c r="D648" t="s">
        <v>1983</v>
      </c>
      <c r="E648" t="s">
        <v>1984</v>
      </c>
      <c r="F648" s="15">
        <v>-114</v>
      </c>
      <c r="G648" t="s">
        <v>367</v>
      </c>
      <c r="H648" t="s">
        <v>422</v>
      </c>
      <c r="I648" t="s">
        <v>43</v>
      </c>
      <c r="J648">
        <f>VLOOKUP(B648,自助退!B:F,5,FALSE)</f>
        <v>114</v>
      </c>
      <c r="K648" s="38" t="str">
        <f t="shared" si="10"/>
        <v/>
      </c>
    </row>
    <row r="649" spans="1:11" ht="14.25">
      <c r="A649" s="53">
        <v>42902.427118055559</v>
      </c>
      <c r="B649" s="15">
        <v>238826</v>
      </c>
      <c r="C649" t="s">
        <v>2004</v>
      </c>
      <c r="D649" t="s">
        <v>2005</v>
      </c>
      <c r="E649" t="s">
        <v>2006</v>
      </c>
      <c r="F649" s="15">
        <v>-700</v>
      </c>
      <c r="G649" t="s">
        <v>367</v>
      </c>
      <c r="H649" t="s">
        <v>422</v>
      </c>
      <c r="I649" t="s">
        <v>43</v>
      </c>
      <c r="J649">
        <f>VLOOKUP(B649,自助退!B:F,5,FALSE)</f>
        <v>700</v>
      </c>
      <c r="K649" s="38" t="str">
        <f t="shared" si="10"/>
        <v/>
      </c>
    </row>
    <row r="650" spans="1:11" ht="14.25">
      <c r="A650" s="53">
        <v>42902.434814814813</v>
      </c>
      <c r="B650" s="15">
        <v>239380</v>
      </c>
      <c r="C650" t="s">
        <v>2007</v>
      </c>
      <c r="D650" t="s">
        <v>2008</v>
      </c>
      <c r="E650" t="s">
        <v>2009</v>
      </c>
      <c r="F650" s="15">
        <v>-70</v>
      </c>
      <c r="G650" t="s">
        <v>367</v>
      </c>
      <c r="H650" t="s">
        <v>539</v>
      </c>
      <c r="I650" t="s">
        <v>43</v>
      </c>
      <c r="J650">
        <f>VLOOKUP(B650,自助退!B:F,5,FALSE)</f>
        <v>70</v>
      </c>
      <c r="K650" s="38" t="str">
        <f t="shared" si="10"/>
        <v/>
      </c>
    </row>
    <row r="651" spans="1:11" ht="14.25">
      <c r="A651" s="53">
        <v>42902.438668981478</v>
      </c>
      <c r="B651" s="15">
        <v>239666</v>
      </c>
      <c r="C651" t="s">
        <v>2010</v>
      </c>
      <c r="D651" t="s">
        <v>2011</v>
      </c>
      <c r="E651" t="s">
        <v>2012</v>
      </c>
      <c r="F651" s="15">
        <v>-284</v>
      </c>
      <c r="G651" t="s">
        <v>367</v>
      </c>
      <c r="H651" t="s">
        <v>497</v>
      </c>
      <c r="I651" t="s">
        <v>43</v>
      </c>
      <c r="J651">
        <f>VLOOKUP(B651,自助退!B:F,5,FALSE)</f>
        <v>284</v>
      </c>
      <c r="K651" s="38" t="str">
        <f t="shared" si="10"/>
        <v/>
      </c>
    </row>
    <row r="652" spans="1:11" ht="14.25">
      <c r="A652" s="53">
        <v>42902.443518518521</v>
      </c>
      <c r="B652" s="15">
        <v>239993</v>
      </c>
      <c r="C652" t="s">
        <v>2013</v>
      </c>
      <c r="D652" t="s">
        <v>115</v>
      </c>
      <c r="E652" t="s">
        <v>116</v>
      </c>
      <c r="F652" s="15">
        <v>-800</v>
      </c>
      <c r="G652" t="s">
        <v>367</v>
      </c>
      <c r="H652" t="s">
        <v>424</v>
      </c>
      <c r="I652" t="s">
        <v>43</v>
      </c>
      <c r="J652">
        <f>VLOOKUP(B652,自助退!B:F,5,FALSE)</f>
        <v>800</v>
      </c>
      <c r="K652" s="38" t="str">
        <f t="shared" si="10"/>
        <v/>
      </c>
    </row>
    <row r="653" spans="1:11" ht="14.25">
      <c r="A653" s="53">
        <v>42902.44971064815</v>
      </c>
      <c r="B653" s="15">
        <v>240395</v>
      </c>
      <c r="C653" t="s">
        <v>245</v>
      </c>
      <c r="D653" t="s">
        <v>2014</v>
      </c>
      <c r="E653" t="s">
        <v>2015</v>
      </c>
      <c r="F653" s="15">
        <v>-13</v>
      </c>
      <c r="G653" t="s">
        <v>367</v>
      </c>
      <c r="H653" t="s">
        <v>424</v>
      </c>
      <c r="I653" t="s">
        <v>73</v>
      </c>
      <c r="J653">
        <f>VLOOKUP(B653,自助退!B:F,5,FALSE)</f>
        <v>13</v>
      </c>
      <c r="K653" s="38" t="str">
        <f t="shared" si="10"/>
        <v/>
      </c>
    </row>
    <row r="654" spans="1:11" ht="14.25">
      <c r="A654" s="53">
        <v>42902.450462962966</v>
      </c>
      <c r="B654" s="15">
        <v>240443</v>
      </c>
      <c r="C654" t="s">
        <v>2016</v>
      </c>
      <c r="D654" t="s">
        <v>1886</v>
      </c>
      <c r="E654" t="s">
        <v>1887</v>
      </c>
      <c r="F654" s="15">
        <v>-1824</v>
      </c>
      <c r="G654" t="s">
        <v>367</v>
      </c>
      <c r="H654" t="s">
        <v>535</v>
      </c>
      <c r="I654" t="s">
        <v>43</v>
      </c>
      <c r="J654">
        <f>VLOOKUP(B654,自助退!B:F,5,FALSE)</f>
        <v>1824</v>
      </c>
      <c r="K654" s="38" t="str">
        <f t="shared" si="10"/>
        <v/>
      </c>
    </row>
    <row r="655" spans="1:11" ht="14.25">
      <c r="A655" s="53">
        <v>42902.450902777775</v>
      </c>
      <c r="B655" s="15">
        <v>240468</v>
      </c>
      <c r="C655" t="s">
        <v>2017</v>
      </c>
      <c r="D655" t="s">
        <v>1891</v>
      </c>
      <c r="E655" t="s">
        <v>1892</v>
      </c>
      <c r="F655" s="15">
        <v>-732</v>
      </c>
      <c r="G655" t="s">
        <v>367</v>
      </c>
      <c r="H655" t="s">
        <v>535</v>
      </c>
      <c r="I655" t="s">
        <v>43</v>
      </c>
      <c r="J655">
        <f>VLOOKUP(B655,自助退!B:F,5,FALSE)</f>
        <v>732</v>
      </c>
      <c r="K655" s="38" t="str">
        <f t="shared" si="10"/>
        <v/>
      </c>
    </row>
    <row r="656" spans="1:11" ht="14.25">
      <c r="A656" s="53">
        <v>42902.453773148147</v>
      </c>
      <c r="B656" s="15">
        <v>240610</v>
      </c>
      <c r="C656" t="s">
        <v>245</v>
      </c>
      <c r="D656" t="s">
        <v>2018</v>
      </c>
      <c r="E656" t="s">
        <v>2019</v>
      </c>
      <c r="F656" s="15">
        <v>-797</v>
      </c>
      <c r="G656" t="s">
        <v>367</v>
      </c>
      <c r="H656" t="s">
        <v>947</v>
      </c>
      <c r="I656" t="s">
        <v>73</v>
      </c>
      <c r="J656">
        <f>VLOOKUP(B656,自助退!B:F,5,FALSE)</f>
        <v>797</v>
      </c>
      <c r="K656" s="38" t="str">
        <f t="shared" si="10"/>
        <v/>
      </c>
    </row>
    <row r="657" spans="1:11" ht="14.25">
      <c r="A657" s="53">
        <v>42902.456666666665</v>
      </c>
      <c r="B657" s="15">
        <v>240791</v>
      </c>
      <c r="C657" t="s">
        <v>2020</v>
      </c>
      <c r="D657" t="s">
        <v>2021</v>
      </c>
      <c r="E657" t="s">
        <v>2022</v>
      </c>
      <c r="F657" s="15">
        <v>-200</v>
      </c>
      <c r="G657" t="s">
        <v>367</v>
      </c>
      <c r="H657" t="s">
        <v>424</v>
      </c>
      <c r="I657" t="s">
        <v>43</v>
      </c>
      <c r="J657">
        <f>VLOOKUP(B657,自助退!B:F,5,FALSE)</f>
        <v>200</v>
      </c>
      <c r="K657" s="38" t="str">
        <f t="shared" si="10"/>
        <v/>
      </c>
    </row>
    <row r="658" spans="1:11" ht="14.25">
      <c r="A658" s="53">
        <v>42902.457442129627</v>
      </c>
      <c r="B658" s="15">
        <v>240842</v>
      </c>
      <c r="C658" t="s">
        <v>2023</v>
      </c>
      <c r="D658" t="s">
        <v>2024</v>
      </c>
      <c r="E658" t="s">
        <v>2025</v>
      </c>
      <c r="F658" s="15">
        <v>-7</v>
      </c>
      <c r="G658" t="s">
        <v>367</v>
      </c>
      <c r="H658" t="s">
        <v>455</v>
      </c>
      <c r="I658" t="s">
        <v>43</v>
      </c>
      <c r="J658">
        <f>VLOOKUP(B658,自助退!B:F,5,FALSE)</f>
        <v>7</v>
      </c>
      <c r="K658" s="38" t="str">
        <f t="shared" si="10"/>
        <v/>
      </c>
    </row>
    <row r="659" spans="1:11" ht="14.25">
      <c r="A659" s="53">
        <v>42902.461898148147</v>
      </c>
      <c r="B659" s="15">
        <v>241146</v>
      </c>
      <c r="C659" t="s">
        <v>2026</v>
      </c>
      <c r="D659" t="s">
        <v>2027</v>
      </c>
      <c r="E659" t="s">
        <v>2028</v>
      </c>
      <c r="F659" s="15">
        <v>-1100</v>
      </c>
      <c r="G659" t="s">
        <v>367</v>
      </c>
      <c r="H659" t="s">
        <v>1642</v>
      </c>
      <c r="I659" t="s">
        <v>43</v>
      </c>
      <c r="J659">
        <f>VLOOKUP(B659,自助退!B:F,5,FALSE)</f>
        <v>1100</v>
      </c>
      <c r="K659" s="38" t="str">
        <f t="shared" si="10"/>
        <v/>
      </c>
    </row>
    <row r="660" spans="1:11" ht="14.25">
      <c r="A660" s="53">
        <v>42902.464606481481</v>
      </c>
      <c r="B660" s="15">
        <v>241336</v>
      </c>
      <c r="C660" t="s">
        <v>2029</v>
      </c>
      <c r="D660" t="s">
        <v>2030</v>
      </c>
      <c r="E660" t="s">
        <v>2031</v>
      </c>
      <c r="F660" s="15">
        <v>-500</v>
      </c>
      <c r="G660" t="s">
        <v>367</v>
      </c>
      <c r="H660" t="s">
        <v>459</v>
      </c>
      <c r="I660" t="s">
        <v>43</v>
      </c>
      <c r="J660">
        <f>VLOOKUP(B660,自助退!B:F,5,FALSE)</f>
        <v>500</v>
      </c>
      <c r="K660" s="38" t="str">
        <f t="shared" si="10"/>
        <v/>
      </c>
    </row>
    <row r="661" spans="1:11" ht="14.25">
      <c r="A661" s="53">
        <v>42902.465497685182</v>
      </c>
      <c r="B661" s="15">
        <v>241386</v>
      </c>
      <c r="C661" t="s">
        <v>2032</v>
      </c>
      <c r="D661" t="s">
        <v>2033</v>
      </c>
      <c r="E661" t="s">
        <v>2034</v>
      </c>
      <c r="F661" s="15">
        <v>-600</v>
      </c>
      <c r="G661" t="s">
        <v>367</v>
      </c>
      <c r="H661" t="s">
        <v>576</v>
      </c>
      <c r="I661" t="s">
        <v>43</v>
      </c>
      <c r="J661">
        <f>VLOOKUP(B661,自助退!B:F,5,FALSE)</f>
        <v>600</v>
      </c>
      <c r="K661" s="38" t="str">
        <f t="shared" si="10"/>
        <v/>
      </c>
    </row>
    <row r="662" spans="1:11" ht="14.25">
      <c r="A662" s="53">
        <v>42902.470671296294</v>
      </c>
      <c r="B662" s="15">
        <v>241691</v>
      </c>
      <c r="C662" t="s">
        <v>2035</v>
      </c>
      <c r="D662" t="s">
        <v>2036</v>
      </c>
      <c r="E662" t="s">
        <v>2037</v>
      </c>
      <c r="F662" s="15">
        <v>-16</v>
      </c>
      <c r="G662" t="s">
        <v>367</v>
      </c>
      <c r="H662" t="s">
        <v>947</v>
      </c>
      <c r="I662" t="s">
        <v>43</v>
      </c>
      <c r="J662">
        <f>VLOOKUP(B662,自助退!B:F,5,FALSE)</f>
        <v>16</v>
      </c>
      <c r="K662" s="38" t="str">
        <f t="shared" si="10"/>
        <v/>
      </c>
    </row>
    <row r="663" spans="1:11" ht="14.25">
      <c r="A663" s="53">
        <v>42902.484629629631</v>
      </c>
      <c r="B663" s="15">
        <v>242425</v>
      </c>
      <c r="C663" t="s">
        <v>2038</v>
      </c>
      <c r="D663" t="s">
        <v>176</v>
      </c>
      <c r="E663" t="s">
        <v>177</v>
      </c>
      <c r="F663" s="15">
        <v>-2600</v>
      </c>
      <c r="G663" t="s">
        <v>367</v>
      </c>
      <c r="H663" t="s">
        <v>486</v>
      </c>
      <c r="I663" t="s">
        <v>43</v>
      </c>
      <c r="J663">
        <f>VLOOKUP(B663,自助退!B:F,5,FALSE)</f>
        <v>2600</v>
      </c>
      <c r="K663" s="38" t="str">
        <f t="shared" si="10"/>
        <v/>
      </c>
    </row>
    <row r="664" spans="1:11" ht="14.25">
      <c r="A664" s="53">
        <v>42902.485439814816</v>
      </c>
      <c r="B664" s="15">
        <v>242445</v>
      </c>
      <c r="C664" t="s">
        <v>2039</v>
      </c>
      <c r="D664" t="s">
        <v>2040</v>
      </c>
      <c r="E664" t="s">
        <v>2041</v>
      </c>
      <c r="F664" s="15">
        <v>-500</v>
      </c>
      <c r="G664" t="s">
        <v>367</v>
      </c>
      <c r="H664" t="s">
        <v>508</v>
      </c>
      <c r="I664" t="s">
        <v>43</v>
      </c>
      <c r="J664">
        <f>VLOOKUP(B664,自助退!B:F,5,FALSE)</f>
        <v>500</v>
      </c>
      <c r="K664" s="38" t="str">
        <f t="shared" si="10"/>
        <v/>
      </c>
    </row>
    <row r="665" spans="1:11" ht="14.25">
      <c r="A665" s="53">
        <v>42902.486377314817</v>
      </c>
      <c r="B665" s="15">
        <v>242489</v>
      </c>
      <c r="C665" t="s">
        <v>2042</v>
      </c>
      <c r="D665" t="s">
        <v>2043</v>
      </c>
      <c r="E665" t="s">
        <v>2044</v>
      </c>
      <c r="F665" s="15">
        <v>-500</v>
      </c>
      <c r="G665" t="s">
        <v>367</v>
      </c>
      <c r="H665" t="s">
        <v>478</v>
      </c>
      <c r="I665" t="s">
        <v>43</v>
      </c>
      <c r="J665">
        <f>VLOOKUP(B665,自助退!B:F,5,FALSE)</f>
        <v>500</v>
      </c>
      <c r="K665" s="38" t="str">
        <f t="shared" si="10"/>
        <v/>
      </c>
    </row>
    <row r="666" spans="1:11" ht="14.25">
      <c r="A666" s="53">
        <v>42902.494247685187</v>
      </c>
      <c r="B666" s="15">
        <v>242822</v>
      </c>
      <c r="C666" t="s">
        <v>245</v>
      </c>
      <c r="D666" t="s">
        <v>2045</v>
      </c>
      <c r="E666" t="s">
        <v>2046</v>
      </c>
      <c r="F666" s="15">
        <v>-609</v>
      </c>
      <c r="G666" t="s">
        <v>367</v>
      </c>
      <c r="H666" t="s">
        <v>497</v>
      </c>
      <c r="I666" t="s">
        <v>73</v>
      </c>
      <c r="J666">
        <f>VLOOKUP(B666,自助退!B:F,5,FALSE)</f>
        <v>609</v>
      </c>
      <c r="K666" s="38" t="str">
        <f t="shared" si="10"/>
        <v/>
      </c>
    </row>
    <row r="667" spans="1:11" ht="14.25">
      <c r="A667" s="53">
        <v>42902.497685185182</v>
      </c>
      <c r="B667" s="15">
        <v>242922</v>
      </c>
      <c r="C667" t="s">
        <v>2047</v>
      </c>
      <c r="D667" t="s">
        <v>2048</v>
      </c>
      <c r="E667" t="s">
        <v>2049</v>
      </c>
      <c r="F667" s="15">
        <v>-187</v>
      </c>
      <c r="G667" t="s">
        <v>367</v>
      </c>
      <c r="H667" t="s">
        <v>497</v>
      </c>
      <c r="I667" t="s">
        <v>43</v>
      </c>
      <c r="J667">
        <f>VLOOKUP(B667,自助退!B:F,5,FALSE)</f>
        <v>187</v>
      </c>
      <c r="K667" s="38" t="str">
        <f t="shared" si="10"/>
        <v/>
      </c>
    </row>
    <row r="668" spans="1:11" ht="14.25">
      <c r="A668" s="53">
        <v>42902.498472222222</v>
      </c>
      <c r="B668" s="15">
        <v>242957</v>
      </c>
      <c r="C668" t="s">
        <v>245</v>
      </c>
      <c r="D668" t="s">
        <v>2050</v>
      </c>
      <c r="E668" t="s">
        <v>2051</v>
      </c>
      <c r="F668" s="15">
        <v>-1000</v>
      </c>
      <c r="G668" t="s">
        <v>367</v>
      </c>
      <c r="H668" t="s">
        <v>508</v>
      </c>
      <c r="I668" t="s">
        <v>73</v>
      </c>
      <c r="J668">
        <f>VLOOKUP(B668,自助退!B:F,5,FALSE)</f>
        <v>1000</v>
      </c>
      <c r="K668" s="38" t="str">
        <f t="shared" si="10"/>
        <v/>
      </c>
    </row>
    <row r="669" spans="1:11" ht="14.25">
      <c r="A669" s="53">
        <v>42902.504444444443</v>
      </c>
      <c r="B669" s="15">
        <v>243130</v>
      </c>
      <c r="C669" t="s">
        <v>2052</v>
      </c>
      <c r="D669" t="s">
        <v>2053</v>
      </c>
      <c r="E669" t="s">
        <v>2054</v>
      </c>
      <c r="F669" s="15">
        <v>-260</v>
      </c>
      <c r="G669" t="s">
        <v>367</v>
      </c>
      <c r="H669" t="s">
        <v>429</v>
      </c>
      <c r="I669" t="s">
        <v>43</v>
      </c>
      <c r="J669">
        <f>VLOOKUP(B669,自助退!B:F,5,FALSE)</f>
        <v>260</v>
      </c>
      <c r="K669" s="38" t="str">
        <f t="shared" si="10"/>
        <v/>
      </c>
    </row>
    <row r="670" spans="1:11" ht="14.25">
      <c r="A670" s="53">
        <v>42902.506678240738</v>
      </c>
      <c r="B670" s="15">
        <v>243172</v>
      </c>
      <c r="C670" t="s">
        <v>2055</v>
      </c>
      <c r="D670" t="s">
        <v>2056</v>
      </c>
      <c r="E670" t="s">
        <v>2057</v>
      </c>
      <c r="F670" s="15">
        <v>-1279</v>
      </c>
      <c r="G670" t="s">
        <v>367</v>
      </c>
      <c r="H670" t="s">
        <v>486</v>
      </c>
      <c r="I670" t="s">
        <v>43</v>
      </c>
      <c r="J670">
        <f>VLOOKUP(B670,自助退!B:F,5,FALSE)</f>
        <v>1279</v>
      </c>
      <c r="K670" s="38" t="str">
        <f t="shared" si="10"/>
        <v/>
      </c>
    </row>
    <row r="671" spans="1:11" ht="14.25">
      <c r="A671" s="53">
        <v>42902.507268518515</v>
      </c>
      <c r="B671" s="15">
        <v>243179</v>
      </c>
      <c r="C671" t="s">
        <v>2058</v>
      </c>
      <c r="D671" t="s">
        <v>2059</v>
      </c>
      <c r="E671" t="s">
        <v>2060</v>
      </c>
      <c r="F671" s="15">
        <v>-1996</v>
      </c>
      <c r="G671" t="s">
        <v>367</v>
      </c>
      <c r="H671" t="s">
        <v>486</v>
      </c>
      <c r="I671" t="s">
        <v>43</v>
      </c>
      <c r="J671">
        <f>VLOOKUP(B671,自助退!B:F,5,FALSE)</f>
        <v>1996</v>
      </c>
      <c r="K671" s="38" t="str">
        <f t="shared" si="10"/>
        <v/>
      </c>
    </row>
    <row r="672" spans="1:11" ht="14.25">
      <c r="A672" s="53">
        <v>42902.511678240742</v>
      </c>
      <c r="B672" s="15">
        <v>243248</v>
      </c>
      <c r="C672" t="s">
        <v>2061</v>
      </c>
      <c r="D672" t="s">
        <v>2062</v>
      </c>
      <c r="E672" t="s">
        <v>2063</v>
      </c>
      <c r="F672" s="15">
        <v>-500</v>
      </c>
      <c r="G672" t="s">
        <v>367</v>
      </c>
      <c r="H672" t="s">
        <v>539</v>
      </c>
      <c r="I672" t="s">
        <v>43</v>
      </c>
      <c r="J672">
        <f>VLOOKUP(B672,自助退!B:F,5,FALSE)</f>
        <v>500</v>
      </c>
      <c r="K672" s="38" t="str">
        <f t="shared" si="10"/>
        <v/>
      </c>
    </row>
    <row r="673" spans="1:11" ht="14.25">
      <c r="A673" s="53">
        <v>42902.515162037038</v>
      </c>
      <c r="B673" s="15">
        <v>243299</v>
      </c>
      <c r="C673" t="s">
        <v>245</v>
      </c>
      <c r="D673" t="s">
        <v>2064</v>
      </c>
      <c r="E673" t="s">
        <v>2065</v>
      </c>
      <c r="F673" s="15">
        <v>-244</v>
      </c>
      <c r="G673" t="s">
        <v>367</v>
      </c>
      <c r="H673" t="s">
        <v>497</v>
      </c>
      <c r="I673" t="s">
        <v>73</v>
      </c>
      <c r="J673">
        <f>VLOOKUP(B673,自助退!B:F,5,FALSE)</f>
        <v>244</v>
      </c>
      <c r="K673" s="38" t="str">
        <f t="shared" si="10"/>
        <v/>
      </c>
    </row>
    <row r="674" spans="1:11" ht="14.25">
      <c r="A674" s="53">
        <v>42902.515196759261</v>
      </c>
      <c r="B674" s="15">
        <v>243300</v>
      </c>
      <c r="C674" t="s">
        <v>245</v>
      </c>
      <c r="D674" t="s">
        <v>308</v>
      </c>
      <c r="E674" t="s">
        <v>309</v>
      </c>
      <c r="F674" s="15">
        <v>-671</v>
      </c>
      <c r="G674" t="s">
        <v>367</v>
      </c>
      <c r="H674" t="s">
        <v>424</v>
      </c>
      <c r="I674" t="s">
        <v>73</v>
      </c>
      <c r="J674">
        <f>VLOOKUP(B674,自助退!B:F,5,FALSE)</f>
        <v>671</v>
      </c>
      <c r="K674" s="38" t="str">
        <f t="shared" si="10"/>
        <v/>
      </c>
    </row>
    <row r="675" spans="1:11" ht="14.25">
      <c r="A675" s="53">
        <v>42902.517743055556</v>
      </c>
      <c r="B675" s="15">
        <v>243335</v>
      </c>
      <c r="C675" t="s">
        <v>2066</v>
      </c>
      <c r="D675" t="s">
        <v>2067</v>
      </c>
      <c r="E675" t="s">
        <v>2068</v>
      </c>
      <c r="F675" s="15">
        <v>-2490</v>
      </c>
      <c r="G675" t="s">
        <v>367</v>
      </c>
      <c r="H675" t="s">
        <v>497</v>
      </c>
      <c r="I675" t="s">
        <v>43</v>
      </c>
      <c r="J675">
        <f>VLOOKUP(B675,自助退!B:F,5,FALSE)</f>
        <v>2490</v>
      </c>
      <c r="K675" s="38" t="str">
        <f t="shared" si="10"/>
        <v/>
      </c>
    </row>
    <row r="676" spans="1:11" ht="14.25">
      <c r="A676" s="53">
        <v>42902.529675925929</v>
      </c>
      <c r="B676" s="15">
        <v>243427</v>
      </c>
      <c r="C676" t="s">
        <v>2069</v>
      </c>
      <c r="D676" t="s">
        <v>2070</v>
      </c>
      <c r="E676" t="s">
        <v>2071</v>
      </c>
      <c r="F676" s="15">
        <v>-10</v>
      </c>
      <c r="G676" t="s">
        <v>367</v>
      </c>
      <c r="H676" t="s">
        <v>504</v>
      </c>
      <c r="I676" t="s">
        <v>43</v>
      </c>
      <c r="J676">
        <f>VLOOKUP(B676,自助退!B:F,5,FALSE)</f>
        <v>10</v>
      </c>
      <c r="K676" s="38" t="str">
        <f t="shared" si="10"/>
        <v/>
      </c>
    </row>
    <row r="677" spans="1:11" ht="14.25">
      <c r="A677" s="53">
        <v>42902.532743055555</v>
      </c>
      <c r="B677" s="15">
        <v>243455</v>
      </c>
      <c r="C677" t="s">
        <v>2072</v>
      </c>
      <c r="D677" t="s">
        <v>2073</v>
      </c>
      <c r="E677" t="s">
        <v>2074</v>
      </c>
      <c r="F677" s="15">
        <v>-900</v>
      </c>
      <c r="G677" t="s">
        <v>367</v>
      </c>
      <c r="H677" t="s">
        <v>508</v>
      </c>
      <c r="I677" t="s">
        <v>43</v>
      </c>
      <c r="J677">
        <f>VLOOKUP(B677,自助退!B:F,5,FALSE)</f>
        <v>900</v>
      </c>
      <c r="K677" s="38" t="str">
        <f t="shared" si="10"/>
        <v/>
      </c>
    </row>
    <row r="678" spans="1:11" ht="14.25">
      <c r="A678" s="53">
        <v>42902.544050925928</v>
      </c>
      <c r="B678" s="15">
        <v>243521</v>
      </c>
      <c r="C678" t="s">
        <v>2075</v>
      </c>
      <c r="D678" t="s">
        <v>2076</v>
      </c>
      <c r="E678" t="s">
        <v>558</v>
      </c>
      <c r="F678" s="15">
        <v>-490</v>
      </c>
      <c r="G678" t="s">
        <v>367</v>
      </c>
      <c r="H678" t="s">
        <v>497</v>
      </c>
      <c r="I678" t="s">
        <v>43</v>
      </c>
      <c r="J678">
        <f>VLOOKUP(B678,自助退!B:F,5,FALSE)</f>
        <v>490</v>
      </c>
      <c r="K678" s="38" t="str">
        <f t="shared" si="10"/>
        <v/>
      </c>
    </row>
    <row r="679" spans="1:11" ht="14.25">
      <c r="A679" s="53">
        <v>42902.544212962966</v>
      </c>
      <c r="B679" s="15">
        <v>243524</v>
      </c>
      <c r="C679" t="s">
        <v>2077</v>
      </c>
      <c r="D679" t="s">
        <v>2078</v>
      </c>
      <c r="E679" t="s">
        <v>2079</v>
      </c>
      <c r="F679" s="15">
        <v>-226</v>
      </c>
      <c r="G679" t="s">
        <v>367</v>
      </c>
      <c r="H679" t="s">
        <v>508</v>
      </c>
      <c r="I679" t="s">
        <v>43</v>
      </c>
      <c r="J679">
        <f>VLOOKUP(B679,自助退!B:F,5,FALSE)</f>
        <v>226</v>
      </c>
      <c r="K679" s="38" t="str">
        <f t="shared" si="10"/>
        <v/>
      </c>
    </row>
    <row r="680" spans="1:11" ht="14.25">
      <c r="A680" s="53">
        <v>42902.55809027778</v>
      </c>
      <c r="B680" s="15">
        <v>243634</v>
      </c>
      <c r="C680" t="s">
        <v>245</v>
      </c>
      <c r="D680" t="s">
        <v>122</v>
      </c>
      <c r="E680" t="s">
        <v>123</v>
      </c>
      <c r="F680" s="15">
        <v>-992</v>
      </c>
      <c r="G680" t="s">
        <v>367</v>
      </c>
      <c r="H680" t="s">
        <v>535</v>
      </c>
      <c r="I680" t="s">
        <v>73</v>
      </c>
      <c r="J680">
        <f>VLOOKUP(B680,自助退!B:F,5,FALSE)</f>
        <v>992</v>
      </c>
      <c r="K680" s="38" t="str">
        <f t="shared" si="10"/>
        <v/>
      </c>
    </row>
    <row r="681" spans="1:11" ht="14.25">
      <c r="A681" s="53">
        <v>42902.559027777781</v>
      </c>
      <c r="B681" s="15">
        <v>243642</v>
      </c>
      <c r="C681" t="s">
        <v>2080</v>
      </c>
      <c r="D681" t="s">
        <v>2081</v>
      </c>
      <c r="E681" t="s">
        <v>2082</v>
      </c>
      <c r="F681" s="15">
        <v>-500</v>
      </c>
      <c r="G681" t="s">
        <v>367</v>
      </c>
      <c r="H681" t="s">
        <v>478</v>
      </c>
      <c r="I681" t="s">
        <v>43</v>
      </c>
      <c r="J681">
        <f>VLOOKUP(B681,自助退!B:F,5,FALSE)</f>
        <v>500</v>
      </c>
      <c r="K681" s="38" t="str">
        <f t="shared" si="10"/>
        <v/>
      </c>
    </row>
    <row r="682" spans="1:11" ht="14.25">
      <c r="A682" s="53">
        <v>42902.569872685184</v>
      </c>
      <c r="B682" s="15">
        <v>243754</v>
      </c>
      <c r="C682" t="s">
        <v>2083</v>
      </c>
      <c r="D682" t="s">
        <v>2084</v>
      </c>
      <c r="E682" t="s">
        <v>2085</v>
      </c>
      <c r="F682" s="15">
        <v>-500</v>
      </c>
      <c r="G682" t="s">
        <v>367</v>
      </c>
      <c r="H682" t="s">
        <v>459</v>
      </c>
      <c r="I682" t="s">
        <v>43</v>
      </c>
      <c r="J682">
        <f>VLOOKUP(B682,自助退!B:F,5,FALSE)</f>
        <v>500</v>
      </c>
      <c r="K682" s="38" t="str">
        <f t="shared" si="10"/>
        <v/>
      </c>
    </row>
    <row r="683" spans="1:11" ht="14.25">
      <c r="A683" s="53">
        <v>42902.58357638889</v>
      </c>
      <c r="B683" s="15">
        <v>243969</v>
      </c>
      <c r="C683" t="s">
        <v>2086</v>
      </c>
      <c r="D683" t="s">
        <v>2087</v>
      </c>
      <c r="E683" t="s">
        <v>2088</v>
      </c>
      <c r="F683" s="15">
        <v>-1160</v>
      </c>
      <c r="G683" t="s">
        <v>367</v>
      </c>
      <c r="H683" t="s">
        <v>452</v>
      </c>
      <c r="I683" t="s">
        <v>43</v>
      </c>
      <c r="J683">
        <f>VLOOKUP(B683,自助退!B:F,5,FALSE)</f>
        <v>1160</v>
      </c>
      <c r="K683" s="38" t="str">
        <f t="shared" si="10"/>
        <v/>
      </c>
    </row>
    <row r="684" spans="1:11" ht="14.25">
      <c r="A684" s="53">
        <v>42902.584097222221</v>
      </c>
      <c r="B684" s="15">
        <v>243973</v>
      </c>
      <c r="C684" t="s">
        <v>2089</v>
      </c>
      <c r="D684" t="s">
        <v>2090</v>
      </c>
      <c r="E684" t="s">
        <v>2091</v>
      </c>
      <c r="F684" s="15">
        <v>-980</v>
      </c>
      <c r="G684" t="s">
        <v>367</v>
      </c>
      <c r="H684" t="s">
        <v>452</v>
      </c>
      <c r="I684" t="s">
        <v>43</v>
      </c>
      <c r="J684">
        <f>VLOOKUP(B684,自助退!B:F,5,FALSE)</f>
        <v>980</v>
      </c>
      <c r="K684" s="38" t="str">
        <f t="shared" si="10"/>
        <v/>
      </c>
    </row>
    <row r="685" spans="1:11" ht="14.25">
      <c r="A685" s="53">
        <v>42902.584490740737</v>
      </c>
      <c r="B685" s="15">
        <v>243977</v>
      </c>
      <c r="C685" t="s">
        <v>2092</v>
      </c>
      <c r="D685" t="s">
        <v>2093</v>
      </c>
      <c r="E685" t="s">
        <v>2094</v>
      </c>
      <c r="F685" s="15">
        <v>-550</v>
      </c>
      <c r="G685" t="s">
        <v>367</v>
      </c>
      <c r="H685" t="s">
        <v>462</v>
      </c>
      <c r="I685" t="s">
        <v>43</v>
      </c>
      <c r="J685">
        <f>VLOOKUP(B685,自助退!B:F,5,FALSE)</f>
        <v>550</v>
      </c>
      <c r="K685" s="38" t="str">
        <f t="shared" si="10"/>
        <v/>
      </c>
    </row>
    <row r="686" spans="1:11" ht="14.25">
      <c r="A686" s="53">
        <v>42902.606215277781</v>
      </c>
      <c r="B686" s="15">
        <v>244906</v>
      </c>
      <c r="C686" t="s">
        <v>245</v>
      </c>
      <c r="D686" t="s">
        <v>2095</v>
      </c>
      <c r="E686" t="s">
        <v>2096</v>
      </c>
      <c r="F686" s="15">
        <v>-50</v>
      </c>
      <c r="G686" t="s">
        <v>367</v>
      </c>
      <c r="H686" t="s">
        <v>483</v>
      </c>
      <c r="I686" t="s">
        <v>73</v>
      </c>
      <c r="J686">
        <f>VLOOKUP(B686,自助退!B:F,5,FALSE)</f>
        <v>50</v>
      </c>
      <c r="K686" s="38" t="str">
        <f t="shared" si="10"/>
        <v/>
      </c>
    </row>
    <row r="687" spans="1:11" ht="14.25">
      <c r="A687" s="53">
        <v>42902.612916666665</v>
      </c>
      <c r="B687" s="15">
        <v>245279</v>
      </c>
      <c r="C687" t="s">
        <v>2097</v>
      </c>
      <c r="D687" t="s">
        <v>2098</v>
      </c>
      <c r="E687" t="s">
        <v>2099</v>
      </c>
      <c r="F687" s="15">
        <v>-1500</v>
      </c>
      <c r="G687" t="s">
        <v>367</v>
      </c>
      <c r="H687" t="s">
        <v>478</v>
      </c>
      <c r="I687" t="s">
        <v>43</v>
      </c>
      <c r="J687">
        <f>VLOOKUP(B687,自助退!B:F,5,FALSE)</f>
        <v>1500</v>
      </c>
      <c r="K687" s="38" t="str">
        <f t="shared" si="10"/>
        <v/>
      </c>
    </row>
    <row r="688" spans="1:11" ht="14.25">
      <c r="A688" s="53">
        <v>42902.614872685182</v>
      </c>
      <c r="B688" s="15">
        <v>245378</v>
      </c>
      <c r="C688" t="s">
        <v>2100</v>
      </c>
      <c r="D688" t="s">
        <v>2101</v>
      </c>
      <c r="E688" t="s">
        <v>2102</v>
      </c>
      <c r="F688" s="15">
        <v>-3100</v>
      </c>
      <c r="G688" t="s">
        <v>367</v>
      </c>
      <c r="H688" t="s">
        <v>497</v>
      </c>
      <c r="I688" t="s">
        <v>43</v>
      </c>
      <c r="J688">
        <f>VLOOKUP(B688,自助退!B:F,5,FALSE)</f>
        <v>3100</v>
      </c>
      <c r="K688" s="38" t="str">
        <f t="shared" si="10"/>
        <v/>
      </c>
    </row>
    <row r="689" spans="1:11" ht="14.25">
      <c r="A689" s="53">
        <v>42902.620868055557</v>
      </c>
      <c r="B689" s="15">
        <v>245725</v>
      </c>
      <c r="C689" t="s">
        <v>2103</v>
      </c>
      <c r="D689" t="s">
        <v>2104</v>
      </c>
      <c r="E689" t="s">
        <v>2105</v>
      </c>
      <c r="F689" s="15">
        <v>-92</v>
      </c>
      <c r="G689" t="s">
        <v>367</v>
      </c>
      <c r="H689" t="s">
        <v>432</v>
      </c>
      <c r="I689" t="s">
        <v>43</v>
      </c>
      <c r="J689">
        <f>VLOOKUP(B689,自助退!B:F,5,FALSE)</f>
        <v>92</v>
      </c>
      <c r="K689" s="38" t="str">
        <f t="shared" si="10"/>
        <v/>
      </c>
    </row>
    <row r="690" spans="1:11" ht="14.25">
      <c r="A690" s="53">
        <v>42902.622696759259</v>
      </c>
      <c r="B690" s="15">
        <v>245828</v>
      </c>
      <c r="C690" t="s">
        <v>245</v>
      </c>
      <c r="D690" t="s">
        <v>2106</v>
      </c>
      <c r="E690" t="s">
        <v>2107</v>
      </c>
      <c r="F690" s="15">
        <v>-59</v>
      </c>
      <c r="G690" t="s">
        <v>367</v>
      </c>
      <c r="H690" t="s">
        <v>469</v>
      </c>
      <c r="I690" t="s">
        <v>73</v>
      </c>
      <c r="J690">
        <f>VLOOKUP(B690,自助退!B:F,5,FALSE)</f>
        <v>59</v>
      </c>
      <c r="K690" s="38" t="str">
        <f t="shared" si="10"/>
        <v/>
      </c>
    </row>
    <row r="691" spans="1:11" ht="14.25">
      <c r="A691" s="53">
        <v>42902.623333333337</v>
      </c>
      <c r="B691" s="15">
        <v>245871</v>
      </c>
      <c r="C691" t="s">
        <v>2108</v>
      </c>
      <c r="D691" t="s">
        <v>2109</v>
      </c>
      <c r="E691" t="s">
        <v>2110</v>
      </c>
      <c r="F691" s="15">
        <v>-1058</v>
      </c>
      <c r="G691" t="s">
        <v>367</v>
      </c>
      <c r="H691" t="s">
        <v>478</v>
      </c>
      <c r="I691" t="s">
        <v>43</v>
      </c>
      <c r="J691">
        <f>VLOOKUP(B691,自助退!B:F,5,FALSE)</f>
        <v>1058</v>
      </c>
      <c r="K691" s="38" t="str">
        <f t="shared" si="10"/>
        <v/>
      </c>
    </row>
    <row r="692" spans="1:11" ht="14.25">
      <c r="A692" s="53">
        <v>42902.62431712963</v>
      </c>
      <c r="B692" s="15">
        <v>245927</v>
      </c>
      <c r="C692" t="s">
        <v>2111</v>
      </c>
      <c r="D692" t="s">
        <v>2112</v>
      </c>
      <c r="E692" t="s">
        <v>2113</v>
      </c>
      <c r="F692" s="15">
        <v>-200</v>
      </c>
      <c r="G692" t="s">
        <v>367</v>
      </c>
      <c r="H692" t="s">
        <v>539</v>
      </c>
      <c r="I692" t="s">
        <v>43</v>
      </c>
      <c r="J692">
        <f>VLOOKUP(B692,自助退!B:F,5,FALSE)</f>
        <v>200</v>
      </c>
      <c r="K692" s="38" t="str">
        <f t="shared" si="10"/>
        <v/>
      </c>
    </row>
    <row r="693" spans="1:11" ht="14.25">
      <c r="A693" s="53">
        <v>42902.625983796293</v>
      </c>
      <c r="B693" s="15">
        <v>246021</v>
      </c>
      <c r="C693" t="s">
        <v>245</v>
      </c>
      <c r="D693" t="s">
        <v>2114</v>
      </c>
      <c r="E693" t="s">
        <v>2115</v>
      </c>
      <c r="F693" s="15">
        <v>-479</v>
      </c>
      <c r="G693" t="s">
        <v>367</v>
      </c>
      <c r="H693" t="s">
        <v>61</v>
      </c>
      <c r="I693" t="s">
        <v>73</v>
      </c>
      <c r="J693">
        <f>VLOOKUP(B693,自助退!B:F,5,FALSE)</f>
        <v>479</v>
      </c>
      <c r="K693" s="38" t="str">
        <f t="shared" si="10"/>
        <v/>
      </c>
    </row>
    <row r="694" spans="1:11" ht="14.25">
      <c r="A694" s="53">
        <v>42902.636574074073</v>
      </c>
      <c r="B694" s="15">
        <v>246568</v>
      </c>
      <c r="C694" t="s">
        <v>245</v>
      </c>
      <c r="D694" t="s">
        <v>2116</v>
      </c>
      <c r="E694" t="s">
        <v>2117</v>
      </c>
      <c r="F694" s="15">
        <v>-52</v>
      </c>
      <c r="G694" t="s">
        <v>367</v>
      </c>
      <c r="H694" t="s">
        <v>469</v>
      </c>
      <c r="I694" t="s">
        <v>73</v>
      </c>
      <c r="J694">
        <f>VLOOKUP(B694,自助退!B:F,5,FALSE)</f>
        <v>52</v>
      </c>
      <c r="K694" s="38" t="str">
        <f t="shared" si="10"/>
        <v/>
      </c>
    </row>
    <row r="695" spans="1:11" ht="14.25">
      <c r="A695" s="53">
        <v>42902.637476851851</v>
      </c>
      <c r="B695" s="15">
        <v>246622</v>
      </c>
      <c r="C695" t="s">
        <v>2118</v>
      </c>
      <c r="D695" t="s">
        <v>2119</v>
      </c>
      <c r="E695" t="s">
        <v>2120</v>
      </c>
      <c r="F695" s="15">
        <v>-2000</v>
      </c>
      <c r="G695" t="s">
        <v>367</v>
      </c>
      <c r="H695" t="s">
        <v>436</v>
      </c>
      <c r="I695" t="s">
        <v>43</v>
      </c>
      <c r="J695">
        <f>VLOOKUP(B695,自助退!B:F,5,FALSE)</f>
        <v>2000</v>
      </c>
      <c r="K695" s="38" t="str">
        <f t="shared" si="10"/>
        <v/>
      </c>
    </row>
    <row r="696" spans="1:11" ht="14.25">
      <c r="A696" s="53">
        <v>42902.639722222222</v>
      </c>
      <c r="B696" s="15">
        <v>246732</v>
      </c>
      <c r="C696" t="s">
        <v>2121</v>
      </c>
      <c r="D696" t="s">
        <v>2122</v>
      </c>
      <c r="E696" t="s">
        <v>2123</v>
      </c>
      <c r="F696" s="15">
        <v>-200</v>
      </c>
      <c r="G696" t="s">
        <v>367</v>
      </c>
      <c r="H696" t="s">
        <v>424</v>
      </c>
      <c r="I696" t="s">
        <v>43</v>
      </c>
      <c r="J696">
        <f>VLOOKUP(B696,自助退!B:F,5,FALSE)</f>
        <v>200</v>
      </c>
      <c r="K696" s="38" t="str">
        <f t="shared" si="10"/>
        <v/>
      </c>
    </row>
    <row r="697" spans="1:11" ht="14.25">
      <c r="A697" s="53">
        <v>42902.640104166669</v>
      </c>
      <c r="B697" s="15">
        <v>246755</v>
      </c>
      <c r="C697" t="s">
        <v>2124</v>
      </c>
      <c r="D697" t="s">
        <v>2125</v>
      </c>
      <c r="E697" t="s">
        <v>2126</v>
      </c>
      <c r="F697" s="15">
        <v>-134</v>
      </c>
      <c r="G697" t="s">
        <v>367</v>
      </c>
      <c r="H697" t="s">
        <v>424</v>
      </c>
      <c r="I697" t="s">
        <v>43</v>
      </c>
      <c r="J697">
        <f>VLOOKUP(B697,自助退!B:F,5,FALSE)</f>
        <v>134</v>
      </c>
      <c r="K697" s="38" t="str">
        <f t="shared" si="10"/>
        <v/>
      </c>
    </row>
    <row r="698" spans="1:11" ht="14.25">
      <c r="A698" s="53">
        <v>42902.645254629628</v>
      </c>
      <c r="B698" s="15">
        <v>247056</v>
      </c>
      <c r="C698" t="s">
        <v>2127</v>
      </c>
      <c r="D698" t="s">
        <v>2128</v>
      </c>
      <c r="E698" t="s">
        <v>2129</v>
      </c>
      <c r="F698" s="15">
        <v>-283</v>
      </c>
      <c r="G698" t="s">
        <v>367</v>
      </c>
      <c r="H698" t="s">
        <v>443</v>
      </c>
      <c r="I698" t="s">
        <v>43</v>
      </c>
      <c r="J698">
        <f>VLOOKUP(B698,自助退!B:F,5,FALSE)</f>
        <v>283</v>
      </c>
      <c r="K698" s="38" t="str">
        <f t="shared" si="10"/>
        <v/>
      </c>
    </row>
    <row r="699" spans="1:11" ht="14.25">
      <c r="A699" s="53">
        <v>42902.645474537036</v>
      </c>
      <c r="B699" s="15">
        <v>247064</v>
      </c>
      <c r="C699" t="s">
        <v>2130</v>
      </c>
      <c r="D699" t="s">
        <v>2131</v>
      </c>
      <c r="E699" t="s">
        <v>2132</v>
      </c>
      <c r="F699" s="15">
        <v>-4696</v>
      </c>
      <c r="G699" t="s">
        <v>367</v>
      </c>
      <c r="H699" t="s">
        <v>738</v>
      </c>
      <c r="I699" t="s">
        <v>43</v>
      </c>
      <c r="J699">
        <f>VLOOKUP(B699,自助退!B:F,5,FALSE)</f>
        <v>4696</v>
      </c>
      <c r="K699" s="38" t="str">
        <f t="shared" si="10"/>
        <v/>
      </c>
    </row>
    <row r="700" spans="1:11" ht="14.25">
      <c r="A700" s="53">
        <v>42902.649201388886</v>
      </c>
      <c r="B700" s="15">
        <v>247255</v>
      </c>
      <c r="C700" t="s">
        <v>2133</v>
      </c>
      <c r="D700" t="s">
        <v>2134</v>
      </c>
      <c r="E700" t="s">
        <v>2135</v>
      </c>
      <c r="F700" s="15">
        <v>-210</v>
      </c>
      <c r="G700" t="s">
        <v>367</v>
      </c>
      <c r="H700" t="s">
        <v>947</v>
      </c>
      <c r="I700" t="s">
        <v>43</v>
      </c>
      <c r="J700">
        <f>VLOOKUP(B700,自助退!B:F,5,FALSE)</f>
        <v>210</v>
      </c>
      <c r="K700" s="38" t="str">
        <f t="shared" si="10"/>
        <v/>
      </c>
    </row>
    <row r="701" spans="1:11" ht="14.25">
      <c r="A701" s="53">
        <v>42902.649606481478</v>
      </c>
      <c r="B701" s="15">
        <v>247289</v>
      </c>
      <c r="C701" t="s">
        <v>2136</v>
      </c>
      <c r="D701" t="s">
        <v>2134</v>
      </c>
      <c r="E701" t="s">
        <v>2135</v>
      </c>
      <c r="F701" s="15">
        <v>-304</v>
      </c>
      <c r="G701" t="s">
        <v>367</v>
      </c>
      <c r="H701" t="s">
        <v>947</v>
      </c>
      <c r="I701" t="s">
        <v>43</v>
      </c>
      <c r="J701">
        <f>VLOOKUP(B701,自助退!B:F,5,FALSE)</f>
        <v>304</v>
      </c>
      <c r="K701" s="38" t="str">
        <f t="shared" si="10"/>
        <v/>
      </c>
    </row>
    <row r="702" spans="1:11" ht="14.25">
      <c r="A702" s="53">
        <v>42902.651747685188</v>
      </c>
      <c r="B702" s="15">
        <v>247403</v>
      </c>
      <c r="C702" t="s">
        <v>2137</v>
      </c>
      <c r="D702" t="s">
        <v>2138</v>
      </c>
      <c r="E702" t="s">
        <v>2139</v>
      </c>
      <c r="F702" s="15">
        <v>-62</v>
      </c>
      <c r="G702" t="s">
        <v>367</v>
      </c>
      <c r="H702" t="s">
        <v>633</v>
      </c>
      <c r="I702" t="s">
        <v>43</v>
      </c>
      <c r="J702">
        <f>VLOOKUP(B702,自助退!B:F,5,FALSE)</f>
        <v>62</v>
      </c>
      <c r="K702" s="38" t="str">
        <f t="shared" si="10"/>
        <v/>
      </c>
    </row>
    <row r="703" spans="1:11" ht="14.25">
      <c r="A703" s="53">
        <v>42902.653715277775</v>
      </c>
      <c r="B703" s="15">
        <v>247508</v>
      </c>
      <c r="C703" t="s">
        <v>2140</v>
      </c>
      <c r="D703" t="s">
        <v>2141</v>
      </c>
      <c r="E703" t="s">
        <v>2142</v>
      </c>
      <c r="F703" s="15">
        <v>-9</v>
      </c>
      <c r="G703" t="s">
        <v>367</v>
      </c>
      <c r="H703" t="s">
        <v>483</v>
      </c>
      <c r="I703" t="s">
        <v>43</v>
      </c>
      <c r="J703">
        <f>VLOOKUP(B703,自助退!B:F,5,FALSE)</f>
        <v>9</v>
      </c>
      <c r="K703" s="38" t="str">
        <f t="shared" si="10"/>
        <v/>
      </c>
    </row>
    <row r="704" spans="1:11" ht="14.25">
      <c r="A704" s="53">
        <v>42902.654456018521</v>
      </c>
      <c r="B704" s="15">
        <v>247542</v>
      </c>
      <c r="C704" t="s">
        <v>2143</v>
      </c>
      <c r="D704" t="s">
        <v>2144</v>
      </c>
      <c r="E704" t="s">
        <v>228</v>
      </c>
      <c r="F704" s="15">
        <v>-300</v>
      </c>
      <c r="G704" t="s">
        <v>367</v>
      </c>
      <c r="H704" t="s">
        <v>65</v>
      </c>
      <c r="I704" t="s">
        <v>43</v>
      </c>
      <c r="J704">
        <f>VLOOKUP(B704,自助退!B:F,5,FALSE)</f>
        <v>300</v>
      </c>
      <c r="K704" s="38" t="str">
        <f t="shared" si="10"/>
        <v/>
      </c>
    </row>
    <row r="705" spans="1:11" ht="14.25">
      <c r="A705" s="53">
        <v>42902.666909722226</v>
      </c>
      <c r="B705" s="15">
        <v>248178</v>
      </c>
      <c r="C705" t="s">
        <v>2145</v>
      </c>
      <c r="D705" t="s">
        <v>2146</v>
      </c>
      <c r="E705" t="s">
        <v>2147</v>
      </c>
      <c r="F705" s="15">
        <v>-2648</v>
      </c>
      <c r="G705" t="s">
        <v>367</v>
      </c>
      <c r="H705" t="s">
        <v>478</v>
      </c>
      <c r="I705" t="s">
        <v>43</v>
      </c>
      <c r="J705">
        <f>VLOOKUP(B705,自助退!B:F,5,FALSE)</f>
        <v>2648</v>
      </c>
      <c r="K705" s="38" t="str">
        <f t="shared" si="10"/>
        <v/>
      </c>
    </row>
    <row r="706" spans="1:11" ht="14.25">
      <c r="A706" s="53">
        <v>42902.678761574076</v>
      </c>
      <c r="B706" s="15">
        <v>248733</v>
      </c>
      <c r="C706" t="s">
        <v>2148</v>
      </c>
      <c r="D706" t="s">
        <v>2149</v>
      </c>
      <c r="E706" t="s">
        <v>2150</v>
      </c>
      <c r="F706" s="15">
        <v>-100</v>
      </c>
      <c r="G706" t="s">
        <v>367</v>
      </c>
      <c r="H706" t="s">
        <v>653</v>
      </c>
      <c r="I706" t="s">
        <v>43</v>
      </c>
      <c r="J706">
        <f>VLOOKUP(B706,自助退!B:F,5,FALSE)</f>
        <v>100</v>
      </c>
      <c r="K706" s="38" t="str">
        <f t="shared" si="10"/>
        <v/>
      </c>
    </row>
    <row r="707" spans="1:11" ht="14.25">
      <c r="A707" s="53">
        <v>42902.679780092592</v>
      </c>
      <c r="B707" s="15">
        <v>248784</v>
      </c>
      <c r="C707" t="s">
        <v>2151</v>
      </c>
      <c r="D707" t="s">
        <v>1444</v>
      </c>
      <c r="E707" t="s">
        <v>1445</v>
      </c>
      <c r="F707" s="15">
        <v>-7</v>
      </c>
      <c r="G707" t="s">
        <v>367</v>
      </c>
      <c r="H707" t="s">
        <v>45</v>
      </c>
      <c r="I707" t="s">
        <v>43</v>
      </c>
      <c r="J707">
        <f>VLOOKUP(B707,自助退!B:F,5,FALSE)</f>
        <v>7</v>
      </c>
      <c r="K707" s="38" t="str">
        <f t="shared" ref="K707:K770" si="11">IF(F707=J707*-1,"",1)</f>
        <v/>
      </c>
    </row>
    <row r="708" spans="1:11" ht="14.25">
      <c r="A708" s="53">
        <v>42902.682569444441</v>
      </c>
      <c r="B708" s="15">
        <v>248941</v>
      </c>
      <c r="C708" t="s">
        <v>2152</v>
      </c>
      <c r="D708" t="s">
        <v>2153</v>
      </c>
      <c r="E708" t="s">
        <v>2154</v>
      </c>
      <c r="F708" s="15">
        <v>-132</v>
      </c>
      <c r="G708" t="s">
        <v>367</v>
      </c>
      <c r="H708" t="s">
        <v>443</v>
      </c>
      <c r="I708" t="s">
        <v>43</v>
      </c>
      <c r="J708">
        <f>VLOOKUP(B708,自助退!B:F,5,FALSE)</f>
        <v>132</v>
      </c>
      <c r="K708" s="38" t="str">
        <f t="shared" si="11"/>
        <v/>
      </c>
    </row>
    <row r="709" spans="1:11" ht="14.25">
      <c r="A709" s="53">
        <v>42902.684201388889</v>
      </c>
      <c r="B709" s="15">
        <v>249032</v>
      </c>
      <c r="C709" t="s">
        <v>2155</v>
      </c>
      <c r="D709" t="s">
        <v>2156</v>
      </c>
      <c r="E709" t="s">
        <v>2157</v>
      </c>
      <c r="F709" s="15">
        <v>-365</v>
      </c>
      <c r="G709" t="s">
        <v>367</v>
      </c>
      <c r="H709" t="s">
        <v>279</v>
      </c>
      <c r="I709" t="s">
        <v>43</v>
      </c>
      <c r="J709">
        <f>VLOOKUP(B709,自助退!B:F,5,FALSE)</f>
        <v>365</v>
      </c>
      <c r="K709" s="38" t="str">
        <f t="shared" si="11"/>
        <v/>
      </c>
    </row>
    <row r="710" spans="1:11" ht="14.25">
      <c r="A710" s="53">
        <v>42902.689467592594</v>
      </c>
      <c r="B710" s="15">
        <v>249256</v>
      </c>
      <c r="C710" t="s">
        <v>2158</v>
      </c>
      <c r="D710" t="s">
        <v>2159</v>
      </c>
      <c r="E710" t="s">
        <v>2160</v>
      </c>
      <c r="F710" s="15">
        <v>-2228</v>
      </c>
      <c r="G710" t="s">
        <v>367</v>
      </c>
      <c r="H710" t="s">
        <v>436</v>
      </c>
      <c r="I710" t="s">
        <v>43</v>
      </c>
      <c r="J710">
        <f>VLOOKUP(B710,自助退!B:F,5,FALSE)</f>
        <v>2228</v>
      </c>
      <c r="K710" s="38" t="str">
        <f t="shared" si="11"/>
        <v/>
      </c>
    </row>
    <row r="711" spans="1:11" ht="14.25">
      <c r="A711" s="53">
        <v>42902.691724537035</v>
      </c>
      <c r="B711" s="15">
        <v>249325</v>
      </c>
      <c r="C711" t="s">
        <v>245</v>
      </c>
      <c r="D711" t="s">
        <v>2161</v>
      </c>
      <c r="E711" t="s">
        <v>2162</v>
      </c>
      <c r="F711" s="15">
        <v>-550</v>
      </c>
      <c r="G711" t="s">
        <v>367</v>
      </c>
      <c r="H711" t="s">
        <v>452</v>
      </c>
      <c r="I711" t="s">
        <v>73</v>
      </c>
      <c r="J711">
        <f>VLOOKUP(B711,自助退!B:F,5,FALSE)</f>
        <v>550</v>
      </c>
      <c r="K711" s="38" t="str">
        <f t="shared" si="11"/>
        <v/>
      </c>
    </row>
    <row r="712" spans="1:11" ht="14.25">
      <c r="A712" s="53">
        <v>42902.692962962959</v>
      </c>
      <c r="B712" s="15">
        <v>249367</v>
      </c>
      <c r="C712" t="s">
        <v>2163</v>
      </c>
      <c r="D712" t="s">
        <v>2164</v>
      </c>
      <c r="E712" t="s">
        <v>2165</v>
      </c>
      <c r="F712" s="15">
        <v>-550</v>
      </c>
      <c r="G712" t="s">
        <v>367</v>
      </c>
      <c r="H712" t="s">
        <v>497</v>
      </c>
      <c r="I712" t="s">
        <v>43</v>
      </c>
      <c r="J712">
        <f>VLOOKUP(B712,自助退!B:F,5,FALSE)</f>
        <v>550</v>
      </c>
      <c r="K712" s="38" t="str">
        <f t="shared" si="11"/>
        <v/>
      </c>
    </row>
    <row r="713" spans="1:11" ht="14.25">
      <c r="A713" s="53">
        <v>42902.696099537039</v>
      </c>
      <c r="B713" s="15">
        <v>249467</v>
      </c>
      <c r="C713" t="s">
        <v>2166</v>
      </c>
      <c r="D713" t="s">
        <v>2167</v>
      </c>
      <c r="E713" t="s">
        <v>2168</v>
      </c>
      <c r="F713" s="15">
        <v>-700</v>
      </c>
      <c r="G713" t="s">
        <v>367</v>
      </c>
      <c r="H713" t="s">
        <v>436</v>
      </c>
      <c r="I713" t="s">
        <v>43</v>
      </c>
      <c r="J713">
        <f>VLOOKUP(B713,自助退!B:F,5,FALSE)</f>
        <v>700</v>
      </c>
      <c r="K713" s="38" t="str">
        <f t="shared" si="11"/>
        <v/>
      </c>
    </row>
    <row r="714" spans="1:11" ht="14.25">
      <c r="A714" s="53">
        <v>42902.697291666664</v>
      </c>
      <c r="B714" s="15">
        <v>249518</v>
      </c>
      <c r="C714" t="s">
        <v>2169</v>
      </c>
      <c r="D714" t="s">
        <v>2170</v>
      </c>
      <c r="E714" t="s">
        <v>2171</v>
      </c>
      <c r="F714" s="15">
        <v>-94</v>
      </c>
      <c r="G714" t="s">
        <v>367</v>
      </c>
      <c r="H714" t="s">
        <v>483</v>
      </c>
      <c r="I714" t="s">
        <v>43</v>
      </c>
      <c r="J714">
        <f>VLOOKUP(B714,自助退!B:F,5,FALSE)</f>
        <v>94</v>
      </c>
      <c r="K714" s="38" t="str">
        <f t="shared" si="11"/>
        <v/>
      </c>
    </row>
    <row r="715" spans="1:11" ht="14.25">
      <c r="A715" s="53">
        <v>42902.699965277781</v>
      </c>
      <c r="B715" s="15">
        <v>249594</v>
      </c>
      <c r="C715" t="s">
        <v>2172</v>
      </c>
      <c r="D715" t="s">
        <v>2146</v>
      </c>
      <c r="E715" t="s">
        <v>2147</v>
      </c>
      <c r="F715" s="15">
        <v>-169</v>
      </c>
      <c r="G715" t="s">
        <v>367</v>
      </c>
      <c r="H715" t="s">
        <v>478</v>
      </c>
      <c r="I715" t="s">
        <v>43</v>
      </c>
      <c r="J715">
        <f>VLOOKUP(B715,自助退!B:F,5,FALSE)</f>
        <v>169</v>
      </c>
      <c r="K715" s="38" t="str">
        <f t="shared" si="11"/>
        <v/>
      </c>
    </row>
    <row r="716" spans="1:11" ht="14.25">
      <c r="A716" s="53">
        <v>42902.700277777774</v>
      </c>
      <c r="B716" s="15">
        <v>249604</v>
      </c>
      <c r="C716" t="s">
        <v>2173</v>
      </c>
      <c r="D716" t="s">
        <v>2174</v>
      </c>
      <c r="E716" t="s">
        <v>2175</v>
      </c>
      <c r="F716" s="15">
        <v>-4303</v>
      </c>
      <c r="G716" t="s">
        <v>367</v>
      </c>
      <c r="H716" t="s">
        <v>279</v>
      </c>
      <c r="I716" t="s">
        <v>43</v>
      </c>
      <c r="J716">
        <f>VLOOKUP(B716,自助退!B:F,5,FALSE)</f>
        <v>4303</v>
      </c>
      <c r="K716" s="38" t="str">
        <f t="shared" si="11"/>
        <v/>
      </c>
    </row>
    <row r="717" spans="1:11" ht="14.25">
      <c r="A717" s="53">
        <v>42902.70140046296</v>
      </c>
      <c r="B717" s="15">
        <v>249652</v>
      </c>
      <c r="C717" t="s">
        <v>2176</v>
      </c>
      <c r="D717" t="s">
        <v>2177</v>
      </c>
      <c r="E717" t="s">
        <v>2178</v>
      </c>
      <c r="F717" s="15">
        <v>-97</v>
      </c>
      <c r="G717" t="s">
        <v>367</v>
      </c>
      <c r="H717" t="s">
        <v>448</v>
      </c>
      <c r="I717" t="s">
        <v>43</v>
      </c>
      <c r="J717">
        <f>VLOOKUP(B717,自助退!B:F,5,FALSE)</f>
        <v>97</v>
      </c>
      <c r="K717" s="38" t="str">
        <f t="shared" si="11"/>
        <v/>
      </c>
    </row>
    <row r="718" spans="1:11" ht="14.25">
      <c r="A718" s="53">
        <v>42902.703726851854</v>
      </c>
      <c r="B718" s="15">
        <v>249724</v>
      </c>
      <c r="C718" t="s">
        <v>2179</v>
      </c>
      <c r="D718" t="s">
        <v>2180</v>
      </c>
      <c r="E718" t="s">
        <v>2181</v>
      </c>
      <c r="F718" s="15">
        <v>-300</v>
      </c>
      <c r="G718" t="s">
        <v>367</v>
      </c>
      <c r="H718" t="s">
        <v>738</v>
      </c>
      <c r="I718" t="s">
        <v>43</v>
      </c>
      <c r="J718">
        <f>VLOOKUP(B718,自助退!B:F,5,FALSE)</f>
        <v>300</v>
      </c>
      <c r="K718" s="38" t="str">
        <f t="shared" si="11"/>
        <v/>
      </c>
    </row>
    <row r="719" spans="1:11" ht="14.25">
      <c r="A719" s="53">
        <v>42902.703738425924</v>
      </c>
      <c r="B719" s="15">
        <v>249725</v>
      </c>
      <c r="C719" t="s">
        <v>2182</v>
      </c>
      <c r="D719" t="s">
        <v>238</v>
      </c>
      <c r="E719" t="s">
        <v>239</v>
      </c>
      <c r="F719" s="15">
        <v>-1200</v>
      </c>
      <c r="G719" t="s">
        <v>367</v>
      </c>
      <c r="H719" t="s">
        <v>299</v>
      </c>
      <c r="I719" t="s">
        <v>43</v>
      </c>
      <c r="J719">
        <f>VLOOKUP(B719,自助退!B:F,5,FALSE)</f>
        <v>1200</v>
      </c>
      <c r="K719" s="38" t="str">
        <f t="shared" si="11"/>
        <v/>
      </c>
    </row>
    <row r="720" spans="1:11" ht="14.25">
      <c r="A720" s="53">
        <v>42902.705914351849</v>
      </c>
      <c r="B720" s="15">
        <v>249787</v>
      </c>
      <c r="C720" t="s">
        <v>2183</v>
      </c>
      <c r="D720" t="s">
        <v>2184</v>
      </c>
      <c r="E720" t="s">
        <v>2185</v>
      </c>
      <c r="F720" s="15">
        <v>-99</v>
      </c>
      <c r="G720" t="s">
        <v>367</v>
      </c>
      <c r="H720" t="s">
        <v>738</v>
      </c>
      <c r="I720" t="s">
        <v>43</v>
      </c>
      <c r="J720">
        <f>VLOOKUP(B720,自助退!B:F,5,FALSE)</f>
        <v>99</v>
      </c>
      <c r="K720" s="38" t="str">
        <f t="shared" si="11"/>
        <v/>
      </c>
    </row>
    <row r="721" spans="1:11" ht="14.25">
      <c r="A721" s="53">
        <v>42902.715185185189</v>
      </c>
      <c r="B721" s="15">
        <v>250051</v>
      </c>
      <c r="C721" t="s">
        <v>2186</v>
      </c>
      <c r="D721" t="s">
        <v>2187</v>
      </c>
      <c r="E721" t="s">
        <v>215</v>
      </c>
      <c r="F721" s="15">
        <v>-57</v>
      </c>
      <c r="G721" t="s">
        <v>367</v>
      </c>
      <c r="H721" t="s">
        <v>738</v>
      </c>
      <c r="I721" t="s">
        <v>43</v>
      </c>
      <c r="J721">
        <f>VLOOKUP(B721,自助退!B:F,5,FALSE)</f>
        <v>57</v>
      </c>
      <c r="K721" s="38" t="str">
        <f t="shared" si="11"/>
        <v/>
      </c>
    </row>
    <row r="722" spans="1:11" ht="14.25">
      <c r="A722" s="53">
        <v>42902.72111111111</v>
      </c>
      <c r="B722" s="15">
        <v>250177</v>
      </c>
      <c r="C722" t="s">
        <v>2188</v>
      </c>
      <c r="D722" t="s">
        <v>2189</v>
      </c>
      <c r="E722" t="s">
        <v>2190</v>
      </c>
      <c r="F722" s="15">
        <v>-756</v>
      </c>
      <c r="G722" t="s">
        <v>367</v>
      </c>
      <c r="H722" t="s">
        <v>478</v>
      </c>
      <c r="I722" t="s">
        <v>43</v>
      </c>
      <c r="J722">
        <f>VLOOKUP(B722,自助退!B:F,5,FALSE)</f>
        <v>756</v>
      </c>
      <c r="K722" s="38" t="str">
        <f t="shared" si="11"/>
        <v/>
      </c>
    </row>
    <row r="723" spans="1:11" ht="14.25">
      <c r="A723" s="53">
        <v>42902.733518518522</v>
      </c>
      <c r="B723" s="15">
        <v>250413</v>
      </c>
      <c r="C723" t="s">
        <v>2191</v>
      </c>
      <c r="D723" t="s">
        <v>2192</v>
      </c>
      <c r="E723" t="s">
        <v>2193</v>
      </c>
      <c r="F723" s="15">
        <v>-900</v>
      </c>
      <c r="G723" t="s">
        <v>367</v>
      </c>
      <c r="H723" t="s">
        <v>1642</v>
      </c>
      <c r="I723" t="s">
        <v>43</v>
      </c>
      <c r="J723">
        <f>VLOOKUP(B723,自助退!B:F,5,FALSE)</f>
        <v>900</v>
      </c>
      <c r="K723" s="38" t="str">
        <f t="shared" si="11"/>
        <v/>
      </c>
    </row>
    <row r="724" spans="1:11" ht="14.25">
      <c r="A724" s="53">
        <v>42902.746030092596</v>
      </c>
      <c r="B724" s="15">
        <v>250556</v>
      </c>
      <c r="D724" t="s">
        <v>2194</v>
      </c>
      <c r="E724" t="s">
        <v>2195</v>
      </c>
      <c r="F724" s="15">
        <v>-780</v>
      </c>
      <c r="G724" t="s">
        <v>367</v>
      </c>
      <c r="H724" t="s">
        <v>497</v>
      </c>
      <c r="I724" t="s">
        <v>73</v>
      </c>
      <c r="J724">
        <f>VLOOKUP(B724,自助退!B:F,5,FALSE)</f>
        <v>780</v>
      </c>
      <c r="K724" s="38" t="str">
        <f t="shared" si="11"/>
        <v/>
      </c>
    </row>
    <row r="725" spans="1:11" ht="14.25">
      <c r="A725" s="53">
        <v>42902.757314814815</v>
      </c>
      <c r="B725" s="15">
        <v>250596</v>
      </c>
      <c r="C725" t="s">
        <v>2196</v>
      </c>
      <c r="D725" t="s">
        <v>2197</v>
      </c>
      <c r="E725" t="s">
        <v>2198</v>
      </c>
      <c r="F725" s="15">
        <v>-200</v>
      </c>
      <c r="G725" t="s">
        <v>367</v>
      </c>
      <c r="H725" t="s">
        <v>462</v>
      </c>
      <c r="I725" t="s">
        <v>43</v>
      </c>
      <c r="J725">
        <f>VLOOKUP(B725,自助退!B:F,5,FALSE)</f>
        <v>200</v>
      </c>
      <c r="K725" s="38" t="str">
        <f t="shared" si="11"/>
        <v/>
      </c>
    </row>
    <row r="726" spans="1:11" ht="14.25">
      <c r="A726" s="53">
        <v>42902.76059027778</v>
      </c>
      <c r="B726" s="15">
        <v>250601</v>
      </c>
      <c r="C726" t="s">
        <v>2199</v>
      </c>
      <c r="D726" t="s">
        <v>2200</v>
      </c>
      <c r="E726" t="s">
        <v>2201</v>
      </c>
      <c r="F726" s="15">
        <v>-261</v>
      </c>
      <c r="G726" t="s">
        <v>367</v>
      </c>
      <c r="H726" t="s">
        <v>443</v>
      </c>
      <c r="I726" t="s">
        <v>43</v>
      </c>
      <c r="J726">
        <f>VLOOKUP(B726,自助退!B:F,5,FALSE)</f>
        <v>261</v>
      </c>
      <c r="K726" s="38" t="str">
        <f t="shared" si="11"/>
        <v/>
      </c>
    </row>
    <row r="727" spans="1:11" ht="14.25">
      <c r="A727" s="53">
        <v>42902.772245370368</v>
      </c>
      <c r="B727" s="15">
        <v>250642</v>
      </c>
      <c r="C727" t="s">
        <v>2202</v>
      </c>
      <c r="D727" t="s">
        <v>2070</v>
      </c>
      <c r="E727" t="s">
        <v>2071</v>
      </c>
      <c r="F727" s="15">
        <v>-21</v>
      </c>
      <c r="G727" t="s">
        <v>367</v>
      </c>
      <c r="H727" t="s">
        <v>452</v>
      </c>
      <c r="I727" t="s">
        <v>43</v>
      </c>
      <c r="J727">
        <f>VLOOKUP(B727,自助退!B:F,5,FALSE)</f>
        <v>21</v>
      </c>
      <c r="K727" s="38" t="str">
        <f t="shared" si="11"/>
        <v/>
      </c>
    </row>
    <row r="728" spans="1:11" ht="14.25">
      <c r="A728" s="53">
        <v>42902.776574074072</v>
      </c>
      <c r="B728" s="15">
        <v>250661</v>
      </c>
      <c r="C728" t="s">
        <v>2203</v>
      </c>
      <c r="D728" t="s">
        <v>1562</v>
      </c>
      <c r="E728" t="s">
        <v>1563</v>
      </c>
      <c r="F728" s="15">
        <v>-25</v>
      </c>
      <c r="G728" t="s">
        <v>367</v>
      </c>
      <c r="H728" t="s">
        <v>478</v>
      </c>
      <c r="I728" t="s">
        <v>43</v>
      </c>
      <c r="J728">
        <f>VLOOKUP(B728,自助退!B:F,5,FALSE)</f>
        <v>25</v>
      </c>
      <c r="K728" s="38" t="str">
        <f t="shared" si="11"/>
        <v/>
      </c>
    </row>
    <row r="729" spans="1:11" ht="14.25">
      <c r="A729" s="53">
        <v>42902.822696759256</v>
      </c>
      <c r="B729" s="15">
        <v>250757</v>
      </c>
      <c r="C729" t="s">
        <v>2204</v>
      </c>
      <c r="D729" t="s">
        <v>2205</v>
      </c>
      <c r="E729" t="s">
        <v>2206</v>
      </c>
      <c r="F729" s="15">
        <v>-500</v>
      </c>
      <c r="G729" t="s">
        <v>367</v>
      </c>
      <c r="H729" t="s">
        <v>576</v>
      </c>
      <c r="I729" t="s">
        <v>43</v>
      </c>
      <c r="J729">
        <f>VLOOKUP(B729,自助退!B:F,5,FALSE)</f>
        <v>500</v>
      </c>
      <c r="K729" s="38" t="str">
        <f t="shared" si="11"/>
        <v/>
      </c>
    </row>
    <row r="730" spans="1:11" ht="14.25">
      <c r="A730" s="53">
        <v>42902.840092592596</v>
      </c>
      <c r="B730" s="15">
        <v>250791</v>
      </c>
      <c r="C730" t="s">
        <v>2207</v>
      </c>
      <c r="D730" t="s">
        <v>2208</v>
      </c>
      <c r="E730" t="s">
        <v>2209</v>
      </c>
      <c r="F730" s="15">
        <v>-2000</v>
      </c>
      <c r="G730" t="s">
        <v>367</v>
      </c>
      <c r="H730" t="s">
        <v>483</v>
      </c>
      <c r="I730" t="s">
        <v>43</v>
      </c>
      <c r="J730">
        <f>VLOOKUP(B730,自助退!B:F,5,FALSE)</f>
        <v>2000</v>
      </c>
      <c r="K730" s="38" t="str">
        <f t="shared" si="11"/>
        <v/>
      </c>
    </row>
    <row r="731" spans="1:11" ht="14.25">
      <c r="A731" s="53">
        <v>42902.870613425926</v>
      </c>
      <c r="B731" s="15">
        <v>250854</v>
      </c>
      <c r="C731" t="s">
        <v>2210</v>
      </c>
      <c r="D731" t="s">
        <v>1665</v>
      </c>
      <c r="E731" t="s">
        <v>1666</v>
      </c>
      <c r="F731" s="15">
        <v>-3900</v>
      </c>
      <c r="G731" t="s">
        <v>367</v>
      </c>
      <c r="H731" t="s">
        <v>497</v>
      </c>
      <c r="I731" t="s">
        <v>43</v>
      </c>
      <c r="J731">
        <f>VLOOKUP(B731,自助退!B:F,5,FALSE)</f>
        <v>3900</v>
      </c>
      <c r="K731" s="38" t="str">
        <f t="shared" si="11"/>
        <v/>
      </c>
    </row>
    <row r="732" spans="1:11" ht="14.25">
      <c r="A732" s="53">
        <v>42902.883379629631</v>
      </c>
      <c r="B732" s="15">
        <v>250874</v>
      </c>
      <c r="C732" t="s">
        <v>2211</v>
      </c>
      <c r="D732" t="s">
        <v>1598</v>
      </c>
      <c r="E732" t="s">
        <v>1599</v>
      </c>
      <c r="F732" s="15">
        <v>-2600</v>
      </c>
      <c r="G732" t="s">
        <v>367</v>
      </c>
      <c r="H732" t="s">
        <v>497</v>
      </c>
      <c r="I732" t="s">
        <v>43</v>
      </c>
      <c r="J732">
        <f>VLOOKUP(B732,自助退!B:F,5,FALSE)</f>
        <v>2600</v>
      </c>
      <c r="K732" s="38" t="str">
        <f t="shared" si="11"/>
        <v/>
      </c>
    </row>
    <row r="733" spans="1:11" ht="14.25">
      <c r="A733" s="53">
        <v>42902.963912037034</v>
      </c>
      <c r="B733" s="15">
        <v>251059</v>
      </c>
      <c r="C733" t="s">
        <v>2212</v>
      </c>
      <c r="D733" t="s">
        <v>2213</v>
      </c>
      <c r="E733" t="s">
        <v>2214</v>
      </c>
      <c r="F733" s="15">
        <v>-935</v>
      </c>
      <c r="G733" t="s">
        <v>367</v>
      </c>
      <c r="H733" t="s">
        <v>576</v>
      </c>
      <c r="I733" t="s">
        <v>43</v>
      </c>
      <c r="J733">
        <f>VLOOKUP(B733,自助退!B:F,5,FALSE)</f>
        <v>935</v>
      </c>
      <c r="K733" s="38" t="str">
        <f t="shared" si="11"/>
        <v/>
      </c>
    </row>
    <row r="734" spans="1:11" ht="14.25">
      <c r="A734" s="53">
        <v>42903.046666666669</v>
      </c>
      <c r="B734" s="15">
        <v>251167</v>
      </c>
      <c r="C734" t="s">
        <v>2215</v>
      </c>
      <c r="D734" t="s">
        <v>2216</v>
      </c>
      <c r="E734" t="s">
        <v>2217</v>
      </c>
      <c r="F734" s="15">
        <v>-500</v>
      </c>
      <c r="G734" t="s">
        <v>367</v>
      </c>
      <c r="H734" t="s">
        <v>1427</v>
      </c>
      <c r="I734" t="s">
        <v>43</v>
      </c>
      <c r="J734">
        <f>VLOOKUP(B734,自助退!B:F,5,FALSE)</f>
        <v>500</v>
      </c>
      <c r="K734" s="38" t="str">
        <f t="shared" si="11"/>
        <v/>
      </c>
    </row>
    <row r="735" spans="1:11" ht="14.25">
      <c r="A735" s="53">
        <v>42903.289270833331</v>
      </c>
      <c r="B735" s="15">
        <v>251288</v>
      </c>
      <c r="C735" t="s">
        <v>2218</v>
      </c>
      <c r="D735" t="s">
        <v>999</v>
      </c>
      <c r="E735" t="s">
        <v>440</v>
      </c>
      <c r="F735" s="15">
        <v>-1</v>
      </c>
      <c r="G735" t="s">
        <v>367</v>
      </c>
      <c r="H735" t="s">
        <v>65</v>
      </c>
      <c r="I735" t="s">
        <v>43</v>
      </c>
      <c r="J735">
        <f>VLOOKUP(B735,自助退!B:F,5,FALSE)</f>
        <v>1</v>
      </c>
      <c r="K735" s="38" t="str">
        <f t="shared" si="11"/>
        <v/>
      </c>
    </row>
    <row r="736" spans="1:11" ht="14.25">
      <c r="A736" s="53">
        <v>42903.312581018516</v>
      </c>
      <c r="B736" s="15">
        <v>251352</v>
      </c>
      <c r="C736" t="s">
        <v>245</v>
      </c>
      <c r="D736" t="s">
        <v>2219</v>
      </c>
      <c r="E736" t="s">
        <v>2220</v>
      </c>
      <c r="F736" s="15">
        <v>-1800</v>
      </c>
      <c r="G736" t="s">
        <v>367</v>
      </c>
      <c r="H736" t="s">
        <v>436</v>
      </c>
      <c r="I736" t="s">
        <v>73</v>
      </c>
      <c r="J736">
        <f>VLOOKUP(B736,自助退!B:F,5,FALSE)</f>
        <v>1800</v>
      </c>
      <c r="K736" s="38" t="str">
        <f t="shared" si="11"/>
        <v/>
      </c>
    </row>
    <row r="737" spans="1:11" ht="14.25">
      <c r="A737" s="53">
        <v>42903.316793981481</v>
      </c>
      <c r="B737" s="15">
        <v>251387</v>
      </c>
      <c r="C737" t="s">
        <v>2221</v>
      </c>
      <c r="D737" t="s">
        <v>1598</v>
      </c>
      <c r="E737" t="s">
        <v>1599</v>
      </c>
      <c r="F737" s="15">
        <v>-3900</v>
      </c>
      <c r="G737" t="s">
        <v>367</v>
      </c>
      <c r="H737" t="s">
        <v>1427</v>
      </c>
      <c r="I737" t="s">
        <v>43</v>
      </c>
      <c r="J737">
        <f>VLOOKUP(B737,自助退!B:F,5,FALSE)</f>
        <v>3900</v>
      </c>
      <c r="K737" s="38" t="str">
        <f t="shared" si="11"/>
        <v/>
      </c>
    </row>
    <row r="738" spans="1:11" ht="14.25">
      <c r="A738" s="53">
        <v>42903.345393518517</v>
      </c>
      <c r="B738" s="15">
        <v>251845</v>
      </c>
      <c r="C738" t="s">
        <v>2222</v>
      </c>
      <c r="D738" t="s">
        <v>2223</v>
      </c>
      <c r="E738" t="s">
        <v>2224</v>
      </c>
      <c r="F738" s="15">
        <v>-192</v>
      </c>
      <c r="G738" t="s">
        <v>367</v>
      </c>
      <c r="H738" t="s">
        <v>429</v>
      </c>
      <c r="I738" t="s">
        <v>43</v>
      </c>
      <c r="J738">
        <f>VLOOKUP(B738,自助退!B:F,5,FALSE)</f>
        <v>192</v>
      </c>
      <c r="K738" s="38" t="str">
        <f t="shared" si="11"/>
        <v/>
      </c>
    </row>
    <row r="739" spans="1:11" ht="14.25">
      <c r="A739" s="53">
        <v>42903.355381944442</v>
      </c>
      <c r="B739" s="15">
        <v>252152</v>
      </c>
      <c r="C739" t="s">
        <v>2225</v>
      </c>
      <c r="D739" t="s">
        <v>2226</v>
      </c>
      <c r="E739" t="s">
        <v>2227</v>
      </c>
      <c r="F739" s="15">
        <v>-36</v>
      </c>
      <c r="G739" t="s">
        <v>367</v>
      </c>
      <c r="H739" t="s">
        <v>436</v>
      </c>
      <c r="I739" t="s">
        <v>43</v>
      </c>
      <c r="J739">
        <f>VLOOKUP(B739,自助退!B:F,5,FALSE)</f>
        <v>36</v>
      </c>
      <c r="K739" s="38" t="str">
        <f t="shared" si="11"/>
        <v/>
      </c>
    </row>
    <row r="740" spans="1:11" ht="14.25">
      <c r="A740" s="53">
        <v>42903.355925925927</v>
      </c>
      <c r="B740" s="15">
        <v>252163</v>
      </c>
      <c r="C740" t="s">
        <v>2228</v>
      </c>
      <c r="D740" t="s">
        <v>2229</v>
      </c>
      <c r="E740" t="s">
        <v>2230</v>
      </c>
      <c r="F740" s="15">
        <v>-500</v>
      </c>
      <c r="G740" t="s">
        <v>367</v>
      </c>
      <c r="H740" t="s">
        <v>504</v>
      </c>
      <c r="I740" t="s">
        <v>43</v>
      </c>
      <c r="J740">
        <f>VLOOKUP(B740,自助退!B:F,5,FALSE)</f>
        <v>500</v>
      </c>
      <c r="K740" s="38" t="str">
        <f t="shared" si="11"/>
        <v/>
      </c>
    </row>
    <row r="741" spans="1:11" ht="14.25">
      <c r="A741" s="53">
        <v>42903.360462962963</v>
      </c>
      <c r="B741" s="15">
        <v>252308</v>
      </c>
      <c r="C741" t="s">
        <v>2231</v>
      </c>
      <c r="D741" t="s">
        <v>2232</v>
      </c>
      <c r="E741" t="s">
        <v>2233</v>
      </c>
      <c r="F741" s="15">
        <v>-2000</v>
      </c>
      <c r="G741" t="s">
        <v>367</v>
      </c>
      <c r="H741" t="s">
        <v>455</v>
      </c>
      <c r="I741" t="s">
        <v>43</v>
      </c>
      <c r="J741">
        <f>VLOOKUP(B741,自助退!B:F,5,FALSE)</f>
        <v>2000</v>
      </c>
      <c r="K741" s="38" t="str">
        <f t="shared" si="11"/>
        <v/>
      </c>
    </row>
    <row r="742" spans="1:11" ht="14.25">
      <c r="A742" s="53">
        <v>42903.369872685187</v>
      </c>
      <c r="B742" s="15">
        <v>252643</v>
      </c>
      <c r="C742" t="s">
        <v>2234</v>
      </c>
      <c r="D742" t="s">
        <v>2235</v>
      </c>
      <c r="E742" t="s">
        <v>2236</v>
      </c>
      <c r="F742" s="15">
        <v>-96</v>
      </c>
      <c r="G742" t="s">
        <v>367</v>
      </c>
      <c r="H742" t="s">
        <v>562</v>
      </c>
      <c r="I742" t="s">
        <v>43</v>
      </c>
      <c r="J742">
        <f>VLOOKUP(B742,自助退!B:F,5,FALSE)</f>
        <v>96</v>
      </c>
      <c r="K742" s="38" t="str">
        <f t="shared" si="11"/>
        <v/>
      </c>
    </row>
    <row r="743" spans="1:11" ht="14.25">
      <c r="A743" s="53">
        <v>42903.372789351852</v>
      </c>
      <c r="B743" s="15">
        <v>252742</v>
      </c>
      <c r="C743" t="s">
        <v>2237</v>
      </c>
      <c r="D743" t="s">
        <v>2238</v>
      </c>
      <c r="E743" t="s">
        <v>2239</v>
      </c>
      <c r="F743" s="15">
        <v>-276</v>
      </c>
      <c r="G743" t="s">
        <v>367</v>
      </c>
      <c r="H743" t="s">
        <v>653</v>
      </c>
      <c r="I743" t="s">
        <v>43</v>
      </c>
      <c r="J743">
        <f>VLOOKUP(B743,自助退!B:F,5,FALSE)</f>
        <v>276</v>
      </c>
      <c r="K743" s="38" t="str">
        <f t="shared" si="11"/>
        <v/>
      </c>
    </row>
    <row r="744" spans="1:11" ht="14.25">
      <c r="A744" s="53">
        <v>42903.389861111114</v>
      </c>
      <c r="B744" s="15">
        <v>253450</v>
      </c>
      <c r="C744" t="s">
        <v>2240</v>
      </c>
      <c r="D744" t="s">
        <v>660</v>
      </c>
      <c r="E744" t="s">
        <v>661</v>
      </c>
      <c r="F744" s="15">
        <v>-2000</v>
      </c>
      <c r="G744" t="s">
        <v>367</v>
      </c>
      <c r="H744" t="s">
        <v>486</v>
      </c>
      <c r="I744" t="s">
        <v>43</v>
      </c>
      <c r="J744">
        <f>VLOOKUP(B744,自助退!B:F,5,FALSE)</f>
        <v>2000</v>
      </c>
      <c r="K744" s="38" t="str">
        <f t="shared" si="11"/>
        <v/>
      </c>
    </row>
    <row r="745" spans="1:11" ht="14.25">
      <c r="A745" s="53">
        <v>42903.398472222223</v>
      </c>
      <c r="B745" s="15">
        <v>253783</v>
      </c>
      <c r="D745" t="s">
        <v>2241</v>
      </c>
      <c r="E745" t="s">
        <v>2242</v>
      </c>
      <c r="F745" s="15">
        <v>-500</v>
      </c>
      <c r="G745" t="s">
        <v>367</v>
      </c>
      <c r="H745" t="s">
        <v>562</v>
      </c>
      <c r="I745" t="s">
        <v>73</v>
      </c>
      <c r="J745">
        <f>VLOOKUP(B745,自助退!B:F,5,FALSE)</f>
        <v>500</v>
      </c>
      <c r="K745" s="38" t="str">
        <f t="shared" si="11"/>
        <v/>
      </c>
    </row>
    <row r="746" spans="1:11" ht="14.25">
      <c r="A746" s="53">
        <v>42903.402696759258</v>
      </c>
      <c r="B746" s="15">
        <v>253962</v>
      </c>
      <c r="C746" t="s">
        <v>2243</v>
      </c>
      <c r="D746" t="s">
        <v>2244</v>
      </c>
      <c r="E746" t="s">
        <v>2245</v>
      </c>
      <c r="F746" s="15">
        <v>-832</v>
      </c>
      <c r="G746" t="s">
        <v>367</v>
      </c>
      <c r="H746" t="s">
        <v>459</v>
      </c>
      <c r="I746" t="s">
        <v>43</v>
      </c>
      <c r="J746">
        <f>VLOOKUP(B746,自助退!B:F,5,FALSE)</f>
        <v>832</v>
      </c>
      <c r="K746" s="38" t="str">
        <f t="shared" si="11"/>
        <v/>
      </c>
    </row>
    <row r="747" spans="1:11" ht="14.25">
      <c r="A747" s="53">
        <v>42903.405104166668</v>
      </c>
      <c r="B747" s="15">
        <v>254064</v>
      </c>
      <c r="C747" t="s">
        <v>2246</v>
      </c>
      <c r="D747" t="s">
        <v>2247</v>
      </c>
      <c r="E747" t="s">
        <v>2248</v>
      </c>
      <c r="F747" s="15">
        <v>-500</v>
      </c>
      <c r="G747" t="s">
        <v>367</v>
      </c>
      <c r="H747" t="s">
        <v>504</v>
      </c>
      <c r="I747" t="s">
        <v>43</v>
      </c>
      <c r="J747">
        <f>VLOOKUP(B747,自助退!B:F,5,FALSE)</f>
        <v>500</v>
      </c>
      <c r="K747" s="38" t="str">
        <f t="shared" si="11"/>
        <v/>
      </c>
    </row>
    <row r="748" spans="1:11" ht="14.25">
      <c r="A748" s="53">
        <v>42903.407118055555</v>
      </c>
      <c r="B748" s="15">
        <v>254140</v>
      </c>
      <c r="C748" t="s">
        <v>2249</v>
      </c>
      <c r="D748" t="s">
        <v>2250</v>
      </c>
      <c r="E748" t="s">
        <v>2251</v>
      </c>
      <c r="F748" s="15">
        <v>-794</v>
      </c>
      <c r="G748" t="s">
        <v>367</v>
      </c>
      <c r="H748" t="s">
        <v>432</v>
      </c>
      <c r="I748" t="s">
        <v>43</v>
      </c>
      <c r="J748">
        <f>VLOOKUP(B748,自助退!B:F,5,FALSE)</f>
        <v>794</v>
      </c>
      <c r="K748" s="38" t="str">
        <f t="shared" si="11"/>
        <v/>
      </c>
    </row>
    <row r="749" spans="1:11" ht="14.25">
      <c r="A749" s="53">
        <v>42903.410115740742</v>
      </c>
      <c r="B749" s="15">
        <v>254253</v>
      </c>
      <c r="C749" t="s">
        <v>2252</v>
      </c>
      <c r="D749" t="s">
        <v>2253</v>
      </c>
      <c r="E749" t="s">
        <v>2254</v>
      </c>
      <c r="F749" s="15">
        <v>-4000</v>
      </c>
      <c r="G749" t="s">
        <v>367</v>
      </c>
      <c r="H749" t="s">
        <v>483</v>
      </c>
      <c r="I749" t="s">
        <v>43</v>
      </c>
      <c r="J749">
        <f>VLOOKUP(B749,自助退!B:F,5,FALSE)</f>
        <v>4000</v>
      </c>
      <c r="K749" s="38" t="str">
        <f t="shared" si="11"/>
        <v/>
      </c>
    </row>
    <row r="750" spans="1:11" ht="14.25">
      <c r="A750" s="53">
        <v>42903.411087962966</v>
      </c>
      <c r="B750" s="15">
        <v>254281</v>
      </c>
      <c r="D750" t="s">
        <v>2255</v>
      </c>
      <c r="E750" t="s">
        <v>327</v>
      </c>
      <c r="F750" s="15">
        <v>-164</v>
      </c>
      <c r="G750" t="s">
        <v>367</v>
      </c>
      <c r="H750" t="s">
        <v>279</v>
      </c>
      <c r="I750" t="s">
        <v>73</v>
      </c>
      <c r="J750">
        <f>VLOOKUP(B750,自助退!B:F,5,FALSE)</f>
        <v>164</v>
      </c>
      <c r="K750" s="38" t="str">
        <f t="shared" si="11"/>
        <v/>
      </c>
    </row>
    <row r="751" spans="1:11" ht="14.25">
      <c r="A751" s="53">
        <v>42903.416851851849</v>
      </c>
      <c r="B751" s="15">
        <v>254543</v>
      </c>
      <c r="C751" t="s">
        <v>2256</v>
      </c>
      <c r="D751" t="s">
        <v>2257</v>
      </c>
      <c r="E751" t="s">
        <v>2258</v>
      </c>
      <c r="F751" s="15">
        <v>-830</v>
      </c>
      <c r="G751" t="s">
        <v>367</v>
      </c>
      <c r="H751" t="s">
        <v>469</v>
      </c>
      <c r="I751" t="s">
        <v>43</v>
      </c>
      <c r="J751">
        <f>VLOOKUP(B751,自助退!B:F,5,FALSE)</f>
        <v>830</v>
      </c>
      <c r="K751" s="38" t="str">
        <f t="shared" si="11"/>
        <v/>
      </c>
    </row>
    <row r="752" spans="1:11" ht="14.25">
      <c r="A752" s="53">
        <v>42903.431909722225</v>
      </c>
      <c r="B752" s="15">
        <v>255058</v>
      </c>
      <c r="C752" t="s">
        <v>2259</v>
      </c>
      <c r="D752" t="s">
        <v>109</v>
      </c>
      <c r="E752" t="s">
        <v>92</v>
      </c>
      <c r="F752" s="15">
        <v>-1200</v>
      </c>
      <c r="G752" t="s">
        <v>367</v>
      </c>
      <c r="H752" t="s">
        <v>443</v>
      </c>
      <c r="I752" t="s">
        <v>43</v>
      </c>
      <c r="J752">
        <f>VLOOKUP(B752,自助退!B:F,5,FALSE)</f>
        <v>1200</v>
      </c>
      <c r="K752" s="38" t="str">
        <f t="shared" si="11"/>
        <v/>
      </c>
    </row>
    <row r="753" spans="1:11" ht="14.25">
      <c r="A753" s="53">
        <v>42903.442546296297</v>
      </c>
      <c r="B753" s="15">
        <v>255400</v>
      </c>
      <c r="C753" t="s">
        <v>2260</v>
      </c>
      <c r="D753" t="s">
        <v>2045</v>
      </c>
      <c r="E753" t="s">
        <v>2046</v>
      </c>
      <c r="F753" s="15">
        <v>-609</v>
      </c>
      <c r="G753" t="s">
        <v>367</v>
      </c>
      <c r="H753" t="s">
        <v>497</v>
      </c>
      <c r="I753" t="s">
        <v>43</v>
      </c>
      <c r="J753">
        <f>VLOOKUP(B753,自助退!B:F,5,FALSE)</f>
        <v>609</v>
      </c>
      <c r="K753" s="38" t="str">
        <f t="shared" si="11"/>
        <v/>
      </c>
    </row>
    <row r="754" spans="1:11" ht="14.25">
      <c r="A754" s="53">
        <v>42903.457048611112</v>
      </c>
      <c r="B754" s="15">
        <v>255899</v>
      </c>
      <c r="D754" t="s">
        <v>2261</v>
      </c>
      <c r="E754" t="s">
        <v>2262</v>
      </c>
      <c r="F754" s="15">
        <v>-194</v>
      </c>
      <c r="G754" t="s">
        <v>367</v>
      </c>
      <c r="H754" t="s">
        <v>422</v>
      </c>
      <c r="I754" t="s">
        <v>73</v>
      </c>
      <c r="J754">
        <f>VLOOKUP(B754,自助退!B:F,5,FALSE)</f>
        <v>194</v>
      </c>
      <c r="K754" s="38" t="str">
        <f t="shared" si="11"/>
        <v/>
      </c>
    </row>
    <row r="755" spans="1:11" ht="14.25">
      <c r="A755" s="53">
        <v>42903.457916666666</v>
      </c>
      <c r="B755" s="15">
        <v>255916</v>
      </c>
      <c r="C755" t="s">
        <v>2263</v>
      </c>
      <c r="D755" t="s">
        <v>2264</v>
      </c>
      <c r="E755" t="s">
        <v>2265</v>
      </c>
      <c r="F755" s="15">
        <v>-500</v>
      </c>
      <c r="G755" t="s">
        <v>367</v>
      </c>
      <c r="H755" t="s">
        <v>504</v>
      </c>
      <c r="I755" t="s">
        <v>43</v>
      </c>
      <c r="J755">
        <f>VLOOKUP(B755,自助退!B:F,5,FALSE)</f>
        <v>500</v>
      </c>
      <c r="K755" s="38" t="str">
        <f t="shared" si="11"/>
        <v/>
      </c>
    </row>
    <row r="756" spans="1:11" ht="14.25">
      <c r="A756" s="53">
        <v>42903.46365740741</v>
      </c>
      <c r="B756" s="15">
        <v>256099</v>
      </c>
      <c r="C756" t="s">
        <v>2266</v>
      </c>
      <c r="D756" t="s">
        <v>2267</v>
      </c>
      <c r="E756" t="s">
        <v>2268</v>
      </c>
      <c r="F756" s="15">
        <v>-396</v>
      </c>
      <c r="G756" t="s">
        <v>367</v>
      </c>
      <c r="H756" t="s">
        <v>483</v>
      </c>
      <c r="I756" t="s">
        <v>43</v>
      </c>
      <c r="J756">
        <f>VLOOKUP(B756,自助退!B:F,5,FALSE)</f>
        <v>396</v>
      </c>
      <c r="K756" s="38" t="str">
        <f t="shared" si="11"/>
        <v/>
      </c>
    </row>
    <row r="757" spans="1:11" ht="14.25">
      <c r="A757" s="53">
        <v>42903.467847222222</v>
      </c>
      <c r="B757" s="15">
        <v>256226</v>
      </c>
      <c r="C757" t="s">
        <v>2269</v>
      </c>
      <c r="D757" t="s">
        <v>2270</v>
      </c>
      <c r="E757" t="s">
        <v>2271</v>
      </c>
      <c r="F757" s="15">
        <v>-731</v>
      </c>
      <c r="G757" t="s">
        <v>367</v>
      </c>
      <c r="H757" t="s">
        <v>443</v>
      </c>
      <c r="I757" t="s">
        <v>43</v>
      </c>
      <c r="J757">
        <f>VLOOKUP(B757,自助退!B:F,5,FALSE)</f>
        <v>731</v>
      </c>
      <c r="K757" s="38" t="str">
        <f t="shared" si="11"/>
        <v/>
      </c>
    </row>
    <row r="758" spans="1:11" ht="14.25">
      <c r="A758" s="53">
        <v>42903.469351851854</v>
      </c>
      <c r="B758" s="15">
        <v>256256</v>
      </c>
      <c r="C758" t="s">
        <v>2272</v>
      </c>
      <c r="D758" t="s">
        <v>2273</v>
      </c>
      <c r="E758" t="s">
        <v>2274</v>
      </c>
      <c r="F758" s="15">
        <v>-500</v>
      </c>
      <c r="G758" t="s">
        <v>367</v>
      </c>
      <c r="H758" t="s">
        <v>459</v>
      </c>
      <c r="I758" t="s">
        <v>43</v>
      </c>
      <c r="J758">
        <f>VLOOKUP(B758,自助退!B:F,5,FALSE)</f>
        <v>500</v>
      </c>
      <c r="K758" s="38" t="str">
        <f t="shared" si="11"/>
        <v/>
      </c>
    </row>
    <row r="759" spans="1:11" ht="14.25">
      <c r="A759" s="53">
        <v>42903.480868055558</v>
      </c>
      <c r="B759" s="15">
        <v>256551</v>
      </c>
      <c r="D759" t="s">
        <v>2275</v>
      </c>
      <c r="E759" t="s">
        <v>2276</v>
      </c>
      <c r="F759" s="15">
        <v>-300</v>
      </c>
      <c r="G759" t="s">
        <v>367</v>
      </c>
      <c r="H759" t="s">
        <v>469</v>
      </c>
      <c r="I759" t="s">
        <v>73</v>
      </c>
      <c r="J759">
        <f>VLOOKUP(B759,自助退!B:F,5,FALSE)</f>
        <v>300</v>
      </c>
      <c r="K759" s="38" t="str">
        <f t="shared" si="11"/>
        <v/>
      </c>
    </row>
    <row r="760" spans="1:11" ht="14.25">
      <c r="A760" s="53">
        <v>42903.48605324074</v>
      </c>
      <c r="B760" s="15">
        <v>256678</v>
      </c>
      <c r="D760" t="s">
        <v>2277</v>
      </c>
      <c r="E760" t="s">
        <v>2278</v>
      </c>
      <c r="F760" s="15">
        <v>-107</v>
      </c>
      <c r="G760" t="s">
        <v>367</v>
      </c>
      <c r="H760" t="s">
        <v>486</v>
      </c>
      <c r="I760" t="s">
        <v>73</v>
      </c>
      <c r="J760">
        <f>VLOOKUP(B760,自助退!B:F,5,FALSE)</f>
        <v>107</v>
      </c>
      <c r="K760" s="38" t="str">
        <f t="shared" si="11"/>
        <v/>
      </c>
    </row>
    <row r="761" spans="1:11" ht="14.25">
      <c r="A761" s="53">
        <v>42903.486319444448</v>
      </c>
      <c r="B761" s="15">
        <v>256690</v>
      </c>
      <c r="C761" t="s">
        <v>2279</v>
      </c>
      <c r="D761" t="s">
        <v>2280</v>
      </c>
      <c r="E761" t="s">
        <v>337</v>
      </c>
      <c r="F761" s="15">
        <v>-3000</v>
      </c>
      <c r="G761" t="s">
        <v>367</v>
      </c>
      <c r="H761" t="s">
        <v>504</v>
      </c>
      <c r="I761" t="s">
        <v>43</v>
      </c>
      <c r="J761">
        <f>VLOOKUP(B761,自助退!B:F,5,FALSE)</f>
        <v>3000</v>
      </c>
      <c r="K761" s="38" t="str">
        <f t="shared" si="11"/>
        <v/>
      </c>
    </row>
    <row r="762" spans="1:11" ht="14.25">
      <c r="A762" s="53">
        <v>42903.486724537041</v>
      </c>
      <c r="B762" s="15">
        <v>256697</v>
      </c>
      <c r="C762" t="s">
        <v>2281</v>
      </c>
      <c r="D762" t="s">
        <v>2282</v>
      </c>
      <c r="E762" t="s">
        <v>2283</v>
      </c>
      <c r="F762" s="15">
        <v>-104</v>
      </c>
      <c r="G762" t="s">
        <v>367</v>
      </c>
      <c r="H762" t="s">
        <v>576</v>
      </c>
      <c r="I762" t="s">
        <v>43</v>
      </c>
      <c r="J762">
        <f>VLOOKUP(B762,自助退!B:F,5,FALSE)</f>
        <v>104</v>
      </c>
      <c r="K762" s="38" t="str">
        <f t="shared" si="11"/>
        <v/>
      </c>
    </row>
    <row r="763" spans="1:11" ht="14.25">
      <c r="A763" s="53">
        <v>42903.487870370373</v>
      </c>
      <c r="B763" s="15">
        <v>256720</v>
      </c>
      <c r="C763" t="s">
        <v>2284</v>
      </c>
      <c r="D763" t="s">
        <v>2285</v>
      </c>
      <c r="E763" t="s">
        <v>2286</v>
      </c>
      <c r="F763" s="15">
        <v>-800</v>
      </c>
      <c r="G763" t="s">
        <v>367</v>
      </c>
      <c r="H763" t="s">
        <v>424</v>
      </c>
      <c r="I763" t="s">
        <v>43</v>
      </c>
      <c r="J763">
        <f>VLOOKUP(B763,自助退!B:F,5,FALSE)</f>
        <v>800</v>
      </c>
      <c r="K763" s="38" t="str">
        <f t="shared" si="11"/>
        <v/>
      </c>
    </row>
    <row r="764" spans="1:11" ht="14.25">
      <c r="A764" s="53">
        <v>42903.4999537037</v>
      </c>
      <c r="B764" s="15">
        <v>256922</v>
      </c>
      <c r="C764" t="s">
        <v>2287</v>
      </c>
      <c r="D764" t="s">
        <v>2288</v>
      </c>
      <c r="E764" t="s">
        <v>2289</v>
      </c>
      <c r="F764" s="15">
        <v>-342</v>
      </c>
      <c r="G764" t="s">
        <v>367</v>
      </c>
      <c r="H764" t="s">
        <v>459</v>
      </c>
      <c r="I764" t="s">
        <v>43</v>
      </c>
      <c r="J764">
        <f>VLOOKUP(B764,自助退!B:F,5,FALSE)</f>
        <v>342</v>
      </c>
      <c r="K764" s="38" t="str">
        <f t="shared" si="11"/>
        <v/>
      </c>
    </row>
    <row r="765" spans="1:11" ht="14.25">
      <c r="A765" s="53">
        <v>42903.507615740738</v>
      </c>
      <c r="B765" s="15">
        <v>257022</v>
      </c>
      <c r="C765" t="s">
        <v>2290</v>
      </c>
      <c r="D765" t="s">
        <v>2291</v>
      </c>
      <c r="E765" t="s">
        <v>2292</v>
      </c>
      <c r="F765" s="15">
        <v>-350</v>
      </c>
      <c r="G765" t="s">
        <v>367</v>
      </c>
      <c r="H765" t="s">
        <v>478</v>
      </c>
      <c r="I765" t="s">
        <v>43</v>
      </c>
      <c r="J765">
        <f>VLOOKUP(B765,自助退!B:F,5,FALSE)</f>
        <v>350</v>
      </c>
      <c r="K765" s="38" t="str">
        <f t="shared" si="11"/>
        <v/>
      </c>
    </row>
    <row r="766" spans="1:11" ht="14.25">
      <c r="A766" s="53">
        <v>42903.527037037034</v>
      </c>
      <c r="B766" s="15">
        <v>257205</v>
      </c>
      <c r="C766" t="s">
        <v>2293</v>
      </c>
      <c r="D766" t="s">
        <v>1665</v>
      </c>
      <c r="E766" t="s">
        <v>1666</v>
      </c>
      <c r="F766" s="15">
        <v>-3900</v>
      </c>
      <c r="G766" t="s">
        <v>367</v>
      </c>
      <c r="H766" t="s">
        <v>483</v>
      </c>
      <c r="I766" t="s">
        <v>43</v>
      </c>
      <c r="J766">
        <f>VLOOKUP(B766,自助退!B:F,5,FALSE)</f>
        <v>3900</v>
      </c>
      <c r="K766" s="38" t="str">
        <f t="shared" si="11"/>
        <v/>
      </c>
    </row>
    <row r="767" spans="1:11" ht="14.25">
      <c r="A767" s="53">
        <v>42903.563298611109</v>
      </c>
      <c r="B767" s="15">
        <v>257358</v>
      </c>
      <c r="C767" t="s">
        <v>2294</v>
      </c>
      <c r="D767" t="s">
        <v>2295</v>
      </c>
      <c r="E767" t="s">
        <v>2296</v>
      </c>
      <c r="F767" s="15">
        <v>-5000</v>
      </c>
      <c r="G767" t="s">
        <v>367</v>
      </c>
      <c r="H767" t="s">
        <v>483</v>
      </c>
      <c r="I767" t="s">
        <v>43</v>
      </c>
      <c r="J767">
        <f>VLOOKUP(B767,自助退!B:F,5,FALSE)</f>
        <v>5000</v>
      </c>
      <c r="K767" s="38" t="str">
        <f t="shared" si="11"/>
        <v/>
      </c>
    </row>
    <row r="768" spans="1:11" ht="14.25">
      <c r="A768" s="53">
        <v>42903.589224537034</v>
      </c>
      <c r="B768" s="15">
        <v>257509</v>
      </c>
      <c r="C768" t="s">
        <v>2297</v>
      </c>
      <c r="D768" t="s">
        <v>2298</v>
      </c>
      <c r="E768" t="s">
        <v>2299</v>
      </c>
      <c r="F768" s="15">
        <v>-539</v>
      </c>
      <c r="G768" t="s">
        <v>367</v>
      </c>
      <c r="H768" t="s">
        <v>738</v>
      </c>
      <c r="I768" t="s">
        <v>43</v>
      </c>
      <c r="J768">
        <f>VLOOKUP(B768,自助退!B:F,5,FALSE)</f>
        <v>539</v>
      </c>
      <c r="K768" s="38" t="str">
        <f t="shared" si="11"/>
        <v/>
      </c>
    </row>
    <row r="769" spans="1:11" ht="14.25">
      <c r="A769" s="53">
        <v>42903.596736111111</v>
      </c>
      <c r="B769" s="15">
        <v>257646</v>
      </c>
      <c r="C769" t="s">
        <v>2300</v>
      </c>
      <c r="D769" t="s">
        <v>2301</v>
      </c>
      <c r="E769" t="s">
        <v>2302</v>
      </c>
      <c r="F769" s="15">
        <v>-1000</v>
      </c>
      <c r="G769" t="s">
        <v>367</v>
      </c>
      <c r="H769" t="s">
        <v>448</v>
      </c>
      <c r="I769" t="s">
        <v>43</v>
      </c>
      <c r="J769">
        <f>VLOOKUP(B769,自助退!B:F,5,FALSE)</f>
        <v>1000</v>
      </c>
      <c r="K769" s="38" t="str">
        <f t="shared" si="11"/>
        <v/>
      </c>
    </row>
    <row r="770" spans="1:11" ht="14.25">
      <c r="A770" s="53">
        <v>42903.60796296296</v>
      </c>
      <c r="B770" s="15">
        <v>257904</v>
      </c>
      <c r="C770" t="s">
        <v>2303</v>
      </c>
      <c r="D770" t="s">
        <v>2304</v>
      </c>
      <c r="E770" t="s">
        <v>2305</v>
      </c>
      <c r="F770" s="15">
        <v>-169</v>
      </c>
      <c r="G770" t="s">
        <v>367</v>
      </c>
      <c r="H770" t="s">
        <v>478</v>
      </c>
      <c r="I770" t="s">
        <v>43</v>
      </c>
      <c r="J770">
        <f>VLOOKUP(B770,自助退!B:F,5,FALSE)</f>
        <v>169</v>
      </c>
      <c r="K770" s="38" t="str">
        <f t="shared" si="11"/>
        <v/>
      </c>
    </row>
    <row r="771" spans="1:11" ht="14.25">
      <c r="A771" s="53">
        <v>42903.611620370371</v>
      </c>
      <c r="B771" s="15">
        <v>257957</v>
      </c>
      <c r="C771" t="s">
        <v>2306</v>
      </c>
      <c r="D771" t="s">
        <v>2307</v>
      </c>
      <c r="E771" t="s">
        <v>2308</v>
      </c>
      <c r="F771" s="15">
        <v>-138</v>
      </c>
      <c r="G771" t="s">
        <v>367</v>
      </c>
      <c r="H771" t="s">
        <v>478</v>
      </c>
      <c r="I771" t="s">
        <v>43</v>
      </c>
      <c r="J771">
        <f>VLOOKUP(B771,自助退!B:F,5,FALSE)</f>
        <v>138</v>
      </c>
      <c r="K771" s="38" t="str">
        <f t="shared" ref="K771:K834" si="12">IF(F771=J771*-1,"",1)</f>
        <v/>
      </c>
    </row>
    <row r="772" spans="1:11" ht="14.25">
      <c r="A772" s="53">
        <v>42903.62572916667</v>
      </c>
      <c r="B772" s="15">
        <v>258234</v>
      </c>
      <c r="C772" t="s">
        <v>2309</v>
      </c>
      <c r="D772" t="s">
        <v>1208</v>
      </c>
      <c r="E772" t="s">
        <v>1209</v>
      </c>
      <c r="F772" s="15">
        <v>-9052</v>
      </c>
      <c r="G772" t="s">
        <v>367</v>
      </c>
      <c r="H772" t="s">
        <v>497</v>
      </c>
      <c r="I772" t="s">
        <v>43</v>
      </c>
      <c r="J772">
        <f>VLOOKUP(B772,自助退!B:F,5,FALSE)</f>
        <v>9052</v>
      </c>
      <c r="K772" s="38" t="str">
        <f t="shared" si="12"/>
        <v/>
      </c>
    </row>
    <row r="773" spans="1:11" ht="14.25">
      <c r="A773" s="53">
        <v>42903.655601851853</v>
      </c>
      <c r="B773" s="15">
        <v>258767</v>
      </c>
      <c r="C773" t="s">
        <v>2310</v>
      </c>
      <c r="D773" t="s">
        <v>2311</v>
      </c>
      <c r="E773" t="s">
        <v>2312</v>
      </c>
      <c r="F773" s="15">
        <v>-900</v>
      </c>
      <c r="G773" t="s">
        <v>367</v>
      </c>
      <c r="H773" t="s">
        <v>443</v>
      </c>
      <c r="I773" t="s">
        <v>43</v>
      </c>
      <c r="J773">
        <f>VLOOKUP(B773,自助退!B:F,5,FALSE)</f>
        <v>900</v>
      </c>
      <c r="K773" s="38" t="str">
        <f t="shared" si="12"/>
        <v/>
      </c>
    </row>
    <row r="774" spans="1:11" ht="14.25">
      <c r="A774" s="53">
        <v>42903.717106481483</v>
      </c>
      <c r="B774" s="15">
        <v>259480</v>
      </c>
      <c r="C774" t="s">
        <v>2313</v>
      </c>
      <c r="D774" t="s">
        <v>2314</v>
      </c>
      <c r="E774" t="s">
        <v>2315</v>
      </c>
      <c r="F774" s="15">
        <v>-41</v>
      </c>
      <c r="G774" t="s">
        <v>367</v>
      </c>
      <c r="H774" t="s">
        <v>469</v>
      </c>
      <c r="I774" t="s">
        <v>43</v>
      </c>
      <c r="J774">
        <f>VLOOKUP(B774,自助退!B:F,5,FALSE)</f>
        <v>41</v>
      </c>
      <c r="K774" s="38" t="str">
        <f t="shared" si="12"/>
        <v/>
      </c>
    </row>
    <row r="775" spans="1:11" ht="14.25">
      <c r="A775" s="53">
        <v>42903.724641203706</v>
      </c>
      <c r="B775" s="15">
        <v>259532</v>
      </c>
      <c r="C775" t="s">
        <v>2316</v>
      </c>
      <c r="D775" t="s">
        <v>1054</v>
      </c>
      <c r="E775" t="s">
        <v>1055</v>
      </c>
      <c r="F775" s="15">
        <v>-1694</v>
      </c>
      <c r="G775" t="s">
        <v>367</v>
      </c>
      <c r="H775" t="s">
        <v>469</v>
      </c>
      <c r="I775" t="s">
        <v>43</v>
      </c>
      <c r="J775">
        <f>VLOOKUP(B775,自助退!B:F,5,FALSE)</f>
        <v>1694</v>
      </c>
      <c r="K775" s="38" t="str">
        <f t="shared" si="12"/>
        <v/>
      </c>
    </row>
    <row r="776" spans="1:11" ht="14.25">
      <c r="A776" s="53">
        <v>42903.738680555558</v>
      </c>
      <c r="B776" s="15">
        <v>259589</v>
      </c>
      <c r="C776" t="s">
        <v>2317</v>
      </c>
      <c r="D776" t="s">
        <v>2318</v>
      </c>
      <c r="E776" t="s">
        <v>2319</v>
      </c>
      <c r="F776" s="15">
        <v>-274</v>
      </c>
      <c r="G776" t="s">
        <v>367</v>
      </c>
      <c r="H776" t="s">
        <v>486</v>
      </c>
      <c r="I776" t="s">
        <v>43</v>
      </c>
      <c r="J776">
        <f>VLOOKUP(B776,自助退!B:F,5,FALSE)</f>
        <v>274</v>
      </c>
      <c r="K776" s="38" t="str">
        <f t="shared" si="12"/>
        <v/>
      </c>
    </row>
    <row r="777" spans="1:11" ht="14.25">
      <c r="A777" s="53">
        <v>42903.768043981479</v>
      </c>
      <c r="B777" s="15">
        <v>259660</v>
      </c>
      <c r="C777" t="s">
        <v>2320</v>
      </c>
      <c r="D777" t="s">
        <v>2321</v>
      </c>
      <c r="E777" t="s">
        <v>2322</v>
      </c>
      <c r="F777" s="15">
        <v>-8000</v>
      </c>
      <c r="G777" t="s">
        <v>367</v>
      </c>
      <c r="H777" t="s">
        <v>497</v>
      </c>
      <c r="I777" t="s">
        <v>43</v>
      </c>
      <c r="J777">
        <f>VLOOKUP(B777,自助退!B:F,5,FALSE)</f>
        <v>8000</v>
      </c>
      <c r="K777" s="38" t="str">
        <f t="shared" si="12"/>
        <v/>
      </c>
    </row>
    <row r="778" spans="1:11" ht="14.25">
      <c r="A778" s="53">
        <v>42903.845810185187</v>
      </c>
      <c r="B778" s="15">
        <v>259827</v>
      </c>
      <c r="C778" t="s">
        <v>2323</v>
      </c>
      <c r="D778" t="s">
        <v>2324</v>
      </c>
      <c r="E778" t="s">
        <v>2325</v>
      </c>
      <c r="F778" s="15">
        <v>-5000</v>
      </c>
      <c r="G778" t="s">
        <v>367</v>
      </c>
      <c r="H778" t="s">
        <v>483</v>
      </c>
      <c r="I778" t="s">
        <v>43</v>
      </c>
      <c r="J778">
        <f>VLOOKUP(B778,自助退!B:F,5,FALSE)</f>
        <v>5000</v>
      </c>
      <c r="K778" s="38" t="str">
        <f t="shared" si="12"/>
        <v/>
      </c>
    </row>
    <row r="779" spans="1:11" ht="14.25">
      <c r="A779" s="53">
        <v>42903.862083333333</v>
      </c>
      <c r="B779" s="15">
        <v>259865</v>
      </c>
      <c r="C779" t="s">
        <v>2326</v>
      </c>
      <c r="D779" t="s">
        <v>2327</v>
      </c>
      <c r="E779" t="s">
        <v>2328</v>
      </c>
      <c r="F779" s="15">
        <v>-90</v>
      </c>
      <c r="G779" t="s">
        <v>367</v>
      </c>
      <c r="H779" t="s">
        <v>478</v>
      </c>
      <c r="I779" t="s">
        <v>43</v>
      </c>
      <c r="J779">
        <f>VLOOKUP(B779,自助退!B:F,5,FALSE)</f>
        <v>90</v>
      </c>
      <c r="K779" s="38" t="str">
        <f t="shared" si="12"/>
        <v/>
      </c>
    </row>
    <row r="780" spans="1:11" ht="14.25">
      <c r="A780" s="53">
        <v>42904.318287037036</v>
      </c>
      <c r="B780" s="15">
        <v>260394</v>
      </c>
      <c r="C780" t="s">
        <v>245</v>
      </c>
      <c r="D780" t="s">
        <v>999</v>
      </c>
      <c r="E780" t="s">
        <v>440</v>
      </c>
      <c r="F780" s="15">
        <v>-10</v>
      </c>
      <c r="G780" t="s">
        <v>367</v>
      </c>
      <c r="H780" t="s">
        <v>486</v>
      </c>
      <c r="I780" t="s">
        <v>73</v>
      </c>
      <c r="J780">
        <f>VLOOKUP(B780,自助退!B:F,5,FALSE)</f>
        <v>10</v>
      </c>
      <c r="K780" s="38" t="str">
        <f t="shared" si="12"/>
        <v/>
      </c>
    </row>
    <row r="781" spans="1:11" ht="14.25">
      <c r="A781" s="53">
        <v>42904.318645833337</v>
      </c>
      <c r="B781" s="15">
        <v>260396</v>
      </c>
      <c r="C781" t="s">
        <v>245</v>
      </c>
      <c r="D781" t="s">
        <v>999</v>
      </c>
      <c r="E781" t="s">
        <v>440</v>
      </c>
      <c r="F781" s="15">
        <v>-10</v>
      </c>
      <c r="G781" t="s">
        <v>367</v>
      </c>
      <c r="H781" t="s">
        <v>486</v>
      </c>
      <c r="I781" t="s">
        <v>73</v>
      </c>
      <c r="J781">
        <f>VLOOKUP(B781,自助退!B:F,5,FALSE)</f>
        <v>10</v>
      </c>
      <c r="K781" s="38" t="str">
        <f t="shared" si="12"/>
        <v/>
      </c>
    </row>
    <row r="782" spans="1:11" ht="14.25">
      <c r="A782" s="53">
        <v>42904.355405092596</v>
      </c>
      <c r="B782" s="15">
        <v>260528</v>
      </c>
      <c r="C782" t="s">
        <v>2329</v>
      </c>
      <c r="D782" t="s">
        <v>1665</v>
      </c>
      <c r="E782" t="s">
        <v>1666</v>
      </c>
      <c r="F782" s="15">
        <v>-3900</v>
      </c>
      <c r="G782" t="s">
        <v>367</v>
      </c>
      <c r="H782" t="s">
        <v>483</v>
      </c>
      <c r="I782" t="s">
        <v>43</v>
      </c>
      <c r="J782">
        <f>VLOOKUP(B782,自助退!B:F,5,FALSE)</f>
        <v>3900</v>
      </c>
      <c r="K782" s="38" t="str">
        <f t="shared" si="12"/>
        <v/>
      </c>
    </row>
    <row r="783" spans="1:11" ht="14.25">
      <c r="A783" s="53">
        <v>42904.358761574076</v>
      </c>
      <c r="B783" s="15">
        <v>260551</v>
      </c>
      <c r="C783" t="s">
        <v>245</v>
      </c>
      <c r="D783" t="s">
        <v>999</v>
      </c>
      <c r="E783" t="s">
        <v>440</v>
      </c>
      <c r="F783" s="15">
        <v>-10</v>
      </c>
      <c r="G783" t="s">
        <v>367</v>
      </c>
      <c r="H783" t="s">
        <v>244</v>
      </c>
      <c r="I783" t="s">
        <v>73</v>
      </c>
      <c r="J783">
        <f>VLOOKUP(B783,自助退!B:F,5,FALSE)</f>
        <v>10</v>
      </c>
      <c r="K783" s="38" t="str">
        <f t="shared" si="12"/>
        <v/>
      </c>
    </row>
    <row r="784" spans="1:11" ht="14.25">
      <c r="A784" s="53">
        <v>42904.360821759263</v>
      </c>
      <c r="B784" s="15">
        <v>260566</v>
      </c>
      <c r="C784" t="s">
        <v>2330</v>
      </c>
      <c r="D784" t="s">
        <v>2331</v>
      </c>
      <c r="E784" t="s">
        <v>2332</v>
      </c>
      <c r="F784" s="15">
        <v>-4000</v>
      </c>
      <c r="G784" t="s">
        <v>367</v>
      </c>
      <c r="H784" t="s">
        <v>508</v>
      </c>
      <c r="I784" t="s">
        <v>43</v>
      </c>
      <c r="J784">
        <f>VLOOKUP(B784,自助退!B:F,5,FALSE)</f>
        <v>4000</v>
      </c>
      <c r="K784" s="38" t="str">
        <f t="shared" si="12"/>
        <v/>
      </c>
    </row>
    <row r="785" spans="1:11" ht="14.25">
      <c r="A785" s="53">
        <v>42904.368587962963</v>
      </c>
      <c r="B785" s="15">
        <v>260632</v>
      </c>
      <c r="C785" t="s">
        <v>2333</v>
      </c>
      <c r="D785" t="s">
        <v>999</v>
      </c>
      <c r="E785" t="s">
        <v>440</v>
      </c>
      <c r="F785" s="15">
        <v>-10</v>
      </c>
      <c r="G785" t="s">
        <v>367</v>
      </c>
      <c r="H785" t="s">
        <v>244</v>
      </c>
      <c r="I785" t="s">
        <v>43</v>
      </c>
      <c r="J785">
        <f>VLOOKUP(B785,自助退!B:F,5,FALSE)</f>
        <v>10</v>
      </c>
      <c r="K785" s="38" t="str">
        <f t="shared" si="12"/>
        <v/>
      </c>
    </row>
    <row r="786" spans="1:11" ht="14.25">
      <c r="A786" s="53">
        <v>42904.410138888888</v>
      </c>
      <c r="B786" s="15">
        <v>261002</v>
      </c>
      <c r="C786" t="s">
        <v>245</v>
      </c>
      <c r="D786" t="s">
        <v>999</v>
      </c>
      <c r="E786" t="s">
        <v>440</v>
      </c>
      <c r="F786" s="15">
        <v>-10</v>
      </c>
      <c r="G786" t="s">
        <v>367</v>
      </c>
      <c r="H786" t="s">
        <v>776</v>
      </c>
      <c r="I786" t="s">
        <v>73</v>
      </c>
      <c r="J786">
        <f>VLOOKUP(B786,自助退!B:F,5,FALSE)</f>
        <v>10</v>
      </c>
      <c r="K786" s="38" t="str">
        <f t="shared" si="12"/>
        <v/>
      </c>
    </row>
    <row r="787" spans="1:11" ht="14.25">
      <c r="A787" s="53">
        <v>42904.427048611113</v>
      </c>
      <c r="B787" s="15">
        <v>261160</v>
      </c>
      <c r="C787" t="s">
        <v>2334</v>
      </c>
      <c r="D787" t="s">
        <v>2335</v>
      </c>
      <c r="E787" t="s">
        <v>2336</v>
      </c>
      <c r="F787" s="15">
        <v>-2000</v>
      </c>
      <c r="G787" t="s">
        <v>367</v>
      </c>
      <c r="H787" t="s">
        <v>478</v>
      </c>
      <c r="I787" t="s">
        <v>43</v>
      </c>
      <c r="J787">
        <f>VLOOKUP(B787,自助退!B:F,5,FALSE)</f>
        <v>2000</v>
      </c>
      <c r="K787" s="38" t="str">
        <f t="shared" si="12"/>
        <v/>
      </c>
    </row>
    <row r="788" spans="1:11" ht="14.25">
      <c r="A788" s="53">
        <v>42904.458611111113</v>
      </c>
      <c r="B788" s="15">
        <v>261493</v>
      </c>
      <c r="D788" t="s">
        <v>2337</v>
      </c>
      <c r="E788" t="s">
        <v>2338</v>
      </c>
      <c r="F788" s="15">
        <v>-59</v>
      </c>
      <c r="G788" t="s">
        <v>367</v>
      </c>
      <c r="H788" t="s">
        <v>486</v>
      </c>
      <c r="I788" t="s">
        <v>73</v>
      </c>
      <c r="J788">
        <f>VLOOKUP(B788,自助退!B:F,5,FALSE)</f>
        <v>59</v>
      </c>
      <c r="K788" s="38" t="str">
        <f t="shared" si="12"/>
        <v/>
      </c>
    </row>
    <row r="789" spans="1:11" ht="14.25">
      <c r="A789" s="53">
        <v>42904.47084490741</v>
      </c>
      <c r="B789" s="15">
        <v>261622</v>
      </c>
      <c r="C789" t="s">
        <v>2339</v>
      </c>
      <c r="D789" t="s">
        <v>2340</v>
      </c>
      <c r="E789" t="s">
        <v>2341</v>
      </c>
      <c r="F789" s="15">
        <v>-1500</v>
      </c>
      <c r="G789" t="s">
        <v>367</v>
      </c>
      <c r="H789" t="s">
        <v>429</v>
      </c>
      <c r="I789" t="s">
        <v>43</v>
      </c>
      <c r="J789">
        <f>VLOOKUP(B789,自助退!B:F,5,FALSE)</f>
        <v>1500</v>
      </c>
      <c r="K789" s="38" t="str">
        <f t="shared" si="12"/>
        <v/>
      </c>
    </row>
    <row r="790" spans="1:11" ht="14.25">
      <c r="A790" s="53">
        <v>42904.472511574073</v>
      </c>
      <c r="B790" s="15">
        <v>261638</v>
      </c>
      <c r="C790" t="s">
        <v>245</v>
      </c>
      <c r="D790" t="s">
        <v>2342</v>
      </c>
      <c r="E790" t="s">
        <v>2343</v>
      </c>
      <c r="F790" s="15">
        <v>-60</v>
      </c>
      <c r="G790" t="s">
        <v>367</v>
      </c>
      <c r="H790" t="s">
        <v>504</v>
      </c>
      <c r="I790" t="s">
        <v>73</v>
      </c>
      <c r="J790">
        <f>VLOOKUP(B790,自助退!B:F,5,FALSE)</f>
        <v>60</v>
      </c>
      <c r="K790" s="38" t="str">
        <f t="shared" si="12"/>
        <v/>
      </c>
    </row>
    <row r="791" spans="1:11" ht="14.25">
      <c r="A791" s="53">
        <v>42904.47761574074</v>
      </c>
      <c r="B791" s="15">
        <v>261683</v>
      </c>
      <c r="C791" t="s">
        <v>2344</v>
      </c>
      <c r="D791" t="s">
        <v>660</v>
      </c>
      <c r="E791" t="s">
        <v>661</v>
      </c>
      <c r="F791" s="15">
        <v>-2000</v>
      </c>
      <c r="G791" t="s">
        <v>367</v>
      </c>
      <c r="H791" t="s">
        <v>562</v>
      </c>
      <c r="I791" t="s">
        <v>43</v>
      </c>
      <c r="J791">
        <f>VLOOKUP(B791,自助退!B:F,5,FALSE)</f>
        <v>2000</v>
      </c>
      <c r="K791" s="38" t="str">
        <f t="shared" si="12"/>
        <v/>
      </c>
    </row>
    <row r="792" spans="1:11" ht="14.25">
      <c r="A792" s="53">
        <v>42904.47792824074</v>
      </c>
      <c r="B792" s="15">
        <v>261685</v>
      </c>
      <c r="C792" t="s">
        <v>2345</v>
      </c>
      <c r="D792" t="s">
        <v>660</v>
      </c>
      <c r="E792" t="s">
        <v>661</v>
      </c>
      <c r="F792" s="15">
        <v>-500</v>
      </c>
      <c r="G792" t="s">
        <v>367</v>
      </c>
      <c r="H792" t="s">
        <v>562</v>
      </c>
      <c r="I792" t="s">
        <v>43</v>
      </c>
      <c r="J792">
        <f>VLOOKUP(B792,自助退!B:F,5,FALSE)</f>
        <v>500</v>
      </c>
      <c r="K792" s="38" t="str">
        <f t="shared" si="12"/>
        <v/>
      </c>
    </row>
    <row r="793" spans="1:11" ht="14.25">
      <c r="A793" s="53">
        <v>42904.478368055556</v>
      </c>
      <c r="B793" s="15">
        <v>261689</v>
      </c>
      <c r="C793" t="s">
        <v>2346</v>
      </c>
      <c r="D793" t="s">
        <v>2347</v>
      </c>
      <c r="E793" t="s">
        <v>2348</v>
      </c>
      <c r="F793" s="15">
        <v>-500</v>
      </c>
      <c r="G793" t="s">
        <v>367</v>
      </c>
      <c r="H793" t="s">
        <v>562</v>
      </c>
      <c r="I793" t="s">
        <v>43</v>
      </c>
      <c r="J793">
        <f>VLOOKUP(B793,自助退!B:F,5,FALSE)</f>
        <v>500</v>
      </c>
      <c r="K793" s="38" t="str">
        <f t="shared" si="12"/>
        <v/>
      </c>
    </row>
    <row r="794" spans="1:11" ht="14.25">
      <c r="A794" s="53">
        <v>42904.544259259259</v>
      </c>
      <c r="B794" s="15">
        <v>262097</v>
      </c>
      <c r="C794" t="s">
        <v>2349</v>
      </c>
      <c r="D794" t="s">
        <v>2350</v>
      </c>
      <c r="E794" t="s">
        <v>2351</v>
      </c>
      <c r="F794" s="15">
        <v>-9000</v>
      </c>
      <c r="G794" t="s">
        <v>367</v>
      </c>
      <c r="H794" t="s">
        <v>486</v>
      </c>
      <c r="I794" t="s">
        <v>43</v>
      </c>
      <c r="J794">
        <f>VLOOKUP(B794,自助退!B:F,5,FALSE)</f>
        <v>9000</v>
      </c>
      <c r="K794" s="38" t="str">
        <f t="shared" si="12"/>
        <v/>
      </c>
    </row>
    <row r="795" spans="1:11" ht="14.25">
      <c r="A795" s="53">
        <v>42904.580231481479</v>
      </c>
      <c r="B795" s="15">
        <v>262263</v>
      </c>
      <c r="C795" t="s">
        <v>2352</v>
      </c>
      <c r="D795" t="s">
        <v>2353</v>
      </c>
      <c r="E795" t="s">
        <v>2354</v>
      </c>
      <c r="F795" s="15">
        <v>-194</v>
      </c>
      <c r="G795" t="s">
        <v>367</v>
      </c>
      <c r="H795" t="s">
        <v>279</v>
      </c>
      <c r="I795" t="s">
        <v>43</v>
      </c>
      <c r="J795">
        <f>VLOOKUP(B795,自助退!B:F,5,FALSE)</f>
        <v>194</v>
      </c>
      <c r="K795" s="38" t="str">
        <f t="shared" si="12"/>
        <v/>
      </c>
    </row>
    <row r="796" spans="1:11" ht="14.25">
      <c r="A796" s="53">
        <v>42904.604212962964</v>
      </c>
      <c r="B796" s="15">
        <v>262373</v>
      </c>
      <c r="C796" t="s">
        <v>2355</v>
      </c>
      <c r="D796" t="s">
        <v>2356</v>
      </c>
      <c r="E796" t="s">
        <v>2357</v>
      </c>
      <c r="F796" s="15">
        <v>-500</v>
      </c>
      <c r="G796" t="s">
        <v>367</v>
      </c>
      <c r="H796" t="s">
        <v>486</v>
      </c>
      <c r="I796" t="s">
        <v>43</v>
      </c>
      <c r="J796">
        <f>VLOOKUP(B796,自助退!B:F,5,FALSE)</f>
        <v>500</v>
      </c>
      <c r="K796" s="38" t="str">
        <f t="shared" si="12"/>
        <v/>
      </c>
    </row>
    <row r="797" spans="1:11" ht="14.25">
      <c r="A797" s="53">
        <v>42904.612881944442</v>
      </c>
      <c r="B797" s="15">
        <v>262412</v>
      </c>
      <c r="C797" t="s">
        <v>2358</v>
      </c>
      <c r="D797" t="s">
        <v>1205</v>
      </c>
      <c r="E797" t="s">
        <v>1206</v>
      </c>
      <c r="F797" s="15">
        <v>-33</v>
      </c>
      <c r="G797" t="s">
        <v>367</v>
      </c>
      <c r="H797" t="s">
        <v>469</v>
      </c>
      <c r="I797" t="s">
        <v>43</v>
      </c>
      <c r="J797">
        <f>VLOOKUP(B797,自助退!B:F,5,FALSE)</f>
        <v>33</v>
      </c>
      <c r="K797" s="38" t="str">
        <f t="shared" si="12"/>
        <v/>
      </c>
    </row>
    <row r="798" spans="1:11" ht="14.25">
      <c r="A798" s="53">
        <v>42904.632037037038</v>
      </c>
      <c r="B798" s="15">
        <v>262512</v>
      </c>
      <c r="C798" t="s">
        <v>2359</v>
      </c>
      <c r="D798" t="s">
        <v>2360</v>
      </c>
      <c r="E798" t="s">
        <v>2361</v>
      </c>
      <c r="F798" s="15">
        <v>-500</v>
      </c>
      <c r="G798" t="s">
        <v>367</v>
      </c>
      <c r="H798" t="s">
        <v>483</v>
      </c>
      <c r="I798" t="s">
        <v>43</v>
      </c>
      <c r="J798">
        <f>VLOOKUP(B798,自助退!B:F,5,FALSE)</f>
        <v>500</v>
      </c>
      <c r="K798" s="38" t="str">
        <f t="shared" si="12"/>
        <v/>
      </c>
    </row>
    <row r="799" spans="1:11" ht="14.25">
      <c r="A799" s="53">
        <v>42904.634930555556</v>
      </c>
      <c r="B799" s="15">
        <v>262529</v>
      </c>
      <c r="C799" t="s">
        <v>2362</v>
      </c>
      <c r="D799" t="s">
        <v>1598</v>
      </c>
      <c r="E799" t="s">
        <v>1599</v>
      </c>
      <c r="F799" s="15">
        <v>-3900</v>
      </c>
      <c r="G799" t="s">
        <v>367</v>
      </c>
      <c r="H799" t="s">
        <v>436</v>
      </c>
      <c r="I799" t="s">
        <v>43</v>
      </c>
      <c r="J799">
        <f>VLOOKUP(B799,自助退!B:F,5,FALSE)</f>
        <v>3900</v>
      </c>
      <c r="K799" s="38" t="str">
        <f t="shared" si="12"/>
        <v/>
      </c>
    </row>
    <row r="800" spans="1:11" ht="14.25">
      <c r="A800" s="53">
        <v>42904.640532407408</v>
      </c>
      <c r="B800" s="15">
        <v>262548</v>
      </c>
      <c r="C800" t="s">
        <v>2363</v>
      </c>
      <c r="D800" t="s">
        <v>2364</v>
      </c>
      <c r="E800" t="s">
        <v>2365</v>
      </c>
      <c r="F800" s="15">
        <v>-1081</v>
      </c>
      <c r="G800" t="s">
        <v>367</v>
      </c>
      <c r="H800" t="s">
        <v>432</v>
      </c>
      <c r="I800" t="s">
        <v>43</v>
      </c>
      <c r="J800">
        <f>VLOOKUP(B800,自助退!B:F,5,FALSE)</f>
        <v>1081</v>
      </c>
      <c r="K800" s="38" t="str">
        <f t="shared" si="12"/>
        <v/>
      </c>
    </row>
    <row r="801" spans="1:11" ht="14.25">
      <c r="A801" s="53">
        <v>42904.640972222223</v>
      </c>
      <c r="B801" s="15">
        <v>262550</v>
      </c>
      <c r="C801" t="s">
        <v>2366</v>
      </c>
      <c r="D801" t="s">
        <v>2367</v>
      </c>
      <c r="E801" t="s">
        <v>2368</v>
      </c>
      <c r="F801" s="15">
        <v>-428</v>
      </c>
      <c r="G801" t="s">
        <v>367</v>
      </c>
      <c r="H801" t="s">
        <v>497</v>
      </c>
      <c r="I801" t="s">
        <v>43</v>
      </c>
      <c r="J801">
        <f>VLOOKUP(B801,自助退!B:F,5,FALSE)</f>
        <v>428</v>
      </c>
      <c r="K801" s="38" t="str">
        <f t="shared" si="12"/>
        <v/>
      </c>
    </row>
    <row r="802" spans="1:11" ht="14.25">
      <c r="A802" s="53">
        <v>42904.661585648151</v>
      </c>
      <c r="B802" s="15">
        <v>262637</v>
      </c>
      <c r="D802" t="s">
        <v>2369</v>
      </c>
      <c r="E802" t="s">
        <v>2370</v>
      </c>
      <c r="F802" s="15">
        <v>-1227</v>
      </c>
      <c r="G802" t="s">
        <v>367</v>
      </c>
      <c r="H802" t="s">
        <v>539</v>
      </c>
      <c r="I802" t="s">
        <v>73</v>
      </c>
      <c r="J802">
        <f>VLOOKUP(B802,自助退!B:F,5,FALSE)</f>
        <v>1227</v>
      </c>
      <c r="K802" s="38" t="str">
        <f t="shared" si="12"/>
        <v/>
      </c>
    </row>
    <row r="803" spans="1:11" ht="14.25">
      <c r="A803" s="53">
        <v>42904.679780092592</v>
      </c>
      <c r="B803" s="15">
        <v>262711</v>
      </c>
      <c r="C803" t="s">
        <v>245</v>
      </c>
      <c r="D803" t="s">
        <v>2371</v>
      </c>
      <c r="E803" t="s">
        <v>2372</v>
      </c>
      <c r="F803" s="15">
        <v>-290</v>
      </c>
      <c r="G803" t="s">
        <v>367</v>
      </c>
      <c r="H803" t="s">
        <v>486</v>
      </c>
      <c r="I803" t="s">
        <v>73</v>
      </c>
      <c r="J803">
        <f>VLOOKUP(B803,自助退!B:F,5,FALSE)</f>
        <v>290</v>
      </c>
      <c r="K803" s="38" t="str">
        <f t="shared" si="12"/>
        <v/>
      </c>
    </row>
    <row r="804" spans="1:11" ht="14.25">
      <c r="A804" s="53">
        <v>42904.680243055554</v>
      </c>
      <c r="B804" s="15">
        <v>262714</v>
      </c>
      <c r="C804" t="s">
        <v>245</v>
      </c>
      <c r="D804" t="s">
        <v>2371</v>
      </c>
      <c r="E804" t="s">
        <v>2372</v>
      </c>
      <c r="F804" s="15">
        <v>-274</v>
      </c>
      <c r="G804" t="s">
        <v>367</v>
      </c>
      <c r="H804" t="s">
        <v>486</v>
      </c>
      <c r="I804" t="s">
        <v>73</v>
      </c>
      <c r="J804">
        <f>VLOOKUP(B804,自助退!B:F,5,FALSE)</f>
        <v>274</v>
      </c>
      <c r="K804" s="38" t="str">
        <f t="shared" si="12"/>
        <v/>
      </c>
    </row>
    <row r="805" spans="1:11" ht="14.25">
      <c r="A805" s="53">
        <v>42904.681504629632</v>
      </c>
      <c r="B805" s="15">
        <v>262722</v>
      </c>
      <c r="C805" t="s">
        <v>245</v>
      </c>
      <c r="D805" t="s">
        <v>2371</v>
      </c>
      <c r="E805" t="s">
        <v>2372</v>
      </c>
      <c r="F805" s="15">
        <v>-270</v>
      </c>
      <c r="G805" t="s">
        <v>367</v>
      </c>
      <c r="H805" t="s">
        <v>539</v>
      </c>
      <c r="I805" t="s">
        <v>73</v>
      </c>
      <c r="J805">
        <f>VLOOKUP(B805,自助退!B:F,5,FALSE)</f>
        <v>270</v>
      </c>
      <c r="K805" s="38" t="str">
        <f t="shared" si="12"/>
        <v/>
      </c>
    </row>
    <row r="806" spans="1:11" ht="14.25">
      <c r="A806" s="53">
        <v>42904.682928240742</v>
      </c>
      <c r="B806" s="15">
        <v>262729</v>
      </c>
      <c r="C806" t="s">
        <v>245</v>
      </c>
      <c r="D806" t="s">
        <v>2371</v>
      </c>
      <c r="E806" t="s">
        <v>2372</v>
      </c>
      <c r="F806" s="15">
        <v>-270</v>
      </c>
      <c r="G806" t="s">
        <v>367</v>
      </c>
      <c r="H806" t="s">
        <v>44</v>
      </c>
      <c r="I806" t="s">
        <v>73</v>
      </c>
      <c r="J806">
        <f>VLOOKUP(B806,自助退!B:F,5,FALSE)</f>
        <v>270</v>
      </c>
      <c r="K806" s="38" t="str">
        <f t="shared" si="12"/>
        <v/>
      </c>
    </row>
    <row r="807" spans="1:11" ht="14.25">
      <c r="A807" s="53">
        <v>42904.685590277775</v>
      </c>
      <c r="B807" s="15">
        <v>262736</v>
      </c>
      <c r="C807" t="s">
        <v>245</v>
      </c>
      <c r="D807" t="s">
        <v>2371</v>
      </c>
      <c r="E807" t="s">
        <v>2372</v>
      </c>
      <c r="F807" s="15">
        <v>-270</v>
      </c>
      <c r="G807" t="s">
        <v>367</v>
      </c>
      <c r="H807" t="s">
        <v>44</v>
      </c>
      <c r="I807" t="s">
        <v>73</v>
      </c>
      <c r="J807">
        <f>VLOOKUP(B807,自助退!B:F,5,FALSE)</f>
        <v>270</v>
      </c>
      <c r="K807" s="38" t="str">
        <f t="shared" si="12"/>
        <v/>
      </c>
    </row>
    <row r="808" spans="1:11" ht="14.25">
      <c r="A808" s="53">
        <v>42904.774270833332</v>
      </c>
      <c r="B808" s="15">
        <v>262975</v>
      </c>
      <c r="C808" t="s">
        <v>2373</v>
      </c>
      <c r="D808" t="s">
        <v>2374</v>
      </c>
      <c r="E808" t="s">
        <v>2375</v>
      </c>
      <c r="F808" s="15">
        <v>-84</v>
      </c>
      <c r="G808" t="s">
        <v>367</v>
      </c>
      <c r="H808" t="s">
        <v>497</v>
      </c>
      <c r="I808" t="s">
        <v>43</v>
      </c>
      <c r="J808">
        <f>VLOOKUP(B808,自助退!B:F,5,FALSE)</f>
        <v>84</v>
      </c>
      <c r="K808" s="38" t="str">
        <f t="shared" si="12"/>
        <v/>
      </c>
    </row>
    <row r="809" spans="1:11" ht="14.25">
      <c r="A809" s="53">
        <v>42905.327905092592</v>
      </c>
      <c r="B809" s="15">
        <v>264473</v>
      </c>
      <c r="C809" t="s">
        <v>2376</v>
      </c>
      <c r="D809" t="s">
        <v>1665</v>
      </c>
      <c r="E809" t="s">
        <v>1666</v>
      </c>
      <c r="F809" s="15">
        <v>-3500</v>
      </c>
      <c r="G809" t="s">
        <v>367</v>
      </c>
      <c r="H809" t="s">
        <v>483</v>
      </c>
      <c r="I809" t="s">
        <v>43</v>
      </c>
      <c r="J809">
        <f>VLOOKUP(B809,自助退!B:F,5,FALSE)</f>
        <v>3500</v>
      </c>
      <c r="K809" s="38" t="str">
        <f t="shared" si="12"/>
        <v/>
      </c>
    </row>
    <row r="810" spans="1:11" ht="14.25">
      <c r="A810" s="53">
        <v>42905.352893518517</v>
      </c>
      <c r="B810" s="15">
        <v>265933</v>
      </c>
      <c r="C810" t="s">
        <v>2377</v>
      </c>
      <c r="D810" t="s">
        <v>2378</v>
      </c>
      <c r="E810" t="s">
        <v>2379</v>
      </c>
      <c r="F810" s="15">
        <v>-500</v>
      </c>
      <c r="G810" t="s">
        <v>367</v>
      </c>
      <c r="H810" t="s">
        <v>455</v>
      </c>
      <c r="I810" t="s">
        <v>43</v>
      </c>
      <c r="J810">
        <f>VLOOKUP(B810,自助退!B:F,5,FALSE)</f>
        <v>500</v>
      </c>
      <c r="K810" s="38" t="str">
        <f t="shared" si="12"/>
        <v/>
      </c>
    </row>
    <row r="811" spans="1:11" ht="14.25">
      <c r="A811" s="53">
        <v>42905.39335648148</v>
      </c>
      <c r="B811" s="15">
        <v>270078</v>
      </c>
      <c r="C811" t="s">
        <v>2380</v>
      </c>
      <c r="D811" t="s">
        <v>2381</v>
      </c>
      <c r="E811" t="s">
        <v>2382</v>
      </c>
      <c r="F811" s="15">
        <v>-518</v>
      </c>
      <c r="G811" t="s">
        <v>367</v>
      </c>
      <c r="H811" t="s">
        <v>462</v>
      </c>
      <c r="I811" t="s">
        <v>43</v>
      </c>
      <c r="J811">
        <f>VLOOKUP(B811,自助退!B:F,5,FALSE)</f>
        <v>518</v>
      </c>
      <c r="K811" s="38" t="str">
        <f t="shared" si="12"/>
        <v/>
      </c>
    </row>
    <row r="812" spans="1:11" ht="14.25">
      <c r="A812" s="53">
        <v>42905.402604166666</v>
      </c>
      <c r="B812" s="15">
        <v>271036</v>
      </c>
      <c r="C812" t="s">
        <v>2383</v>
      </c>
      <c r="D812" t="s">
        <v>2384</v>
      </c>
      <c r="E812" t="s">
        <v>2385</v>
      </c>
      <c r="F812" s="15">
        <v>-300</v>
      </c>
      <c r="G812" t="s">
        <v>367</v>
      </c>
      <c r="H812" t="s">
        <v>436</v>
      </c>
      <c r="I812" t="s">
        <v>43</v>
      </c>
      <c r="J812">
        <f>VLOOKUP(B812,自助退!B:F,5,FALSE)</f>
        <v>300</v>
      </c>
      <c r="K812" s="38" t="str">
        <f t="shared" si="12"/>
        <v/>
      </c>
    </row>
    <row r="813" spans="1:11" ht="14.25">
      <c r="A813" s="53">
        <v>42905.406886574077</v>
      </c>
      <c r="B813" s="15">
        <v>271492</v>
      </c>
      <c r="C813" t="s">
        <v>2386</v>
      </c>
      <c r="D813" t="s">
        <v>2387</v>
      </c>
      <c r="E813" t="s">
        <v>2388</v>
      </c>
      <c r="F813" s="15">
        <v>-994</v>
      </c>
      <c r="G813" t="s">
        <v>367</v>
      </c>
      <c r="H813" t="s">
        <v>508</v>
      </c>
      <c r="I813" t="s">
        <v>43</v>
      </c>
      <c r="J813">
        <f>VLOOKUP(B813,自助退!B:F,5,FALSE)</f>
        <v>994</v>
      </c>
      <c r="K813" s="38" t="str">
        <f t="shared" si="12"/>
        <v/>
      </c>
    </row>
    <row r="814" spans="1:11" ht="14.25">
      <c r="A814" s="53">
        <v>42905.420474537037</v>
      </c>
      <c r="B814" s="15">
        <v>273059</v>
      </c>
      <c r="C814" t="s">
        <v>2389</v>
      </c>
      <c r="D814" t="s">
        <v>2390</v>
      </c>
      <c r="E814" t="s">
        <v>2391</v>
      </c>
      <c r="F814" s="15">
        <v>-1500</v>
      </c>
      <c r="G814" t="s">
        <v>367</v>
      </c>
      <c r="H814" t="s">
        <v>462</v>
      </c>
      <c r="I814" t="s">
        <v>43</v>
      </c>
      <c r="J814">
        <f>VLOOKUP(B814,自助退!B:F,5,FALSE)</f>
        <v>1500</v>
      </c>
      <c r="K814" s="38" t="str">
        <f t="shared" si="12"/>
        <v/>
      </c>
    </row>
    <row r="815" spans="1:11" ht="14.25">
      <c r="A815" s="53">
        <v>42905.425879629627</v>
      </c>
      <c r="B815" s="15">
        <v>273666</v>
      </c>
      <c r="C815" t="s">
        <v>2392</v>
      </c>
      <c r="D815" t="s">
        <v>2393</v>
      </c>
      <c r="E815" t="s">
        <v>2394</v>
      </c>
      <c r="F815" s="15">
        <v>-549</v>
      </c>
      <c r="G815" t="s">
        <v>367</v>
      </c>
      <c r="H815" t="s">
        <v>448</v>
      </c>
      <c r="I815" t="s">
        <v>43</v>
      </c>
      <c r="J815">
        <f>VLOOKUP(B815,自助退!B:F,5,FALSE)</f>
        <v>549</v>
      </c>
      <c r="K815" s="38" t="str">
        <f t="shared" si="12"/>
        <v/>
      </c>
    </row>
    <row r="816" spans="1:11" ht="14.25">
      <c r="A816" s="53">
        <v>42905.425891203704</v>
      </c>
      <c r="B816" s="15">
        <v>273670</v>
      </c>
      <c r="C816" t="s">
        <v>2395</v>
      </c>
      <c r="D816" t="s">
        <v>2396</v>
      </c>
      <c r="E816" t="s">
        <v>2397</v>
      </c>
      <c r="F816" s="15">
        <v>-425</v>
      </c>
      <c r="G816" t="s">
        <v>367</v>
      </c>
      <c r="H816" t="s">
        <v>279</v>
      </c>
      <c r="I816" t="s">
        <v>43</v>
      </c>
      <c r="J816">
        <f>VLOOKUP(B816,自助退!B:F,5,FALSE)</f>
        <v>425</v>
      </c>
      <c r="K816" s="38" t="str">
        <f t="shared" si="12"/>
        <v/>
      </c>
    </row>
    <row r="817" spans="1:11" ht="14.25">
      <c r="A817" s="53">
        <v>42905.426886574074</v>
      </c>
      <c r="B817" s="15">
        <v>273756</v>
      </c>
      <c r="C817" t="s">
        <v>2398</v>
      </c>
      <c r="D817" t="s">
        <v>2399</v>
      </c>
      <c r="E817" t="s">
        <v>2400</v>
      </c>
      <c r="F817" s="15">
        <v>-364</v>
      </c>
      <c r="G817" t="s">
        <v>367</v>
      </c>
      <c r="H817" t="s">
        <v>429</v>
      </c>
      <c r="I817" t="s">
        <v>43</v>
      </c>
      <c r="J817">
        <f>VLOOKUP(B817,自助退!B:F,5,FALSE)</f>
        <v>364</v>
      </c>
      <c r="K817" s="38" t="str">
        <f t="shared" si="12"/>
        <v/>
      </c>
    </row>
    <row r="818" spans="1:11" ht="14.25">
      <c r="A818" s="53">
        <v>42905.42864583333</v>
      </c>
      <c r="B818" s="15">
        <v>273917</v>
      </c>
      <c r="C818" t="s">
        <v>2401</v>
      </c>
      <c r="D818" t="s">
        <v>2161</v>
      </c>
      <c r="E818" t="s">
        <v>2162</v>
      </c>
      <c r="F818" s="15">
        <v>-550</v>
      </c>
      <c r="G818" t="s">
        <v>367</v>
      </c>
      <c r="H818" t="s">
        <v>562</v>
      </c>
      <c r="I818" t="s">
        <v>43</v>
      </c>
      <c r="J818">
        <f>VLOOKUP(B818,自助退!B:F,5,FALSE)</f>
        <v>550</v>
      </c>
      <c r="K818" s="38" t="str">
        <f t="shared" si="12"/>
        <v/>
      </c>
    </row>
    <row r="819" spans="1:11" ht="14.25">
      <c r="A819" s="53">
        <v>42905.434710648151</v>
      </c>
      <c r="B819" s="15">
        <v>274488</v>
      </c>
      <c r="C819" t="s">
        <v>2402</v>
      </c>
      <c r="D819" t="s">
        <v>2403</v>
      </c>
      <c r="E819" t="s">
        <v>2404</v>
      </c>
      <c r="F819" s="15">
        <v>-994</v>
      </c>
      <c r="G819" t="s">
        <v>367</v>
      </c>
      <c r="H819" t="s">
        <v>443</v>
      </c>
      <c r="I819" t="s">
        <v>43</v>
      </c>
      <c r="J819">
        <f>VLOOKUP(B819,自助退!B:F,5,FALSE)</f>
        <v>994</v>
      </c>
      <c r="K819" s="38" t="str">
        <f t="shared" si="12"/>
        <v/>
      </c>
    </row>
    <row r="820" spans="1:11" ht="14.25">
      <c r="A820" s="53">
        <v>42905.43787037037</v>
      </c>
      <c r="B820" s="15">
        <v>274829</v>
      </c>
      <c r="C820" t="s">
        <v>2405</v>
      </c>
      <c r="D820" t="s">
        <v>2406</v>
      </c>
      <c r="E820" t="s">
        <v>2407</v>
      </c>
      <c r="F820" s="15">
        <v>-5000</v>
      </c>
      <c r="G820" t="s">
        <v>367</v>
      </c>
      <c r="H820" t="s">
        <v>508</v>
      </c>
      <c r="I820" t="s">
        <v>43</v>
      </c>
      <c r="J820">
        <f>VLOOKUP(B820,自助退!B:F,5,FALSE)</f>
        <v>5000</v>
      </c>
      <c r="K820" s="38" t="str">
        <f t="shared" si="12"/>
        <v/>
      </c>
    </row>
    <row r="821" spans="1:11" ht="14.25">
      <c r="A821" s="53">
        <v>42905.442337962966</v>
      </c>
      <c r="B821" s="15">
        <v>275315</v>
      </c>
      <c r="C821" t="s">
        <v>2408</v>
      </c>
      <c r="D821" t="s">
        <v>2409</v>
      </c>
      <c r="E821" t="s">
        <v>2410</v>
      </c>
      <c r="F821" s="15">
        <v>-1500</v>
      </c>
      <c r="G821" t="s">
        <v>367</v>
      </c>
      <c r="H821" t="s">
        <v>497</v>
      </c>
      <c r="I821" t="s">
        <v>43</v>
      </c>
      <c r="J821">
        <f>VLOOKUP(B821,自助退!B:F,5,FALSE)</f>
        <v>1500</v>
      </c>
      <c r="K821" s="38" t="str">
        <f t="shared" si="12"/>
        <v/>
      </c>
    </row>
    <row r="822" spans="1:11" ht="14.25">
      <c r="A822" s="53">
        <v>42905.446851851855</v>
      </c>
      <c r="B822" s="15">
        <v>275783</v>
      </c>
      <c r="C822" t="s">
        <v>245</v>
      </c>
      <c r="D822" t="s">
        <v>2411</v>
      </c>
      <c r="E822" t="s">
        <v>2412</v>
      </c>
      <c r="F822" s="15">
        <v>-1000</v>
      </c>
      <c r="G822" t="s">
        <v>367</v>
      </c>
      <c r="H822" t="s">
        <v>539</v>
      </c>
      <c r="I822" t="s">
        <v>73</v>
      </c>
      <c r="J822">
        <f>VLOOKUP(B822,自助退!B:F,5,FALSE)</f>
        <v>1000</v>
      </c>
      <c r="K822" s="38" t="str">
        <f t="shared" si="12"/>
        <v/>
      </c>
    </row>
    <row r="823" spans="1:11" ht="14.25">
      <c r="A823" s="53">
        <v>42905.455300925925</v>
      </c>
      <c r="B823" s="15">
        <v>276556</v>
      </c>
      <c r="C823" t="s">
        <v>245</v>
      </c>
      <c r="D823" t="s">
        <v>1678</v>
      </c>
      <c r="E823" t="s">
        <v>1679</v>
      </c>
      <c r="F823" s="15">
        <v>-400</v>
      </c>
      <c r="G823" t="s">
        <v>367</v>
      </c>
      <c r="H823" t="s">
        <v>279</v>
      </c>
      <c r="I823" t="s">
        <v>73</v>
      </c>
      <c r="J823">
        <f>VLOOKUP(B823,自助退!B:F,5,FALSE)</f>
        <v>400</v>
      </c>
      <c r="K823" s="38" t="str">
        <f t="shared" si="12"/>
        <v/>
      </c>
    </row>
    <row r="824" spans="1:11" ht="14.25">
      <c r="A824" s="53">
        <v>42905.455729166664</v>
      </c>
      <c r="B824" s="15">
        <v>276593</v>
      </c>
      <c r="C824" t="s">
        <v>245</v>
      </c>
      <c r="D824" t="s">
        <v>1678</v>
      </c>
      <c r="E824" t="s">
        <v>1679</v>
      </c>
      <c r="F824" s="15">
        <v>-400</v>
      </c>
      <c r="G824" t="s">
        <v>367</v>
      </c>
      <c r="H824" t="s">
        <v>279</v>
      </c>
      <c r="I824" t="s">
        <v>73</v>
      </c>
      <c r="J824">
        <f>VLOOKUP(B824,自助退!B:F,5,FALSE)</f>
        <v>400</v>
      </c>
      <c r="K824" s="38" t="str">
        <f t="shared" si="12"/>
        <v/>
      </c>
    </row>
    <row r="825" spans="1:11" ht="14.25">
      <c r="A825" s="53">
        <v>42905.456099537034</v>
      </c>
      <c r="B825" s="15">
        <v>276632</v>
      </c>
      <c r="C825" t="s">
        <v>245</v>
      </c>
      <c r="D825" t="s">
        <v>1678</v>
      </c>
      <c r="E825" t="s">
        <v>1679</v>
      </c>
      <c r="F825" s="15">
        <v>-400</v>
      </c>
      <c r="G825" t="s">
        <v>367</v>
      </c>
      <c r="H825" t="s">
        <v>469</v>
      </c>
      <c r="I825" t="s">
        <v>73</v>
      </c>
      <c r="J825">
        <f>VLOOKUP(B825,自助退!B:F,5,FALSE)</f>
        <v>400</v>
      </c>
      <c r="K825" s="38" t="str">
        <f t="shared" si="12"/>
        <v/>
      </c>
    </row>
    <row r="826" spans="1:11" ht="14.25">
      <c r="A826" s="53">
        <v>42905.45789351852</v>
      </c>
      <c r="B826" s="15">
        <v>276807</v>
      </c>
      <c r="C826" t="s">
        <v>2413</v>
      </c>
      <c r="D826" t="s">
        <v>2414</v>
      </c>
      <c r="E826" t="s">
        <v>2415</v>
      </c>
      <c r="F826" s="15">
        <v>-150</v>
      </c>
      <c r="G826" t="s">
        <v>367</v>
      </c>
      <c r="H826" t="s">
        <v>478</v>
      </c>
      <c r="I826" t="s">
        <v>43</v>
      </c>
      <c r="J826">
        <f>VLOOKUP(B826,自助退!B:F,5,FALSE)</f>
        <v>150</v>
      </c>
      <c r="K826" s="38" t="str">
        <f t="shared" si="12"/>
        <v/>
      </c>
    </row>
    <row r="827" spans="1:11" ht="14.25">
      <c r="A827" s="53">
        <v>42905.460162037038</v>
      </c>
      <c r="B827" s="15">
        <v>277013</v>
      </c>
      <c r="C827" t="s">
        <v>245</v>
      </c>
      <c r="D827" t="s">
        <v>1678</v>
      </c>
      <c r="E827" t="s">
        <v>1679</v>
      </c>
      <c r="F827" s="15">
        <v>-400</v>
      </c>
      <c r="G827" t="s">
        <v>367</v>
      </c>
      <c r="H827" t="s">
        <v>443</v>
      </c>
      <c r="I827" t="s">
        <v>73</v>
      </c>
      <c r="J827">
        <f>VLOOKUP(B827,自助退!B:F,5,FALSE)</f>
        <v>400</v>
      </c>
      <c r="K827" s="38" t="str">
        <f t="shared" si="12"/>
        <v/>
      </c>
    </row>
    <row r="828" spans="1:11" ht="14.25">
      <c r="A828" s="53">
        <v>42905.460856481484</v>
      </c>
      <c r="B828" s="15">
        <v>277099</v>
      </c>
      <c r="C828" t="s">
        <v>245</v>
      </c>
      <c r="D828" t="s">
        <v>1678</v>
      </c>
      <c r="E828" t="s">
        <v>1679</v>
      </c>
      <c r="F828" s="15">
        <v>-400</v>
      </c>
      <c r="G828" t="s">
        <v>367</v>
      </c>
      <c r="H828" t="s">
        <v>443</v>
      </c>
      <c r="I828" t="s">
        <v>73</v>
      </c>
      <c r="J828">
        <f>VLOOKUP(B828,自助退!B:F,5,FALSE)</f>
        <v>400</v>
      </c>
      <c r="K828" s="38" t="str">
        <f t="shared" si="12"/>
        <v/>
      </c>
    </row>
    <row r="829" spans="1:11" ht="14.25">
      <c r="A829" s="53">
        <v>42905.462141203701</v>
      </c>
      <c r="B829" s="15">
        <v>277196</v>
      </c>
      <c r="C829" t="s">
        <v>245</v>
      </c>
      <c r="D829" t="s">
        <v>1678</v>
      </c>
      <c r="E829" t="s">
        <v>1679</v>
      </c>
      <c r="F829" s="15">
        <v>-400</v>
      </c>
      <c r="G829" t="s">
        <v>367</v>
      </c>
      <c r="H829" t="s">
        <v>50</v>
      </c>
      <c r="I829" t="s">
        <v>73</v>
      </c>
      <c r="J829">
        <f>VLOOKUP(B829,自助退!B:F,5,FALSE)</f>
        <v>400</v>
      </c>
      <c r="K829" s="38" t="str">
        <f t="shared" si="12"/>
        <v/>
      </c>
    </row>
    <row r="830" spans="1:11" ht="14.25">
      <c r="A830" s="53">
        <v>42905.463819444441</v>
      </c>
      <c r="B830" s="15">
        <v>277330</v>
      </c>
      <c r="C830" t="s">
        <v>245</v>
      </c>
      <c r="D830" t="s">
        <v>1678</v>
      </c>
      <c r="E830" t="s">
        <v>1679</v>
      </c>
      <c r="F830" s="15">
        <v>-400</v>
      </c>
      <c r="G830" t="s">
        <v>367</v>
      </c>
      <c r="H830" t="s">
        <v>422</v>
      </c>
      <c r="I830" t="s">
        <v>73</v>
      </c>
      <c r="J830">
        <f>VLOOKUP(B830,自助退!B:F,5,FALSE)</f>
        <v>400</v>
      </c>
      <c r="K830" s="38" t="str">
        <f t="shared" si="12"/>
        <v/>
      </c>
    </row>
    <row r="831" spans="1:11" ht="14.25">
      <c r="A831" s="53">
        <v>42905.464641203704</v>
      </c>
      <c r="B831" s="15">
        <v>277410</v>
      </c>
      <c r="C831" t="s">
        <v>2416</v>
      </c>
      <c r="D831" t="s">
        <v>2417</v>
      </c>
      <c r="E831" t="s">
        <v>2418</v>
      </c>
      <c r="F831" s="15">
        <v>-492</v>
      </c>
      <c r="G831" t="s">
        <v>367</v>
      </c>
      <c r="H831" t="s">
        <v>469</v>
      </c>
      <c r="I831" t="s">
        <v>43</v>
      </c>
      <c r="J831">
        <f>VLOOKUP(B831,自助退!B:F,5,FALSE)</f>
        <v>492</v>
      </c>
      <c r="K831" s="38" t="str">
        <f t="shared" si="12"/>
        <v/>
      </c>
    </row>
    <row r="832" spans="1:11" ht="14.25">
      <c r="A832" s="53">
        <v>42905.464884259258</v>
      </c>
      <c r="B832" s="15">
        <v>277431</v>
      </c>
      <c r="C832" t="s">
        <v>245</v>
      </c>
      <c r="D832" t="s">
        <v>1678</v>
      </c>
      <c r="E832" t="s">
        <v>1679</v>
      </c>
      <c r="F832" s="15">
        <v>-400</v>
      </c>
      <c r="G832" t="s">
        <v>367</v>
      </c>
      <c r="H832" t="s">
        <v>422</v>
      </c>
      <c r="I832" t="s">
        <v>73</v>
      </c>
      <c r="J832">
        <f>VLOOKUP(B832,自助退!B:F,5,FALSE)</f>
        <v>400</v>
      </c>
      <c r="K832" s="38" t="str">
        <f t="shared" si="12"/>
        <v/>
      </c>
    </row>
    <row r="833" spans="1:11" ht="14.25">
      <c r="A833" s="53">
        <v>42905.466168981482</v>
      </c>
      <c r="B833" s="15">
        <v>277551</v>
      </c>
      <c r="C833" t="s">
        <v>245</v>
      </c>
      <c r="D833" t="s">
        <v>2419</v>
      </c>
      <c r="E833" t="s">
        <v>2420</v>
      </c>
      <c r="F833" s="15">
        <v>-1000</v>
      </c>
      <c r="G833" t="s">
        <v>367</v>
      </c>
      <c r="H833" t="s">
        <v>486</v>
      </c>
      <c r="I833" t="s">
        <v>73</v>
      </c>
      <c r="J833">
        <f>VLOOKUP(B833,自助退!B:F,5,FALSE)</f>
        <v>1000</v>
      </c>
      <c r="K833" s="38" t="str">
        <f t="shared" si="12"/>
        <v/>
      </c>
    </row>
    <row r="834" spans="1:11" ht="14.25">
      <c r="A834" s="53">
        <v>42905.4690625</v>
      </c>
      <c r="B834" s="15">
        <v>277779</v>
      </c>
      <c r="C834" t="s">
        <v>2421</v>
      </c>
      <c r="D834" t="s">
        <v>2422</v>
      </c>
      <c r="E834" t="s">
        <v>2423</v>
      </c>
      <c r="F834" s="15">
        <v>-1000</v>
      </c>
      <c r="G834" t="s">
        <v>367</v>
      </c>
      <c r="H834" t="s">
        <v>486</v>
      </c>
      <c r="I834" t="s">
        <v>43</v>
      </c>
      <c r="J834">
        <f>VLOOKUP(B834,自助退!B:F,5,FALSE)</f>
        <v>1000</v>
      </c>
      <c r="K834" s="38" t="str">
        <f t="shared" si="12"/>
        <v/>
      </c>
    </row>
    <row r="835" spans="1:11" ht="14.25">
      <c r="A835" s="53">
        <v>42905.47042824074</v>
      </c>
      <c r="B835" s="15">
        <v>277890</v>
      </c>
      <c r="C835" t="s">
        <v>245</v>
      </c>
      <c r="D835" t="s">
        <v>2424</v>
      </c>
      <c r="E835" t="s">
        <v>2425</v>
      </c>
      <c r="F835" s="15">
        <v>-247</v>
      </c>
      <c r="G835" t="s">
        <v>367</v>
      </c>
      <c r="H835" t="s">
        <v>422</v>
      </c>
      <c r="I835" t="s">
        <v>73</v>
      </c>
      <c r="J835">
        <f>VLOOKUP(B835,自助退!B:F,5,FALSE)</f>
        <v>247</v>
      </c>
      <c r="K835" s="38" t="str">
        <f t="shared" ref="K835:K844" si="13">IF(F835=J835*-1,"",1)</f>
        <v/>
      </c>
    </row>
    <row r="836" spans="1:11" ht="14.25">
      <c r="A836" s="53">
        <v>42905.471932870372</v>
      </c>
      <c r="B836" s="15">
        <v>277997</v>
      </c>
      <c r="C836" t="s">
        <v>2426</v>
      </c>
      <c r="D836" t="s">
        <v>2427</v>
      </c>
      <c r="E836" t="s">
        <v>2428</v>
      </c>
      <c r="F836" s="15">
        <v>-300</v>
      </c>
      <c r="G836" t="s">
        <v>367</v>
      </c>
      <c r="H836" t="s">
        <v>539</v>
      </c>
      <c r="I836" t="s">
        <v>43</v>
      </c>
      <c r="J836">
        <f>VLOOKUP(B836,自助退!B:F,5,FALSE)</f>
        <v>300</v>
      </c>
      <c r="K836" s="38" t="str">
        <f t="shared" si="13"/>
        <v/>
      </c>
    </row>
    <row r="837" spans="1:11" ht="14.25">
      <c r="A837" s="53">
        <v>42905.475555555553</v>
      </c>
      <c r="B837" s="15">
        <v>278270</v>
      </c>
      <c r="C837" t="s">
        <v>2429</v>
      </c>
      <c r="D837" t="s">
        <v>2430</v>
      </c>
      <c r="E837" t="s">
        <v>2431</v>
      </c>
      <c r="F837" s="15">
        <v>-302</v>
      </c>
      <c r="G837" t="s">
        <v>367</v>
      </c>
      <c r="H837" t="s">
        <v>443</v>
      </c>
      <c r="I837" t="s">
        <v>43</v>
      </c>
      <c r="J837">
        <f>VLOOKUP(B837,自助退!B:F,5,FALSE)</f>
        <v>302</v>
      </c>
      <c r="K837" s="38" t="str">
        <f t="shared" si="13"/>
        <v/>
      </c>
    </row>
    <row r="838" spans="1:11" ht="14.25">
      <c r="A838" s="53">
        <v>42905.477835648147</v>
      </c>
      <c r="B838" s="15">
        <v>278424</v>
      </c>
      <c r="C838" t="s">
        <v>2432</v>
      </c>
      <c r="D838" t="s">
        <v>2433</v>
      </c>
      <c r="E838" t="s">
        <v>2434</v>
      </c>
      <c r="F838" s="15">
        <v>-281</v>
      </c>
      <c r="G838" t="s">
        <v>367</v>
      </c>
      <c r="H838" t="s">
        <v>508</v>
      </c>
      <c r="I838" t="s">
        <v>43</v>
      </c>
      <c r="J838">
        <f>VLOOKUP(B838,自助退!B:F,5,FALSE)</f>
        <v>281</v>
      </c>
      <c r="K838" s="38" t="str">
        <f t="shared" si="13"/>
        <v/>
      </c>
    </row>
    <row r="839" spans="1:11" ht="14.25">
      <c r="A839" s="53">
        <v>42905.47861111111</v>
      </c>
      <c r="B839" s="15">
        <v>278492</v>
      </c>
      <c r="C839" t="s">
        <v>2435</v>
      </c>
      <c r="D839" t="s">
        <v>2436</v>
      </c>
      <c r="E839" t="s">
        <v>2437</v>
      </c>
      <c r="F839" s="15">
        <v>-177</v>
      </c>
      <c r="G839" t="s">
        <v>367</v>
      </c>
      <c r="H839" t="s">
        <v>859</v>
      </c>
      <c r="I839" t="s">
        <v>43</v>
      </c>
      <c r="J839">
        <f>VLOOKUP(B839,自助退!B:F,5,FALSE)</f>
        <v>177</v>
      </c>
      <c r="K839" s="38" t="str">
        <f t="shared" si="13"/>
        <v/>
      </c>
    </row>
    <row r="840" spans="1:11" ht="14.25">
      <c r="A840" s="53">
        <v>42905.482974537037</v>
      </c>
      <c r="B840" s="15">
        <v>278752</v>
      </c>
      <c r="C840" t="s">
        <v>2438</v>
      </c>
      <c r="D840" t="s">
        <v>2439</v>
      </c>
      <c r="E840" t="s">
        <v>2440</v>
      </c>
      <c r="F840" s="15">
        <v>-209</v>
      </c>
      <c r="G840" t="s">
        <v>367</v>
      </c>
      <c r="H840" t="s">
        <v>478</v>
      </c>
      <c r="I840" t="s">
        <v>43</v>
      </c>
      <c r="J840">
        <f>VLOOKUP(B840,自助退!B:F,5,FALSE)</f>
        <v>209</v>
      </c>
      <c r="K840" s="38" t="str">
        <f t="shared" si="13"/>
        <v/>
      </c>
    </row>
    <row r="841" spans="1:11" ht="14.25">
      <c r="A841" s="53">
        <v>42905.483217592591</v>
      </c>
      <c r="B841" s="15">
        <v>278765</v>
      </c>
      <c r="C841" t="s">
        <v>2441</v>
      </c>
      <c r="D841" t="s">
        <v>2442</v>
      </c>
      <c r="E841" t="s">
        <v>2443</v>
      </c>
      <c r="F841" s="15">
        <v>-1000</v>
      </c>
      <c r="G841" t="s">
        <v>367</v>
      </c>
      <c r="H841" t="s">
        <v>738</v>
      </c>
      <c r="I841" t="s">
        <v>43</v>
      </c>
      <c r="J841">
        <f>VLOOKUP(B841,自助退!B:F,5,FALSE)</f>
        <v>1000</v>
      </c>
      <c r="K841" s="38" t="str">
        <f t="shared" si="13"/>
        <v/>
      </c>
    </row>
    <row r="842" spans="1:11" ht="14.25">
      <c r="A842" s="53">
        <v>42905.483634259261</v>
      </c>
      <c r="B842" s="15">
        <v>278791</v>
      </c>
      <c r="C842" t="s">
        <v>2444</v>
      </c>
      <c r="D842" t="s">
        <v>2442</v>
      </c>
      <c r="E842" t="s">
        <v>2443</v>
      </c>
      <c r="F842" s="15">
        <v>-59</v>
      </c>
      <c r="G842" t="s">
        <v>367</v>
      </c>
      <c r="H842" t="s">
        <v>738</v>
      </c>
      <c r="I842" t="s">
        <v>43</v>
      </c>
      <c r="J842">
        <f>VLOOKUP(B842,自助退!B:F,5,FALSE)</f>
        <v>59</v>
      </c>
      <c r="K842" s="38" t="str">
        <f t="shared" si="13"/>
        <v/>
      </c>
    </row>
    <row r="843" spans="1:11" ht="14.25">
      <c r="A843" s="53">
        <v>42905.485798611109</v>
      </c>
      <c r="B843" s="15">
        <v>278914</v>
      </c>
      <c r="C843" t="s">
        <v>2445</v>
      </c>
      <c r="D843" t="s">
        <v>2409</v>
      </c>
      <c r="E843" t="s">
        <v>2410</v>
      </c>
      <c r="F843" s="15">
        <v>-2000</v>
      </c>
      <c r="G843" t="s">
        <v>367</v>
      </c>
      <c r="H843" t="s">
        <v>483</v>
      </c>
      <c r="I843" t="s">
        <v>43</v>
      </c>
      <c r="J843">
        <f>VLOOKUP(B843,自助退!B:F,5,FALSE)</f>
        <v>2000</v>
      </c>
      <c r="K843" s="38" t="str">
        <f t="shared" si="13"/>
        <v/>
      </c>
    </row>
    <row r="844" spans="1:11" ht="14.25">
      <c r="A844" s="53">
        <v>42905.492372685185</v>
      </c>
      <c r="B844" s="15">
        <v>279340</v>
      </c>
      <c r="C844" t="s">
        <v>245</v>
      </c>
      <c r="D844" t="s">
        <v>2446</v>
      </c>
      <c r="E844" t="s">
        <v>2447</v>
      </c>
      <c r="F844" s="15">
        <v>-263</v>
      </c>
      <c r="G844" t="s">
        <v>367</v>
      </c>
      <c r="H844" t="s">
        <v>422</v>
      </c>
      <c r="I844" t="s">
        <v>73</v>
      </c>
      <c r="J844">
        <f>VLOOKUP(B844,自助退!B:F,5,FALSE)</f>
        <v>263</v>
      </c>
      <c r="K844" s="38" t="str">
        <f t="shared" si="13"/>
        <v/>
      </c>
    </row>
    <row r="845" spans="1:11" ht="14.25">
      <c r="A845" s="53">
        <v>42905.497523148151</v>
      </c>
      <c r="B845" s="15">
        <v>279573</v>
      </c>
      <c r="C845" t="s">
        <v>2448</v>
      </c>
      <c r="D845" t="s">
        <v>2449</v>
      </c>
      <c r="E845" t="s">
        <v>2450</v>
      </c>
      <c r="F845" s="15">
        <v>-72</v>
      </c>
      <c r="G845" t="s">
        <v>367</v>
      </c>
      <c r="H845" t="s">
        <v>462</v>
      </c>
      <c r="I845" t="s">
        <v>43</v>
      </c>
      <c r="J845">
        <f>VLOOKUP(B845,自助退!B:F,5,FALSE)</f>
        <v>72</v>
      </c>
      <c r="K845" s="38" t="str">
        <f t="shared" ref="K845:K905" si="14">IF(J845=F845*-1,"",1)</f>
        <v/>
      </c>
    </row>
    <row r="846" spans="1:11" ht="14.25">
      <c r="A846" s="53">
        <v>42905.500625000001</v>
      </c>
      <c r="B846" s="15">
        <v>279704</v>
      </c>
      <c r="C846" t="s">
        <v>2451</v>
      </c>
      <c r="D846" t="s">
        <v>2452</v>
      </c>
      <c r="E846" t="s">
        <v>2453</v>
      </c>
      <c r="F846" s="15">
        <v>-220</v>
      </c>
      <c r="G846" t="s">
        <v>367</v>
      </c>
      <c r="H846" t="s">
        <v>535</v>
      </c>
      <c r="I846" t="s">
        <v>43</v>
      </c>
      <c r="J846">
        <f>VLOOKUP(B846,自助退!B:F,5,FALSE)</f>
        <v>220</v>
      </c>
      <c r="K846" s="38" t="str">
        <f t="shared" si="14"/>
        <v/>
      </c>
    </row>
    <row r="847" spans="1:11" ht="14.25">
      <c r="A847" s="53">
        <v>42905.502129629633</v>
      </c>
      <c r="B847" s="15">
        <v>279783</v>
      </c>
      <c r="C847" t="s">
        <v>2454</v>
      </c>
      <c r="D847" t="s">
        <v>2455</v>
      </c>
      <c r="E847" t="s">
        <v>2456</v>
      </c>
      <c r="F847" s="15">
        <v>-7903</v>
      </c>
      <c r="G847" t="s">
        <v>367</v>
      </c>
      <c r="H847" t="s">
        <v>486</v>
      </c>
      <c r="I847" t="s">
        <v>43</v>
      </c>
      <c r="J847">
        <f>VLOOKUP(B847,自助退!B:F,5,FALSE)</f>
        <v>7903</v>
      </c>
      <c r="K847" s="38" t="str">
        <f t="shared" si="14"/>
        <v/>
      </c>
    </row>
    <row r="848" spans="1:11" ht="14.25">
      <c r="A848" s="53">
        <v>42905.502847222226</v>
      </c>
      <c r="B848" s="15">
        <v>279816</v>
      </c>
      <c r="C848" t="s">
        <v>2457</v>
      </c>
      <c r="D848" t="s">
        <v>2458</v>
      </c>
      <c r="E848" t="s">
        <v>2459</v>
      </c>
      <c r="F848" s="15">
        <v>-296</v>
      </c>
      <c r="G848" t="s">
        <v>367</v>
      </c>
      <c r="H848" t="s">
        <v>776</v>
      </c>
      <c r="I848" t="s">
        <v>43</v>
      </c>
      <c r="J848">
        <f>VLOOKUP(B848,自助退!B:F,5,FALSE)</f>
        <v>296</v>
      </c>
      <c r="K848" s="38" t="str">
        <f t="shared" si="14"/>
        <v/>
      </c>
    </row>
    <row r="849" spans="1:11" ht="14.25">
      <c r="A849" s="53">
        <v>42905.507013888891</v>
      </c>
      <c r="B849" s="15">
        <v>279925</v>
      </c>
      <c r="C849" t="s">
        <v>2460</v>
      </c>
      <c r="D849" t="s">
        <v>2461</v>
      </c>
      <c r="E849" t="s">
        <v>2462</v>
      </c>
      <c r="F849" s="15">
        <v>-264</v>
      </c>
      <c r="G849" t="s">
        <v>367</v>
      </c>
      <c r="H849" t="s">
        <v>738</v>
      </c>
      <c r="I849" t="s">
        <v>43</v>
      </c>
      <c r="J849">
        <f>VLOOKUP(B849,自助退!B:F,5,FALSE)</f>
        <v>264</v>
      </c>
      <c r="K849" s="38" t="str">
        <f t="shared" si="14"/>
        <v/>
      </c>
    </row>
    <row r="850" spans="1:11" ht="14.25">
      <c r="A850" s="53">
        <v>42905.514861111114</v>
      </c>
      <c r="B850" s="15">
        <v>280099</v>
      </c>
      <c r="C850" t="s">
        <v>2463</v>
      </c>
      <c r="D850" t="s">
        <v>2464</v>
      </c>
      <c r="E850" t="s">
        <v>2465</v>
      </c>
      <c r="F850" s="15">
        <v>-5000</v>
      </c>
      <c r="G850" t="s">
        <v>367</v>
      </c>
      <c r="H850" t="s">
        <v>483</v>
      </c>
      <c r="I850" t="s">
        <v>43</v>
      </c>
      <c r="J850">
        <f>VLOOKUP(B850,自助退!B:F,5,FALSE)</f>
        <v>5000</v>
      </c>
      <c r="K850" s="38" t="str">
        <f t="shared" si="14"/>
        <v/>
      </c>
    </row>
    <row r="851" spans="1:11" ht="14.25">
      <c r="A851" s="53">
        <v>42905.523402777777</v>
      </c>
      <c r="B851" s="15">
        <v>280215</v>
      </c>
      <c r="C851" t="s">
        <v>2466</v>
      </c>
      <c r="D851" t="s">
        <v>2467</v>
      </c>
      <c r="E851" t="s">
        <v>2468</v>
      </c>
      <c r="F851" s="15">
        <v>-3000</v>
      </c>
      <c r="G851" t="s">
        <v>367</v>
      </c>
      <c r="H851" t="s">
        <v>432</v>
      </c>
      <c r="I851" t="s">
        <v>43</v>
      </c>
      <c r="J851">
        <f>VLOOKUP(B851,自助退!B:F,5,FALSE)</f>
        <v>3000</v>
      </c>
      <c r="K851" s="38" t="str">
        <f t="shared" si="14"/>
        <v/>
      </c>
    </row>
    <row r="852" spans="1:11" ht="14.25">
      <c r="A852" s="53">
        <v>42905.541944444441</v>
      </c>
      <c r="B852" s="15">
        <v>280403</v>
      </c>
      <c r="C852" t="s">
        <v>2469</v>
      </c>
      <c r="D852" t="s">
        <v>2470</v>
      </c>
      <c r="E852" t="s">
        <v>2471</v>
      </c>
      <c r="F852" s="15">
        <v>-500</v>
      </c>
      <c r="G852" t="s">
        <v>367</v>
      </c>
      <c r="H852" t="s">
        <v>508</v>
      </c>
      <c r="I852" t="s">
        <v>43</v>
      </c>
      <c r="J852">
        <f>VLOOKUP(B852,自助退!B:F,5,FALSE)</f>
        <v>500</v>
      </c>
      <c r="K852" s="38" t="str">
        <f t="shared" si="14"/>
        <v/>
      </c>
    </row>
    <row r="853" spans="1:11" ht="14.25">
      <c r="A853" s="53">
        <v>42905.551585648151</v>
      </c>
      <c r="B853" s="15">
        <v>280484</v>
      </c>
      <c r="C853" t="s">
        <v>2472</v>
      </c>
      <c r="D853" t="s">
        <v>2473</v>
      </c>
      <c r="E853" t="s">
        <v>2474</v>
      </c>
      <c r="F853" s="15">
        <v>-600</v>
      </c>
      <c r="G853" t="s">
        <v>367</v>
      </c>
      <c r="H853" t="s">
        <v>497</v>
      </c>
      <c r="I853" t="s">
        <v>43</v>
      </c>
      <c r="J853">
        <f>VLOOKUP(B853,自助退!B:F,5,FALSE)</f>
        <v>600</v>
      </c>
      <c r="K853" s="38" t="str">
        <f t="shared" si="14"/>
        <v/>
      </c>
    </row>
    <row r="854" spans="1:11" ht="14.25">
      <c r="A854" s="53">
        <v>42905.561527777776</v>
      </c>
      <c r="B854" s="15">
        <v>280586</v>
      </c>
      <c r="C854" t="s">
        <v>2475</v>
      </c>
      <c r="D854" t="s">
        <v>2476</v>
      </c>
      <c r="E854" t="s">
        <v>89</v>
      </c>
      <c r="F854" s="15">
        <v>-87</v>
      </c>
      <c r="G854" t="s">
        <v>367</v>
      </c>
      <c r="H854" t="s">
        <v>486</v>
      </c>
      <c r="I854" t="s">
        <v>43</v>
      </c>
      <c r="J854">
        <f>VLOOKUP(B854,自助退!B:F,5,FALSE)</f>
        <v>87</v>
      </c>
      <c r="K854" s="38" t="str">
        <f t="shared" si="14"/>
        <v/>
      </c>
    </row>
    <row r="855" spans="1:11" ht="14.25">
      <c r="A855" s="53">
        <v>42905.563298611109</v>
      </c>
      <c r="B855" s="15">
        <v>280606</v>
      </c>
      <c r="C855" t="s">
        <v>245</v>
      </c>
      <c r="D855" t="s">
        <v>2477</v>
      </c>
      <c r="E855" t="s">
        <v>2478</v>
      </c>
      <c r="F855" s="15">
        <v>-2802</v>
      </c>
      <c r="G855" t="s">
        <v>367</v>
      </c>
      <c r="H855" t="s">
        <v>279</v>
      </c>
      <c r="I855" t="s">
        <v>73</v>
      </c>
      <c r="J855">
        <f>VLOOKUP(B855,自助退!B:F,5,FALSE)</f>
        <v>2802</v>
      </c>
      <c r="K855" s="38" t="str">
        <f t="shared" si="14"/>
        <v/>
      </c>
    </row>
    <row r="856" spans="1:11" ht="14.25">
      <c r="A856" s="53">
        <v>42905.567650462966</v>
      </c>
      <c r="B856" s="15">
        <v>280669</v>
      </c>
      <c r="C856" t="s">
        <v>2479</v>
      </c>
      <c r="D856" t="s">
        <v>2480</v>
      </c>
      <c r="E856" t="s">
        <v>2481</v>
      </c>
      <c r="F856" s="15">
        <v>-1013</v>
      </c>
      <c r="G856" t="s">
        <v>367</v>
      </c>
      <c r="H856" t="s">
        <v>436</v>
      </c>
      <c r="I856" t="s">
        <v>43</v>
      </c>
      <c r="J856">
        <f>VLOOKUP(B856,自助退!B:F,5,FALSE)</f>
        <v>1013</v>
      </c>
      <c r="K856" s="38" t="str">
        <f t="shared" si="14"/>
        <v/>
      </c>
    </row>
    <row r="857" spans="1:11" ht="14.25">
      <c r="A857" s="53">
        <v>42905.581597222219</v>
      </c>
      <c r="B857" s="15">
        <v>280965</v>
      </c>
      <c r="C857" t="s">
        <v>2482</v>
      </c>
      <c r="D857" t="s">
        <v>2483</v>
      </c>
      <c r="E857" t="s">
        <v>2484</v>
      </c>
      <c r="F857" s="15">
        <v>-430</v>
      </c>
      <c r="G857" t="s">
        <v>367</v>
      </c>
      <c r="H857" t="s">
        <v>497</v>
      </c>
      <c r="I857" t="s">
        <v>43</v>
      </c>
      <c r="J857">
        <f>VLOOKUP(B857,自助退!B:F,5,FALSE)</f>
        <v>430</v>
      </c>
      <c r="K857" s="38" t="str">
        <f t="shared" si="14"/>
        <v/>
      </c>
    </row>
    <row r="858" spans="1:11" ht="14.25">
      <c r="A858" s="53">
        <v>42905.58761574074</v>
      </c>
      <c r="B858" s="15">
        <v>281187</v>
      </c>
      <c r="C858" t="s">
        <v>2485</v>
      </c>
      <c r="D858" t="s">
        <v>2486</v>
      </c>
      <c r="E858" t="s">
        <v>2487</v>
      </c>
      <c r="F858" s="15">
        <v>-500</v>
      </c>
      <c r="G858" t="s">
        <v>367</v>
      </c>
      <c r="H858" t="s">
        <v>459</v>
      </c>
      <c r="I858" t="s">
        <v>43</v>
      </c>
      <c r="J858">
        <f>VLOOKUP(B858,自助退!B:F,5,FALSE)</f>
        <v>500</v>
      </c>
      <c r="K858" s="38" t="str">
        <f t="shared" si="14"/>
        <v/>
      </c>
    </row>
    <row r="859" spans="1:11" ht="14.25">
      <c r="A859" s="53">
        <v>42905.59983796296</v>
      </c>
      <c r="B859" s="15">
        <v>281890</v>
      </c>
      <c r="C859" t="s">
        <v>2488</v>
      </c>
      <c r="D859" t="s">
        <v>2489</v>
      </c>
      <c r="E859" t="s">
        <v>2490</v>
      </c>
      <c r="F859" s="15">
        <v>-47</v>
      </c>
      <c r="G859" t="s">
        <v>367</v>
      </c>
      <c r="H859" t="s">
        <v>422</v>
      </c>
      <c r="I859" t="s">
        <v>43</v>
      </c>
      <c r="J859">
        <f>VLOOKUP(B859,自助退!B:F,5,FALSE)</f>
        <v>47</v>
      </c>
      <c r="K859" s="38" t="str">
        <f t="shared" si="14"/>
        <v/>
      </c>
    </row>
    <row r="860" spans="1:11" ht="14.25">
      <c r="A860" s="53">
        <v>42905.600312499999</v>
      </c>
      <c r="B860" s="15">
        <v>281921</v>
      </c>
      <c r="C860" t="s">
        <v>2491</v>
      </c>
      <c r="D860" t="s">
        <v>2492</v>
      </c>
      <c r="E860" t="s">
        <v>2493</v>
      </c>
      <c r="F860" s="15">
        <v>-500</v>
      </c>
      <c r="G860" t="s">
        <v>367</v>
      </c>
      <c r="H860" t="s">
        <v>452</v>
      </c>
      <c r="I860" t="s">
        <v>43</v>
      </c>
      <c r="J860">
        <f>VLOOKUP(B860,自助退!B:F,5,FALSE)</f>
        <v>500</v>
      </c>
      <c r="K860" s="38" t="str">
        <f t="shared" si="14"/>
        <v/>
      </c>
    </row>
    <row r="861" spans="1:11" ht="14.25">
      <c r="A861" s="53">
        <v>42905.610937500001</v>
      </c>
      <c r="B861" s="15">
        <v>282688</v>
      </c>
      <c r="C861" t="s">
        <v>2494</v>
      </c>
      <c r="D861" t="s">
        <v>2495</v>
      </c>
      <c r="E861" t="s">
        <v>2496</v>
      </c>
      <c r="F861" s="15">
        <v>-100</v>
      </c>
      <c r="G861" t="s">
        <v>367</v>
      </c>
      <c r="H861" t="s">
        <v>443</v>
      </c>
      <c r="I861" t="s">
        <v>43</v>
      </c>
      <c r="J861">
        <f>VLOOKUP(B861,自助退!B:F,5,FALSE)</f>
        <v>100</v>
      </c>
      <c r="K861" s="38" t="str">
        <f t="shared" si="14"/>
        <v/>
      </c>
    </row>
    <row r="862" spans="1:11" ht="14.25">
      <c r="A862" s="53">
        <v>42905.613634259258</v>
      </c>
      <c r="B862" s="15">
        <v>282918</v>
      </c>
      <c r="C862" t="s">
        <v>2497</v>
      </c>
      <c r="D862" t="s">
        <v>2498</v>
      </c>
      <c r="E862" t="s">
        <v>2499</v>
      </c>
      <c r="F862" s="15">
        <v>-1100</v>
      </c>
      <c r="G862" t="s">
        <v>367</v>
      </c>
      <c r="H862" t="s">
        <v>462</v>
      </c>
      <c r="I862" t="s">
        <v>43</v>
      </c>
      <c r="J862">
        <f>VLOOKUP(B862,自助退!B:F,5,FALSE)</f>
        <v>1100</v>
      </c>
      <c r="K862" s="38" t="str">
        <f t="shared" si="14"/>
        <v/>
      </c>
    </row>
    <row r="863" spans="1:11" ht="14.25">
      <c r="A863" s="53">
        <v>42905.616840277777</v>
      </c>
      <c r="B863" s="15">
        <v>283197</v>
      </c>
      <c r="C863" t="s">
        <v>2500</v>
      </c>
      <c r="D863" t="s">
        <v>2501</v>
      </c>
      <c r="E863" t="s">
        <v>2502</v>
      </c>
      <c r="F863" s="15">
        <v>-111</v>
      </c>
      <c r="G863" t="s">
        <v>367</v>
      </c>
      <c r="H863" t="s">
        <v>1427</v>
      </c>
      <c r="I863" t="s">
        <v>43</v>
      </c>
      <c r="J863">
        <f>VLOOKUP(B863,自助退!B:F,5,FALSE)</f>
        <v>111</v>
      </c>
      <c r="K863" s="38" t="str">
        <f t="shared" si="14"/>
        <v/>
      </c>
    </row>
    <row r="864" spans="1:11" ht="14.25">
      <c r="A864" s="53">
        <v>42905.619340277779</v>
      </c>
      <c r="B864" s="15">
        <v>283349</v>
      </c>
      <c r="C864" t="s">
        <v>2503</v>
      </c>
      <c r="D864" t="s">
        <v>2504</v>
      </c>
      <c r="E864" t="s">
        <v>2505</v>
      </c>
      <c r="F864" s="15">
        <v>-255</v>
      </c>
      <c r="G864" t="s">
        <v>367</v>
      </c>
      <c r="H864" t="s">
        <v>443</v>
      </c>
      <c r="I864" t="s">
        <v>43</v>
      </c>
      <c r="J864">
        <f>VLOOKUP(B864,自助退!B:F,5,FALSE)</f>
        <v>255</v>
      </c>
      <c r="K864" s="38" t="str">
        <f t="shared" si="14"/>
        <v/>
      </c>
    </row>
    <row r="865" spans="1:11" ht="14.25">
      <c r="A865" s="53">
        <v>42905.623773148145</v>
      </c>
      <c r="B865" s="15">
        <v>283658</v>
      </c>
      <c r="C865" t="s">
        <v>2506</v>
      </c>
      <c r="D865" t="s">
        <v>2507</v>
      </c>
      <c r="E865" t="s">
        <v>2508</v>
      </c>
      <c r="F865" s="15">
        <v>-480</v>
      </c>
      <c r="G865" t="s">
        <v>367</v>
      </c>
      <c r="H865" t="s">
        <v>1642</v>
      </c>
      <c r="I865" t="s">
        <v>43</v>
      </c>
      <c r="J865">
        <f>VLOOKUP(B865,自助退!B:F,5,FALSE)</f>
        <v>480</v>
      </c>
      <c r="K865" s="38" t="str">
        <f t="shared" si="14"/>
        <v/>
      </c>
    </row>
    <row r="866" spans="1:11" ht="14.25">
      <c r="A866" s="53">
        <v>42905.625081018516</v>
      </c>
      <c r="B866" s="15">
        <v>283755</v>
      </c>
      <c r="C866" t="s">
        <v>2509</v>
      </c>
      <c r="D866" t="s">
        <v>2510</v>
      </c>
      <c r="E866" t="s">
        <v>2511</v>
      </c>
      <c r="F866" s="15">
        <v>-5000</v>
      </c>
      <c r="G866" t="s">
        <v>367</v>
      </c>
      <c r="H866" t="s">
        <v>508</v>
      </c>
      <c r="I866" t="s">
        <v>43</v>
      </c>
      <c r="J866">
        <f>VLOOKUP(B866,自助退!B:F,5,FALSE)</f>
        <v>5000</v>
      </c>
      <c r="K866" s="38" t="str">
        <f t="shared" si="14"/>
        <v/>
      </c>
    </row>
    <row r="867" spans="1:11" ht="14.25">
      <c r="A867" s="53">
        <v>42905.63082175926</v>
      </c>
      <c r="B867" s="15">
        <v>284195</v>
      </c>
      <c r="C867" t="s">
        <v>2512</v>
      </c>
      <c r="D867" t="s">
        <v>2513</v>
      </c>
      <c r="E867" t="s">
        <v>2514</v>
      </c>
      <c r="F867" s="15">
        <v>-500</v>
      </c>
      <c r="G867" t="s">
        <v>367</v>
      </c>
      <c r="H867" t="s">
        <v>459</v>
      </c>
      <c r="I867" t="s">
        <v>43</v>
      </c>
      <c r="J867">
        <f>VLOOKUP(B867,自助退!B:F,5,FALSE)</f>
        <v>500</v>
      </c>
      <c r="K867" s="38" t="str">
        <f t="shared" si="14"/>
        <v/>
      </c>
    </row>
    <row r="868" spans="1:11" ht="14.25">
      <c r="A868" s="53">
        <v>42905.63177083333</v>
      </c>
      <c r="B868" s="15">
        <v>284278</v>
      </c>
      <c r="C868" t="s">
        <v>2515</v>
      </c>
      <c r="D868" t="s">
        <v>2516</v>
      </c>
      <c r="E868" t="s">
        <v>2517</v>
      </c>
      <c r="F868" s="15">
        <v>-3035</v>
      </c>
      <c r="G868" t="s">
        <v>367</v>
      </c>
      <c r="H868" t="s">
        <v>486</v>
      </c>
      <c r="I868" t="s">
        <v>43</v>
      </c>
      <c r="J868">
        <f>VLOOKUP(B868,自助退!B:F,5,FALSE)</f>
        <v>3035</v>
      </c>
      <c r="K868" s="38" t="str">
        <f t="shared" si="14"/>
        <v/>
      </c>
    </row>
    <row r="869" spans="1:11" ht="14.25">
      <c r="A869" s="53">
        <v>42905.631840277776</v>
      </c>
      <c r="B869" s="15">
        <v>284283</v>
      </c>
      <c r="C869" t="s">
        <v>2518</v>
      </c>
      <c r="D869" t="s">
        <v>2519</v>
      </c>
      <c r="E869" t="s">
        <v>2520</v>
      </c>
      <c r="F869" s="15">
        <v>-870</v>
      </c>
      <c r="G869" t="s">
        <v>367</v>
      </c>
      <c r="H869" t="s">
        <v>478</v>
      </c>
      <c r="I869" t="s">
        <v>43</v>
      </c>
      <c r="J869">
        <f>VLOOKUP(B869,自助退!B:F,5,FALSE)</f>
        <v>870</v>
      </c>
      <c r="K869" s="38" t="str">
        <f t="shared" si="14"/>
        <v/>
      </c>
    </row>
    <row r="870" spans="1:11" ht="14.25">
      <c r="A870" s="53">
        <v>42905.634444444448</v>
      </c>
      <c r="B870" s="15">
        <v>284468</v>
      </c>
      <c r="C870" t="s">
        <v>245</v>
      </c>
      <c r="D870" t="s">
        <v>214</v>
      </c>
      <c r="E870" t="s">
        <v>215</v>
      </c>
      <c r="F870" s="15">
        <v>-1382</v>
      </c>
      <c r="G870" t="s">
        <v>367</v>
      </c>
      <c r="H870" t="s">
        <v>459</v>
      </c>
      <c r="I870" t="s">
        <v>73</v>
      </c>
      <c r="J870">
        <f>VLOOKUP(B870,自助退!B:F,5,FALSE)</f>
        <v>1382</v>
      </c>
      <c r="K870" s="38" t="str">
        <f t="shared" si="14"/>
        <v/>
      </c>
    </row>
    <row r="871" spans="1:11" ht="14.25">
      <c r="A871" s="53">
        <v>42905.636296296296</v>
      </c>
      <c r="B871" s="15">
        <v>284613</v>
      </c>
      <c r="C871" t="s">
        <v>2521</v>
      </c>
      <c r="D871" t="s">
        <v>2522</v>
      </c>
      <c r="E871" t="s">
        <v>2523</v>
      </c>
      <c r="F871" s="15">
        <v>-711</v>
      </c>
      <c r="G871" t="s">
        <v>367</v>
      </c>
      <c r="H871" t="s">
        <v>455</v>
      </c>
      <c r="I871" t="s">
        <v>43</v>
      </c>
      <c r="J871">
        <f>VLOOKUP(B871,自助退!B:F,5,FALSE)</f>
        <v>711</v>
      </c>
      <c r="K871" s="38" t="str">
        <f t="shared" si="14"/>
        <v/>
      </c>
    </row>
    <row r="872" spans="1:11" ht="14.25">
      <c r="A872" s="53">
        <v>42905.638460648152</v>
      </c>
      <c r="B872" s="15">
        <v>284750</v>
      </c>
      <c r="C872" t="s">
        <v>2524</v>
      </c>
      <c r="D872" t="s">
        <v>2525</v>
      </c>
      <c r="E872" t="s">
        <v>2526</v>
      </c>
      <c r="F872" s="15">
        <v>-494</v>
      </c>
      <c r="G872" t="s">
        <v>367</v>
      </c>
      <c r="H872" t="s">
        <v>424</v>
      </c>
      <c r="I872" t="s">
        <v>43</v>
      </c>
      <c r="J872">
        <f>VLOOKUP(B872,自助退!B:F,5,FALSE)</f>
        <v>494</v>
      </c>
      <c r="K872" s="38" t="str">
        <f t="shared" si="14"/>
        <v/>
      </c>
    </row>
    <row r="873" spans="1:11" ht="14.25">
      <c r="A873" s="53">
        <v>42905.643831018519</v>
      </c>
      <c r="B873" s="15">
        <v>285116</v>
      </c>
      <c r="C873" t="s">
        <v>2527</v>
      </c>
      <c r="D873" t="s">
        <v>2528</v>
      </c>
      <c r="E873" t="s">
        <v>2529</v>
      </c>
      <c r="F873" s="15">
        <v>-1107</v>
      </c>
      <c r="G873" t="s">
        <v>367</v>
      </c>
      <c r="H873" t="s">
        <v>469</v>
      </c>
      <c r="I873" t="s">
        <v>43</v>
      </c>
      <c r="J873">
        <f>VLOOKUP(B873,自助退!B:F,5,FALSE)</f>
        <v>1107</v>
      </c>
      <c r="K873" s="38" t="str">
        <f t="shared" si="14"/>
        <v/>
      </c>
    </row>
    <row r="874" spans="1:11" ht="14.25">
      <c r="A874" s="53">
        <v>42905.646134259259</v>
      </c>
      <c r="B874" s="15">
        <v>285278</v>
      </c>
      <c r="C874" t="s">
        <v>245</v>
      </c>
      <c r="D874" t="s">
        <v>2530</v>
      </c>
      <c r="E874" t="s">
        <v>2531</v>
      </c>
      <c r="F874" s="15">
        <v>-125</v>
      </c>
      <c r="G874" t="s">
        <v>367</v>
      </c>
      <c r="H874" t="s">
        <v>52</v>
      </c>
      <c r="I874" t="s">
        <v>73</v>
      </c>
      <c r="J874">
        <f>VLOOKUP(B874,自助退!B:F,5,FALSE)</f>
        <v>125</v>
      </c>
      <c r="K874" s="38" t="str">
        <f t="shared" si="14"/>
        <v/>
      </c>
    </row>
    <row r="875" spans="1:11" ht="14.25">
      <c r="A875" s="53">
        <v>42905.646481481483</v>
      </c>
      <c r="B875" s="15">
        <v>285310</v>
      </c>
      <c r="C875" t="s">
        <v>245</v>
      </c>
      <c r="D875" t="s">
        <v>2530</v>
      </c>
      <c r="E875" t="s">
        <v>2531</v>
      </c>
      <c r="F875" s="15">
        <v>-125</v>
      </c>
      <c r="G875" t="s">
        <v>367</v>
      </c>
      <c r="H875" t="s">
        <v>52</v>
      </c>
      <c r="I875" t="s">
        <v>73</v>
      </c>
      <c r="J875">
        <f>VLOOKUP(B875,自助退!B:F,5,FALSE)</f>
        <v>125</v>
      </c>
      <c r="K875" s="38" t="str">
        <f t="shared" si="14"/>
        <v/>
      </c>
    </row>
    <row r="876" spans="1:11" ht="14.25">
      <c r="A876" s="53">
        <v>42905.646932870368</v>
      </c>
      <c r="B876" s="15">
        <v>285350</v>
      </c>
      <c r="C876" t="s">
        <v>245</v>
      </c>
      <c r="D876" t="s">
        <v>2530</v>
      </c>
      <c r="E876" t="s">
        <v>2531</v>
      </c>
      <c r="F876" s="15">
        <v>-125</v>
      </c>
      <c r="G876" t="s">
        <v>367</v>
      </c>
      <c r="H876" t="s">
        <v>52</v>
      </c>
      <c r="I876" t="s">
        <v>73</v>
      </c>
      <c r="J876">
        <f>VLOOKUP(B876,自助退!B:F,5,FALSE)</f>
        <v>125</v>
      </c>
      <c r="K876" s="38" t="str">
        <f t="shared" si="14"/>
        <v/>
      </c>
    </row>
    <row r="877" spans="1:11" ht="14.25">
      <c r="A877" s="53">
        <v>42905.65116898148</v>
      </c>
      <c r="B877" s="15">
        <v>285602</v>
      </c>
      <c r="C877" t="s">
        <v>245</v>
      </c>
      <c r="D877" t="s">
        <v>2530</v>
      </c>
      <c r="E877" t="s">
        <v>2531</v>
      </c>
      <c r="F877" s="15">
        <v>-125</v>
      </c>
      <c r="G877" t="s">
        <v>367</v>
      </c>
      <c r="H877" t="s">
        <v>65</v>
      </c>
      <c r="I877" t="s">
        <v>73</v>
      </c>
      <c r="J877">
        <f>VLOOKUP(B877,自助退!B:F,5,FALSE)</f>
        <v>125</v>
      </c>
      <c r="K877" s="38" t="str">
        <f t="shared" si="14"/>
        <v/>
      </c>
    </row>
    <row r="878" spans="1:11" ht="14.25">
      <c r="A878" s="53">
        <v>42905.651446759257</v>
      </c>
      <c r="B878" s="15">
        <v>285628</v>
      </c>
      <c r="C878" t="s">
        <v>2532</v>
      </c>
      <c r="D878" t="s">
        <v>2533</v>
      </c>
      <c r="E878" t="s">
        <v>2534</v>
      </c>
      <c r="F878" s="15">
        <v>-296</v>
      </c>
      <c r="G878" t="s">
        <v>367</v>
      </c>
      <c r="H878" t="s">
        <v>443</v>
      </c>
      <c r="I878" t="s">
        <v>43</v>
      </c>
      <c r="J878">
        <f>VLOOKUP(B878,自助退!B:F,5,FALSE)</f>
        <v>296</v>
      </c>
      <c r="K878" s="38" t="str">
        <f t="shared" si="14"/>
        <v/>
      </c>
    </row>
    <row r="879" spans="1:11" ht="14.25">
      <c r="A879" s="53">
        <v>42905.661516203705</v>
      </c>
      <c r="B879" s="15">
        <v>286352</v>
      </c>
      <c r="C879" t="s">
        <v>245</v>
      </c>
      <c r="D879" t="s">
        <v>2535</v>
      </c>
      <c r="E879" t="s">
        <v>2536</v>
      </c>
      <c r="F879" s="15">
        <v>-100</v>
      </c>
      <c r="G879" t="s">
        <v>367</v>
      </c>
      <c r="H879" t="s">
        <v>443</v>
      </c>
      <c r="I879" t="s">
        <v>73</v>
      </c>
      <c r="J879">
        <f>VLOOKUP(B879,自助退!B:F,5,FALSE)</f>
        <v>100</v>
      </c>
      <c r="K879" s="38" t="str">
        <f t="shared" si="14"/>
        <v/>
      </c>
    </row>
    <row r="880" spans="1:11" ht="14.25">
      <c r="A880" s="53">
        <v>42905.663761574076</v>
      </c>
      <c r="B880" s="15">
        <v>286496</v>
      </c>
      <c r="C880" t="s">
        <v>245</v>
      </c>
      <c r="D880" t="s">
        <v>1745</v>
      </c>
      <c r="E880" t="s">
        <v>336</v>
      </c>
      <c r="F880" s="15">
        <v>-223</v>
      </c>
      <c r="G880" t="s">
        <v>367</v>
      </c>
      <c r="H880" t="s">
        <v>947</v>
      </c>
      <c r="I880" t="s">
        <v>73</v>
      </c>
      <c r="J880">
        <f>VLOOKUP(B880,自助退!B:F,5,FALSE)</f>
        <v>223</v>
      </c>
      <c r="K880" s="38" t="str">
        <f t="shared" si="14"/>
        <v/>
      </c>
    </row>
    <row r="881" spans="1:11" ht="14.25">
      <c r="A881" s="53">
        <v>42905.670277777775</v>
      </c>
      <c r="B881" s="15">
        <v>286907</v>
      </c>
      <c r="C881" t="s">
        <v>2537</v>
      </c>
      <c r="D881" t="s">
        <v>2538</v>
      </c>
      <c r="E881" t="s">
        <v>2539</v>
      </c>
      <c r="F881" s="15">
        <v>-500</v>
      </c>
      <c r="G881" t="s">
        <v>367</v>
      </c>
      <c r="H881" t="s">
        <v>490</v>
      </c>
      <c r="I881" t="s">
        <v>43</v>
      </c>
      <c r="J881">
        <f>VLOOKUP(B881,自助退!B:F,5,FALSE)</f>
        <v>500</v>
      </c>
      <c r="K881" s="38" t="str">
        <f t="shared" si="14"/>
        <v/>
      </c>
    </row>
    <row r="882" spans="1:11" ht="14.25">
      <c r="A882" s="53">
        <v>42905.675300925926</v>
      </c>
      <c r="B882" s="15">
        <v>287224</v>
      </c>
      <c r="C882" t="s">
        <v>2540</v>
      </c>
      <c r="D882" t="s">
        <v>2541</v>
      </c>
      <c r="E882" t="s">
        <v>2542</v>
      </c>
      <c r="F882" s="15">
        <v>-49</v>
      </c>
      <c r="G882" t="s">
        <v>367</v>
      </c>
      <c r="H882" t="s">
        <v>478</v>
      </c>
      <c r="I882" t="s">
        <v>43</v>
      </c>
      <c r="J882">
        <f>VLOOKUP(B882,自助退!B:F,5,FALSE)</f>
        <v>49</v>
      </c>
      <c r="K882" s="38" t="str">
        <f t="shared" si="14"/>
        <v/>
      </c>
    </row>
    <row r="883" spans="1:11" ht="14.25">
      <c r="A883" s="53">
        <v>42905.675451388888</v>
      </c>
      <c r="B883" s="15">
        <v>287234</v>
      </c>
      <c r="C883" t="s">
        <v>2543</v>
      </c>
      <c r="D883" t="s">
        <v>2544</v>
      </c>
      <c r="E883" t="s">
        <v>2545</v>
      </c>
      <c r="F883" s="15">
        <v>-9914</v>
      </c>
      <c r="G883" t="s">
        <v>367</v>
      </c>
      <c r="H883" t="s">
        <v>497</v>
      </c>
      <c r="I883" t="s">
        <v>43</v>
      </c>
      <c r="J883">
        <f>VLOOKUP(B883,自助退!B:F,5,FALSE)</f>
        <v>9914</v>
      </c>
      <c r="K883" s="38" t="str">
        <f t="shared" si="14"/>
        <v/>
      </c>
    </row>
    <row r="884" spans="1:11" ht="14.25">
      <c r="A884" s="53">
        <v>42905.676712962966</v>
      </c>
      <c r="B884" s="15">
        <v>287312</v>
      </c>
      <c r="C884" t="s">
        <v>2546</v>
      </c>
      <c r="D884" t="s">
        <v>2547</v>
      </c>
      <c r="E884" t="s">
        <v>2548</v>
      </c>
      <c r="F884" s="15">
        <v>-200</v>
      </c>
      <c r="G884" t="s">
        <v>367</v>
      </c>
      <c r="H884" t="s">
        <v>424</v>
      </c>
      <c r="I884" t="s">
        <v>43</v>
      </c>
      <c r="J884">
        <f>VLOOKUP(B884,自助退!B:F,5,FALSE)</f>
        <v>200</v>
      </c>
      <c r="K884" s="38" t="str">
        <f t="shared" si="14"/>
        <v/>
      </c>
    </row>
    <row r="885" spans="1:11" ht="14.25">
      <c r="A885" s="53">
        <v>42905.677581018521</v>
      </c>
      <c r="B885" s="15">
        <v>287363</v>
      </c>
      <c r="C885" t="s">
        <v>2549</v>
      </c>
      <c r="D885" t="s">
        <v>2547</v>
      </c>
      <c r="E885" t="s">
        <v>2548</v>
      </c>
      <c r="F885" s="15">
        <v>-2390</v>
      </c>
      <c r="G885" t="s">
        <v>367</v>
      </c>
      <c r="H885" t="s">
        <v>443</v>
      </c>
      <c r="I885" t="s">
        <v>43</v>
      </c>
      <c r="J885">
        <f>VLOOKUP(B885,自助退!B:F,5,FALSE)</f>
        <v>2390</v>
      </c>
      <c r="K885" s="38" t="str">
        <f t="shared" si="14"/>
        <v/>
      </c>
    </row>
    <row r="886" spans="1:11" ht="14.25">
      <c r="A886" s="53">
        <v>42905.678113425929</v>
      </c>
      <c r="B886" s="15">
        <v>287392</v>
      </c>
      <c r="C886" t="s">
        <v>2550</v>
      </c>
      <c r="D886" t="s">
        <v>354</v>
      </c>
      <c r="E886" t="s">
        <v>355</v>
      </c>
      <c r="F886" s="15">
        <v>-1</v>
      </c>
      <c r="G886" t="s">
        <v>367</v>
      </c>
      <c r="H886" t="s">
        <v>738</v>
      </c>
      <c r="I886" t="s">
        <v>43</v>
      </c>
      <c r="J886">
        <f>VLOOKUP(B886,自助退!B:F,5,FALSE)</f>
        <v>1</v>
      </c>
      <c r="K886" s="38" t="str">
        <f t="shared" si="14"/>
        <v/>
      </c>
    </row>
    <row r="887" spans="1:11" ht="14.25">
      <c r="A887" s="53">
        <v>42905.678599537037</v>
      </c>
      <c r="B887" s="15">
        <v>287433</v>
      </c>
      <c r="C887" t="s">
        <v>2551</v>
      </c>
      <c r="D887" t="s">
        <v>2552</v>
      </c>
      <c r="E887" t="s">
        <v>2553</v>
      </c>
      <c r="F887" s="15">
        <v>-42</v>
      </c>
      <c r="G887" t="s">
        <v>367</v>
      </c>
      <c r="H887" t="s">
        <v>462</v>
      </c>
      <c r="I887" t="s">
        <v>43</v>
      </c>
      <c r="J887">
        <f>VLOOKUP(B887,自助退!B:F,5,FALSE)</f>
        <v>42</v>
      </c>
      <c r="K887" s="38" t="str">
        <f t="shared" si="14"/>
        <v/>
      </c>
    </row>
    <row r="888" spans="1:11" ht="14.25">
      <c r="A888" s="53">
        <v>42905.679050925923</v>
      </c>
      <c r="B888" s="15">
        <v>287460</v>
      </c>
      <c r="C888" t="s">
        <v>2554</v>
      </c>
      <c r="D888" t="s">
        <v>354</v>
      </c>
      <c r="E888" t="s">
        <v>355</v>
      </c>
      <c r="F888" s="15">
        <v>-99</v>
      </c>
      <c r="G888" t="s">
        <v>367</v>
      </c>
      <c r="H888" t="s">
        <v>738</v>
      </c>
      <c r="I888" t="s">
        <v>43</v>
      </c>
      <c r="J888">
        <f>VLOOKUP(B888,自助退!B:F,5,FALSE)</f>
        <v>99</v>
      </c>
      <c r="K888" s="38" t="str">
        <f t="shared" si="14"/>
        <v/>
      </c>
    </row>
    <row r="889" spans="1:11" ht="14.25">
      <c r="A889" s="53">
        <v>42905.681967592594</v>
      </c>
      <c r="B889" s="15">
        <v>287633</v>
      </c>
      <c r="C889" t="s">
        <v>2555</v>
      </c>
      <c r="D889" t="s">
        <v>2556</v>
      </c>
      <c r="E889" t="s">
        <v>2557</v>
      </c>
      <c r="F889" s="15">
        <v>-6</v>
      </c>
      <c r="G889" t="s">
        <v>367</v>
      </c>
      <c r="H889" t="s">
        <v>299</v>
      </c>
      <c r="I889" t="s">
        <v>43</v>
      </c>
      <c r="J889">
        <f>VLOOKUP(B889,自助退!B:F,5,FALSE)</f>
        <v>6</v>
      </c>
      <c r="K889" s="38" t="str">
        <f t="shared" si="14"/>
        <v/>
      </c>
    </row>
    <row r="890" spans="1:11" ht="14.25">
      <c r="A890" s="53">
        <v>42905.682858796295</v>
      </c>
      <c r="B890" s="15">
        <v>287684</v>
      </c>
      <c r="C890" t="s">
        <v>2558</v>
      </c>
      <c r="D890" t="s">
        <v>2559</v>
      </c>
      <c r="E890" t="s">
        <v>2560</v>
      </c>
      <c r="F890" s="15">
        <v>-94</v>
      </c>
      <c r="G890" t="s">
        <v>367</v>
      </c>
      <c r="H890" t="s">
        <v>947</v>
      </c>
      <c r="I890" t="s">
        <v>43</v>
      </c>
      <c r="J890">
        <f>VLOOKUP(B890,自助退!B:F,5,FALSE)</f>
        <v>94</v>
      </c>
      <c r="K890" s="38" t="str">
        <f t="shared" si="14"/>
        <v/>
      </c>
    </row>
    <row r="891" spans="1:11" ht="14.25">
      <c r="A891" s="53">
        <v>42905.696585648147</v>
      </c>
      <c r="B891" s="15">
        <v>288397</v>
      </c>
      <c r="C891" t="s">
        <v>2561</v>
      </c>
      <c r="D891" t="s">
        <v>145</v>
      </c>
      <c r="E891" t="s">
        <v>146</v>
      </c>
      <c r="F891" s="15">
        <v>-385</v>
      </c>
      <c r="G891" t="s">
        <v>367</v>
      </c>
      <c r="H891" t="s">
        <v>539</v>
      </c>
      <c r="I891" t="s">
        <v>43</v>
      </c>
      <c r="J891">
        <f>VLOOKUP(B891,自助退!B:F,5,FALSE)</f>
        <v>385</v>
      </c>
      <c r="K891" s="38" t="str">
        <f t="shared" si="14"/>
        <v/>
      </c>
    </row>
    <row r="892" spans="1:11" ht="14.25">
      <c r="A892" s="53">
        <v>42905.700891203705</v>
      </c>
      <c r="B892" s="15">
        <v>288595</v>
      </c>
      <c r="C892" t="s">
        <v>245</v>
      </c>
      <c r="D892" t="s">
        <v>2562</v>
      </c>
      <c r="E892" t="s">
        <v>2563</v>
      </c>
      <c r="F892" s="15">
        <v>-615</v>
      </c>
      <c r="G892" t="s">
        <v>367</v>
      </c>
      <c r="H892" t="s">
        <v>497</v>
      </c>
      <c r="I892" t="s">
        <v>73</v>
      </c>
      <c r="J892">
        <f>VLOOKUP(B892,自助退!B:F,5,FALSE)</f>
        <v>615</v>
      </c>
      <c r="K892" s="38" t="str">
        <f t="shared" si="14"/>
        <v/>
      </c>
    </row>
    <row r="893" spans="1:11" ht="14.25">
      <c r="A893" s="53">
        <v>42905.704837962963</v>
      </c>
      <c r="B893" s="15">
        <v>288718</v>
      </c>
      <c r="C893" t="s">
        <v>2564</v>
      </c>
      <c r="D893" t="s">
        <v>2565</v>
      </c>
      <c r="E893" t="s">
        <v>2566</v>
      </c>
      <c r="F893" s="15">
        <v>-344</v>
      </c>
      <c r="G893" t="s">
        <v>367</v>
      </c>
      <c r="H893" t="s">
        <v>497</v>
      </c>
      <c r="I893" t="s">
        <v>43</v>
      </c>
      <c r="J893">
        <f>VLOOKUP(B893,自助退!B:F,5,FALSE)</f>
        <v>344</v>
      </c>
      <c r="K893" s="38" t="str">
        <f t="shared" si="14"/>
        <v/>
      </c>
    </row>
    <row r="894" spans="1:11" ht="14.25">
      <c r="A894" s="53">
        <v>42905.713842592595</v>
      </c>
      <c r="B894" s="15">
        <v>288996</v>
      </c>
      <c r="C894" t="s">
        <v>245</v>
      </c>
      <c r="D894" t="s">
        <v>2567</v>
      </c>
      <c r="E894" t="s">
        <v>2568</v>
      </c>
      <c r="F894" s="15">
        <v>-150</v>
      </c>
      <c r="G894" t="s">
        <v>367</v>
      </c>
      <c r="H894" t="s">
        <v>443</v>
      </c>
      <c r="I894" t="s">
        <v>73</v>
      </c>
      <c r="J894">
        <f>VLOOKUP(B894,自助退!B:F,5,FALSE)</f>
        <v>150</v>
      </c>
      <c r="K894" s="38" t="str">
        <f t="shared" si="14"/>
        <v/>
      </c>
    </row>
    <row r="895" spans="1:11" ht="14.25">
      <c r="A895" s="53">
        <v>42905.72246527778</v>
      </c>
      <c r="B895" s="15">
        <v>289243</v>
      </c>
      <c r="C895" t="s">
        <v>245</v>
      </c>
      <c r="D895" t="s">
        <v>2569</v>
      </c>
      <c r="E895" t="s">
        <v>2570</v>
      </c>
      <c r="F895" s="15">
        <v>-996</v>
      </c>
      <c r="G895" t="s">
        <v>367</v>
      </c>
      <c r="H895" t="s">
        <v>508</v>
      </c>
      <c r="I895" t="s">
        <v>73</v>
      </c>
      <c r="J895">
        <f>VLOOKUP(B895,自助退!B:F,5,FALSE)</f>
        <v>996</v>
      </c>
      <c r="K895" s="38" t="str">
        <f t="shared" si="14"/>
        <v/>
      </c>
    </row>
    <row r="896" spans="1:11" ht="14.25">
      <c r="A896" s="53">
        <v>42905.725219907406</v>
      </c>
      <c r="B896" s="15">
        <v>289299</v>
      </c>
      <c r="C896" t="s">
        <v>2571</v>
      </c>
      <c r="D896" t="s">
        <v>2572</v>
      </c>
      <c r="E896" t="s">
        <v>2573</v>
      </c>
      <c r="F896" s="15">
        <v>-5000</v>
      </c>
      <c r="G896" t="s">
        <v>367</v>
      </c>
      <c r="H896" t="s">
        <v>497</v>
      </c>
      <c r="I896" t="s">
        <v>43</v>
      </c>
      <c r="J896">
        <f>VLOOKUP(B896,自助退!B:F,5,FALSE)</f>
        <v>5000</v>
      </c>
      <c r="K896" s="38" t="str">
        <f t="shared" si="14"/>
        <v/>
      </c>
    </row>
    <row r="897" spans="1:11" ht="14.25">
      <c r="A897" s="53">
        <v>42905.727152777778</v>
      </c>
      <c r="B897" s="15">
        <v>289347</v>
      </c>
      <c r="C897" t="s">
        <v>2574</v>
      </c>
      <c r="D897" t="s">
        <v>2575</v>
      </c>
      <c r="E897" t="s">
        <v>2576</v>
      </c>
      <c r="F897" s="15">
        <v>-144</v>
      </c>
      <c r="G897" t="s">
        <v>367</v>
      </c>
      <c r="H897" t="s">
        <v>478</v>
      </c>
      <c r="I897" t="s">
        <v>43</v>
      </c>
      <c r="J897">
        <f>VLOOKUP(B897,自助退!B:F,5,FALSE)</f>
        <v>144</v>
      </c>
      <c r="K897" s="38" t="str">
        <f t="shared" si="14"/>
        <v/>
      </c>
    </row>
    <row r="898" spans="1:11" ht="14.25">
      <c r="A898" s="53">
        <v>42905.729513888888</v>
      </c>
      <c r="B898" s="15">
        <v>289408</v>
      </c>
      <c r="C898" t="s">
        <v>245</v>
      </c>
      <c r="D898" t="s">
        <v>102</v>
      </c>
      <c r="E898" t="s">
        <v>95</v>
      </c>
      <c r="F898" s="15">
        <v>-388</v>
      </c>
      <c r="G898" t="s">
        <v>367</v>
      </c>
      <c r="H898" t="s">
        <v>432</v>
      </c>
      <c r="I898" t="s">
        <v>73</v>
      </c>
      <c r="J898">
        <f>VLOOKUP(B898,自助退!B:F,5,FALSE)</f>
        <v>388</v>
      </c>
      <c r="K898" s="38" t="str">
        <f t="shared" si="14"/>
        <v/>
      </c>
    </row>
    <row r="899" spans="1:11" ht="14.25">
      <c r="A899" s="53">
        <v>42905.731400462966</v>
      </c>
      <c r="B899" s="15">
        <v>289448</v>
      </c>
      <c r="C899" t="s">
        <v>245</v>
      </c>
      <c r="D899" t="s">
        <v>2577</v>
      </c>
      <c r="E899" t="s">
        <v>2578</v>
      </c>
      <c r="F899" s="15">
        <v>-315</v>
      </c>
      <c r="G899" t="s">
        <v>367</v>
      </c>
      <c r="H899" t="s">
        <v>70</v>
      </c>
      <c r="I899" t="s">
        <v>73</v>
      </c>
      <c r="J899">
        <f>VLOOKUP(B899,自助退!B:F,5,FALSE)</f>
        <v>315</v>
      </c>
      <c r="K899" s="38" t="str">
        <f t="shared" si="14"/>
        <v/>
      </c>
    </row>
    <row r="900" spans="1:11" ht="14.25">
      <c r="A900" s="53">
        <v>42905.731747685182</v>
      </c>
      <c r="B900" s="15">
        <v>289456</v>
      </c>
      <c r="C900" t="s">
        <v>245</v>
      </c>
      <c r="D900" t="s">
        <v>2577</v>
      </c>
      <c r="E900" t="s">
        <v>2578</v>
      </c>
      <c r="F900" s="15">
        <v>-315</v>
      </c>
      <c r="G900" t="s">
        <v>367</v>
      </c>
      <c r="H900" t="s">
        <v>70</v>
      </c>
      <c r="I900" t="s">
        <v>73</v>
      </c>
      <c r="J900">
        <f>VLOOKUP(B900,自助退!B:F,5,FALSE)</f>
        <v>315</v>
      </c>
      <c r="K900" s="38" t="str">
        <f t="shared" si="14"/>
        <v/>
      </c>
    </row>
    <row r="901" spans="1:11" ht="14.25">
      <c r="A901" s="53">
        <v>42905.732303240744</v>
      </c>
      <c r="B901" s="15">
        <v>289468</v>
      </c>
      <c r="C901" t="s">
        <v>245</v>
      </c>
      <c r="D901" t="s">
        <v>2577</v>
      </c>
      <c r="E901" t="s">
        <v>2578</v>
      </c>
      <c r="F901" s="15">
        <v>-316</v>
      </c>
      <c r="G901" t="s">
        <v>367</v>
      </c>
      <c r="H901" t="s">
        <v>70</v>
      </c>
      <c r="I901" t="s">
        <v>73</v>
      </c>
      <c r="J901">
        <f>VLOOKUP(B901,自助退!B:F,5,FALSE)</f>
        <v>316</v>
      </c>
      <c r="K901" s="38" t="str">
        <f t="shared" si="14"/>
        <v/>
      </c>
    </row>
    <row r="902" spans="1:11" ht="14.25">
      <c r="A902" s="53">
        <v>42905.732615740744</v>
      </c>
      <c r="B902" s="15">
        <v>289475</v>
      </c>
      <c r="C902" t="s">
        <v>245</v>
      </c>
      <c r="D902" t="s">
        <v>2577</v>
      </c>
      <c r="E902" t="s">
        <v>2578</v>
      </c>
      <c r="F902" s="15">
        <v>-315</v>
      </c>
      <c r="G902" t="s">
        <v>367</v>
      </c>
      <c r="H902" t="s">
        <v>70</v>
      </c>
      <c r="I902" t="s">
        <v>73</v>
      </c>
      <c r="J902">
        <f>VLOOKUP(B902,自助退!B:F,5,FALSE)</f>
        <v>315</v>
      </c>
      <c r="K902" s="38" t="str">
        <f t="shared" si="14"/>
        <v/>
      </c>
    </row>
    <row r="903" spans="1:11" ht="14.25">
      <c r="A903" s="53">
        <v>42905.732881944445</v>
      </c>
      <c r="B903" s="15">
        <v>289480</v>
      </c>
      <c r="C903" t="s">
        <v>245</v>
      </c>
      <c r="D903" t="s">
        <v>2577</v>
      </c>
      <c r="E903" t="s">
        <v>2578</v>
      </c>
      <c r="F903" s="15">
        <v>-315</v>
      </c>
      <c r="G903" t="s">
        <v>367</v>
      </c>
      <c r="H903" t="s">
        <v>242</v>
      </c>
      <c r="I903" t="s">
        <v>73</v>
      </c>
      <c r="J903">
        <f>VLOOKUP(B903,自助退!B:F,5,FALSE)</f>
        <v>315</v>
      </c>
      <c r="K903" s="38" t="str">
        <f t="shared" si="14"/>
        <v/>
      </c>
    </row>
    <row r="904" spans="1:11" ht="14.25">
      <c r="A904" s="53">
        <v>42905.73400462963</v>
      </c>
      <c r="B904" s="15">
        <v>289504</v>
      </c>
      <c r="C904" t="s">
        <v>2579</v>
      </c>
      <c r="D904" t="s">
        <v>2580</v>
      </c>
      <c r="E904" t="s">
        <v>2581</v>
      </c>
      <c r="F904" s="15">
        <v>-111</v>
      </c>
      <c r="G904" t="s">
        <v>367</v>
      </c>
      <c r="H904" t="s">
        <v>436</v>
      </c>
      <c r="I904" t="s">
        <v>43</v>
      </c>
      <c r="J904">
        <f>VLOOKUP(B904,自助退!B:F,5,FALSE)</f>
        <v>111</v>
      </c>
      <c r="K904" s="38" t="str">
        <f t="shared" si="14"/>
        <v/>
      </c>
    </row>
    <row r="905" spans="1:11" ht="14.25">
      <c r="A905" s="53">
        <v>42905.734131944446</v>
      </c>
      <c r="B905" s="15">
        <v>289510</v>
      </c>
      <c r="C905" t="s">
        <v>245</v>
      </c>
      <c r="D905" t="s">
        <v>2577</v>
      </c>
      <c r="E905" t="s">
        <v>2578</v>
      </c>
      <c r="F905" s="15">
        <v>-315</v>
      </c>
      <c r="G905" t="s">
        <v>367</v>
      </c>
      <c r="H905" t="s">
        <v>738</v>
      </c>
      <c r="I905" t="s">
        <v>73</v>
      </c>
      <c r="J905">
        <f>VLOOKUP(B905,自助退!B:F,5,FALSE)</f>
        <v>315</v>
      </c>
      <c r="K905" s="38" t="str">
        <f t="shared" si="14"/>
        <v/>
      </c>
    </row>
    <row r="906" spans="1:11" ht="14.25">
      <c r="A906" s="53">
        <v>42905.777025462965</v>
      </c>
      <c r="B906" s="15">
        <v>289771</v>
      </c>
      <c r="D906" t="s">
        <v>2582</v>
      </c>
      <c r="E906" t="s">
        <v>2583</v>
      </c>
      <c r="F906" s="15">
        <v>-300</v>
      </c>
      <c r="G906" t="s">
        <v>367</v>
      </c>
      <c r="H906" t="s">
        <v>497</v>
      </c>
      <c r="I906" t="s">
        <v>73</v>
      </c>
      <c r="J906">
        <f>VLOOKUP(B906,自助退!B:F,5,FALSE)</f>
        <v>300</v>
      </c>
      <c r="K906" s="38" t="str">
        <f t="shared" ref="K906:K969" si="15">IF(J906=F906*-1,"",1)</f>
        <v/>
      </c>
    </row>
    <row r="907" spans="1:11" ht="14.25">
      <c r="A907" s="53">
        <v>42905.785636574074</v>
      </c>
      <c r="B907" s="15">
        <v>289803</v>
      </c>
      <c r="C907" t="s">
        <v>245</v>
      </c>
      <c r="D907" t="s">
        <v>2584</v>
      </c>
      <c r="E907" t="s">
        <v>2585</v>
      </c>
      <c r="F907" s="15">
        <v>-5000</v>
      </c>
      <c r="G907" t="s">
        <v>367</v>
      </c>
      <c r="H907" t="s">
        <v>483</v>
      </c>
      <c r="I907" t="s">
        <v>73</v>
      </c>
      <c r="J907">
        <f>VLOOKUP(B907,自助退!B:F,5,FALSE)</f>
        <v>5000</v>
      </c>
      <c r="K907" s="38" t="str">
        <f t="shared" si="15"/>
        <v/>
      </c>
    </row>
    <row r="908" spans="1:11" ht="14.25">
      <c r="A908" s="53">
        <v>42905.786249999997</v>
      </c>
      <c r="B908" s="15">
        <v>289805</v>
      </c>
      <c r="C908" t="s">
        <v>245</v>
      </c>
      <c r="D908" t="s">
        <v>2584</v>
      </c>
      <c r="E908" t="s">
        <v>2585</v>
      </c>
      <c r="F908" s="15">
        <v>-5000</v>
      </c>
      <c r="G908" t="s">
        <v>367</v>
      </c>
      <c r="H908" t="s">
        <v>483</v>
      </c>
      <c r="I908" t="s">
        <v>73</v>
      </c>
      <c r="J908">
        <f>VLOOKUP(B908,自助退!B:F,5,FALSE)</f>
        <v>5000</v>
      </c>
      <c r="K908" s="38" t="str">
        <f t="shared" si="15"/>
        <v/>
      </c>
    </row>
    <row r="909" spans="1:11" ht="14.25">
      <c r="A909" s="53">
        <v>42905.792083333334</v>
      </c>
      <c r="B909" s="15">
        <v>289823</v>
      </c>
      <c r="C909" t="s">
        <v>245</v>
      </c>
      <c r="D909" t="s">
        <v>2584</v>
      </c>
      <c r="E909" t="s">
        <v>2585</v>
      </c>
      <c r="F909" s="15">
        <v>-5000</v>
      </c>
      <c r="G909" t="s">
        <v>367</v>
      </c>
      <c r="H909" t="s">
        <v>62</v>
      </c>
      <c r="I909" t="s">
        <v>73</v>
      </c>
      <c r="J909">
        <f>VLOOKUP(B909,自助退!B:F,5,FALSE)</f>
        <v>5000</v>
      </c>
      <c r="K909" s="38" t="str">
        <f t="shared" si="15"/>
        <v/>
      </c>
    </row>
    <row r="910" spans="1:11" ht="14.25">
      <c r="A910" s="53">
        <v>42905.811307870368</v>
      </c>
      <c r="B910" s="15">
        <v>289877</v>
      </c>
      <c r="C910" t="s">
        <v>2586</v>
      </c>
      <c r="D910" t="s">
        <v>2587</v>
      </c>
      <c r="E910" t="s">
        <v>2588</v>
      </c>
      <c r="F910" s="15">
        <v>-164</v>
      </c>
      <c r="G910" t="s">
        <v>367</v>
      </c>
      <c r="H910" t="s">
        <v>462</v>
      </c>
      <c r="I910" t="s">
        <v>43</v>
      </c>
      <c r="J910">
        <f>VLOOKUP(B910,自助退!B:F,5,FALSE)</f>
        <v>164</v>
      </c>
      <c r="K910" s="38" t="str">
        <f t="shared" si="15"/>
        <v/>
      </c>
    </row>
    <row r="911" spans="1:11" ht="14.25">
      <c r="A911" s="53">
        <v>42906.316412037035</v>
      </c>
      <c r="B911" s="15">
        <v>290746</v>
      </c>
      <c r="C911" t="s">
        <v>2589</v>
      </c>
      <c r="D911" t="s">
        <v>2590</v>
      </c>
      <c r="E911" t="s">
        <v>2591</v>
      </c>
      <c r="F911" s="15">
        <v>-196</v>
      </c>
      <c r="G911" t="s">
        <v>367</v>
      </c>
      <c r="H911" t="s">
        <v>576</v>
      </c>
      <c r="I911" t="s">
        <v>43</v>
      </c>
      <c r="J911">
        <f>VLOOKUP(B911,自助退!B:F,5,FALSE)</f>
        <v>196</v>
      </c>
      <c r="K911" s="38" t="str">
        <f t="shared" si="15"/>
        <v/>
      </c>
    </row>
    <row r="912" spans="1:11" ht="14.25">
      <c r="A912" s="53">
        <v>42906.334560185183</v>
      </c>
      <c r="B912" s="15">
        <v>291173</v>
      </c>
      <c r="C912" t="s">
        <v>2592</v>
      </c>
      <c r="D912" t="s">
        <v>2593</v>
      </c>
      <c r="E912" t="s">
        <v>2594</v>
      </c>
      <c r="F912" s="15">
        <v>-411</v>
      </c>
      <c r="G912" t="s">
        <v>367</v>
      </c>
      <c r="H912" t="s">
        <v>455</v>
      </c>
      <c r="I912" t="s">
        <v>43</v>
      </c>
      <c r="J912">
        <f>VLOOKUP(B912,自助退!B:F,5,FALSE)</f>
        <v>411</v>
      </c>
      <c r="K912" s="38" t="str">
        <f t="shared" si="15"/>
        <v/>
      </c>
    </row>
    <row r="913" spans="1:11" ht="14.25">
      <c r="A913" s="53">
        <v>42906.368206018517</v>
      </c>
      <c r="B913" s="15">
        <v>293577</v>
      </c>
      <c r="C913" t="s">
        <v>245</v>
      </c>
      <c r="D913" t="s">
        <v>129</v>
      </c>
      <c r="E913" t="s">
        <v>130</v>
      </c>
      <c r="F913" s="15">
        <v>-8900</v>
      </c>
      <c r="G913" t="s">
        <v>367</v>
      </c>
      <c r="H913" t="s">
        <v>455</v>
      </c>
      <c r="I913" t="s">
        <v>73</v>
      </c>
      <c r="J913">
        <f>VLOOKUP(B913,自助退!B:F,5,FALSE)</f>
        <v>8900</v>
      </c>
      <c r="K913" s="38" t="str">
        <f t="shared" si="15"/>
        <v/>
      </c>
    </row>
    <row r="914" spans="1:11" ht="14.25">
      <c r="A914" s="53">
        <v>42906.376377314817</v>
      </c>
      <c r="B914" s="15">
        <v>294302</v>
      </c>
      <c r="C914" t="s">
        <v>2595</v>
      </c>
      <c r="D914" t="s">
        <v>2596</v>
      </c>
      <c r="E914" t="s">
        <v>2597</v>
      </c>
      <c r="F914" s="15">
        <v>-1496</v>
      </c>
      <c r="G914" t="s">
        <v>367</v>
      </c>
      <c r="H914" t="s">
        <v>504</v>
      </c>
      <c r="I914" t="s">
        <v>43</v>
      </c>
      <c r="J914">
        <f>VLOOKUP(B914,自助退!B:F,5,FALSE)</f>
        <v>1496</v>
      </c>
      <c r="K914" s="38" t="str">
        <f t="shared" si="15"/>
        <v/>
      </c>
    </row>
    <row r="915" spans="1:11" ht="14.25">
      <c r="A915" s="53">
        <v>42906.385451388887</v>
      </c>
      <c r="B915" s="15">
        <v>295157</v>
      </c>
      <c r="C915" t="s">
        <v>2598</v>
      </c>
      <c r="D915" t="s">
        <v>2599</v>
      </c>
      <c r="E915" t="s">
        <v>2600</v>
      </c>
      <c r="F915" s="15">
        <v>-1650</v>
      </c>
      <c r="G915" t="s">
        <v>367</v>
      </c>
      <c r="H915" t="s">
        <v>432</v>
      </c>
      <c r="I915" t="s">
        <v>43</v>
      </c>
      <c r="J915">
        <f>VLOOKUP(B915,自助退!B:F,5,FALSE)</f>
        <v>1650</v>
      </c>
      <c r="K915" s="38" t="str">
        <f t="shared" si="15"/>
        <v/>
      </c>
    </row>
    <row r="916" spans="1:11" ht="14.25">
      <c r="A916" s="53">
        <v>42906.385960648149</v>
      </c>
      <c r="B916" s="15">
        <v>295194</v>
      </c>
      <c r="C916" t="s">
        <v>2601</v>
      </c>
      <c r="D916" t="s">
        <v>2602</v>
      </c>
      <c r="E916" t="s">
        <v>2603</v>
      </c>
      <c r="F916" s="15">
        <v>-332</v>
      </c>
      <c r="G916" t="s">
        <v>367</v>
      </c>
      <c r="H916" t="s">
        <v>455</v>
      </c>
      <c r="I916" t="s">
        <v>43</v>
      </c>
      <c r="J916">
        <f>VLOOKUP(B916,自助退!B:F,5,FALSE)</f>
        <v>332</v>
      </c>
      <c r="K916" s="38" t="str">
        <f t="shared" si="15"/>
        <v/>
      </c>
    </row>
    <row r="917" spans="1:11" ht="14.25">
      <c r="A917" s="53">
        <v>42906.392141203702</v>
      </c>
      <c r="B917" s="15">
        <v>295779</v>
      </c>
      <c r="C917" t="s">
        <v>2604</v>
      </c>
      <c r="D917" t="s">
        <v>2605</v>
      </c>
      <c r="E917" t="s">
        <v>125</v>
      </c>
      <c r="F917" s="15">
        <v>-1400</v>
      </c>
      <c r="G917" t="s">
        <v>367</v>
      </c>
      <c r="H917" t="s">
        <v>738</v>
      </c>
      <c r="I917" t="s">
        <v>43</v>
      </c>
      <c r="J917">
        <f>VLOOKUP(B917,自助退!B:F,5,FALSE)</f>
        <v>1400</v>
      </c>
      <c r="K917" s="38" t="str">
        <f t="shared" si="15"/>
        <v/>
      </c>
    </row>
    <row r="918" spans="1:11" ht="14.25">
      <c r="A918" s="53">
        <v>42906.392500000002</v>
      </c>
      <c r="B918" s="15">
        <v>295809</v>
      </c>
      <c r="C918" t="s">
        <v>2606</v>
      </c>
      <c r="D918" t="s">
        <v>127</v>
      </c>
      <c r="E918" t="s">
        <v>128</v>
      </c>
      <c r="F918" s="15">
        <v>-1000</v>
      </c>
      <c r="G918" t="s">
        <v>367</v>
      </c>
      <c r="H918" t="s">
        <v>469</v>
      </c>
      <c r="I918" t="s">
        <v>43</v>
      </c>
      <c r="J918">
        <f>VLOOKUP(B918,自助退!B:F,5,FALSE)</f>
        <v>1000</v>
      </c>
      <c r="K918" s="38" t="str">
        <f t="shared" si="15"/>
        <v/>
      </c>
    </row>
    <row r="919" spans="1:11" ht="14.25">
      <c r="A919" s="53">
        <v>42906.392511574071</v>
      </c>
      <c r="B919" s="15">
        <v>295808</v>
      </c>
      <c r="C919" t="s">
        <v>2607</v>
      </c>
      <c r="D919" t="s">
        <v>351</v>
      </c>
      <c r="E919" t="s">
        <v>352</v>
      </c>
      <c r="F919" s="15">
        <v>-200</v>
      </c>
      <c r="G919" t="s">
        <v>367</v>
      </c>
      <c r="H919" t="s">
        <v>443</v>
      </c>
      <c r="I919" t="s">
        <v>43</v>
      </c>
      <c r="J919">
        <f>VLOOKUP(B919,自助退!B:F,5,FALSE)</f>
        <v>200</v>
      </c>
      <c r="K919" s="38" t="str">
        <f t="shared" si="15"/>
        <v/>
      </c>
    </row>
    <row r="920" spans="1:11" ht="14.25">
      <c r="A920" s="53">
        <v>42906.396319444444</v>
      </c>
      <c r="B920" s="15">
        <v>296160</v>
      </c>
      <c r="C920" t="s">
        <v>2608</v>
      </c>
      <c r="D920" t="s">
        <v>2609</v>
      </c>
      <c r="E920" t="s">
        <v>2610</v>
      </c>
      <c r="F920" s="15">
        <v>-1850</v>
      </c>
      <c r="G920" t="s">
        <v>367</v>
      </c>
      <c r="H920" t="s">
        <v>455</v>
      </c>
      <c r="I920" t="s">
        <v>43</v>
      </c>
      <c r="J920">
        <f>VLOOKUP(B920,自助退!B:F,5,FALSE)</f>
        <v>1850</v>
      </c>
      <c r="K920" s="38" t="str">
        <f t="shared" si="15"/>
        <v/>
      </c>
    </row>
    <row r="921" spans="1:11" ht="14.25">
      <c r="A921" s="53">
        <v>42906.400914351849</v>
      </c>
      <c r="B921" s="15">
        <v>296565</v>
      </c>
      <c r="C921" t="s">
        <v>2611</v>
      </c>
      <c r="D921" t="s">
        <v>2612</v>
      </c>
      <c r="E921" t="s">
        <v>2613</v>
      </c>
      <c r="F921" s="15">
        <v>-179</v>
      </c>
      <c r="G921" t="s">
        <v>367</v>
      </c>
      <c r="H921" t="s">
        <v>859</v>
      </c>
      <c r="I921" t="s">
        <v>43</v>
      </c>
      <c r="J921">
        <f>VLOOKUP(B921,自助退!B:F,5,FALSE)</f>
        <v>179</v>
      </c>
      <c r="K921" s="38" t="str">
        <f t="shared" si="15"/>
        <v/>
      </c>
    </row>
    <row r="922" spans="1:11" ht="14.25">
      <c r="A922" s="53">
        <v>42906.407800925925</v>
      </c>
      <c r="B922" s="15">
        <v>297219</v>
      </c>
      <c r="C922" t="s">
        <v>2614</v>
      </c>
      <c r="D922" t="s">
        <v>2615</v>
      </c>
      <c r="E922" t="s">
        <v>2616</v>
      </c>
      <c r="F922" s="15">
        <v>-25</v>
      </c>
      <c r="G922" t="s">
        <v>367</v>
      </c>
      <c r="H922" t="s">
        <v>734</v>
      </c>
      <c r="I922" t="s">
        <v>43</v>
      </c>
      <c r="J922">
        <f>VLOOKUP(B922,自助退!B:F,5,FALSE)</f>
        <v>25</v>
      </c>
      <c r="K922" s="38" t="str">
        <f t="shared" si="15"/>
        <v/>
      </c>
    </row>
    <row r="923" spans="1:11" ht="14.25">
      <c r="A923" s="53">
        <v>42906.413240740738</v>
      </c>
      <c r="B923" s="15">
        <v>297738</v>
      </c>
      <c r="C923" t="s">
        <v>2617</v>
      </c>
      <c r="D923" t="s">
        <v>2618</v>
      </c>
      <c r="E923" t="s">
        <v>2619</v>
      </c>
      <c r="F923" s="15">
        <v>-266</v>
      </c>
      <c r="G923" t="s">
        <v>367</v>
      </c>
      <c r="H923" t="s">
        <v>734</v>
      </c>
      <c r="I923" t="s">
        <v>43</v>
      </c>
      <c r="J923">
        <f>VLOOKUP(B923,自助退!B:F,5,FALSE)</f>
        <v>266</v>
      </c>
      <c r="K923" s="38" t="str">
        <f t="shared" si="15"/>
        <v/>
      </c>
    </row>
    <row r="924" spans="1:11" ht="14.25">
      <c r="A924" s="53">
        <v>42906.414097222223</v>
      </c>
      <c r="B924" s="15">
        <v>297848</v>
      </c>
      <c r="C924" t="s">
        <v>2620</v>
      </c>
      <c r="D924" t="s">
        <v>2621</v>
      </c>
      <c r="E924" t="s">
        <v>2622</v>
      </c>
      <c r="F924" s="15">
        <v>-289</v>
      </c>
      <c r="G924" t="s">
        <v>367</v>
      </c>
      <c r="H924" t="s">
        <v>734</v>
      </c>
      <c r="I924" t="s">
        <v>43</v>
      </c>
      <c r="J924">
        <f>VLOOKUP(B924,自助退!B:F,5,FALSE)</f>
        <v>289</v>
      </c>
      <c r="K924" s="38" t="str">
        <f t="shared" si="15"/>
        <v/>
      </c>
    </row>
    <row r="925" spans="1:11" ht="14.25">
      <c r="A925" s="53">
        <v>42906.418587962966</v>
      </c>
      <c r="B925" s="15">
        <v>298302</v>
      </c>
      <c r="C925" t="s">
        <v>2623</v>
      </c>
      <c r="D925" t="s">
        <v>129</v>
      </c>
      <c r="E925" t="s">
        <v>130</v>
      </c>
      <c r="F925" s="15">
        <v>-8900</v>
      </c>
      <c r="G925" t="s">
        <v>367</v>
      </c>
      <c r="H925" t="s">
        <v>478</v>
      </c>
      <c r="I925" t="s">
        <v>43</v>
      </c>
      <c r="J925">
        <f>VLOOKUP(B925,自助退!B:F,5,FALSE)</f>
        <v>8900</v>
      </c>
      <c r="K925" s="38" t="str">
        <f t="shared" si="15"/>
        <v/>
      </c>
    </row>
    <row r="926" spans="1:11" ht="14.25">
      <c r="A926" s="53">
        <v>42906.424444444441</v>
      </c>
      <c r="B926" s="15">
        <v>298909</v>
      </c>
      <c r="C926" t="s">
        <v>2624</v>
      </c>
      <c r="D926" t="s">
        <v>2625</v>
      </c>
      <c r="E926" t="s">
        <v>2626</v>
      </c>
      <c r="F926" s="15">
        <v>-200</v>
      </c>
      <c r="G926" t="s">
        <v>367</v>
      </c>
      <c r="H926" t="s">
        <v>469</v>
      </c>
      <c r="I926" t="s">
        <v>43</v>
      </c>
      <c r="J926">
        <f>VLOOKUP(B926,自助退!B:F,5,FALSE)</f>
        <v>200</v>
      </c>
      <c r="K926" s="38" t="str">
        <f t="shared" si="15"/>
        <v/>
      </c>
    </row>
    <row r="927" spans="1:11" ht="14.25">
      <c r="A927" s="53">
        <v>42906.425023148149</v>
      </c>
      <c r="B927" s="15">
        <v>298954</v>
      </c>
      <c r="C927" t="s">
        <v>245</v>
      </c>
      <c r="D927" t="s">
        <v>2627</v>
      </c>
      <c r="E927" t="s">
        <v>2628</v>
      </c>
      <c r="F927" s="15">
        <v>-200</v>
      </c>
      <c r="G927" t="s">
        <v>367</v>
      </c>
      <c r="H927" t="s">
        <v>469</v>
      </c>
      <c r="I927" t="s">
        <v>73</v>
      </c>
      <c r="J927">
        <f>VLOOKUP(B927,自助退!B:F,5,FALSE)</f>
        <v>200</v>
      </c>
      <c r="K927" s="38" t="str">
        <f t="shared" si="15"/>
        <v/>
      </c>
    </row>
    <row r="928" spans="1:11" ht="14.25">
      <c r="A928" s="53">
        <v>42906.425381944442</v>
      </c>
      <c r="B928" s="15">
        <v>298992</v>
      </c>
      <c r="C928" t="s">
        <v>2629</v>
      </c>
      <c r="D928" t="s">
        <v>2630</v>
      </c>
      <c r="E928" t="s">
        <v>2631</v>
      </c>
      <c r="F928" s="15">
        <v>-1000</v>
      </c>
      <c r="G928" t="s">
        <v>367</v>
      </c>
      <c r="H928" t="s">
        <v>443</v>
      </c>
      <c r="I928" t="s">
        <v>43</v>
      </c>
      <c r="J928">
        <f>VLOOKUP(B928,自助退!B:F,5,FALSE)</f>
        <v>1000</v>
      </c>
      <c r="K928" s="38" t="str">
        <f t="shared" si="15"/>
        <v/>
      </c>
    </row>
    <row r="929" spans="1:11" ht="14.25">
      <c r="A929" s="53">
        <v>42906.443784722222</v>
      </c>
      <c r="B929" s="15">
        <v>300542</v>
      </c>
      <c r="C929" t="s">
        <v>2632</v>
      </c>
      <c r="D929" t="s">
        <v>2633</v>
      </c>
      <c r="E929" t="s">
        <v>2634</v>
      </c>
      <c r="F929" s="15">
        <v>-3408</v>
      </c>
      <c r="G929" t="s">
        <v>367</v>
      </c>
      <c r="H929" t="s">
        <v>483</v>
      </c>
      <c r="I929" t="s">
        <v>43</v>
      </c>
      <c r="J929">
        <f>VLOOKUP(B929,自助退!B:F,5,FALSE)</f>
        <v>3408</v>
      </c>
      <c r="K929" s="38" t="str">
        <f t="shared" si="15"/>
        <v/>
      </c>
    </row>
    <row r="930" spans="1:11" ht="14.25">
      <c r="A930" s="53">
        <v>42906.447638888887</v>
      </c>
      <c r="B930" s="15">
        <v>300838</v>
      </c>
      <c r="C930" t="s">
        <v>245</v>
      </c>
      <c r="D930" t="s">
        <v>2635</v>
      </c>
      <c r="E930" t="s">
        <v>2636</v>
      </c>
      <c r="F930" s="15">
        <v>-23</v>
      </c>
      <c r="G930" t="s">
        <v>367</v>
      </c>
      <c r="H930" t="s">
        <v>653</v>
      </c>
      <c r="I930" t="s">
        <v>73</v>
      </c>
      <c r="J930">
        <f>VLOOKUP(B930,自助退!B:F,5,FALSE)</f>
        <v>23</v>
      </c>
      <c r="K930" s="38" t="str">
        <f t="shared" si="15"/>
        <v/>
      </c>
    </row>
    <row r="931" spans="1:11" ht="14.25">
      <c r="A931" s="53">
        <v>42906.454108796293</v>
      </c>
      <c r="B931" s="15">
        <v>301349</v>
      </c>
      <c r="C931" t="s">
        <v>2637</v>
      </c>
      <c r="D931" t="s">
        <v>193</v>
      </c>
      <c r="E931" t="s">
        <v>194</v>
      </c>
      <c r="F931" s="15">
        <v>-260</v>
      </c>
      <c r="G931" t="s">
        <v>367</v>
      </c>
      <c r="H931" t="s">
        <v>422</v>
      </c>
      <c r="I931" t="s">
        <v>43</v>
      </c>
      <c r="J931">
        <f>VLOOKUP(B931,自助退!B:F,5,FALSE)</f>
        <v>260</v>
      </c>
      <c r="K931" s="38" t="str">
        <f t="shared" si="15"/>
        <v/>
      </c>
    </row>
    <row r="932" spans="1:11" ht="14.25">
      <c r="A932" s="53">
        <v>42906.454965277779</v>
      </c>
      <c r="B932" s="15">
        <v>301409</v>
      </c>
      <c r="C932" t="s">
        <v>2638</v>
      </c>
      <c r="D932" t="s">
        <v>2639</v>
      </c>
      <c r="E932" t="s">
        <v>2640</v>
      </c>
      <c r="F932" s="15">
        <v>-1200</v>
      </c>
      <c r="G932" t="s">
        <v>367</v>
      </c>
      <c r="H932" t="s">
        <v>535</v>
      </c>
      <c r="I932" t="s">
        <v>43</v>
      </c>
      <c r="J932">
        <f>VLOOKUP(B932,自助退!B:F,5,FALSE)</f>
        <v>1200</v>
      </c>
      <c r="K932" s="38" t="str">
        <f t="shared" si="15"/>
        <v/>
      </c>
    </row>
    <row r="933" spans="1:11" ht="14.25">
      <c r="A933" s="53">
        <v>42906.465358796297</v>
      </c>
      <c r="B933" s="15">
        <v>302192</v>
      </c>
      <c r="C933" t="s">
        <v>2641</v>
      </c>
      <c r="D933" t="s">
        <v>2642</v>
      </c>
      <c r="E933" t="s">
        <v>2643</v>
      </c>
      <c r="F933" s="15">
        <v>-70</v>
      </c>
      <c r="G933" t="s">
        <v>367</v>
      </c>
      <c r="H933" t="s">
        <v>422</v>
      </c>
      <c r="I933" t="s">
        <v>43</v>
      </c>
      <c r="J933">
        <f>VLOOKUP(B933,自助退!B:F,5,FALSE)</f>
        <v>70</v>
      </c>
      <c r="K933" s="38" t="str">
        <f t="shared" si="15"/>
        <v/>
      </c>
    </row>
    <row r="934" spans="1:11" ht="14.25">
      <c r="A934" s="53">
        <v>42906.466620370367</v>
      </c>
      <c r="B934" s="15">
        <v>302290</v>
      </c>
      <c r="C934" t="s">
        <v>245</v>
      </c>
      <c r="D934" t="s">
        <v>2644</v>
      </c>
      <c r="E934" t="s">
        <v>2645</v>
      </c>
      <c r="F934" s="15">
        <v>-300</v>
      </c>
      <c r="G934" t="s">
        <v>367</v>
      </c>
      <c r="H934" t="s">
        <v>432</v>
      </c>
      <c r="I934" t="s">
        <v>73</v>
      </c>
      <c r="J934">
        <f>VLOOKUP(B934,自助退!B:F,5,FALSE)</f>
        <v>300</v>
      </c>
      <c r="K934" s="38" t="str">
        <f t="shared" si="15"/>
        <v/>
      </c>
    </row>
    <row r="935" spans="1:11" ht="14.25">
      <c r="A935" s="53">
        <v>42906.466863425929</v>
      </c>
      <c r="B935" s="15">
        <v>302306</v>
      </c>
      <c r="C935" t="s">
        <v>2646</v>
      </c>
      <c r="D935" t="s">
        <v>2647</v>
      </c>
      <c r="E935" t="s">
        <v>2648</v>
      </c>
      <c r="F935" s="15">
        <v>-300</v>
      </c>
      <c r="G935" t="s">
        <v>367</v>
      </c>
      <c r="H935" t="s">
        <v>562</v>
      </c>
      <c r="I935" t="s">
        <v>43</v>
      </c>
      <c r="J935">
        <f>VLOOKUP(B935,自助退!B:F,5,FALSE)</f>
        <v>300</v>
      </c>
      <c r="K935" s="38" t="str">
        <f t="shared" si="15"/>
        <v/>
      </c>
    </row>
    <row r="936" spans="1:11" ht="14.25">
      <c r="A936" s="53">
        <v>42906.467997685184</v>
      </c>
      <c r="B936" s="15">
        <v>302379</v>
      </c>
      <c r="C936" t="s">
        <v>2649</v>
      </c>
      <c r="D936" t="s">
        <v>2650</v>
      </c>
      <c r="E936" t="s">
        <v>2651</v>
      </c>
      <c r="F936" s="15">
        <v>-29</v>
      </c>
      <c r="G936" t="s">
        <v>367</v>
      </c>
      <c r="H936" t="s">
        <v>432</v>
      </c>
      <c r="I936" t="s">
        <v>43</v>
      </c>
      <c r="J936">
        <f>VLOOKUP(B936,自助退!B:F,5,FALSE)</f>
        <v>29</v>
      </c>
      <c r="K936" s="38" t="str">
        <f t="shared" si="15"/>
        <v/>
      </c>
    </row>
    <row r="937" spans="1:11" ht="14.25">
      <c r="A937" s="53">
        <v>42906.468171296299</v>
      </c>
      <c r="B937" s="15">
        <v>302401</v>
      </c>
      <c r="C937" t="s">
        <v>2652</v>
      </c>
      <c r="D937" t="s">
        <v>2653</v>
      </c>
      <c r="E937" t="s">
        <v>2654</v>
      </c>
      <c r="F937" s="15">
        <v>-500</v>
      </c>
      <c r="G937" t="s">
        <v>367</v>
      </c>
      <c r="H937" t="s">
        <v>452</v>
      </c>
      <c r="I937" t="s">
        <v>43</v>
      </c>
      <c r="J937">
        <f>VLOOKUP(B937,自助退!B:F,5,FALSE)</f>
        <v>500</v>
      </c>
      <c r="K937" s="38" t="str">
        <f t="shared" si="15"/>
        <v/>
      </c>
    </row>
    <row r="938" spans="1:11" ht="14.25">
      <c r="A938" s="53">
        <v>42906.469907407409</v>
      </c>
      <c r="B938" s="15">
        <v>302528</v>
      </c>
      <c r="C938" t="s">
        <v>2655</v>
      </c>
      <c r="D938" t="s">
        <v>2656</v>
      </c>
      <c r="E938" t="s">
        <v>2657</v>
      </c>
      <c r="F938" s="15">
        <v>-500</v>
      </c>
      <c r="G938" t="s">
        <v>367</v>
      </c>
      <c r="H938" t="s">
        <v>452</v>
      </c>
      <c r="I938" t="s">
        <v>43</v>
      </c>
      <c r="J938">
        <f>VLOOKUP(B938,自助退!B:F,5,FALSE)</f>
        <v>500</v>
      </c>
      <c r="K938" s="38" t="str">
        <f t="shared" si="15"/>
        <v/>
      </c>
    </row>
    <row r="939" spans="1:11" ht="14.25">
      <c r="A939" s="53">
        <v>42906.470324074071</v>
      </c>
      <c r="B939" s="15">
        <v>302564</v>
      </c>
      <c r="C939" t="s">
        <v>245</v>
      </c>
      <c r="D939" t="s">
        <v>2658</v>
      </c>
      <c r="E939" t="s">
        <v>2659</v>
      </c>
      <c r="F939" s="15">
        <v>-367</v>
      </c>
      <c r="G939" t="s">
        <v>367</v>
      </c>
      <c r="H939" t="s">
        <v>653</v>
      </c>
      <c r="I939" t="s">
        <v>73</v>
      </c>
      <c r="J939">
        <f>VLOOKUP(B939,自助退!B:F,5,FALSE)</f>
        <v>367</v>
      </c>
      <c r="K939" s="38" t="str">
        <f t="shared" si="15"/>
        <v/>
      </c>
    </row>
    <row r="940" spans="1:11" ht="14.25">
      <c r="A940" s="53">
        <v>42906.476018518515</v>
      </c>
      <c r="B940" s="15">
        <v>302987</v>
      </c>
      <c r="C940" t="s">
        <v>2660</v>
      </c>
      <c r="D940" t="s">
        <v>2661</v>
      </c>
      <c r="E940" t="s">
        <v>2662</v>
      </c>
      <c r="F940" s="15">
        <v>-131</v>
      </c>
      <c r="G940" t="s">
        <v>367</v>
      </c>
      <c r="H940" t="s">
        <v>299</v>
      </c>
      <c r="I940" t="s">
        <v>43</v>
      </c>
      <c r="J940">
        <f>VLOOKUP(B940,自助退!B:F,5,FALSE)</f>
        <v>131</v>
      </c>
      <c r="K940" s="38" t="str">
        <f t="shared" si="15"/>
        <v/>
      </c>
    </row>
    <row r="941" spans="1:11" ht="14.25">
      <c r="A941" s="53">
        <v>42906.492662037039</v>
      </c>
      <c r="B941" s="15">
        <v>303933</v>
      </c>
      <c r="C941" t="s">
        <v>2663</v>
      </c>
      <c r="D941" t="s">
        <v>2664</v>
      </c>
      <c r="E941" t="s">
        <v>2665</v>
      </c>
      <c r="F941" s="15">
        <v>-241</v>
      </c>
      <c r="G941" t="s">
        <v>367</v>
      </c>
      <c r="H941" t="s">
        <v>539</v>
      </c>
      <c r="I941" t="s">
        <v>43</v>
      </c>
      <c r="J941">
        <f>VLOOKUP(B941,自助退!B:F,5,FALSE)</f>
        <v>241</v>
      </c>
      <c r="K941" s="38" t="str">
        <f t="shared" si="15"/>
        <v/>
      </c>
    </row>
    <row r="942" spans="1:11" ht="14.25">
      <c r="A942" s="53">
        <v>42906.499849537038</v>
      </c>
      <c r="B942" s="15">
        <v>304262</v>
      </c>
      <c r="C942" t="s">
        <v>2666</v>
      </c>
      <c r="D942" t="s">
        <v>2667</v>
      </c>
      <c r="E942" t="s">
        <v>2668</v>
      </c>
      <c r="F942" s="15">
        <v>-196</v>
      </c>
      <c r="G942" t="s">
        <v>367</v>
      </c>
      <c r="H942" t="s">
        <v>504</v>
      </c>
      <c r="I942" t="s">
        <v>43</v>
      </c>
      <c r="J942">
        <f>VLOOKUP(B942,自助退!B:F,5,FALSE)</f>
        <v>196</v>
      </c>
      <c r="K942" s="38" t="str">
        <f t="shared" si="15"/>
        <v/>
      </c>
    </row>
    <row r="943" spans="1:11" ht="14.25">
      <c r="A943" s="53">
        <v>42906.500185185185</v>
      </c>
      <c r="B943" s="15">
        <v>304276</v>
      </c>
      <c r="C943" t="s">
        <v>2669</v>
      </c>
      <c r="D943" t="s">
        <v>2670</v>
      </c>
      <c r="E943" t="s">
        <v>2671</v>
      </c>
      <c r="F943" s="15">
        <v>-500</v>
      </c>
      <c r="G943" t="s">
        <v>367</v>
      </c>
      <c r="H943" t="s">
        <v>279</v>
      </c>
      <c r="I943" t="s">
        <v>43</v>
      </c>
      <c r="J943">
        <f>VLOOKUP(B943,自助退!B:F,5,FALSE)</f>
        <v>500</v>
      </c>
      <c r="K943" s="38" t="str">
        <f t="shared" si="15"/>
        <v/>
      </c>
    </row>
    <row r="944" spans="1:11" ht="14.25">
      <c r="A944" s="53">
        <v>42906.500590277778</v>
      </c>
      <c r="B944" s="15">
        <v>304287</v>
      </c>
      <c r="C944" t="s">
        <v>2672</v>
      </c>
      <c r="D944" t="s">
        <v>2670</v>
      </c>
      <c r="E944" t="s">
        <v>2671</v>
      </c>
      <c r="F944" s="15">
        <v>-495</v>
      </c>
      <c r="G944" t="s">
        <v>367</v>
      </c>
      <c r="H944" t="s">
        <v>279</v>
      </c>
      <c r="I944" t="s">
        <v>43</v>
      </c>
      <c r="J944">
        <f>VLOOKUP(B944,自助退!B:F,5,FALSE)</f>
        <v>495</v>
      </c>
      <c r="K944" s="38" t="str">
        <f t="shared" si="15"/>
        <v/>
      </c>
    </row>
    <row r="945" spans="1:11" ht="14.25">
      <c r="A945" s="53">
        <v>42906.501655092594</v>
      </c>
      <c r="B945" s="15">
        <v>304315</v>
      </c>
      <c r="C945" t="s">
        <v>2673</v>
      </c>
      <c r="D945" t="s">
        <v>2674</v>
      </c>
      <c r="E945" t="s">
        <v>2675</v>
      </c>
      <c r="F945" s="15">
        <v>-9980</v>
      </c>
      <c r="G945" t="s">
        <v>367</v>
      </c>
      <c r="H945" t="s">
        <v>57</v>
      </c>
      <c r="I945" t="s">
        <v>43</v>
      </c>
      <c r="J945">
        <f>VLOOKUP(B945,自助退!B:F,5,FALSE)</f>
        <v>9980</v>
      </c>
      <c r="K945" s="38" t="str">
        <f t="shared" si="15"/>
        <v/>
      </c>
    </row>
    <row r="946" spans="1:11" ht="14.25">
      <c r="A946" s="53">
        <v>42906.505729166667</v>
      </c>
      <c r="B946" s="15">
        <v>304411</v>
      </c>
      <c r="C946" t="s">
        <v>2676</v>
      </c>
      <c r="D946" t="s">
        <v>2677</v>
      </c>
      <c r="E946" t="s">
        <v>2678</v>
      </c>
      <c r="F946" s="15">
        <v>-939</v>
      </c>
      <c r="G946" t="s">
        <v>367</v>
      </c>
      <c r="H946" t="s">
        <v>478</v>
      </c>
      <c r="I946" t="s">
        <v>43</v>
      </c>
      <c r="J946">
        <f>VLOOKUP(B946,自助退!B:F,5,FALSE)</f>
        <v>939</v>
      </c>
      <c r="K946" s="38" t="str">
        <f t="shared" si="15"/>
        <v/>
      </c>
    </row>
    <row r="947" spans="1:11" ht="14.25">
      <c r="A947" s="53">
        <v>42906.521736111114</v>
      </c>
      <c r="B947" s="15">
        <v>304662</v>
      </c>
      <c r="C947" t="s">
        <v>2679</v>
      </c>
      <c r="D947" t="s">
        <v>2680</v>
      </c>
      <c r="E947" t="s">
        <v>2681</v>
      </c>
      <c r="F947" s="15">
        <v>-100</v>
      </c>
      <c r="G947" t="s">
        <v>367</v>
      </c>
      <c r="H947" t="s">
        <v>483</v>
      </c>
      <c r="I947" t="s">
        <v>43</v>
      </c>
      <c r="J947">
        <f>VLOOKUP(B947,自助退!B:F,5,FALSE)</f>
        <v>100</v>
      </c>
      <c r="K947" s="38" t="str">
        <f t="shared" si="15"/>
        <v/>
      </c>
    </row>
    <row r="948" spans="1:11" ht="14.25">
      <c r="A948" s="53">
        <v>42906.525972222225</v>
      </c>
      <c r="B948" s="15">
        <v>304700</v>
      </c>
      <c r="C948" t="s">
        <v>2682</v>
      </c>
      <c r="D948" t="s">
        <v>2683</v>
      </c>
      <c r="E948" t="s">
        <v>2684</v>
      </c>
      <c r="F948" s="15">
        <v>-4250</v>
      </c>
      <c r="G948" t="s">
        <v>367</v>
      </c>
      <c r="H948" t="s">
        <v>483</v>
      </c>
      <c r="I948" t="s">
        <v>43</v>
      </c>
      <c r="J948">
        <f>VLOOKUP(B948,自助退!B:F,5,FALSE)</f>
        <v>4250</v>
      </c>
      <c r="K948" s="38" t="str">
        <f t="shared" si="15"/>
        <v/>
      </c>
    </row>
    <row r="949" spans="1:11" ht="14.25">
      <c r="A949" s="53">
        <v>42906.526655092595</v>
      </c>
      <c r="B949" s="15">
        <v>304705</v>
      </c>
      <c r="C949" t="s">
        <v>2685</v>
      </c>
      <c r="D949" t="s">
        <v>2686</v>
      </c>
      <c r="E949" t="s">
        <v>2687</v>
      </c>
      <c r="F949" s="15">
        <v>-5000</v>
      </c>
      <c r="G949" t="s">
        <v>367</v>
      </c>
      <c r="H949" t="s">
        <v>497</v>
      </c>
      <c r="I949" t="s">
        <v>43</v>
      </c>
      <c r="J949">
        <f>VLOOKUP(B949,自助退!B:F,5,FALSE)</f>
        <v>5000</v>
      </c>
      <c r="K949" s="38" t="str">
        <f t="shared" si="15"/>
        <v/>
      </c>
    </row>
    <row r="950" spans="1:11" ht="14.25">
      <c r="A950" s="53">
        <v>42906.558657407404</v>
      </c>
      <c r="B950" s="15">
        <v>304959</v>
      </c>
      <c r="C950" t="s">
        <v>2688</v>
      </c>
      <c r="D950" t="s">
        <v>2419</v>
      </c>
      <c r="E950" t="s">
        <v>2420</v>
      </c>
      <c r="F950" s="15">
        <v>-1000</v>
      </c>
      <c r="G950" t="s">
        <v>367</v>
      </c>
      <c r="H950" t="s">
        <v>539</v>
      </c>
      <c r="I950" t="s">
        <v>43</v>
      </c>
      <c r="J950">
        <f>VLOOKUP(B950,自助退!B:F,5,FALSE)</f>
        <v>1000</v>
      </c>
      <c r="K950" s="38" t="str">
        <f t="shared" si="15"/>
        <v/>
      </c>
    </row>
    <row r="951" spans="1:11" ht="14.25">
      <c r="A951" s="53">
        <v>42906.575844907406</v>
      </c>
      <c r="B951" s="15">
        <v>305149</v>
      </c>
      <c r="C951" t="s">
        <v>2689</v>
      </c>
      <c r="D951" t="s">
        <v>2690</v>
      </c>
      <c r="E951" t="s">
        <v>2691</v>
      </c>
      <c r="F951" s="15">
        <v>-100</v>
      </c>
      <c r="G951" t="s">
        <v>367</v>
      </c>
      <c r="H951" t="s">
        <v>483</v>
      </c>
      <c r="I951" t="s">
        <v>43</v>
      </c>
      <c r="J951">
        <f>VLOOKUP(B951,自助退!B:F,5,FALSE)</f>
        <v>100</v>
      </c>
      <c r="K951" s="38" t="str">
        <f t="shared" si="15"/>
        <v/>
      </c>
    </row>
    <row r="952" spans="1:11" ht="14.25">
      <c r="A952" s="53">
        <v>42906.587523148148</v>
      </c>
      <c r="B952" s="15">
        <v>305424</v>
      </c>
      <c r="C952" t="s">
        <v>245</v>
      </c>
      <c r="D952" t="s">
        <v>2692</v>
      </c>
      <c r="E952" t="s">
        <v>2693</v>
      </c>
      <c r="F952" s="15">
        <v>-100</v>
      </c>
      <c r="G952" t="s">
        <v>367</v>
      </c>
      <c r="H952" t="s">
        <v>490</v>
      </c>
      <c r="I952" t="s">
        <v>73</v>
      </c>
      <c r="J952">
        <f>VLOOKUP(B952,自助退!B:F,5,FALSE)</f>
        <v>100</v>
      </c>
      <c r="K952" s="38" t="str">
        <f t="shared" si="15"/>
        <v/>
      </c>
    </row>
    <row r="953" spans="1:11" ht="14.25">
      <c r="A953" s="53">
        <v>42906.61414351852</v>
      </c>
      <c r="B953" s="15">
        <v>307129</v>
      </c>
      <c r="C953" t="s">
        <v>2694</v>
      </c>
      <c r="D953" t="s">
        <v>2695</v>
      </c>
      <c r="E953" t="s">
        <v>2696</v>
      </c>
      <c r="F953" s="15">
        <v>-976</v>
      </c>
      <c r="G953" t="s">
        <v>367</v>
      </c>
      <c r="H953" t="s">
        <v>299</v>
      </c>
      <c r="I953" t="s">
        <v>43</v>
      </c>
      <c r="J953">
        <f>VLOOKUP(B953,自助退!B:F,5,FALSE)</f>
        <v>976</v>
      </c>
      <c r="K953" s="38" t="str">
        <f t="shared" si="15"/>
        <v/>
      </c>
    </row>
    <row r="954" spans="1:11" ht="14.25">
      <c r="A954" s="53">
        <v>42906.616481481484</v>
      </c>
      <c r="B954" s="15">
        <v>307318</v>
      </c>
      <c r="C954" t="s">
        <v>245</v>
      </c>
      <c r="D954" t="s">
        <v>2697</v>
      </c>
      <c r="E954" t="s">
        <v>2698</v>
      </c>
      <c r="F954" s="15">
        <v>-3500</v>
      </c>
      <c r="G954" t="s">
        <v>367</v>
      </c>
      <c r="H954" t="s">
        <v>432</v>
      </c>
      <c r="I954" t="s">
        <v>73</v>
      </c>
      <c r="J954">
        <f>VLOOKUP(B954,自助退!B:F,5,FALSE)</f>
        <v>3500</v>
      </c>
      <c r="K954" s="38" t="str">
        <f t="shared" si="15"/>
        <v/>
      </c>
    </row>
    <row r="955" spans="1:11" ht="14.25">
      <c r="A955" s="53">
        <v>42906.617893518516</v>
      </c>
      <c r="B955" s="15">
        <v>307421</v>
      </c>
      <c r="C955" t="s">
        <v>2699</v>
      </c>
      <c r="D955" t="s">
        <v>127</v>
      </c>
      <c r="E955" t="s">
        <v>128</v>
      </c>
      <c r="F955" s="15">
        <v>-1554</v>
      </c>
      <c r="G955" t="s">
        <v>367</v>
      </c>
      <c r="H955" t="s">
        <v>452</v>
      </c>
      <c r="I955" t="s">
        <v>43</v>
      </c>
      <c r="J955">
        <f>VLOOKUP(B955,自助退!B:F,5,FALSE)</f>
        <v>1554</v>
      </c>
      <c r="K955" s="38" t="str">
        <f t="shared" si="15"/>
        <v/>
      </c>
    </row>
    <row r="956" spans="1:11" ht="14.25">
      <c r="A956" s="53">
        <v>42906.620081018518</v>
      </c>
      <c r="B956" s="15">
        <v>307562</v>
      </c>
      <c r="C956" t="s">
        <v>2700</v>
      </c>
      <c r="D956" t="s">
        <v>2701</v>
      </c>
      <c r="E956" t="s">
        <v>2702</v>
      </c>
      <c r="F956" s="15">
        <v>-500</v>
      </c>
      <c r="G956" t="s">
        <v>367</v>
      </c>
      <c r="H956" t="s">
        <v>562</v>
      </c>
      <c r="I956" t="s">
        <v>43</v>
      </c>
      <c r="J956">
        <f>VLOOKUP(B956,自助退!B:F,5,FALSE)</f>
        <v>500</v>
      </c>
      <c r="K956" s="38" t="str">
        <f t="shared" si="15"/>
        <v/>
      </c>
    </row>
    <row r="957" spans="1:11" ht="14.25">
      <c r="A957" s="53">
        <v>42906.624247685184</v>
      </c>
      <c r="B957" s="15">
        <v>307848</v>
      </c>
      <c r="C957" t="s">
        <v>2703</v>
      </c>
      <c r="D957" t="s">
        <v>2704</v>
      </c>
      <c r="E957" t="s">
        <v>2705</v>
      </c>
      <c r="F957" s="15">
        <v>-322</v>
      </c>
      <c r="G957" t="s">
        <v>367</v>
      </c>
      <c r="H957" t="s">
        <v>452</v>
      </c>
      <c r="I957" t="s">
        <v>43</v>
      </c>
      <c r="J957">
        <f>VLOOKUP(B957,自助退!B:F,5,FALSE)</f>
        <v>322</v>
      </c>
      <c r="K957" s="38" t="str">
        <f t="shared" si="15"/>
        <v/>
      </c>
    </row>
    <row r="958" spans="1:11" ht="14.25">
      <c r="A958" s="53">
        <v>42906.624386574076</v>
      </c>
      <c r="B958" s="15">
        <v>307861</v>
      </c>
      <c r="C958" t="s">
        <v>2706</v>
      </c>
      <c r="D958" t="s">
        <v>2707</v>
      </c>
      <c r="E958" t="s">
        <v>2708</v>
      </c>
      <c r="F958" s="15">
        <v>-139</v>
      </c>
      <c r="G958" t="s">
        <v>367</v>
      </c>
      <c r="H958" t="s">
        <v>443</v>
      </c>
      <c r="I958" t="s">
        <v>43</v>
      </c>
      <c r="J958">
        <f>VLOOKUP(B958,自助退!B:F,5,FALSE)</f>
        <v>139</v>
      </c>
      <c r="K958" s="38" t="str">
        <f t="shared" si="15"/>
        <v/>
      </c>
    </row>
    <row r="959" spans="1:11" ht="14.25">
      <c r="A959" s="53">
        <v>42906.624849537038</v>
      </c>
      <c r="B959" s="15">
        <v>307900</v>
      </c>
      <c r="C959" t="s">
        <v>2709</v>
      </c>
      <c r="D959" t="s">
        <v>2710</v>
      </c>
      <c r="E959" t="s">
        <v>2711</v>
      </c>
      <c r="F959" s="15">
        <v>-90</v>
      </c>
      <c r="G959" t="s">
        <v>367</v>
      </c>
      <c r="H959" t="s">
        <v>68</v>
      </c>
      <c r="I959" t="s">
        <v>43</v>
      </c>
      <c r="J959">
        <f>VLOOKUP(B959,自助退!B:F,5,FALSE)</f>
        <v>90</v>
      </c>
      <c r="K959" s="38" t="str">
        <f t="shared" si="15"/>
        <v/>
      </c>
    </row>
    <row r="960" spans="1:11" ht="14.25">
      <c r="A960" s="53">
        <v>42906.625057870369</v>
      </c>
      <c r="B960" s="15">
        <v>307906</v>
      </c>
      <c r="C960" t="s">
        <v>2712</v>
      </c>
      <c r="D960" t="s">
        <v>2713</v>
      </c>
      <c r="E960" t="s">
        <v>2714</v>
      </c>
      <c r="F960" s="15">
        <v>-500</v>
      </c>
      <c r="G960" t="s">
        <v>367</v>
      </c>
      <c r="H960" t="s">
        <v>452</v>
      </c>
      <c r="I960" t="s">
        <v>43</v>
      </c>
      <c r="J960">
        <f>VLOOKUP(B960,自助退!B:F,5,FALSE)</f>
        <v>500</v>
      </c>
      <c r="K960" s="38" t="str">
        <f t="shared" si="15"/>
        <v/>
      </c>
    </row>
    <row r="961" spans="1:11" ht="14.25">
      <c r="A961" s="53">
        <v>42906.634756944448</v>
      </c>
      <c r="B961" s="15">
        <v>308516</v>
      </c>
      <c r="C961" t="s">
        <v>245</v>
      </c>
      <c r="D961" t="s">
        <v>2715</v>
      </c>
      <c r="E961" t="s">
        <v>2716</v>
      </c>
      <c r="F961" s="15">
        <v>-500</v>
      </c>
      <c r="G961" t="s">
        <v>367</v>
      </c>
      <c r="H961" t="s">
        <v>653</v>
      </c>
      <c r="I961" t="s">
        <v>73</v>
      </c>
      <c r="J961">
        <f>VLOOKUP(B961,自助退!B:F,5,FALSE)</f>
        <v>500</v>
      </c>
      <c r="K961" s="38" t="str">
        <f t="shared" si="15"/>
        <v/>
      </c>
    </row>
    <row r="962" spans="1:11" ht="14.25">
      <c r="A962" s="53">
        <v>42906.636076388888</v>
      </c>
      <c r="B962" s="15">
        <v>308606</v>
      </c>
      <c r="C962" t="s">
        <v>2717</v>
      </c>
      <c r="D962" t="s">
        <v>2718</v>
      </c>
      <c r="E962" t="s">
        <v>2719</v>
      </c>
      <c r="F962" s="15">
        <v>-21</v>
      </c>
      <c r="G962" t="s">
        <v>367</v>
      </c>
      <c r="H962" t="s">
        <v>299</v>
      </c>
      <c r="I962" t="s">
        <v>43</v>
      </c>
      <c r="J962">
        <f>VLOOKUP(B962,自助退!B:F,5,FALSE)</f>
        <v>21</v>
      </c>
      <c r="K962" s="38" t="str">
        <f t="shared" si="15"/>
        <v/>
      </c>
    </row>
    <row r="963" spans="1:11" ht="14.25">
      <c r="A963" s="53">
        <v>42906.638229166667</v>
      </c>
      <c r="B963" s="15">
        <v>308736</v>
      </c>
      <c r="C963" t="s">
        <v>245</v>
      </c>
      <c r="D963" t="s">
        <v>178</v>
      </c>
      <c r="E963" t="s">
        <v>179</v>
      </c>
      <c r="F963" s="15">
        <v>-1200</v>
      </c>
      <c r="G963" t="s">
        <v>367</v>
      </c>
      <c r="H963" t="s">
        <v>424</v>
      </c>
      <c r="I963" t="s">
        <v>73</v>
      </c>
      <c r="J963">
        <f>VLOOKUP(B963,自助退!B:F,5,FALSE)</f>
        <v>1200</v>
      </c>
      <c r="K963" s="38" t="str">
        <f t="shared" si="15"/>
        <v/>
      </c>
    </row>
    <row r="964" spans="1:11" ht="14.25">
      <c r="A964" s="53">
        <v>42906.63989583333</v>
      </c>
      <c r="B964" s="15">
        <v>308854</v>
      </c>
      <c r="C964" t="s">
        <v>2720</v>
      </c>
      <c r="D964" t="s">
        <v>987</v>
      </c>
      <c r="E964" t="s">
        <v>988</v>
      </c>
      <c r="F964" s="15">
        <v>-476</v>
      </c>
      <c r="G964" t="s">
        <v>367</v>
      </c>
      <c r="H964" t="s">
        <v>443</v>
      </c>
      <c r="I964" t="s">
        <v>43</v>
      </c>
      <c r="J964">
        <f>VLOOKUP(B964,自助退!B:F,5,FALSE)</f>
        <v>476</v>
      </c>
      <c r="K964" s="38" t="str">
        <f t="shared" si="15"/>
        <v/>
      </c>
    </row>
    <row r="965" spans="1:11" ht="14.25">
      <c r="A965" s="53">
        <v>42906.660034722219</v>
      </c>
      <c r="B965" s="15">
        <v>310055</v>
      </c>
      <c r="C965" t="s">
        <v>2721</v>
      </c>
      <c r="D965" t="s">
        <v>2722</v>
      </c>
      <c r="E965" t="s">
        <v>2723</v>
      </c>
      <c r="F965" s="15">
        <v>-300</v>
      </c>
      <c r="G965" t="s">
        <v>367</v>
      </c>
      <c r="H965" t="s">
        <v>432</v>
      </c>
      <c r="I965" t="s">
        <v>43</v>
      </c>
      <c r="J965">
        <f>VLOOKUP(B965,自助退!B:F,5,FALSE)</f>
        <v>300</v>
      </c>
      <c r="K965" s="38" t="str">
        <f t="shared" si="15"/>
        <v/>
      </c>
    </row>
    <row r="966" spans="1:11" ht="14.25">
      <c r="A966" s="53">
        <v>42906.660405092596</v>
      </c>
      <c r="B966" s="15">
        <v>310066</v>
      </c>
      <c r="D966" t="s">
        <v>2724</v>
      </c>
      <c r="E966" t="s">
        <v>2725</v>
      </c>
      <c r="F966" s="15">
        <v>-612</v>
      </c>
      <c r="G966" t="s">
        <v>367</v>
      </c>
      <c r="H966" t="s">
        <v>490</v>
      </c>
      <c r="I966" t="s">
        <v>73</v>
      </c>
      <c r="J966">
        <f>VLOOKUP(B966,自助退!B:F,5,FALSE)</f>
        <v>612</v>
      </c>
      <c r="K966" s="38" t="str">
        <f t="shared" si="15"/>
        <v/>
      </c>
    </row>
    <row r="967" spans="1:11" ht="14.25">
      <c r="A967" s="53">
        <v>42906.662083333336</v>
      </c>
      <c r="B967" s="15">
        <v>310180</v>
      </c>
      <c r="C967" t="s">
        <v>2726</v>
      </c>
      <c r="D967" t="s">
        <v>2727</v>
      </c>
      <c r="E967" t="s">
        <v>2728</v>
      </c>
      <c r="F967" s="15">
        <v>-250</v>
      </c>
      <c r="G967" t="s">
        <v>367</v>
      </c>
      <c r="H967" t="s">
        <v>424</v>
      </c>
      <c r="I967" t="s">
        <v>43</v>
      </c>
      <c r="J967">
        <f>VLOOKUP(B967,自助退!B:F,5,FALSE)</f>
        <v>250</v>
      </c>
      <c r="K967" s="38" t="str">
        <f t="shared" si="15"/>
        <v/>
      </c>
    </row>
    <row r="968" spans="1:11" ht="14.25">
      <c r="A968" s="53">
        <v>42906.662824074076</v>
      </c>
      <c r="B968" s="15">
        <v>310220</v>
      </c>
      <c r="C968" t="s">
        <v>2729</v>
      </c>
      <c r="D968" t="s">
        <v>2730</v>
      </c>
      <c r="E968" t="s">
        <v>2731</v>
      </c>
      <c r="F968" s="15">
        <v>-46</v>
      </c>
      <c r="G968" t="s">
        <v>367</v>
      </c>
      <c r="H968" t="s">
        <v>462</v>
      </c>
      <c r="I968" t="s">
        <v>43</v>
      </c>
      <c r="J968">
        <f>VLOOKUP(B968,自助退!B:F,5,FALSE)</f>
        <v>46</v>
      </c>
      <c r="K968" s="38" t="str">
        <f t="shared" si="15"/>
        <v/>
      </c>
    </row>
    <row r="969" spans="1:11" ht="14.25">
      <c r="A969" s="53">
        <v>42906.664965277778</v>
      </c>
      <c r="B969" s="15">
        <v>310337</v>
      </c>
      <c r="C969" t="s">
        <v>2732</v>
      </c>
      <c r="D969" t="s">
        <v>2733</v>
      </c>
      <c r="E969" t="s">
        <v>2734</v>
      </c>
      <c r="F969" s="15">
        <v>-330</v>
      </c>
      <c r="G969" t="s">
        <v>367</v>
      </c>
      <c r="H969" t="s">
        <v>504</v>
      </c>
      <c r="I969" t="s">
        <v>43</v>
      </c>
      <c r="J969">
        <f>VLOOKUP(B969,自助退!B:F,5,FALSE)</f>
        <v>330</v>
      </c>
      <c r="K969" s="38" t="str">
        <f t="shared" si="15"/>
        <v/>
      </c>
    </row>
    <row r="970" spans="1:11" ht="14.25">
      <c r="A970" s="53">
        <v>42906.676979166667</v>
      </c>
      <c r="B970" s="15">
        <v>311021</v>
      </c>
      <c r="C970" t="s">
        <v>2735</v>
      </c>
      <c r="D970" t="s">
        <v>2736</v>
      </c>
      <c r="E970" t="s">
        <v>2737</v>
      </c>
      <c r="F970" s="15">
        <v>-1500</v>
      </c>
      <c r="G970" t="s">
        <v>367</v>
      </c>
      <c r="H970" t="s">
        <v>469</v>
      </c>
      <c r="I970" t="s">
        <v>43</v>
      </c>
      <c r="J970">
        <f>VLOOKUP(B970,自助退!B:F,5,FALSE)</f>
        <v>1500</v>
      </c>
      <c r="K970" s="38" t="str">
        <f t="shared" ref="K970:K1033" si="16">IF(J970=F970*-1,"",1)</f>
        <v/>
      </c>
    </row>
    <row r="971" spans="1:11" ht="14.25">
      <c r="A971" s="53">
        <v>42906.679189814815</v>
      </c>
      <c r="B971" s="15">
        <v>311143</v>
      </c>
      <c r="C971" t="s">
        <v>2738</v>
      </c>
      <c r="D971" t="s">
        <v>2739</v>
      </c>
      <c r="E971" t="s">
        <v>2740</v>
      </c>
      <c r="F971" s="15">
        <v>-300</v>
      </c>
      <c r="G971" t="s">
        <v>367</v>
      </c>
      <c r="H971" t="s">
        <v>443</v>
      </c>
      <c r="I971" t="s">
        <v>43</v>
      </c>
      <c r="J971">
        <f>VLOOKUP(B971,自助退!B:F,5,FALSE)</f>
        <v>300</v>
      </c>
      <c r="K971" s="38" t="str">
        <f t="shared" si="16"/>
        <v/>
      </c>
    </row>
    <row r="972" spans="1:11" ht="14.25">
      <c r="A972" s="53">
        <v>42906.689456018517</v>
      </c>
      <c r="B972" s="15">
        <v>311687</v>
      </c>
      <c r="C972" t="s">
        <v>2741</v>
      </c>
      <c r="D972" t="s">
        <v>2742</v>
      </c>
      <c r="E972" t="s">
        <v>2743</v>
      </c>
      <c r="F972" s="15">
        <v>-36</v>
      </c>
      <c r="G972" t="s">
        <v>367</v>
      </c>
      <c r="H972" t="s">
        <v>478</v>
      </c>
      <c r="I972" t="s">
        <v>43</v>
      </c>
      <c r="J972">
        <f>VLOOKUP(B972,自助退!B:F,5,FALSE)</f>
        <v>36</v>
      </c>
      <c r="K972" s="38" t="str">
        <f t="shared" si="16"/>
        <v/>
      </c>
    </row>
    <row r="973" spans="1:11" ht="14.25">
      <c r="A973" s="53">
        <v>42906.691689814812</v>
      </c>
      <c r="B973" s="15">
        <v>311796</v>
      </c>
      <c r="C973" t="s">
        <v>2744</v>
      </c>
      <c r="D973" t="s">
        <v>2745</v>
      </c>
      <c r="E973" t="s">
        <v>2746</v>
      </c>
      <c r="F973" s="15">
        <v>-77</v>
      </c>
      <c r="G973" t="s">
        <v>367</v>
      </c>
      <c r="H973" t="s">
        <v>1427</v>
      </c>
      <c r="I973" t="s">
        <v>43</v>
      </c>
      <c r="J973">
        <f>VLOOKUP(B973,自助退!B:F,5,FALSE)</f>
        <v>77</v>
      </c>
      <c r="K973" s="38" t="str">
        <f t="shared" si="16"/>
        <v/>
      </c>
    </row>
    <row r="974" spans="1:11" ht="14.25">
      <c r="A974" s="53">
        <v>42906.695891203701</v>
      </c>
      <c r="B974" s="15">
        <v>312016</v>
      </c>
      <c r="C974" t="s">
        <v>2747</v>
      </c>
      <c r="D974" t="s">
        <v>2748</v>
      </c>
      <c r="E974" t="s">
        <v>2749</v>
      </c>
      <c r="F974" s="15">
        <v>-320</v>
      </c>
      <c r="G974" t="s">
        <v>367</v>
      </c>
      <c r="H974" t="s">
        <v>539</v>
      </c>
      <c r="I974" t="s">
        <v>43</v>
      </c>
      <c r="J974">
        <f>VLOOKUP(B974,自助退!B:F,5,FALSE)</f>
        <v>320</v>
      </c>
      <c r="K974" s="38" t="str">
        <f t="shared" si="16"/>
        <v/>
      </c>
    </row>
    <row r="975" spans="1:11" ht="14.25">
      <c r="A975" s="53">
        <v>42906.697546296295</v>
      </c>
      <c r="B975" s="15">
        <v>312097</v>
      </c>
      <c r="C975" t="s">
        <v>2750</v>
      </c>
      <c r="D975" t="s">
        <v>2562</v>
      </c>
      <c r="E975" t="s">
        <v>2563</v>
      </c>
      <c r="F975" s="15">
        <v>-615</v>
      </c>
      <c r="G975" t="s">
        <v>367</v>
      </c>
      <c r="H975" t="s">
        <v>483</v>
      </c>
      <c r="I975" t="s">
        <v>43</v>
      </c>
      <c r="J975">
        <f>VLOOKUP(B975,自助退!B:F,5,FALSE)</f>
        <v>615</v>
      </c>
      <c r="K975" s="38" t="str">
        <f t="shared" si="16"/>
        <v/>
      </c>
    </row>
    <row r="976" spans="1:11" ht="14.25">
      <c r="A976" s="53">
        <v>42906.702418981484</v>
      </c>
      <c r="B976" s="15">
        <v>312282</v>
      </c>
      <c r="C976" t="s">
        <v>245</v>
      </c>
      <c r="D976" t="s">
        <v>2751</v>
      </c>
      <c r="E976" t="s">
        <v>2752</v>
      </c>
      <c r="F976" s="15">
        <v>-398</v>
      </c>
      <c r="G976" t="s">
        <v>367</v>
      </c>
      <c r="H976" t="s">
        <v>436</v>
      </c>
      <c r="I976" t="s">
        <v>73</v>
      </c>
      <c r="J976">
        <f>VLOOKUP(B976,自助退!B:F,5,FALSE)</f>
        <v>398</v>
      </c>
      <c r="K976" s="38" t="str">
        <f t="shared" si="16"/>
        <v/>
      </c>
    </row>
    <row r="977" spans="1:11" ht="14.25">
      <c r="A977" s="53">
        <v>42906.70275462963</v>
      </c>
      <c r="B977" s="15">
        <v>312296</v>
      </c>
      <c r="C977" t="s">
        <v>2753</v>
      </c>
      <c r="D977" t="s">
        <v>2754</v>
      </c>
      <c r="E977" t="s">
        <v>2755</v>
      </c>
      <c r="F977" s="15">
        <v>-1700</v>
      </c>
      <c r="G977" t="s">
        <v>367</v>
      </c>
      <c r="H977" t="s">
        <v>478</v>
      </c>
      <c r="I977" t="s">
        <v>43</v>
      </c>
      <c r="J977">
        <f>VLOOKUP(B977,自助退!B:F,5,FALSE)</f>
        <v>1700</v>
      </c>
      <c r="K977" s="38" t="str">
        <f t="shared" si="16"/>
        <v/>
      </c>
    </row>
    <row r="978" spans="1:11" ht="14.25">
      <c r="A978" s="53">
        <v>42906.703101851854</v>
      </c>
      <c r="B978" s="15">
        <v>312310</v>
      </c>
      <c r="C978" t="s">
        <v>2756</v>
      </c>
      <c r="D978" t="s">
        <v>2757</v>
      </c>
      <c r="E978" t="s">
        <v>2758</v>
      </c>
      <c r="F978" s="15">
        <v>-500</v>
      </c>
      <c r="G978" t="s">
        <v>367</v>
      </c>
      <c r="H978" t="s">
        <v>478</v>
      </c>
      <c r="I978" t="s">
        <v>43</v>
      </c>
      <c r="J978">
        <f>VLOOKUP(B978,自助退!B:F,5,FALSE)</f>
        <v>500</v>
      </c>
      <c r="K978" s="38" t="str">
        <f t="shared" si="16"/>
        <v/>
      </c>
    </row>
    <row r="979" spans="1:11" ht="14.25">
      <c r="A979" s="53">
        <v>42906.703506944446</v>
      </c>
      <c r="B979" s="15">
        <v>312334</v>
      </c>
      <c r="C979" t="s">
        <v>2759</v>
      </c>
      <c r="D979" t="s">
        <v>2760</v>
      </c>
      <c r="E979" t="s">
        <v>2761</v>
      </c>
      <c r="F979" s="15">
        <v>-213</v>
      </c>
      <c r="G979" t="s">
        <v>367</v>
      </c>
      <c r="H979" t="s">
        <v>459</v>
      </c>
      <c r="I979" t="s">
        <v>43</v>
      </c>
      <c r="J979">
        <f>VLOOKUP(B979,自助退!B:F,5,FALSE)</f>
        <v>213</v>
      </c>
      <c r="K979" s="38" t="str">
        <f t="shared" si="16"/>
        <v/>
      </c>
    </row>
    <row r="980" spans="1:11" ht="14.25">
      <c r="A980" s="53">
        <v>42906.703761574077</v>
      </c>
      <c r="B980" s="15">
        <v>312346</v>
      </c>
      <c r="C980" t="s">
        <v>2762</v>
      </c>
      <c r="D980" t="s">
        <v>2763</v>
      </c>
      <c r="E980" t="s">
        <v>2764</v>
      </c>
      <c r="F980" s="15">
        <v>-5000</v>
      </c>
      <c r="G980" t="s">
        <v>367</v>
      </c>
      <c r="H980" t="s">
        <v>483</v>
      </c>
      <c r="I980" t="s">
        <v>43</v>
      </c>
      <c r="J980">
        <f>VLOOKUP(B980,自助退!B:F,5,FALSE)</f>
        <v>5000</v>
      </c>
      <c r="K980" s="38" t="str">
        <f t="shared" si="16"/>
        <v/>
      </c>
    </row>
    <row r="981" spans="1:11" ht="14.25">
      <c r="A981" s="53">
        <v>42906.719375000001</v>
      </c>
      <c r="B981" s="15">
        <v>312908</v>
      </c>
      <c r="C981" t="s">
        <v>245</v>
      </c>
      <c r="D981" t="s">
        <v>2765</v>
      </c>
      <c r="E981" t="s">
        <v>2766</v>
      </c>
      <c r="F981" s="15">
        <v>-17</v>
      </c>
      <c r="G981" t="s">
        <v>367</v>
      </c>
      <c r="H981" t="s">
        <v>738</v>
      </c>
      <c r="I981" t="s">
        <v>73</v>
      </c>
      <c r="J981">
        <f>VLOOKUP(B981,自助退!B:F,5,FALSE)</f>
        <v>17</v>
      </c>
      <c r="K981" s="38" t="str">
        <f t="shared" si="16"/>
        <v/>
      </c>
    </row>
    <row r="982" spans="1:11" ht="14.25">
      <c r="A982" s="53">
        <v>42906.719895833332</v>
      </c>
      <c r="B982" s="15">
        <v>312921</v>
      </c>
      <c r="C982" t="s">
        <v>2767</v>
      </c>
      <c r="D982" t="s">
        <v>2768</v>
      </c>
      <c r="E982" t="s">
        <v>2769</v>
      </c>
      <c r="F982" s="15">
        <v>-192</v>
      </c>
      <c r="G982" t="s">
        <v>367</v>
      </c>
      <c r="H982" t="s">
        <v>299</v>
      </c>
      <c r="I982" t="s">
        <v>43</v>
      </c>
      <c r="J982">
        <f>VLOOKUP(B982,自助退!B:F,5,FALSE)</f>
        <v>192</v>
      </c>
      <c r="K982" s="38" t="str">
        <f t="shared" si="16"/>
        <v/>
      </c>
    </row>
    <row r="983" spans="1:11" ht="14.25">
      <c r="A983" s="53">
        <v>42906.722673611112</v>
      </c>
      <c r="B983" s="15">
        <v>313008</v>
      </c>
      <c r="C983" t="s">
        <v>2770</v>
      </c>
      <c r="D983" t="s">
        <v>2771</v>
      </c>
      <c r="E983" t="s">
        <v>2772</v>
      </c>
      <c r="F983" s="15">
        <v>-20</v>
      </c>
      <c r="G983" t="s">
        <v>367</v>
      </c>
      <c r="H983" t="s">
        <v>478</v>
      </c>
      <c r="I983" t="s">
        <v>43</v>
      </c>
      <c r="J983">
        <f>VLOOKUP(B983,自助退!B:F,5,FALSE)</f>
        <v>20</v>
      </c>
      <c r="K983" s="38" t="str">
        <f t="shared" si="16"/>
        <v/>
      </c>
    </row>
    <row r="984" spans="1:11" ht="14.25">
      <c r="A984" s="53">
        <v>42906.727384259262</v>
      </c>
      <c r="B984" s="15">
        <v>313114</v>
      </c>
      <c r="D984" t="s">
        <v>2773</v>
      </c>
      <c r="E984" t="s">
        <v>2774</v>
      </c>
      <c r="F984" s="15">
        <v>-200</v>
      </c>
      <c r="G984" t="s">
        <v>367</v>
      </c>
      <c r="H984" t="s">
        <v>486</v>
      </c>
      <c r="I984" t="s">
        <v>73</v>
      </c>
      <c r="J984">
        <f>VLOOKUP(B984,自助退!B:F,5,FALSE)</f>
        <v>200</v>
      </c>
      <c r="K984" s="38" t="str">
        <f t="shared" si="16"/>
        <v/>
      </c>
    </row>
    <row r="985" spans="1:11" ht="14.25">
      <c r="A985" s="53">
        <v>42906.728206018517</v>
      </c>
      <c r="B985" s="15">
        <v>313136</v>
      </c>
      <c r="C985" t="s">
        <v>2775</v>
      </c>
      <c r="D985" t="s">
        <v>2776</v>
      </c>
      <c r="E985" t="s">
        <v>2777</v>
      </c>
      <c r="F985" s="15">
        <v>-11</v>
      </c>
      <c r="G985" t="s">
        <v>367</v>
      </c>
      <c r="H985" t="s">
        <v>562</v>
      </c>
      <c r="I985" t="s">
        <v>43</v>
      </c>
      <c r="J985">
        <f>VLOOKUP(B985,自助退!B:F,5,FALSE)</f>
        <v>11</v>
      </c>
      <c r="K985" s="38" t="str">
        <f t="shared" si="16"/>
        <v/>
      </c>
    </row>
    <row r="986" spans="1:11" ht="14.25">
      <c r="A986" s="53">
        <v>42906.733981481484</v>
      </c>
      <c r="B986" s="15">
        <v>313254</v>
      </c>
      <c r="C986" t="s">
        <v>2778</v>
      </c>
      <c r="D986" t="s">
        <v>2779</v>
      </c>
      <c r="E986" t="s">
        <v>2780</v>
      </c>
      <c r="F986" s="15">
        <v>-1000</v>
      </c>
      <c r="G986" t="s">
        <v>367</v>
      </c>
      <c r="H986" t="s">
        <v>486</v>
      </c>
      <c r="I986" t="s">
        <v>43</v>
      </c>
      <c r="J986">
        <f>VLOOKUP(B986,自助退!B:F,5,FALSE)</f>
        <v>1000</v>
      </c>
      <c r="K986" s="38" t="str">
        <f t="shared" si="16"/>
        <v/>
      </c>
    </row>
    <row r="987" spans="1:11" ht="14.25">
      <c r="A987" s="53">
        <v>42906.73846064815</v>
      </c>
      <c r="B987" s="15">
        <v>313358</v>
      </c>
      <c r="C987" t="s">
        <v>2781</v>
      </c>
      <c r="D987" t="s">
        <v>1066</v>
      </c>
      <c r="E987" t="s">
        <v>1067</v>
      </c>
      <c r="F987" s="15">
        <v>-82</v>
      </c>
      <c r="G987" t="s">
        <v>367</v>
      </c>
      <c r="H987" t="s">
        <v>422</v>
      </c>
      <c r="I987" t="s">
        <v>43</v>
      </c>
      <c r="J987">
        <f>VLOOKUP(B987,自助退!B:F,5,FALSE)</f>
        <v>82</v>
      </c>
      <c r="K987" s="38" t="str">
        <f t="shared" si="16"/>
        <v/>
      </c>
    </row>
    <row r="988" spans="1:11" ht="14.25">
      <c r="A988" s="53">
        <v>42906.742118055554</v>
      </c>
      <c r="B988" s="15">
        <v>313408</v>
      </c>
      <c r="C988" t="s">
        <v>2782</v>
      </c>
      <c r="D988" t="s">
        <v>2783</v>
      </c>
      <c r="E988" t="s">
        <v>2784</v>
      </c>
      <c r="F988" s="15">
        <v>-492</v>
      </c>
      <c r="G988" t="s">
        <v>367</v>
      </c>
      <c r="H988" t="s">
        <v>486</v>
      </c>
      <c r="I988" t="s">
        <v>43</v>
      </c>
      <c r="J988">
        <f>VLOOKUP(B988,自助退!B:F,5,FALSE)</f>
        <v>492</v>
      </c>
      <c r="K988" s="38" t="str">
        <f t="shared" si="16"/>
        <v/>
      </c>
    </row>
    <row r="989" spans="1:11" ht="14.25">
      <c r="A989" s="53">
        <v>42906.743703703702</v>
      </c>
      <c r="B989" s="15">
        <v>313442</v>
      </c>
      <c r="C989" t="s">
        <v>2785</v>
      </c>
      <c r="D989" t="s">
        <v>2786</v>
      </c>
      <c r="E989" t="s">
        <v>2787</v>
      </c>
      <c r="F989" s="15">
        <v>-2016</v>
      </c>
      <c r="G989" t="s">
        <v>367</v>
      </c>
      <c r="H989" t="s">
        <v>486</v>
      </c>
      <c r="I989" t="s">
        <v>43</v>
      </c>
      <c r="J989">
        <f>VLOOKUP(B989,自助退!B:F,5,FALSE)</f>
        <v>2016</v>
      </c>
      <c r="K989" s="38" t="str">
        <f t="shared" si="16"/>
        <v/>
      </c>
    </row>
    <row r="990" spans="1:11" ht="14.25">
      <c r="A990" s="53">
        <v>42906.750810185185</v>
      </c>
      <c r="B990" s="15">
        <v>313510</v>
      </c>
      <c r="C990" t="s">
        <v>2788</v>
      </c>
      <c r="D990" t="s">
        <v>2789</v>
      </c>
      <c r="E990" t="s">
        <v>2790</v>
      </c>
      <c r="F990" s="15">
        <v>-200</v>
      </c>
      <c r="G990" t="s">
        <v>367</v>
      </c>
      <c r="H990" t="s">
        <v>508</v>
      </c>
      <c r="I990" t="s">
        <v>43</v>
      </c>
      <c r="J990">
        <f>VLOOKUP(B990,自助退!B:F,5,FALSE)</f>
        <v>200</v>
      </c>
      <c r="K990" s="38" t="str">
        <f t="shared" si="16"/>
        <v/>
      </c>
    </row>
    <row r="991" spans="1:11" ht="14.25">
      <c r="A991" s="53">
        <v>42906.753703703704</v>
      </c>
      <c r="B991" s="15">
        <v>313531</v>
      </c>
      <c r="C991" t="s">
        <v>2791</v>
      </c>
      <c r="D991" t="s">
        <v>2792</v>
      </c>
      <c r="E991" t="s">
        <v>2793</v>
      </c>
      <c r="F991" s="15">
        <v>-1640</v>
      </c>
      <c r="G991" t="s">
        <v>367</v>
      </c>
      <c r="H991" t="s">
        <v>422</v>
      </c>
      <c r="I991" t="s">
        <v>43</v>
      </c>
      <c r="J991">
        <f>VLOOKUP(B991,自助退!B:F,5,FALSE)</f>
        <v>1640</v>
      </c>
      <c r="K991" s="38" t="str">
        <f t="shared" si="16"/>
        <v/>
      </c>
    </row>
    <row r="992" spans="1:11" ht="14.25">
      <c r="A992" s="53">
        <v>42906.75712962963</v>
      </c>
      <c r="B992" s="15">
        <v>313551</v>
      </c>
      <c r="C992" t="s">
        <v>2794</v>
      </c>
      <c r="D992" t="s">
        <v>2795</v>
      </c>
      <c r="E992" t="s">
        <v>2796</v>
      </c>
      <c r="F992" s="15">
        <v>-359</v>
      </c>
      <c r="G992" t="s">
        <v>367</v>
      </c>
      <c r="H992" t="s">
        <v>486</v>
      </c>
      <c r="I992" t="s">
        <v>43</v>
      </c>
      <c r="J992">
        <f>VLOOKUP(B992,自助退!B:F,5,FALSE)</f>
        <v>359</v>
      </c>
      <c r="K992" s="38" t="str">
        <f t="shared" si="16"/>
        <v/>
      </c>
    </row>
    <row r="993" spans="1:11" ht="14.25">
      <c r="A993" s="53">
        <v>42906.765902777777</v>
      </c>
      <c r="B993" s="15">
        <v>313608</v>
      </c>
      <c r="C993" t="s">
        <v>2797</v>
      </c>
      <c r="D993" t="s">
        <v>2798</v>
      </c>
      <c r="E993" t="s">
        <v>2799</v>
      </c>
      <c r="F993" s="15">
        <v>-158</v>
      </c>
      <c r="G993" t="s">
        <v>367</v>
      </c>
      <c r="H993" t="s">
        <v>486</v>
      </c>
      <c r="I993" t="s">
        <v>43</v>
      </c>
      <c r="J993">
        <f>VLOOKUP(B993,自助退!B:F,5,FALSE)</f>
        <v>158</v>
      </c>
      <c r="K993" s="38" t="str">
        <f t="shared" si="16"/>
        <v/>
      </c>
    </row>
    <row r="994" spans="1:11" ht="14.25">
      <c r="A994" s="53">
        <v>42906.781400462962</v>
      </c>
      <c r="B994" s="15">
        <v>313663</v>
      </c>
      <c r="C994" t="s">
        <v>2800</v>
      </c>
      <c r="D994" t="s">
        <v>2801</v>
      </c>
      <c r="E994" t="s">
        <v>2802</v>
      </c>
      <c r="F994" s="15">
        <v>-11</v>
      </c>
      <c r="G994" t="s">
        <v>367</v>
      </c>
      <c r="H994" t="s">
        <v>504</v>
      </c>
      <c r="I994" t="s">
        <v>43</v>
      </c>
      <c r="J994">
        <f>VLOOKUP(B994,自助退!B:F,5,FALSE)</f>
        <v>11</v>
      </c>
      <c r="K994" s="38" t="str">
        <f t="shared" si="16"/>
        <v/>
      </c>
    </row>
    <row r="995" spans="1:11" ht="14.25">
      <c r="A995" s="53">
        <v>42906.793252314812</v>
      </c>
      <c r="B995" s="15">
        <v>313687</v>
      </c>
      <c r="C995" t="s">
        <v>2803</v>
      </c>
      <c r="D995" t="s">
        <v>2804</v>
      </c>
      <c r="E995" t="s">
        <v>2805</v>
      </c>
      <c r="F995" s="15">
        <v>-330</v>
      </c>
      <c r="G995" t="s">
        <v>367</v>
      </c>
      <c r="H995" t="s">
        <v>1427</v>
      </c>
      <c r="I995" t="s">
        <v>43</v>
      </c>
      <c r="J995">
        <f>VLOOKUP(B995,自助退!B:F,5,FALSE)</f>
        <v>330</v>
      </c>
      <c r="K995" s="38" t="str">
        <f t="shared" si="16"/>
        <v/>
      </c>
    </row>
    <row r="996" spans="1:11" ht="14.25">
      <c r="A996" s="53">
        <v>42906.811840277776</v>
      </c>
      <c r="B996" s="15">
        <v>313739</v>
      </c>
      <c r="C996" t="s">
        <v>2806</v>
      </c>
      <c r="D996" t="s">
        <v>2807</v>
      </c>
      <c r="E996" t="s">
        <v>2808</v>
      </c>
      <c r="F996" s="15">
        <v>-867</v>
      </c>
      <c r="G996" t="s">
        <v>367</v>
      </c>
      <c r="H996" t="s">
        <v>539</v>
      </c>
      <c r="I996" t="s">
        <v>43</v>
      </c>
      <c r="J996">
        <f>VLOOKUP(B996,自助退!B:F,5,FALSE)</f>
        <v>867</v>
      </c>
      <c r="K996" s="38" t="str">
        <f t="shared" si="16"/>
        <v/>
      </c>
    </row>
    <row r="997" spans="1:11" ht="14.25">
      <c r="A997" s="53">
        <v>42906.884189814817</v>
      </c>
      <c r="B997" s="15">
        <v>313929</v>
      </c>
      <c r="C997" t="s">
        <v>2809</v>
      </c>
      <c r="D997" t="s">
        <v>2810</v>
      </c>
      <c r="E997" t="s">
        <v>2283</v>
      </c>
      <c r="F997" s="15">
        <v>-2000</v>
      </c>
      <c r="G997" t="s">
        <v>367</v>
      </c>
      <c r="H997" t="s">
        <v>497</v>
      </c>
      <c r="I997" t="s">
        <v>43</v>
      </c>
      <c r="J997">
        <f>VLOOKUP(B997,自助退!B:F,5,FALSE)</f>
        <v>2000</v>
      </c>
      <c r="K997" s="38" t="str">
        <f t="shared" si="16"/>
        <v/>
      </c>
    </row>
    <row r="998" spans="1:11" ht="14.25">
      <c r="A998" s="53">
        <v>42906.88821759259</v>
      </c>
      <c r="B998" s="15">
        <v>313935</v>
      </c>
      <c r="C998" t="s">
        <v>2811</v>
      </c>
      <c r="D998" t="s">
        <v>2812</v>
      </c>
      <c r="E998" t="s">
        <v>2813</v>
      </c>
      <c r="F998" s="15">
        <v>-500</v>
      </c>
      <c r="G998" t="s">
        <v>367</v>
      </c>
      <c r="H998" t="s">
        <v>436</v>
      </c>
      <c r="I998" t="s">
        <v>43</v>
      </c>
      <c r="J998">
        <f>VLOOKUP(B998,自助退!B:F,5,FALSE)</f>
        <v>500</v>
      </c>
      <c r="K998" s="38" t="str">
        <f t="shared" si="16"/>
        <v/>
      </c>
    </row>
    <row r="999" spans="1:11" ht="14.25">
      <c r="A999" s="53">
        <v>42906.93986111111</v>
      </c>
      <c r="B999" s="15">
        <v>314021</v>
      </c>
      <c r="C999" t="s">
        <v>2814</v>
      </c>
      <c r="D999" t="s">
        <v>2815</v>
      </c>
      <c r="E999" t="s">
        <v>2816</v>
      </c>
      <c r="F999" s="15">
        <v>-12</v>
      </c>
      <c r="G999" t="s">
        <v>367</v>
      </c>
      <c r="H999" t="s">
        <v>497</v>
      </c>
      <c r="I999" t="s">
        <v>43</v>
      </c>
      <c r="J999">
        <f>VLOOKUP(B999,自助退!B:F,5,FALSE)</f>
        <v>12</v>
      </c>
      <c r="K999" s="38" t="str">
        <f t="shared" si="16"/>
        <v/>
      </c>
    </row>
    <row r="1000" spans="1:11" ht="14.25">
      <c r="A1000" s="53">
        <v>42907.205069444448</v>
      </c>
      <c r="B1000" s="15">
        <v>314336</v>
      </c>
      <c r="C1000" t="s">
        <v>2817</v>
      </c>
      <c r="D1000" t="s">
        <v>2818</v>
      </c>
      <c r="E1000" t="s">
        <v>2819</v>
      </c>
      <c r="F1000" s="15">
        <v>-9000</v>
      </c>
      <c r="G1000" t="s">
        <v>367</v>
      </c>
      <c r="H1000" t="s">
        <v>436</v>
      </c>
      <c r="I1000" t="s">
        <v>43</v>
      </c>
      <c r="J1000">
        <f>VLOOKUP(B1000,自助退!B:F,5,FALSE)</f>
        <v>9000</v>
      </c>
      <c r="K1000" s="38" t="str">
        <f t="shared" si="16"/>
        <v/>
      </c>
    </row>
    <row r="1001" spans="1:11" ht="14.25">
      <c r="A1001" s="53">
        <v>42907.327870370369</v>
      </c>
      <c r="B1001" s="15">
        <v>314822</v>
      </c>
      <c r="C1001" t="s">
        <v>2820</v>
      </c>
      <c r="D1001" t="s">
        <v>2821</v>
      </c>
      <c r="E1001" t="s">
        <v>2822</v>
      </c>
      <c r="F1001" s="15">
        <v>-1400</v>
      </c>
      <c r="G1001" t="s">
        <v>367</v>
      </c>
      <c r="H1001" t="s">
        <v>1381</v>
      </c>
      <c r="I1001" t="s">
        <v>43</v>
      </c>
      <c r="J1001">
        <f>VLOOKUP(B1001,自助退!B:F,5,FALSE)</f>
        <v>1400</v>
      </c>
      <c r="K1001" s="38" t="str">
        <f t="shared" si="16"/>
        <v/>
      </c>
    </row>
    <row r="1002" spans="1:11" ht="14.25">
      <c r="A1002" s="53">
        <v>42907.356979166667</v>
      </c>
      <c r="B1002" s="15">
        <v>316566</v>
      </c>
      <c r="C1002" t="s">
        <v>245</v>
      </c>
      <c r="D1002" t="s">
        <v>2823</v>
      </c>
      <c r="E1002" t="s">
        <v>2824</v>
      </c>
      <c r="F1002" s="15">
        <v>-84</v>
      </c>
      <c r="G1002" t="s">
        <v>367</v>
      </c>
      <c r="H1002" t="s">
        <v>582</v>
      </c>
      <c r="I1002" t="s">
        <v>73</v>
      </c>
      <c r="J1002">
        <f>VLOOKUP(B1002,自助退!B:F,5,FALSE)</f>
        <v>84</v>
      </c>
      <c r="K1002" s="38" t="str">
        <f t="shared" si="16"/>
        <v/>
      </c>
    </row>
    <row r="1003" spans="1:11" ht="14.25">
      <c r="A1003" s="53">
        <v>42907.365046296298</v>
      </c>
      <c r="B1003" s="15">
        <v>317296</v>
      </c>
      <c r="C1003" t="s">
        <v>2825</v>
      </c>
      <c r="D1003" t="s">
        <v>2826</v>
      </c>
      <c r="E1003" t="s">
        <v>593</v>
      </c>
      <c r="F1003" s="15">
        <v>-101</v>
      </c>
      <c r="G1003" t="s">
        <v>367</v>
      </c>
      <c r="H1003" t="s">
        <v>50</v>
      </c>
      <c r="I1003" t="s">
        <v>43</v>
      </c>
      <c r="J1003">
        <f>VLOOKUP(B1003,自助退!B:F,5,FALSE)</f>
        <v>101</v>
      </c>
      <c r="K1003" s="38" t="str">
        <f t="shared" si="16"/>
        <v/>
      </c>
    </row>
    <row r="1004" spans="1:11" ht="14.25">
      <c r="A1004" s="53">
        <v>42907.373877314814</v>
      </c>
      <c r="B1004" s="15">
        <v>318082</v>
      </c>
      <c r="C1004" t="s">
        <v>2827</v>
      </c>
      <c r="D1004" t="s">
        <v>2828</v>
      </c>
      <c r="E1004" t="s">
        <v>2829</v>
      </c>
      <c r="F1004" s="15">
        <v>-630</v>
      </c>
      <c r="G1004" t="s">
        <v>367</v>
      </c>
      <c r="H1004" t="s">
        <v>486</v>
      </c>
      <c r="I1004" t="s">
        <v>43</v>
      </c>
      <c r="J1004">
        <f>VLOOKUP(B1004,自助退!B:F,5,FALSE)</f>
        <v>630</v>
      </c>
      <c r="K1004" s="38" t="str">
        <f t="shared" si="16"/>
        <v/>
      </c>
    </row>
    <row r="1005" spans="1:11" ht="14.25">
      <c r="A1005" s="53">
        <v>42907.374583333331</v>
      </c>
      <c r="B1005" s="15">
        <v>318134</v>
      </c>
      <c r="C1005" t="s">
        <v>245</v>
      </c>
      <c r="D1005" t="s">
        <v>2830</v>
      </c>
      <c r="E1005" t="s">
        <v>2831</v>
      </c>
      <c r="F1005" s="15">
        <v>-90</v>
      </c>
      <c r="G1005" t="s">
        <v>367</v>
      </c>
      <c r="H1005" t="s">
        <v>486</v>
      </c>
      <c r="I1005" t="s">
        <v>73</v>
      </c>
      <c r="J1005">
        <f>VLOOKUP(B1005,自助退!B:F,5,FALSE)</f>
        <v>90</v>
      </c>
      <c r="K1005" s="38" t="str">
        <f t="shared" si="16"/>
        <v/>
      </c>
    </row>
    <row r="1006" spans="1:11" ht="14.25">
      <c r="A1006" s="53">
        <v>42907.38422453704</v>
      </c>
      <c r="B1006" s="15">
        <v>318925</v>
      </c>
      <c r="C1006" t="s">
        <v>2832</v>
      </c>
      <c r="D1006" t="s">
        <v>2833</v>
      </c>
      <c r="E1006" t="s">
        <v>2834</v>
      </c>
      <c r="F1006" s="15">
        <v>-3000</v>
      </c>
      <c r="G1006" t="s">
        <v>367</v>
      </c>
      <c r="H1006" t="s">
        <v>455</v>
      </c>
      <c r="I1006" t="s">
        <v>43</v>
      </c>
      <c r="J1006">
        <f>VLOOKUP(B1006,自助退!B:F,5,FALSE)</f>
        <v>3000</v>
      </c>
      <c r="K1006" s="38" t="str">
        <f t="shared" si="16"/>
        <v/>
      </c>
    </row>
    <row r="1007" spans="1:11" ht="14.25">
      <c r="A1007" s="53">
        <v>42907.387407407405</v>
      </c>
      <c r="B1007" s="15">
        <v>319214</v>
      </c>
      <c r="C1007" t="s">
        <v>2835</v>
      </c>
      <c r="D1007" t="s">
        <v>2836</v>
      </c>
      <c r="E1007" t="s">
        <v>2837</v>
      </c>
      <c r="F1007" s="15">
        <v>-5100</v>
      </c>
      <c r="G1007" t="s">
        <v>367</v>
      </c>
      <c r="H1007" t="s">
        <v>424</v>
      </c>
      <c r="I1007" t="s">
        <v>43</v>
      </c>
      <c r="J1007">
        <f>VLOOKUP(B1007,自助退!B:F,5,FALSE)</f>
        <v>5100</v>
      </c>
      <c r="K1007" s="38" t="str">
        <f t="shared" si="16"/>
        <v/>
      </c>
    </row>
    <row r="1008" spans="1:11" ht="14.25">
      <c r="A1008" s="53">
        <v>42907.393819444442</v>
      </c>
      <c r="B1008" s="15">
        <v>319780</v>
      </c>
      <c r="C1008" t="s">
        <v>2838</v>
      </c>
      <c r="D1008" t="s">
        <v>2839</v>
      </c>
      <c r="E1008" t="s">
        <v>2840</v>
      </c>
      <c r="F1008" s="15">
        <v>-370</v>
      </c>
      <c r="G1008" t="s">
        <v>367</v>
      </c>
      <c r="H1008" t="s">
        <v>497</v>
      </c>
      <c r="I1008" t="s">
        <v>43</v>
      </c>
      <c r="J1008">
        <f>VLOOKUP(B1008,自助退!B:F,5,FALSE)</f>
        <v>370</v>
      </c>
      <c r="K1008" s="38" t="str">
        <f t="shared" si="16"/>
        <v/>
      </c>
    </row>
    <row r="1009" spans="1:11" ht="14.25">
      <c r="A1009" s="53">
        <v>42907.409699074073</v>
      </c>
      <c r="B1009" s="15">
        <v>321174</v>
      </c>
      <c r="C1009" t="s">
        <v>2841</v>
      </c>
      <c r="D1009" t="s">
        <v>2842</v>
      </c>
      <c r="E1009" t="s">
        <v>2843</v>
      </c>
      <c r="F1009" s="15">
        <v>-100</v>
      </c>
      <c r="G1009" t="s">
        <v>367</v>
      </c>
      <c r="H1009" t="s">
        <v>486</v>
      </c>
      <c r="I1009" t="s">
        <v>43</v>
      </c>
      <c r="J1009">
        <f>VLOOKUP(B1009,自助退!B:F,5,FALSE)</f>
        <v>100</v>
      </c>
      <c r="K1009" s="38" t="str">
        <f t="shared" si="16"/>
        <v/>
      </c>
    </row>
    <row r="1010" spans="1:11" ht="14.25">
      <c r="A1010" s="53">
        <v>42907.42763888889</v>
      </c>
      <c r="B1010" s="15">
        <v>322561</v>
      </c>
      <c r="C1010" t="s">
        <v>2844</v>
      </c>
      <c r="D1010" t="s">
        <v>2845</v>
      </c>
      <c r="E1010" t="s">
        <v>2846</v>
      </c>
      <c r="F1010" s="15">
        <v>-99</v>
      </c>
      <c r="G1010" t="s">
        <v>367</v>
      </c>
      <c r="H1010" t="s">
        <v>432</v>
      </c>
      <c r="I1010" t="s">
        <v>43</v>
      </c>
      <c r="J1010">
        <f>VLOOKUP(B1010,自助退!B:F,5,FALSE)</f>
        <v>99</v>
      </c>
      <c r="K1010" s="38" t="str">
        <f t="shared" si="16"/>
        <v/>
      </c>
    </row>
    <row r="1011" spans="1:11" ht="14.25">
      <c r="A1011" s="53">
        <v>42907.430995370371</v>
      </c>
      <c r="B1011" s="15">
        <v>322808</v>
      </c>
      <c r="C1011" t="s">
        <v>2847</v>
      </c>
      <c r="D1011" t="s">
        <v>2848</v>
      </c>
      <c r="E1011" t="s">
        <v>2849</v>
      </c>
      <c r="F1011" s="15">
        <v>-2000</v>
      </c>
      <c r="G1011" t="s">
        <v>367</v>
      </c>
      <c r="H1011" t="s">
        <v>508</v>
      </c>
      <c r="I1011" t="s">
        <v>43</v>
      </c>
      <c r="J1011">
        <f>VLOOKUP(B1011,自助退!B:F,5,FALSE)</f>
        <v>2000</v>
      </c>
      <c r="K1011" s="38" t="str">
        <f t="shared" si="16"/>
        <v/>
      </c>
    </row>
    <row r="1012" spans="1:11" ht="14.25">
      <c r="A1012" s="53">
        <v>42907.434386574074</v>
      </c>
      <c r="B1012" s="15">
        <v>323066</v>
      </c>
      <c r="C1012" t="s">
        <v>245</v>
      </c>
      <c r="D1012" t="s">
        <v>2850</v>
      </c>
      <c r="E1012" t="s">
        <v>2851</v>
      </c>
      <c r="F1012" s="15">
        <v>-96</v>
      </c>
      <c r="G1012" t="s">
        <v>367</v>
      </c>
      <c r="H1012" t="s">
        <v>459</v>
      </c>
      <c r="I1012" t="s">
        <v>73</v>
      </c>
      <c r="J1012">
        <f>VLOOKUP(B1012,自助退!B:F,5,FALSE)</f>
        <v>96</v>
      </c>
      <c r="K1012" s="38" t="str">
        <f t="shared" si="16"/>
        <v/>
      </c>
    </row>
    <row r="1013" spans="1:11" ht="14.25">
      <c r="A1013" s="53">
        <v>42907.449050925927</v>
      </c>
      <c r="B1013" s="15">
        <v>324200</v>
      </c>
      <c r="C1013" t="s">
        <v>2852</v>
      </c>
      <c r="D1013" t="s">
        <v>2853</v>
      </c>
      <c r="E1013" t="s">
        <v>2854</v>
      </c>
      <c r="F1013" s="15">
        <v>-1078</v>
      </c>
      <c r="G1013" t="s">
        <v>367</v>
      </c>
      <c r="H1013" t="s">
        <v>497</v>
      </c>
      <c r="I1013" t="s">
        <v>43</v>
      </c>
      <c r="J1013">
        <f>VLOOKUP(B1013,自助退!B:F,5,FALSE)</f>
        <v>1078</v>
      </c>
      <c r="K1013" s="38" t="str">
        <f t="shared" si="16"/>
        <v/>
      </c>
    </row>
    <row r="1014" spans="1:11" ht="14.25">
      <c r="A1014" s="53">
        <v>42907.453611111108</v>
      </c>
      <c r="B1014" s="15">
        <v>324595</v>
      </c>
      <c r="C1014" t="s">
        <v>2855</v>
      </c>
      <c r="D1014" t="s">
        <v>1116</v>
      </c>
      <c r="E1014" t="s">
        <v>1117</v>
      </c>
      <c r="F1014" s="15">
        <v>-960</v>
      </c>
      <c r="G1014" t="s">
        <v>367</v>
      </c>
      <c r="H1014" t="s">
        <v>653</v>
      </c>
      <c r="I1014" t="s">
        <v>43</v>
      </c>
      <c r="J1014">
        <f>VLOOKUP(B1014,自助退!B:F,5,FALSE)</f>
        <v>960</v>
      </c>
      <c r="K1014" s="38" t="str">
        <f t="shared" si="16"/>
        <v/>
      </c>
    </row>
    <row r="1015" spans="1:11" ht="14.25">
      <c r="A1015" s="53">
        <v>42907.457152777781</v>
      </c>
      <c r="B1015" s="15">
        <v>324844</v>
      </c>
      <c r="C1015" t="s">
        <v>2856</v>
      </c>
      <c r="D1015" t="s">
        <v>2857</v>
      </c>
      <c r="E1015" t="s">
        <v>2858</v>
      </c>
      <c r="F1015" s="15">
        <v>-728</v>
      </c>
      <c r="G1015" t="s">
        <v>367</v>
      </c>
      <c r="H1015" t="s">
        <v>429</v>
      </c>
      <c r="I1015" t="s">
        <v>43</v>
      </c>
      <c r="J1015">
        <f>VLOOKUP(B1015,自助退!B:F,5,FALSE)</f>
        <v>728</v>
      </c>
      <c r="K1015" s="38" t="str">
        <f t="shared" si="16"/>
        <v/>
      </c>
    </row>
    <row r="1016" spans="1:11" ht="14.25">
      <c r="A1016" s="53">
        <v>42907.460578703707</v>
      </c>
      <c r="B1016" s="15">
        <v>325095</v>
      </c>
      <c r="C1016" t="s">
        <v>2859</v>
      </c>
      <c r="D1016" t="s">
        <v>2860</v>
      </c>
      <c r="E1016" t="s">
        <v>2861</v>
      </c>
      <c r="F1016" s="15">
        <v>-500</v>
      </c>
      <c r="G1016" t="s">
        <v>367</v>
      </c>
      <c r="H1016" t="s">
        <v>443</v>
      </c>
      <c r="I1016" t="s">
        <v>43</v>
      </c>
      <c r="J1016">
        <f>VLOOKUP(B1016,自助退!B:F,5,FALSE)</f>
        <v>500</v>
      </c>
      <c r="K1016" s="38" t="str">
        <f t="shared" si="16"/>
        <v/>
      </c>
    </row>
    <row r="1017" spans="1:11" ht="14.25">
      <c r="A1017" s="53">
        <v>42907.4608912037</v>
      </c>
      <c r="B1017" s="15">
        <v>325119</v>
      </c>
      <c r="C1017" t="s">
        <v>2862</v>
      </c>
      <c r="D1017" t="s">
        <v>2860</v>
      </c>
      <c r="E1017" t="s">
        <v>2861</v>
      </c>
      <c r="F1017" s="15">
        <v>-500</v>
      </c>
      <c r="G1017" t="s">
        <v>367</v>
      </c>
      <c r="H1017" t="s">
        <v>443</v>
      </c>
      <c r="I1017" t="s">
        <v>43</v>
      </c>
      <c r="J1017">
        <f>VLOOKUP(B1017,自助退!B:F,5,FALSE)</f>
        <v>500</v>
      </c>
      <c r="K1017" s="38" t="str">
        <f t="shared" si="16"/>
        <v/>
      </c>
    </row>
    <row r="1018" spans="1:11" ht="14.25">
      <c r="A1018" s="53">
        <v>42907.461215277777</v>
      </c>
      <c r="B1018" s="15">
        <v>325149</v>
      </c>
      <c r="C1018" t="s">
        <v>2863</v>
      </c>
      <c r="D1018" t="s">
        <v>2860</v>
      </c>
      <c r="E1018" t="s">
        <v>2861</v>
      </c>
      <c r="F1018" s="15">
        <v>-74</v>
      </c>
      <c r="G1018" t="s">
        <v>367</v>
      </c>
      <c r="H1018" t="s">
        <v>443</v>
      </c>
      <c r="I1018" t="s">
        <v>43</v>
      </c>
      <c r="J1018">
        <f>VLOOKUP(B1018,自助退!B:F,5,FALSE)</f>
        <v>74</v>
      </c>
      <c r="K1018" s="38" t="str">
        <f t="shared" si="16"/>
        <v/>
      </c>
    </row>
    <row r="1019" spans="1:11" ht="14.25">
      <c r="A1019" s="53">
        <v>42907.463217592594</v>
      </c>
      <c r="B1019" s="15">
        <v>325315</v>
      </c>
      <c r="C1019" t="s">
        <v>2864</v>
      </c>
      <c r="D1019" t="s">
        <v>2865</v>
      </c>
      <c r="E1019" t="s">
        <v>2866</v>
      </c>
      <c r="F1019" s="15">
        <v>-9000</v>
      </c>
      <c r="G1019" t="s">
        <v>367</v>
      </c>
      <c r="H1019" t="s">
        <v>483</v>
      </c>
      <c r="I1019" t="s">
        <v>43</v>
      </c>
      <c r="J1019">
        <f>VLOOKUP(B1019,自助退!B:F,5,FALSE)</f>
        <v>9000</v>
      </c>
      <c r="K1019" s="38" t="str">
        <f t="shared" si="16"/>
        <v/>
      </c>
    </row>
    <row r="1020" spans="1:11" ht="14.25">
      <c r="A1020" s="53">
        <v>42907.463726851849</v>
      </c>
      <c r="B1020" s="15">
        <v>325351</v>
      </c>
      <c r="C1020" t="s">
        <v>2867</v>
      </c>
      <c r="D1020" t="s">
        <v>2865</v>
      </c>
      <c r="E1020" t="s">
        <v>2866</v>
      </c>
      <c r="F1020" s="15">
        <v>-900</v>
      </c>
      <c r="G1020" t="s">
        <v>367</v>
      </c>
      <c r="H1020" t="s">
        <v>483</v>
      </c>
      <c r="I1020" t="s">
        <v>43</v>
      </c>
      <c r="J1020">
        <f>VLOOKUP(B1020,自助退!B:F,5,FALSE)</f>
        <v>900</v>
      </c>
      <c r="K1020" s="38" t="str">
        <f t="shared" si="16"/>
        <v/>
      </c>
    </row>
    <row r="1021" spans="1:11" ht="14.25">
      <c r="A1021" s="53">
        <v>42907.472060185188</v>
      </c>
      <c r="B1021" s="15">
        <v>325903</v>
      </c>
      <c r="C1021" t="s">
        <v>2868</v>
      </c>
      <c r="D1021" t="s">
        <v>2869</v>
      </c>
      <c r="E1021" t="s">
        <v>2870</v>
      </c>
      <c r="F1021" s="15">
        <v>-1800</v>
      </c>
      <c r="G1021" t="s">
        <v>367</v>
      </c>
      <c r="H1021" t="s">
        <v>279</v>
      </c>
      <c r="I1021" t="s">
        <v>43</v>
      </c>
      <c r="J1021">
        <f>VLOOKUP(B1021,自助退!B:F,5,FALSE)</f>
        <v>1800</v>
      </c>
      <c r="K1021" s="38" t="str">
        <f t="shared" si="16"/>
        <v/>
      </c>
    </row>
    <row r="1022" spans="1:11" ht="14.25">
      <c r="A1022" s="53">
        <v>42907.47247685185</v>
      </c>
      <c r="B1022" s="15">
        <v>325926</v>
      </c>
      <c r="C1022" t="s">
        <v>2871</v>
      </c>
      <c r="D1022" t="s">
        <v>2872</v>
      </c>
      <c r="E1022" t="s">
        <v>2873</v>
      </c>
      <c r="F1022" s="15">
        <v>-505</v>
      </c>
      <c r="G1022" t="s">
        <v>367</v>
      </c>
      <c r="H1022" t="s">
        <v>469</v>
      </c>
      <c r="I1022" t="s">
        <v>43</v>
      </c>
      <c r="J1022">
        <f>VLOOKUP(B1022,自助退!B:F,5,FALSE)</f>
        <v>505</v>
      </c>
      <c r="K1022" s="38" t="str">
        <f t="shared" si="16"/>
        <v/>
      </c>
    </row>
    <row r="1023" spans="1:11" ht="14.25">
      <c r="A1023" s="53">
        <v>42907.474351851852</v>
      </c>
      <c r="B1023" s="15">
        <v>326057</v>
      </c>
      <c r="C1023" t="s">
        <v>2874</v>
      </c>
      <c r="D1023" t="s">
        <v>2869</v>
      </c>
      <c r="E1023" t="s">
        <v>2870</v>
      </c>
      <c r="F1023" s="15">
        <v>-62</v>
      </c>
      <c r="G1023" t="s">
        <v>367</v>
      </c>
      <c r="H1023" t="s">
        <v>279</v>
      </c>
      <c r="I1023" t="s">
        <v>43</v>
      </c>
      <c r="J1023">
        <f>VLOOKUP(B1023,自助退!B:F,5,FALSE)</f>
        <v>62</v>
      </c>
      <c r="K1023" s="38" t="str">
        <f t="shared" si="16"/>
        <v/>
      </c>
    </row>
    <row r="1024" spans="1:11" ht="14.25">
      <c r="A1024" s="53">
        <v>42907.476053240738</v>
      </c>
      <c r="B1024" s="15">
        <v>326143</v>
      </c>
      <c r="C1024" t="s">
        <v>2875</v>
      </c>
      <c r="D1024" t="s">
        <v>2876</v>
      </c>
      <c r="E1024" t="s">
        <v>2877</v>
      </c>
      <c r="F1024" s="15">
        <v>-500</v>
      </c>
      <c r="G1024" t="s">
        <v>367</v>
      </c>
      <c r="H1024" t="s">
        <v>653</v>
      </c>
      <c r="I1024" t="s">
        <v>43</v>
      </c>
      <c r="J1024">
        <f>VLOOKUP(B1024,自助退!B:F,5,FALSE)</f>
        <v>500</v>
      </c>
      <c r="K1024" s="38" t="str">
        <f t="shared" si="16"/>
        <v/>
      </c>
    </row>
    <row r="1025" spans="1:11" ht="14.25">
      <c r="A1025" s="53">
        <v>42907.476550925923</v>
      </c>
      <c r="B1025" s="15">
        <v>326171</v>
      </c>
      <c r="C1025" t="s">
        <v>2878</v>
      </c>
      <c r="D1025" t="s">
        <v>2879</v>
      </c>
      <c r="E1025" t="s">
        <v>2880</v>
      </c>
      <c r="F1025" s="15">
        <v>-3800</v>
      </c>
      <c r="G1025" t="s">
        <v>367</v>
      </c>
      <c r="H1025" t="s">
        <v>653</v>
      </c>
      <c r="I1025" t="s">
        <v>43</v>
      </c>
      <c r="J1025">
        <f>VLOOKUP(B1025,自助退!B:F,5,FALSE)</f>
        <v>3800</v>
      </c>
      <c r="K1025" s="38" t="str">
        <f t="shared" si="16"/>
        <v/>
      </c>
    </row>
    <row r="1026" spans="1:11" ht="14.25">
      <c r="A1026" s="53">
        <v>42907.478750000002</v>
      </c>
      <c r="B1026" s="15">
        <v>326302</v>
      </c>
      <c r="C1026" t="s">
        <v>245</v>
      </c>
      <c r="D1026" t="s">
        <v>2881</v>
      </c>
      <c r="E1026" t="s">
        <v>2882</v>
      </c>
      <c r="F1026" s="15">
        <v>-292</v>
      </c>
      <c r="G1026" t="s">
        <v>367</v>
      </c>
      <c r="H1026" t="s">
        <v>776</v>
      </c>
      <c r="I1026" t="s">
        <v>73</v>
      </c>
      <c r="J1026">
        <f>VLOOKUP(B1026,自助退!B:F,5,FALSE)</f>
        <v>292</v>
      </c>
      <c r="K1026" s="38" t="str">
        <f t="shared" si="16"/>
        <v/>
      </c>
    </row>
    <row r="1027" spans="1:11" ht="14.25">
      <c r="A1027" s="53">
        <v>42907.479131944441</v>
      </c>
      <c r="B1027" s="15">
        <v>326326</v>
      </c>
      <c r="C1027" t="s">
        <v>2883</v>
      </c>
      <c r="D1027" t="s">
        <v>2884</v>
      </c>
      <c r="E1027" t="s">
        <v>2885</v>
      </c>
      <c r="F1027" s="15">
        <v>-205</v>
      </c>
      <c r="G1027" t="s">
        <v>367</v>
      </c>
      <c r="H1027" t="s">
        <v>443</v>
      </c>
      <c r="I1027" t="s">
        <v>43</v>
      </c>
      <c r="J1027">
        <f>VLOOKUP(B1027,自助退!B:F,5,FALSE)</f>
        <v>205</v>
      </c>
      <c r="K1027" s="38" t="str">
        <f t="shared" si="16"/>
        <v/>
      </c>
    </row>
    <row r="1028" spans="1:11" ht="14.25">
      <c r="A1028" s="53">
        <v>42907.480555555558</v>
      </c>
      <c r="B1028" s="15">
        <v>326405</v>
      </c>
      <c r="C1028" t="s">
        <v>245</v>
      </c>
      <c r="D1028" t="s">
        <v>2886</v>
      </c>
      <c r="E1028" t="s">
        <v>2887</v>
      </c>
      <c r="F1028" s="15">
        <v>-405</v>
      </c>
      <c r="G1028" t="s">
        <v>367</v>
      </c>
      <c r="H1028" t="s">
        <v>776</v>
      </c>
      <c r="I1028" t="s">
        <v>73</v>
      </c>
      <c r="J1028">
        <f>VLOOKUP(B1028,自助退!B:F,5,FALSE)</f>
        <v>405</v>
      </c>
      <c r="K1028" s="38" t="str">
        <f t="shared" si="16"/>
        <v/>
      </c>
    </row>
    <row r="1029" spans="1:11" ht="14.25">
      <c r="A1029" s="53">
        <v>42907.480694444443</v>
      </c>
      <c r="B1029" s="15">
        <v>326413</v>
      </c>
      <c r="C1029" t="s">
        <v>2888</v>
      </c>
      <c r="D1029" t="s">
        <v>236</v>
      </c>
      <c r="E1029" t="s">
        <v>237</v>
      </c>
      <c r="F1029" s="15">
        <v>-9562</v>
      </c>
      <c r="G1029" t="s">
        <v>367</v>
      </c>
      <c r="H1029" t="s">
        <v>508</v>
      </c>
      <c r="I1029" t="s">
        <v>43</v>
      </c>
      <c r="J1029">
        <f>VLOOKUP(B1029,自助退!B:F,5,FALSE)</f>
        <v>9562</v>
      </c>
      <c r="K1029" s="38" t="str">
        <f t="shared" si="16"/>
        <v/>
      </c>
    </row>
    <row r="1030" spans="1:11" ht="14.25">
      <c r="A1030" s="53">
        <v>42907.483634259261</v>
      </c>
      <c r="B1030" s="15">
        <v>326604</v>
      </c>
      <c r="C1030" t="s">
        <v>2889</v>
      </c>
      <c r="D1030" t="s">
        <v>2890</v>
      </c>
      <c r="E1030" t="s">
        <v>2891</v>
      </c>
      <c r="F1030" s="15">
        <v>-300</v>
      </c>
      <c r="G1030" t="s">
        <v>367</v>
      </c>
      <c r="H1030" t="s">
        <v>490</v>
      </c>
      <c r="I1030" t="s">
        <v>43</v>
      </c>
      <c r="J1030">
        <f>VLOOKUP(B1030,自助退!B:F,5,FALSE)</f>
        <v>300</v>
      </c>
      <c r="K1030" s="38" t="str">
        <f t="shared" si="16"/>
        <v/>
      </c>
    </row>
    <row r="1031" spans="1:11" ht="14.25">
      <c r="A1031" s="53">
        <v>42907.485798611109</v>
      </c>
      <c r="B1031" s="15">
        <v>326682</v>
      </c>
      <c r="C1031" t="s">
        <v>245</v>
      </c>
      <c r="D1031" t="s">
        <v>2892</v>
      </c>
      <c r="E1031" t="s">
        <v>2893</v>
      </c>
      <c r="F1031" s="15">
        <v>-1000</v>
      </c>
      <c r="G1031" t="s">
        <v>367</v>
      </c>
      <c r="H1031" t="s">
        <v>497</v>
      </c>
      <c r="I1031" t="s">
        <v>73</v>
      </c>
      <c r="J1031">
        <f>VLOOKUP(B1031,自助退!B:F,5,FALSE)</f>
        <v>1000</v>
      </c>
      <c r="K1031" s="38" t="str">
        <f t="shared" si="16"/>
        <v/>
      </c>
    </row>
    <row r="1032" spans="1:11" ht="14.25">
      <c r="A1032" s="53">
        <v>42907.486215277779</v>
      </c>
      <c r="B1032" s="15">
        <v>326696</v>
      </c>
      <c r="C1032" t="s">
        <v>245</v>
      </c>
      <c r="D1032" t="s">
        <v>2892</v>
      </c>
      <c r="E1032" t="s">
        <v>2893</v>
      </c>
      <c r="F1032" s="15">
        <v>-9000</v>
      </c>
      <c r="G1032" t="s">
        <v>367</v>
      </c>
      <c r="H1032" t="s">
        <v>497</v>
      </c>
      <c r="I1032" t="s">
        <v>73</v>
      </c>
      <c r="J1032">
        <f>VLOOKUP(B1032,自助退!B:F,5,FALSE)</f>
        <v>9000</v>
      </c>
      <c r="K1032" s="38" t="str">
        <f t="shared" si="16"/>
        <v/>
      </c>
    </row>
    <row r="1033" spans="1:11" ht="14.25">
      <c r="A1033" s="53">
        <v>42907.491261574076</v>
      </c>
      <c r="B1033" s="15">
        <v>326900</v>
      </c>
      <c r="C1033" t="s">
        <v>2894</v>
      </c>
      <c r="D1033" t="s">
        <v>2895</v>
      </c>
      <c r="E1033" t="s">
        <v>2896</v>
      </c>
      <c r="F1033" s="15">
        <v>-40</v>
      </c>
      <c r="G1033" t="s">
        <v>367</v>
      </c>
      <c r="H1033" t="s">
        <v>490</v>
      </c>
      <c r="I1033" t="s">
        <v>43</v>
      </c>
      <c r="J1033">
        <f>VLOOKUP(B1033,自助退!B:F,5,FALSE)</f>
        <v>40</v>
      </c>
      <c r="K1033" s="38" t="str">
        <f t="shared" si="16"/>
        <v/>
      </c>
    </row>
    <row r="1034" spans="1:11" ht="14.25">
      <c r="A1034" s="53">
        <v>42907.496655092589</v>
      </c>
      <c r="B1034" s="15">
        <v>327080</v>
      </c>
      <c r="C1034" t="s">
        <v>245</v>
      </c>
      <c r="D1034" t="s">
        <v>2897</v>
      </c>
      <c r="E1034" t="s">
        <v>2898</v>
      </c>
      <c r="F1034" s="15">
        <v>-150</v>
      </c>
      <c r="G1034" t="s">
        <v>367</v>
      </c>
      <c r="H1034" t="s">
        <v>535</v>
      </c>
      <c r="I1034" t="s">
        <v>73</v>
      </c>
      <c r="J1034">
        <f>VLOOKUP(B1034,自助退!B:F,5,FALSE)</f>
        <v>150</v>
      </c>
      <c r="K1034" s="38" t="str">
        <f t="shared" ref="K1034:K1097" si="17">IF(J1034=F1034*-1,"",1)</f>
        <v/>
      </c>
    </row>
    <row r="1035" spans="1:11" ht="14.25">
      <c r="A1035" s="53">
        <v>42907.497777777775</v>
      </c>
      <c r="B1035" s="15">
        <v>327114</v>
      </c>
      <c r="C1035" t="s">
        <v>2899</v>
      </c>
      <c r="D1035" t="s">
        <v>2900</v>
      </c>
      <c r="E1035" t="s">
        <v>2901</v>
      </c>
      <c r="F1035" s="15">
        <v>-103</v>
      </c>
      <c r="G1035" t="s">
        <v>367</v>
      </c>
      <c r="H1035" t="s">
        <v>443</v>
      </c>
      <c r="I1035" t="s">
        <v>43</v>
      </c>
      <c r="J1035">
        <f>VLOOKUP(B1035,自助退!B:F,5,FALSE)</f>
        <v>103</v>
      </c>
      <c r="K1035" s="38" t="str">
        <f t="shared" si="17"/>
        <v/>
      </c>
    </row>
    <row r="1036" spans="1:11" ht="14.25">
      <c r="A1036" s="53">
        <v>42907.501261574071</v>
      </c>
      <c r="B1036" s="15">
        <v>327206</v>
      </c>
      <c r="C1036" t="s">
        <v>2902</v>
      </c>
      <c r="D1036" t="s">
        <v>2903</v>
      </c>
      <c r="E1036" t="s">
        <v>2904</v>
      </c>
      <c r="F1036" s="15">
        <v>-650</v>
      </c>
      <c r="G1036" t="s">
        <v>367</v>
      </c>
      <c r="H1036" t="s">
        <v>497</v>
      </c>
      <c r="I1036" t="s">
        <v>43</v>
      </c>
      <c r="J1036">
        <f>VLOOKUP(B1036,自助退!B:F,5,FALSE)</f>
        <v>650</v>
      </c>
      <c r="K1036" s="38" t="str">
        <f t="shared" si="17"/>
        <v/>
      </c>
    </row>
    <row r="1037" spans="1:11" ht="14.25">
      <c r="A1037" s="53">
        <v>42907.503541666665</v>
      </c>
      <c r="B1037" s="15">
        <v>327247</v>
      </c>
      <c r="C1037" t="s">
        <v>2905</v>
      </c>
      <c r="D1037" t="s">
        <v>2903</v>
      </c>
      <c r="E1037" t="s">
        <v>2904</v>
      </c>
      <c r="F1037" s="15">
        <v>-3</v>
      </c>
      <c r="G1037" t="s">
        <v>367</v>
      </c>
      <c r="H1037" t="s">
        <v>497</v>
      </c>
      <c r="I1037" t="s">
        <v>43</v>
      </c>
      <c r="J1037">
        <f>VLOOKUP(B1037,自助退!B:F,5,FALSE)</f>
        <v>3</v>
      </c>
      <c r="K1037" s="38" t="str">
        <f t="shared" si="17"/>
        <v/>
      </c>
    </row>
    <row r="1038" spans="1:11" ht="14.25">
      <c r="A1038" s="53">
        <v>42907.510844907411</v>
      </c>
      <c r="B1038" s="15">
        <v>327369</v>
      </c>
      <c r="C1038" t="s">
        <v>2906</v>
      </c>
      <c r="D1038" t="s">
        <v>2907</v>
      </c>
      <c r="E1038" t="s">
        <v>2908</v>
      </c>
      <c r="F1038" s="15">
        <v>-904</v>
      </c>
      <c r="G1038" t="s">
        <v>367</v>
      </c>
      <c r="H1038" t="s">
        <v>61</v>
      </c>
      <c r="I1038" t="s">
        <v>43</v>
      </c>
      <c r="J1038">
        <f>VLOOKUP(B1038,自助退!B:F,5,FALSE)</f>
        <v>904</v>
      </c>
      <c r="K1038" s="38" t="str">
        <f t="shared" si="17"/>
        <v/>
      </c>
    </row>
    <row r="1039" spans="1:11" ht="14.25">
      <c r="A1039" s="53">
        <v>42907.514953703707</v>
      </c>
      <c r="B1039" s="15">
        <v>327417</v>
      </c>
      <c r="C1039" t="s">
        <v>2909</v>
      </c>
      <c r="D1039" t="s">
        <v>202</v>
      </c>
      <c r="E1039" t="s">
        <v>203</v>
      </c>
      <c r="F1039" s="15">
        <v>-548</v>
      </c>
      <c r="G1039" t="s">
        <v>367</v>
      </c>
      <c r="H1039" t="s">
        <v>490</v>
      </c>
      <c r="I1039" t="s">
        <v>43</v>
      </c>
      <c r="J1039">
        <f>VLOOKUP(B1039,自助退!B:F,5,FALSE)</f>
        <v>548</v>
      </c>
      <c r="K1039" s="38" t="str">
        <f t="shared" si="17"/>
        <v/>
      </c>
    </row>
    <row r="1040" spans="1:11" ht="14.25">
      <c r="A1040" s="53">
        <v>42907.536168981482</v>
      </c>
      <c r="B1040" s="15">
        <v>327619</v>
      </c>
      <c r="C1040" t="s">
        <v>2910</v>
      </c>
      <c r="D1040" t="s">
        <v>2911</v>
      </c>
      <c r="E1040" t="s">
        <v>2912</v>
      </c>
      <c r="F1040" s="15">
        <v>-90</v>
      </c>
      <c r="G1040" t="s">
        <v>367</v>
      </c>
      <c r="H1040" t="s">
        <v>462</v>
      </c>
      <c r="I1040" t="s">
        <v>43</v>
      </c>
      <c r="J1040">
        <f>VLOOKUP(B1040,自助退!B:F,5,FALSE)</f>
        <v>90</v>
      </c>
      <c r="K1040" s="38" t="str">
        <f t="shared" si="17"/>
        <v/>
      </c>
    </row>
    <row r="1041" spans="1:11" ht="14.25">
      <c r="A1041" s="53">
        <v>42907.541006944448</v>
      </c>
      <c r="B1041" s="15">
        <v>327646</v>
      </c>
      <c r="C1041" t="s">
        <v>2913</v>
      </c>
      <c r="D1041" t="s">
        <v>2914</v>
      </c>
      <c r="E1041" t="s">
        <v>2915</v>
      </c>
      <c r="F1041" s="15">
        <v>-288</v>
      </c>
      <c r="G1041" t="s">
        <v>367</v>
      </c>
      <c r="H1041" t="s">
        <v>490</v>
      </c>
      <c r="I1041" t="s">
        <v>43</v>
      </c>
      <c r="J1041">
        <f>VLOOKUP(B1041,自助退!B:F,5,FALSE)</f>
        <v>288</v>
      </c>
      <c r="K1041" s="38" t="str">
        <f t="shared" si="17"/>
        <v/>
      </c>
    </row>
    <row r="1042" spans="1:11" ht="14.25">
      <c r="A1042" s="53">
        <v>42907.544479166667</v>
      </c>
      <c r="B1042" s="15">
        <v>327667</v>
      </c>
      <c r="C1042" t="s">
        <v>2916</v>
      </c>
      <c r="D1042" t="s">
        <v>2917</v>
      </c>
      <c r="E1042" t="s">
        <v>2918</v>
      </c>
      <c r="F1042" s="15">
        <v>-1384</v>
      </c>
      <c r="G1042" t="s">
        <v>367</v>
      </c>
      <c r="H1042" t="s">
        <v>478</v>
      </c>
      <c r="I1042" t="s">
        <v>43</v>
      </c>
      <c r="J1042">
        <f>VLOOKUP(B1042,自助退!B:F,5,FALSE)</f>
        <v>1384</v>
      </c>
      <c r="K1042" s="38" t="str">
        <f t="shared" si="17"/>
        <v/>
      </c>
    </row>
    <row r="1043" spans="1:11" ht="14.25">
      <c r="A1043" s="53">
        <v>42907.568391203706</v>
      </c>
      <c r="B1043" s="15">
        <v>327821</v>
      </c>
      <c r="C1043" t="s">
        <v>2919</v>
      </c>
      <c r="D1043" t="s">
        <v>2920</v>
      </c>
      <c r="E1043" t="s">
        <v>2921</v>
      </c>
      <c r="F1043" s="15">
        <v>-530</v>
      </c>
      <c r="G1043" t="s">
        <v>367</v>
      </c>
      <c r="H1043" t="s">
        <v>452</v>
      </c>
      <c r="I1043" t="s">
        <v>43</v>
      </c>
      <c r="J1043">
        <f>VLOOKUP(B1043,自助退!B:F,5,FALSE)</f>
        <v>530</v>
      </c>
      <c r="K1043" s="38" t="str">
        <f t="shared" si="17"/>
        <v/>
      </c>
    </row>
    <row r="1044" spans="1:11" ht="14.25">
      <c r="A1044" s="53">
        <v>42907.581585648149</v>
      </c>
      <c r="B1044" s="15">
        <v>327992</v>
      </c>
      <c r="C1044" t="s">
        <v>2922</v>
      </c>
      <c r="D1044" t="s">
        <v>1450</v>
      </c>
      <c r="E1044" t="s">
        <v>1451</v>
      </c>
      <c r="F1044" s="15">
        <v>-1430</v>
      </c>
      <c r="G1044" t="s">
        <v>367</v>
      </c>
      <c r="H1044" t="s">
        <v>279</v>
      </c>
      <c r="I1044" t="s">
        <v>43</v>
      </c>
      <c r="J1044">
        <f>VLOOKUP(B1044,自助退!B:F,5,FALSE)</f>
        <v>1430</v>
      </c>
      <c r="K1044" s="38" t="str">
        <f t="shared" si="17"/>
        <v/>
      </c>
    </row>
    <row r="1045" spans="1:11" ht="14.25">
      <c r="A1045" s="53">
        <v>42907.593449074076</v>
      </c>
      <c r="B1045" s="15">
        <v>328357</v>
      </c>
      <c r="C1045" t="s">
        <v>245</v>
      </c>
      <c r="D1045" t="s">
        <v>2923</v>
      </c>
      <c r="E1045" t="s">
        <v>2924</v>
      </c>
      <c r="F1045" s="15">
        <v>-3000</v>
      </c>
      <c r="G1045" t="s">
        <v>367</v>
      </c>
      <c r="H1045" t="s">
        <v>478</v>
      </c>
      <c r="I1045" t="s">
        <v>73</v>
      </c>
      <c r="J1045">
        <f>VLOOKUP(B1045,自助退!B:F,5,FALSE)</f>
        <v>3000</v>
      </c>
      <c r="K1045" s="38" t="str">
        <f t="shared" si="17"/>
        <v/>
      </c>
    </row>
    <row r="1046" spans="1:11" ht="14.25">
      <c r="A1046" s="53">
        <v>42907.594722222224</v>
      </c>
      <c r="B1046" s="15">
        <v>328415</v>
      </c>
      <c r="C1046" t="s">
        <v>2925</v>
      </c>
      <c r="D1046" t="s">
        <v>2923</v>
      </c>
      <c r="E1046" t="s">
        <v>2924</v>
      </c>
      <c r="F1046" s="15">
        <v>-3100</v>
      </c>
      <c r="G1046" t="s">
        <v>367</v>
      </c>
      <c r="H1046" t="s">
        <v>478</v>
      </c>
      <c r="I1046" t="s">
        <v>43</v>
      </c>
      <c r="J1046">
        <f>VLOOKUP(B1046,自助退!B:F,5,FALSE)</f>
        <v>3100</v>
      </c>
      <c r="K1046" s="38" t="str">
        <f t="shared" si="17"/>
        <v/>
      </c>
    </row>
    <row r="1047" spans="1:11" ht="14.25">
      <c r="A1047" s="53">
        <v>42907.601689814815</v>
      </c>
      <c r="B1047" s="15">
        <v>328767</v>
      </c>
      <c r="C1047" t="s">
        <v>2926</v>
      </c>
      <c r="D1047" t="s">
        <v>2927</v>
      </c>
      <c r="E1047" t="s">
        <v>2928</v>
      </c>
      <c r="F1047" s="15">
        <v>-4000</v>
      </c>
      <c r="G1047" t="s">
        <v>367</v>
      </c>
      <c r="H1047" t="s">
        <v>497</v>
      </c>
      <c r="I1047" t="s">
        <v>43</v>
      </c>
      <c r="J1047">
        <f>VLOOKUP(B1047,自助退!B:F,5,FALSE)</f>
        <v>4000</v>
      </c>
      <c r="K1047" s="38" t="str">
        <f t="shared" si="17"/>
        <v/>
      </c>
    </row>
    <row r="1048" spans="1:11" ht="14.25">
      <c r="A1048" s="53">
        <v>42907.603217592594</v>
      </c>
      <c r="B1048" s="15">
        <v>328852</v>
      </c>
      <c r="C1048" t="s">
        <v>2929</v>
      </c>
      <c r="D1048" t="s">
        <v>2930</v>
      </c>
      <c r="E1048" t="s">
        <v>2931</v>
      </c>
      <c r="F1048" s="15">
        <v>-500</v>
      </c>
      <c r="G1048" t="s">
        <v>367</v>
      </c>
      <c r="H1048" t="s">
        <v>459</v>
      </c>
      <c r="I1048" t="s">
        <v>43</v>
      </c>
      <c r="J1048">
        <f>VLOOKUP(B1048,自助退!B:F,5,FALSE)</f>
        <v>500</v>
      </c>
      <c r="K1048" s="38" t="str">
        <f t="shared" si="17"/>
        <v/>
      </c>
    </row>
    <row r="1049" spans="1:11" ht="14.25">
      <c r="A1049" s="53">
        <v>42907.603472222225</v>
      </c>
      <c r="B1049" s="15">
        <v>328873</v>
      </c>
      <c r="C1049" t="s">
        <v>2932</v>
      </c>
      <c r="D1049" t="s">
        <v>2930</v>
      </c>
      <c r="E1049" t="s">
        <v>2931</v>
      </c>
      <c r="F1049" s="15">
        <v>-500</v>
      </c>
      <c r="G1049" t="s">
        <v>367</v>
      </c>
      <c r="H1049" t="s">
        <v>459</v>
      </c>
      <c r="I1049" t="s">
        <v>43</v>
      </c>
      <c r="J1049">
        <f>VLOOKUP(B1049,自助退!B:F,5,FALSE)</f>
        <v>500</v>
      </c>
      <c r="K1049" s="38" t="str">
        <f t="shared" si="17"/>
        <v/>
      </c>
    </row>
    <row r="1050" spans="1:11" ht="14.25">
      <c r="A1050" s="53">
        <v>42907.604456018518</v>
      </c>
      <c r="B1050" s="15">
        <v>328942</v>
      </c>
      <c r="C1050" t="s">
        <v>245</v>
      </c>
      <c r="D1050" t="s">
        <v>184</v>
      </c>
      <c r="E1050" t="s">
        <v>185</v>
      </c>
      <c r="F1050" s="15">
        <v>-500</v>
      </c>
      <c r="G1050" t="s">
        <v>367</v>
      </c>
      <c r="H1050" t="s">
        <v>504</v>
      </c>
      <c r="I1050" t="s">
        <v>73</v>
      </c>
      <c r="J1050">
        <f>VLOOKUP(B1050,自助退!B:F,5,FALSE)</f>
        <v>500</v>
      </c>
      <c r="K1050" s="38" t="str">
        <f t="shared" si="17"/>
        <v/>
      </c>
    </row>
    <row r="1051" spans="1:11" ht="14.25">
      <c r="A1051" s="53">
        <v>42907.607268518521</v>
      </c>
      <c r="B1051" s="15">
        <v>329118</v>
      </c>
      <c r="C1051" t="s">
        <v>2933</v>
      </c>
      <c r="D1051" t="s">
        <v>2934</v>
      </c>
      <c r="E1051" t="s">
        <v>2935</v>
      </c>
      <c r="F1051" s="15">
        <v>-500</v>
      </c>
      <c r="G1051" t="s">
        <v>367</v>
      </c>
      <c r="H1051" t="s">
        <v>443</v>
      </c>
      <c r="I1051" t="s">
        <v>43</v>
      </c>
      <c r="J1051">
        <f>VLOOKUP(B1051,自助退!B:F,5,FALSE)</f>
        <v>500</v>
      </c>
      <c r="K1051" s="38" t="str">
        <f t="shared" si="17"/>
        <v/>
      </c>
    </row>
    <row r="1052" spans="1:11" ht="14.25">
      <c r="A1052" s="53">
        <v>42907.607743055552</v>
      </c>
      <c r="B1052" s="15">
        <v>329134</v>
      </c>
      <c r="C1052" t="s">
        <v>2936</v>
      </c>
      <c r="D1052" t="s">
        <v>2937</v>
      </c>
      <c r="E1052" t="s">
        <v>2938</v>
      </c>
      <c r="F1052" s="15">
        <v>-538</v>
      </c>
      <c r="G1052" t="s">
        <v>367</v>
      </c>
      <c r="H1052" t="s">
        <v>443</v>
      </c>
      <c r="I1052" t="s">
        <v>43</v>
      </c>
      <c r="J1052">
        <f>VLOOKUP(B1052,自助退!B:F,5,FALSE)</f>
        <v>538</v>
      </c>
      <c r="K1052" s="38" t="str">
        <f t="shared" si="17"/>
        <v/>
      </c>
    </row>
    <row r="1053" spans="1:11" ht="14.25">
      <c r="A1053" s="53">
        <v>42907.613182870373</v>
      </c>
      <c r="B1053" s="15">
        <v>329484</v>
      </c>
      <c r="C1053" t="s">
        <v>245</v>
      </c>
      <c r="D1053" t="s">
        <v>2939</v>
      </c>
      <c r="E1053" t="s">
        <v>2940</v>
      </c>
      <c r="F1053" s="15">
        <v>-7273</v>
      </c>
      <c r="G1053" t="s">
        <v>367</v>
      </c>
      <c r="H1053" t="s">
        <v>504</v>
      </c>
      <c r="I1053" t="s">
        <v>73</v>
      </c>
      <c r="J1053">
        <f>VLOOKUP(B1053,自助退!B:F,5,FALSE)</f>
        <v>7273</v>
      </c>
      <c r="K1053" s="38" t="str">
        <f t="shared" si="17"/>
        <v/>
      </c>
    </row>
    <row r="1054" spans="1:11" ht="14.25">
      <c r="A1054" s="53">
        <v>42907.617858796293</v>
      </c>
      <c r="B1054" s="15">
        <v>329824</v>
      </c>
      <c r="C1054" t="s">
        <v>2941</v>
      </c>
      <c r="D1054" t="s">
        <v>2942</v>
      </c>
      <c r="E1054" t="s">
        <v>2943</v>
      </c>
      <c r="F1054" s="15">
        <v>-1520</v>
      </c>
      <c r="G1054" t="s">
        <v>367</v>
      </c>
      <c r="H1054" t="s">
        <v>539</v>
      </c>
      <c r="I1054" t="s">
        <v>43</v>
      </c>
      <c r="J1054">
        <f>VLOOKUP(B1054,自助退!B:F,5,FALSE)</f>
        <v>1520</v>
      </c>
      <c r="K1054" s="38" t="str">
        <f t="shared" si="17"/>
        <v/>
      </c>
    </row>
    <row r="1055" spans="1:11" ht="14.25">
      <c r="A1055" s="53">
        <v>42907.62290509259</v>
      </c>
      <c r="B1055" s="15">
        <v>330163</v>
      </c>
      <c r="C1055" t="s">
        <v>2944</v>
      </c>
      <c r="D1055" t="s">
        <v>2945</v>
      </c>
      <c r="E1055" t="s">
        <v>2946</v>
      </c>
      <c r="F1055" s="15">
        <v>-1000</v>
      </c>
      <c r="G1055" t="s">
        <v>367</v>
      </c>
      <c r="H1055" t="s">
        <v>459</v>
      </c>
      <c r="I1055" t="s">
        <v>43</v>
      </c>
      <c r="J1055">
        <f>VLOOKUP(B1055,自助退!B:F,5,FALSE)</f>
        <v>1000</v>
      </c>
      <c r="K1055" s="38" t="str">
        <f t="shared" si="17"/>
        <v/>
      </c>
    </row>
    <row r="1056" spans="1:11" ht="14.25">
      <c r="A1056" s="53">
        <v>42907.623252314814</v>
      </c>
      <c r="B1056" s="15">
        <v>330188</v>
      </c>
      <c r="C1056" t="s">
        <v>2947</v>
      </c>
      <c r="D1056" t="s">
        <v>2948</v>
      </c>
      <c r="E1056" t="s">
        <v>2949</v>
      </c>
      <c r="F1056" s="15">
        <v>-505</v>
      </c>
      <c r="G1056" t="s">
        <v>367</v>
      </c>
      <c r="H1056" t="s">
        <v>504</v>
      </c>
      <c r="I1056" t="s">
        <v>43</v>
      </c>
      <c r="J1056">
        <f>VLOOKUP(B1056,自助退!B:F,5,FALSE)</f>
        <v>505</v>
      </c>
      <c r="K1056" s="38" t="str">
        <f t="shared" si="17"/>
        <v/>
      </c>
    </row>
    <row r="1057" spans="1:11" ht="14.25">
      <c r="A1057" s="53">
        <v>42907.633842592593</v>
      </c>
      <c r="B1057" s="15">
        <v>330873</v>
      </c>
      <c r="C1057" t="s">
        <v>2950</v>
      </c>
      <c r="D1057" t="s">
        <v>2951</v>
      </c>
      <c r="E1057" t="s">
        <v>213</v>
      </c>
      <c r="F1057" s="15">
        <v>-44</v>
      </c>
      <c r="G1057" t="s">
        <v>367</v>
      </c>
      <c r="H1057" t="s">
        <v>582</v>
      </c>
      <c r="I1057" t="s">
        <v>43</v>
      </c>
      <c r="J1057">
        <f>VLOOKUP(B1057,自助退!B:F,5,FALSE)</f>
        <v>44</v>
      </c>
      <c r="K1057" s="38" t="str">
        <f t="shared" si="17"/>
        <v/>
      </c>
    </row>
    <row r="1058" spans="1:11" ht="14.25">
      <c r="A1058" s="53">
        <v>42907.634247685186</v>
      </c>
      <c r="B1058" s="15">
        <v>330895</v>
      </c>
      <c r="C1058" t="s">
        <v>2952</v>
      </c>
      <c r="D1058" t="s">
        <v>2953</v>
      </c>
      <c r="E1058" t="s">
        <v>2954</v>
      </c>
      <c r="F1058" s="15">
        <v>-150</v>
      </c>
      <c r="G1058" t="s">
        <v>367</v>
      </c>
      <c r="H1058" t="s">
        <v>535</v>
      </c>
      <c r="I1058" t="s">
        <v>43</v>
      </c>
      <c r="J1058">
        <f>VLOOKUP(B1058,自助退!B:F,5,FALSE)</f>
        <v>150</v>
      </c>
      <c r="K1058" s="38" t="str">
        <f t="shared" si="17"/>
        <v/>
      </c>
    </row>
    <row r="1059" spans="1:11" ht="14.25">
      <c r="A1059" s="53">
        <v>42907.650347222225</v>
      </c>
      <c r="B1059" s="15">
        <v>331860</v>
      </c>
      <c r="C1059" t="s">
        <v>2955</v>
      </c>
      <c r="D1059" t="s">
        <v>2956</v>
      </c>
      <c r="E1059" t="s">
        <v>2957</v>
      </c>
      <c r="F1059" s="15">
        <v>-560</v>
      </c>
      <c r="G1059" t="s">
        <v>367</v>
      </c>
      <c r="H1059" t="s">
        <v>458</v>
      </c>
      <c r="I1059" t="s">
        <v>43</v>
      </c>
      <c r="J1059">
        <f>VLOOKUP(B1059,自助退!B:F,5,FALSE)</f>
        <v>560</v>
      </c>
      <c r="K1059" s="38" t="str">
        <f t="shared" si="17"/>
        <v/>
      </c>
    </row>
    <row r="1060" spans="1:11" ht="14.25">
      <c r="A1060" s="53">
        <v>42907.650868055556</v>
      </c>
      <c r="B1060" s="15">
        <v>331888</v>
      </c>
      <c r="C1060" t="s">
        <v>2958</v>
      </c>
      <c r="D1060" t="s">
        <v>2959</v>
      </c>
      <c r="E1060" t="s">
        <v>338</v>
      </c>
      <c r="F1060" s="15">
        <v>-3000</v>
      </c>
      <c r="G1060" t="s">
        <v>367</v>
      </c>
      <c r="H1060" t="s">
        <v>459</v>
      </c>
      <c r="I1060" t="s">
        <v>43</v>
      </c>
      <c r="J1060">
        <f>VLOOKUP(B1060,自助退!B:F,5,FALSE)</f>
        <v>3000</v>
      </c>
      <c r="K1060" s="38" t="str">
        <f t="shared" si="17"/>
        <v/>
      </c>
    </row>
    <row r="1061" spans="1:11" ht="14.25">
      <c r="A1061" s="53">
        <v>42907.660474537035</v>
      </c>
      <c r="B1061" s="15">
        <v>332398</v>
      </c>
      <c r="C1061" t="s">
        <v>2960</v>
      </c>
      <c r="D1061" t="s">
        <v>2961</v>
      </c>
      <c r="E1061" t="s">
        <v>2962</v>
      </c>
      <c r="F1061" s="15">
        <v>-1004</v>
      </c>
      <c r="G1061" t="s">
        <v>367</v>
      </c>
      <c r="H1061" t="s">
        <v>486</v>
      </c>
      <c r="I1061" t="s">
        <v>43</v>
      </c>
      <c r="J1061">
        <f>VLOOKUP(B1061,自助退!B:F,5,FALSE)</f>
        <v>1004</v>
      </c>
      <c r="K1061" s="38" t="str">
        <f t="shared" si="17"/>
        <v/>
      </c>
    </row>
    <row r="1062" spans="1:11" ht="14.25">
      <c r="A1062" s="53">
        <v>42907.677928240744</v>
      </c>
      <c r="B1062" s="15">
        <v>333296</v>
      </c>
      <c r="C1062" t="s">
        <v>2963</v>
      </c>
      <c r="D1062" t="s">
        <v>2964</v>
      </c>
      <c r="E1062" t="s">
        <v>2965</v>
      </c>
      <c r="F1062" s="15">
        <v>-500</v>
      </c>
      <c r="G1062" t="s">
        <v>367</v>
      </c>
      <c r="H1062" t="s">
        <v>279</v>
      </c>
      <c r="I1062" t="s">
        <v>43</v>
      </c>
      <c r="J1062">
        <f>VLOOKUP(B1062,自助退!B:F,5,FALSE)</f>
        <v>500</v>
      </c>
      <c r="K1062" s="38" t="str">
        <f t="shared" si="17"/>
        <v/>
      </c>
    </row>
    <row r="1063" spans="1:11" ht="14.25">
      <c r="A1063" s="53">
        <v>42907.678368055553</v>
      </c>
      <c r="B1063" s="15">
        <v>333315</v>
      </c>
      <c r="C1063" t="s">
        <v>2966</v>
      </c>
      <c r="D1063" t="s">
        <v>2967</v>
      </c>
      <c r="E1063" t="s">
        <v>2968</v>
      </c>
      <c r="F1063" s="15">
        <v>-2500</v>
      </c>
      <c r="G1063" t="s">
        <v>367</v>
      </c>
      <c r="H1063" t="s">
        <v>539</v>
      </c>
      <c r="I1063" t="s">
        <v>43</v>
      </c>
      <c r="J1063">
        <f>VLOOKUP(B1063,自助退!B:F,5,FALSE)</f>
        <v>2500</v>
      </c>
      <c r="K1063" s="38" t="str">
        <f t="shared" si="17"/>
        <v/>
      </c>
    </row>
    <row r="1064" spans="1:11" ht="14.25">
      <c r="A1064" s="53">
        <v>42907.684074074074</v>
      </c>
      <c r="B1064" s="15">
        <v>333587</v>
      </c>
      <c r="C1064" t="s">
        <v>245</v>
      </c>
      <c r="D1064" t="s">
        <v>2969</v>
      </c>
      <c r="E1064" t="s">
        <v>2970</v>
      </c>
      <c r="F1064" s="15">
        <v>-67</v>
      </c>
      <c r="G1064" t="s">
        <v>367</v>
      </c>
      <c r="H1064" t="s">
        <v>483</v>
      </c>
      <c r="I1064" t="s">
        <v>73</v>
      </c>
      <c r="J1064">
        <f>VLOOKUP(B1064,自助退!B:F,5,FALSE)</f>
        <v>67</v>
      </c>
      <c r="K1064" s="38" t="str">
        <f t="shared" si="17"/>
        <v/>
      </c>
    </row>
    <row r="1065" spans="1:11" ht="14.25">
      <c r="A1065" s="53">
        <v>42907.688784722224</v>
      </c>
      <c r="B1065" s="15">
        <v>333824</v>
      </c>
      <c r="C1065" t="s">
        <v>2971</v>
      </c>
      <c r="D1065" t="s">
        <v>2972</v>
      </c>
      <c r="E1065" t="s">
        <v>2973</v>
      </c>
      <c r="F1065" s="15">
        <v>-83</v>
      </c>
      <c r="G1065" t="s">
        <v>367</v>
      </c>
      <c r="H1065" t="s">
        <v>462</v>
      </c>
      <c r="I1065" t="s">
        <v>43</v>
      </c>
      <c r="J1065">
        <f>VLOOKUP(B1065,自助退!B:F,5,FALSE)</f>
        <v>83</v>
      </c>
      <c r="K1065" s="38" t="str">
        <f t="shared" si="17"/>
        <v/>
      </c>
    </row>
    <row r="1066" spans="1:11" ht="14.25">
      <c r="A1066" s="53">
        <v>42907.691724537035</v>
      </c>
      <c r="B1066" s="15">
        <v>333950</v>
      </c>
      <c r="C1066" t="s">
        <v>245</v>
      </c>
      <c r="D1066" t="s">
        <v>2974</v>
      </c>
      <c r="E1066" t="s">
        <v>2975</v>
      </c>
      <c r="F1066" s="15">
        <v>-500</v>
      </c>
      <c r="G1066" t="s">
        <v>367</v>
      </c>
      <c r="H1066" t="s">
        <v>478</v>
      </c>
      <c r="I1066" t="s">
        <v>73</v>
      </c>
      <c r="J1066">
        <f>VLOOKUP(B1066,自助退!B:F,5,FALSE)</f>
        <v>500</v>
      </c>
      <c r="K1066" s="38" t="str">
        <f t="shared" si="17"/>
        <v/>
      </c>
    </row>
    <row r="1067" spans="1:11" ht="14.25">
      <c r="A1067" s="53">
        <v>42907.692071759258</v>
      </c>
      <c r="B1067" s="15">
        <v>333959</v>
      </c>
      <c r="C1067" t="s">
        <v>2976</v>
      </c>
      <c r="D1067" t="s">
        <v>182</v>
      </c>
      <c r="E1067" t="s">
        <v>183</v>
      </c>
      <c r="F1067" s="15">
        <v>-300</v>
      </c>
      <c r="G1067" t="s">
        <v>367</v>
      </c>
      <c r="H1067" t="s">
        <v>49</v>
      </c>
      <c r="I1067" t="s">
        <v>43</v>
      </c>
      <c r="J1067">
        <f>VLOOKUP(B1067,自助退!B:F,5,FALSE)</f>
        <v>300</v>
      </c>
      <c r="K1067" s="38" t="str">
        <f t="shared" si="17"/>
        <v/>
      </c>
    </row>
    <row r="1068" spans="1:11" ht="14.25">
      <c r="A1068" s="53">
        <v>42907.698796296296</v>
      </c>
      <c r="B1068" s="15">
        <v>334214</v>
      </c>
      <c r="C1068" t="s">
        <v>2977</v>
      </c>
      <c r="D1068" t="s">
        <v>2978</v>
      </c>
      <c r="E1068" t="s">
        <v>2979</v>
      </c>
      <c r="F1068" s="15">
        <v>-65</v>
      </c>
      <c r="G1068" t="s">
        <v>367</v>
      </c>
      <c r="H1068" t="s">
        <v>432</v>
      </c>
      <c r="I1068" t="s">
        <v>43</v>
      </c>
      <c r="J1068">
        <f>VLOOKUP(B1068,自助退!B:F,5,FALSE)</f>
        <v>65</v>
      </c>
      <c r="K1068" s="38" t="str">
        <f t="shared" si="17"/>
        <v/>
      </c>
    </row>
    <row r="1069" spans="1:11" ht="14.25">
      <c r="A1069" s="53">
        <v>42907.699143518519</v>
      </c>
      <c r="B1069" s="15">
        <v>334231</v>
      </c>
      <c r="C1069" t="s">
        <v>2980</v>
      </c>
      <c r="D1069" t="s">
        <v>2981</v>
      </c>
      <c r="E1069" t="s">
        <v>2982</v>
      </c>
      <c r="F1069" s="15">
        <v>-58</v>
      </c>
      <c r="G1069" t="s">
        <v>367</v>
      </c>
      <c r="H1069" t="s">
        <v>490</v>
      </c>
      <c r="I1069" t="s">
        <v>43</v>
      </c>
      <c r="J1069">
        <f>VLOOKUP(B1069,自助退!B:F,5,FALSE)</f>
        <v>58</v>
      </c>
      <c r="K1069" s="38" t="str">
        <f t="shared" si="17"/>
        <v/>
      </c>
    </row>
    <row r="1070" spans="1:11" ht="14.25">
      <c r="A1070" s="53">
        <v>42907.716157407405</v>
      </c>
      <c r="B1070" s="15">
        <v>334844</v>
      </c>
      <c r="C1070" t="s">
        <v>2983</v>
      </c>
      <c r="D1070" t="s">
        <v>2984</v>
      </c>
      <c r="E1070" t="s">
        <v>2985</v>
      </c>
      <c r="F1070" s="15">
        <v>-300</v>
      </c>
      <c r="G1070" t="s">
        <v>367</v>
      </c>
      <c r="H1070" t="s">
        <v>436</v>
      </c>
      <c r="I1070" t="s">
        <v>43</v>
      </c>
      <c r="J1070">
        <f>VLOOKUP(B1070,自助退!B:F,5,FALSE)</f>
        <v>300</v>
      </c>
      <c r="K1070" s="38" t="str">
        <f t="shared" si="17"/>
        <v/>
      </c>
    </row>
    <row r="1071" spans="1:11" ht="14.25">
      <c r="A1071" s="53">
        <v>42907.719907407409</v>
      </c>
      <c r="B1071" s="15">
        <v>334947</v>
      </c>
      <c r="C1071" t="s">
        <v>245</v>
      </c>
      <c r="D1071" t="s">
        <v>2986</v>
      </c>
      <c r="E1071" t="s">
        <v>2987</v>
      </c>
      <c r="F1071" s="15">
        <v>-490</v>
      </c>
      <c r="G1071" t="s">
        <v>367</v>
      </c>
      <c r="H1071" t="s">
        <v>490</v>
      </c>
      <c r="I1071" t="s">
        <v>73</v>
      </c>
      <c r="J1071">
        <f>VLOOKUP(B1071,自助退!B:F,5,FALSE)</f>
        <v>490</v>
      </c>
      <c r="K1071" s="38" t="str">
        <f t="shared" si="17"/>
        <v/>
      </c>
    </row>
    <row r="1072" spans="1:11" ht="14.25">
      <c r="A1072" s="53">
        <v>42907.721608796295</v>
      </c>
      <c r="B1072" s="15">
        <v>334982</v>
      </c>
      <c r="C1072" t="s">
        <v>2988</v>
      </c>
      <c r="D1072" t="s">
        <v>2989</v>
      </c>
      <c r="E1072" t="s">
        <v>2990</v>
      </c>
      <c r="F1072" s="15">
        <v>-760</v>
      </c>
      <c r="G1072" t="s">
        <v>367</v>
      </c>
      <c r="H1072" t="s">
        <v>424</v>
      </c>
      <c r="I1072" t="s">
        <v>43</v>
      </c>
      <c r="J1072">
        <f>VLOOKUP(B1072,自助退!B:F,5,FALSE)</f>
        <v>760</v>
      </c>
      <c r="K1072" s="38" t="str">
        <f t="shared" si="17"/>
        <v/>
      </c>
    </row>
    <row r="1073" spans="1:11" ht="14.25">
      <c r="A1073" s="53">
        <v>42907.721608796295</v>
      </c>
      <c r="B1073" s="15">
        <v>334981</v>
      </c>
      <c r="C1073" t="s">
        <v>2991</v>
      </c>
      <c r="D1073" t="s">
        <v>2992</v>
      </c>
      <c r="E1073" t="s">
        <v>2993</v>
      </c>
      <c r="F1073" s="15">
        <v>-470</v>
      </c>
      <c r="G1073" t="s">
        <v>367</v>
      </c>
      <c r="H1073" t="s">
        <v>53</v>
      </c>
      <c r="I1073" t="s">
        <v>43</v>
      </c>
      <c r="J1073">
        <f>VLOOKUP(B1073,自助退!B:F,5,FALSE)</f>
        <v>470</v>
      </c>
      <c r="K1073" s="38" t="str">
        <f t="shared" si="17"/>
        <v/>
      </c>
    </row>
    <row r="1074" spans="1:11" ht="14.25">
      <c r="A1074" s="53">
        <v>42907.728680555556</v>
      </c>
      <c r="B1074" s="15">
        <v>335087</v>
      </c>
      <c r="C1074" t="s">
        <v>2994</v>
      </c>
      <c r="D1074" t="s">
        <v>2707</v>
      </c>
      <c r="E1074" t="s">
        <v>2708</v>
      </c>
      <c r="F1074" s="15">
        <v>-200</v>
      </c>
      <c r="G1074" t="s">
        <v>367</v>
      </c>
      <c r="H1074" t="s">
        <v>497</v>
      </c>
      <c r="I1074" t="s">
        <v>43</v>
      </c>
      <c r="J1074">
        <f>VLOOKUP(B1074,自助退!B:F,5,FALSE)</f>
        <v>200</v>
      </c>
      <c r="K1074" s="38" t="str">
        <f t="shared" si="17"/>
        <v/>
      </c>
    </row>
    <row r="1075" spans="1:11" ht="14.25">
      <c r="A1075" s="53">
        <v>42907.730185185188</v>
      </c>
      <c r="B1075" s="15">
        <v>335116</v>
      </c>
      <c r="C1075" t="s">
        <v>2995</v>
      </c>
      <c r="D1075" t="s">
        <v>2996</v>
      </c>
      <c r="E1075" t="s">
        <v>2997</v>
      </c>
      <c r="F1075" s="15">
        <v>-100</v>
      </c>
      <c r="G1075" t="s">
        <v>367</v>
      </c>
      <c r="H1075" t="s">
        <v>508</v>
      </c>
      <c r="I1075" t="s">
        <v>43</v>
      </c>
      <c r="J1075">
        <f>VLOOKUP(B1075,自助退!B:F,5,FALSE)</f>
        <v>100</v>
      </c>
      <c r="K1075" s="38" t="str">
        <f t="shared" si="17"/>
        <v/>
      </c>
    </row>
    <row r="1076" spans="1:11" ht="14.25">
      <c r="A1076" s="53">
        <v>42907.734467592592</v>
      </c>
      <c r="B1076" s="15">
        <v>335196</v>
      </c>
      <c r="C1076" t="s">
        <v>2998</v>
      </c>
      <c r="D1076" t="s">
        <v>2999</v>
      </c>
      <c r="E1076" t="s">
        <v>3000</v>
      </c>
      <c r="F1076" s="15">
        <v>-5000</v>
      </c>
      <c r="G1076" t="s">
        <v>367</v>
      </c>
      <c r="H1076" t="s">
        <v>279</v>
      </c>
      <c r="I1076" t="s">
        <v>43</v>
      </c>
      <c r="J1076">
        <f>VLOOKUP(B1076,自助退!B:F,5,FALSE)</f>
        <v>5000</v>
      </c>
      <c r="K1076" s="38" t="str">
        <f t="shared" si="17"/>
        <v/>
      </c>
    </row>
    <row r="1077" spans="1:11" ht="14.25">
      <c r="A1077" s="53">
        <v>42907.736145833333</v>
      </c>
      <c r="B1077" s="15">
        <v>335233</v>
      </c>
      <c r="C1077" t="s">
        <v>3001</v>
      </c>
      <c r="D1077" t="s">
        <v>3002</v>
      </c>
      <c r="E1077" t="s">
        <v>3003</v>
      </c>
      <c r="F1077" s="15">
        <v>-1000</v>
      </c>
      <c r="G1077" t="s">
        <v>367</v>
      </c>
      <c r="H1077" t="s">
        <v>462</v>
      </c>
      <c r="I1077" t="s">
        <v>43</v>
      </c>
      <c r="J1077">
        <f>VLOOKUP(B1077,自助退!B:F,5,FALSE)</f>
        <v>1000</v>
      </c>
      <c r="K1077" s="38" t="str">
        <f t="shared" si="17"/>
        <v/>
      </c>
    </row>
    <row r="1078" spans="1:11" ht="14.25">
      <c r="A1078" s="53">
        <v>42907.743414351855</v>
      </c>
      <c r="B1078" s="15">
        <v>335319</v>
      </c>
      <c r="C1078" t="s">
        <v>3004</v>
      </c>
      <c r="D1078" t="s">
        <v>3005</v>
      </c>
      <c r="E1078" t="s">
        <v>3006</v>
      </c>
      <c r="F1078" s="15">
        <v>-1</v>
      </c>
      <c r="G1078" t="s">
        <v>367</v>
      </c>
      <c r="H1078" t="s">
        <v>443</v>
      </c>
      <c r="I1078" t="s">
        <v>43</v>
      </c>
      <c r="J1078">
        <f>VLOOKUP(B1078,自助退!B:F,5,FALSE)</f>
        <v>1</v>
      </c>
      <c r="K1078" s="38" t="str">
        <f t="shared" si="17"/>
        <v/>
      </c>
    </row>
    <row r="1079" spans="1:11" ht="14.25">
      <c r="A1079" s="53">
        <v>42907.750162037039</v>
      </c>
      <c r="B1079" s="15">
        <v>335390</v>
      </c>
      <c r="C1079" t="s">
        <v>3007</v>
      </c>
      <c r="D1079" t="s">
        <v>226</v>
      </c>
      <c r="E1079" t="s">
        <v>227</v>
      </c>
      <c r="F1079" s="15">
        <v>-794</v>
      </c>
      <c r="G1079" t="s">
        <v>367</v>
      </c>
      <c r="H1079" t="s">
        <v>535</v>
      </c>
      <c r="I1079" t="s">
        <v>43</v>
      </c>
      <c r="J1079">
        <f>VLOOKUP(B1079,自助退!B:F,5,FALSE)</f>
        <v>794</v>
      </c>
      <c r="K1079" s="38" t="str">
        <f t="shared" si="17"/>
        <v/>
      </c>
    </row>
    <row r="1080" spans="1:11" ht="14.25">
      <c r="A1080" s="53">
        <v>42907.759456018517</v>
      </c>
      <c r="B1080" s="15">
        <v>335450</v>
      </c>
      <c r="C1080" t="s">
        <v>245</v>
      </c>
      <c r="D1080" t="s">
        <v>3008</v>
      </c>
      <c r="E1080" t="s">
        <v>3009</v>
      </c>
      <c r="F1080" s="15">
        <v>-994</v>
      </c>
      <c r="G1080" t="s">
        <v>367</v>
      </c>
      <c r="H1080" t="s">
        <v>508</v>
      </c>
      <c r="I1080" t="s">
        <v>73</v>
      </c>
      <c r="J1080">
        <f>VLOOKUP(B1080,自助退!B:F,5,FALSE)</f>
        <v>994</v>
      </c>
      <c r="K1080" s="38" t="str">
        <f t="shared" si="17"/>
        <v/>
      </c>
    </row>
    <row r="1081" spans="1:11" ht="14.25">
      <c r="A1081" s="53">
        <v>42908.236539351848</v>
      </c>
      <c r="B1081" s="15">
        <v>336245</v>
      </c>
      <c r="C1081" t="s">
        <v>3010</v>
      </c>
      <c r="D1081" t="s">
        <v>3011</v>
      </c>
      <c r="E1081" t="s">
        <v>3012</v>
      </c>
      <c r="F1081" s="15">
        <v>-65</v>
      </c>
      <c r="G1081" t="s">
        <v>367</v>
      </c>
      <c r="H1081" t="s">
        <v>436</v>
      </c>
      <c r="I1081" t="s">
        <v>43</v>
      </c>
      <c r="J1081">
        <f>VLOOKUP(B1081,自助退!B:F,5,FALSE)</f>
        <v>65</v>
      </c>
      <c r="K1081" s="38" t="str">
        <f t="shared" si="17"/>
        <v/>
      </c>
    </row>
    <row r="1082" spans="1:11" ht="14.25">
      <c r="A1082" s="53">
        <v>42908.334594907406</v>
      </c>
      <c r="B1082" s="15">
        <v>336865</v>
      </c>
      <c r="C1082" t="s">
        <v>3013</v>
      </c>
      <c r="D1082" t="s">
        <v>3014</v>
      </c>
      <c r="E1082" t="s">
        <v>3015</v>
      </c>
      <c r="F1082" s="15">
        <v>-1567</v>
      </c>
      <c r="G1082" t="s">
        <v>367</v>
      </c>
      <c r="H1082" t="s">
        <v>478</v>
      </c>
      <c r="I1082" t="s">
        <v>43</v>
      </c>
      <c r="J1082">
        <f>VLOOKUP(B1082,自助退!B:F,5,FALSE)</f>
        <v>1567</v>
      </c>
      <c r="K1082" s="38" t="str">
        <f t="shared" si="17"/>
        <v/>
      </c>
    </row>
    <row r="1083" spans="1:11" ht="14.25">
      <c r="A1083" s="53">
        <v>42908.344699074078</v>
      </c>
      <c r="B1083" s="15">
        <v>337439</v>
      </c>
      <c r="C1083" t="s">
        <v>3016</v>
      </c>
      <c r="D1083" t="s">
        <v>3017</v>
      </c>
      <c r="E1083" t="s">
        <v>3018</v>
      </c>
      <c r="F1083" s="15">
        <v>-2000</v>
      </c>
      <c r="G1083" t="s">
        <v>367</v>
      </c>
      <c r="H1083" t="s">
        <v>734</v>
      </c>
      <c r="I1083" t="s">
        <v>43</v>
      </c>
      <c r="J1083">
        <f>VLOOKUP(B1083,自助退!B:F,5,FALSE)</f>
        <v>2000</v>
      </c>
      <c r="K1083" s="38" t="str">
        <f t="shared" si="17"/>
        <v/>
      </c>
    </row>
    <row r="1084" spans="1:11" ht="14.25">
      <c r="A1084" s="53">
        <v>42908.346180555556</v>
      </c>
      <c r="B1084" s="15">
        <v>337560</v>
      </c>
      <c r="C1084" t="s">
        <v>3019</v>
      </c>
      <c r="D1084" t="s">
        <v>3020</v>
      </c>
      <c r="E1084" t="s">
        <v>3021</v>
      </c>
      <c r="F1084" s="15">
        <v>-146</v>
      </c>
      <c r="G1084" t="s">
        <v>367</v>
      </c>
      <c r="H1084" t="s">
        <v>448</v>
      </c>
      <c r="I1084" t="s">
        <v>43</v>
      </c>
      <c r="J1084">
        <f>VLOOKUP(B1084,自助退!B:F,5,FALSE)</f>
        <v>146</v>
      </c>
      <c r="K1084" s="38" t="str">
        <f t="shared" si="17"/>
        <v/>
      </c>
    </row>
    <row r="1085" spans="1:11" ht="14.25">
      <c r="A1085" s="53">
        <v>42908.351909722223</v>
      </c>
      <c r="B1085" s="15">
        <v>337997</v>
      </c>
      <c r="C1085" t="s">
        <v>3022</v>
      </c>
      <c r="D1085" t="s">
        <v>3023</v>
      </c>
      <c r="E1085" t="s">
        <v>103</v>
      </c>
      <c r="F1085" s="15">
        <v>-500</v>
      </c>
      <c r="G1085" t="s">
        <v>367</v>
      </c>
      <c r="H1085" t="s">
        <v>462</v>
      </c>
      <c r="I1085" t="s">
        <v>43</v>
      </c>
      <c r="J1085">
        <f>VLOOKUP(B1085,自助退!B:F,5,FALSE)</f>
        <v>500</v>
      </c>
      <c r="K1085" s="38" t="str">
        <f t="shared" si="17"/>
        <v/>
      </c>
    </row>
    <row r="1086" spans="1:11" ht="14.25">
      <c r="A1086" s="53">
        <v>42908.357974537037</v>
      </c>
      <c r="B1086" s="15">
        <v>338488</v>
      </c>
      <c r="C1086" t="s">
        <v>3024</v>
      </c>
      <c r="D1086" t="s">
        <v>3025</v>
      </c>
      <c r="E1086" t="s">
        <v>3026</v>
      </c>
      <c r="F1086" s="15">
        <v>-600</v>
      </c>
      <c r="G1086" t="s">
        <v>367</v>
      </c>
      <c r="H1086" t="s">
        <v>424</v>
      </c>
      <c r="I1086" t="s">
        <v>43</v>
      </c>
      <c r="J1086">
        <f>VLOOKUP(B1086,自助退!B:F,5,FALSE)</f>
        <v>600</v>
      </c>
      <c r="K1086" s="38" t="str">
        <f t="shared" si="17"/>
        <v/>
      </c>
    </row>
    <row r="1087" spans="1:11" ht="14.25">
      <c r="A1087" s="53">
        <v>42908.361296296294</v>
      </c>
      <c r="B1087" s="15">
        <v>338726</v>
      </c>
      <c r="C1087" t="s">
        <v>3027</v>
      </c>
      <c r="D1087" t="s">
        <v>3028</v>
      </c>
      <c r="E1087" t="s">
        <v>3029</v>
      </c>
      <c r="F1087" s="15">
        <v>-800</v>
      </c>
      <c r="G1087" t="s">
        <v>367</v>
      </c>
      <c r="H1087" t="s">
        <v>429</v>
      </c>
      <c r="I1087" t="s">
        <v>43</v>
      </c>
      <c r="J1087">
        <f>VLOOKUP(B1087,自助退!B:F,5,FALSE)</f>
        <v>800</v>
      </c>
      <c r="K1087" s="38" t="str">
        <f t="shared" si="17"/>
        <v/>
      </c>
    </row>
    <row r="1088" spans="1:11" ht="14.25">
      <c r="A1088" s="53">
        <v>42908.367291666669</v>
      </c>
      <c r="B1088" s="15">
        <v>339179</v>
      </c>
      <c r="C1088" t="s">
        <v>3030</v>
      </c>
      <c r="D1088" t="s">
        <v>3031</v>
      </c>
      <c r="E1088" t="s">
        <v>3032</v>
      </c>
      <c r="F1088" s="15">
        <v>-1482</v>
      </c>
      <c r="G1088" t="s">
        <v>367</v>
      </c>
      <c r="H1088" t="s">
        <v>429</v>
      </c>
      <c r="I1088" t="s">
        <v>43</v>
      </c>
      <c r="J1088">
        <f>VLOOKUP(B1088,自助退!B:F,5,FALSE)</f>
        <v>1482</v>
      </c>
      <c r="K1088" s="38" t="str">
        <f t="shared" si="17"/>
        <v/>
      </c>
    </row>
    <row r="1089" spans="1:11" ht="14.25">
      <c r="A1089" s="53">
        <v>42908.369108796294</v>
      </c>
      <c r="B1089" s="15">
        <v>339325</v>
      </c>
      <c r="C1089" t="s">
        <v>3033</v>
      </c>
      <c r="D1089" t="s">
        <v>3034</v>
      </c>
      <c r="E1089" t="s">
        <v>3035</v>
      </c>
      <c r="F1089" s="15">
        <v>-5966</v>
      </c>
      <c r="G1089" t="s">
        <v>367</v>
      </c>
      <c r="H1089" t="s">
        <v>448</v>
      </c>
      <c r="I1089" t="s">
        <v>43</v>
      </c>
      <c r="J1089">
        <f>VLOOKUP(B1089,自助退!B:F,5,FALSE)</f>
        <v>5966</v>
      </c>
      <c r="K1089" s="38" t="str">
        <f t="shared" si="17"/>
        <v/>
      </c>
    </row>
    <row r="1090" spans="1:11" ht="14.25">
      <c r="A1090" s="53">
        <v>42908.374837962961</v>
      </c>
      <c r="B1090" s="15">
        <v>339774</v>
      </c>
      <c r="C1090" t="s">
        <v>245</v>
      </c>
      <c r="D1090" t="s">
        <v>3036</v>
      </c>
      <c r="E1090" t="s">
        <v>3037</v>
      </c>
      <c r="F1090" s="15">
        <v>-1832</v>
      </c>
      <c r="G1090" t="s">
        <v>367</v>
      </c>
      <c r="H1090" t="s">
        <v>653</v>
      </c>
      <c r="I1090" t="s">
        <v>73</v>
      </c>
      <c r="J1090">
        <f>VLOOKUP(B1090,自助退!B:F,5,FALSE)</f>
        <v>1832</v>
      </c>
      <c r="K1090" s="38" t="str">
        <f t="shared" si="17"/>
        <v/>
      </c>
    </row>
    <row r="1091" spans="1:11" ht="14.25">
      <c r="A1091" s="53">
        <v>42908.377488425926</v>
      </c>
      <c r="B1091" s="15">
        <v>339994</v>
      </c>
      <c r="C1091" t="s">
        <v>3038</v>
      </c>
      <c r="D1091" t="s">
        <v>1155</v>
      </c>
      <c r="E1091" t="s">
        <v>1156</v>
      </c>
      <c r="F1091" s="15">
        <v>-500</v>
      </c>
      <c r="G1091" t="s">
        <v>367</v>
      </c>
      <c r="H1091" t="s">
        <v>422</v>
      </c>
      <c r="I1091" t="s">
        <v>43</v>
      </c>
      <c r="J1091">
        <f>VLOOKUP(B1091,自助退!B:F,5,FALSE)</f>
        <v>500</v>
      </c>
      <c r="K1091" s="38" t="str">
        <f t="shared" si="17"/>
        <v/>
      </c>
    </row>
    <row r="1092" spans="1:11" ht="14.25">
      <c r="A1092" s="53">
        <v>42908.386956018519</v>
      </c>
      <c r="B1092" s="15">
        <v>340825</v>
      </c>
      <c r="C1092" t="s">
        <v>245</v>
      </c>
      <c r="D1092" t="s">
        <v>3039</v>
      </c>
      <c r="E1092" t="s">
        <v>3040</v>
      </c>
      <c r="F1092" s="15">
        <v>-300</v>
      </c>
      <c r="G1092" t="s">
        <v>367</v>
      </c>
      <c r="H1092" t="s">
        <v>497</v>
      </c>
      <c r="I1092" t="s">
        <v>73</v>
      </c>
      <c r="J1092">
        <f>VLOOKUP(B1092,自助退!B:F,5,FALSE)</f>
        <v>300</v>
      </c>
      <c r="K1092" s="38" t="str">
        <f t="shared" si="17"/>
        <v/>
      </c>
    </row>
    <row r="1093" spans="1:11" ht="14.25">
      <c r="A1093" s="53">
        <v>42908.393703703703</v>
      </c>
      <c r="B1093" s="15">
        <v>341389</v>
      </c>
      <c r="C1093" t="s">
        <v>3041</v>
      </c>
      <c r="D1093" t="s">
        <v>3042</v>
      </c>
      <c r="E1093" t="s">
        <v>3043</v>
      </c>
      <c r="F1093" s="15">
        <v>-4395</v>
      </c>
      <c r="G1093" t="s">
        <v>367</v>
      </c>
      <c r="H1093" t="s">
        <v>452</v>
      </c>
      <c r="I1093" t="s">
        <v>43</v>
      </c>
      <c r="J1093">
        <f>VLOOKUP(B1093,自助退!B:F,5,FALSE)</f>
        <v>4395</v>
      </c>
      <c r="K1093" s="38" t="str">
        <f t="shared" si="17"/>
        <v/>
      </c>
    </row>
    <row r="1094" spans="1:11" ht="14.25">
      <c r="A1094" s="53">
        <v>42908.402025462965</v>
      </c>
      <c r="B1094" s="15">
        <v>342077</v>
      </c>
      <c r="C1094" t="s">
        <v>3044</v>
      </c>
      <c r="D1094" t="s">
        <v>3045</v>
      </c>
      <c r="E1094" t="s">
        <v>3046</v>
      </c>
      <c r="F1094" s="15">
        <v>-1000</v>
      </c>
      <c r="G1094" t="s">
        <v>367</v>
      </c>
      <c r="H1094" t="s">
        <v>478</v>
      </c>
      <c r="I1094" t="s">
        <v>43</v>
      </c>
      <c r="J1094">
        <f>VLOOKUP(B1094,自助退!B:F,5,FALSE)</f>
        <v>1000</v>
      </c>
      <c r="K1094" s="38" t="str">
        <f t="shared" si="17"/>
        <v/>
      </c>
    </row>
    <row r="1095" spans="1:11" ht="14.25">
      <c r="A1095" s="53">
        <v>42908.402245370373</v>
      </c>
      <c r="B1095" s="15">
        <v>342097</v>
      </c>
      <c r="C1095" t="s">
        <v>3047</v>
      </c>
      <c r="D1095" t="s">
        <v>3048</v>
      </c>
      <c r="E1095" t="s">
        <v>3049</v>
      </c>
      <c r="F1095" s="15">
        <v>-369</v>
      </c>
      <c r="G1095" t="s">
        <v>367</v>
      </c>
      <c r="H1095" t="s">
        <v>490</v>
      </c>
      <c r="I1095" t="s">
        <v>43</v>
      </c>
      <c r="J1095">
        <f>VLOOKUP(B1095,自助退!B:F,5,FALSE)</f>
        <v>369</v>
      </c>
      <c r="K1095" s="38" t="str">
        <f t="shared" si="17"/>
        <v/>
      </c>
    </row>
    <row r="1096" spans="1:11" ht="14.25">
      <c r="A1096" s="53">
        <v>42908.403541666667</v>
      </c>
      <c r="B1096" s="15">
        <v>342230</v>
      </c>
      <c r="C1096" t="s">
        <v>245</v>
      </c>
      <c r="D1096" t="s">
        <v>3050</v>
      </c>
      <c r="E1096" t="s">
        <v>3051</v>
      </c>
      <c r="F1096" s="15">
        <v>-21</v>
      </c>
      <c r="G1096" t="s">
        <v>367</v>
      </c>
      <c r="H1096" t="s">
        <v>486</v>
      </c>
      <c r="I1096" t="s">
        <v>73</v>
      </c>
      <c r="J1096">
        <f>VLOOKUP(B1096,自助退!B:F,5,FALSE)</f>
        <v>21</v>
      </c>
      <c r="K1096" s="38" t="str">
        <f t="shared" si="17"/>
        <v/>
      </c>
    </row>
    <row r="1097" spans="1:11" ht="14.25">
      <c r="A1097" s="53">
        <v>42908.404513888891</v>
      </c>
      <c r="B1097" s="15">
        <v>342318</v>
      </c>
      <c r="C1097" t="s">
        <v>3052</v>
      </c>
      <c r="D1097" t="s">
        <v>3053</v>
      </c>
      <c r="E1097" t="s">
        <v>3054</v>
      </c>
      <c r="F1097" s="15">
        <v>-814</v>
      </c>
      <c r="G1097" t="s">
        <v>367</v>
      </c>
      <c r="H1097" t="s">
        <v>486</v>
      </c>
      <c r="I1097" t="s">
        <v>43</v>
      </c>
      <c r="J1097">
        <f>VLOOKUP(B1097,自助退!B:F,5,FALSE)</f>
        <v>814</v>
      </c>
      <c r="K1097" s="38" t="str">
        <f t="shared" si="17"/>
        <v/>
      </c>
    </row>
    <row r="1098" spans="1:11" ht="14.25">
      <c r="A1098" s="53">
        <v>42908.405740740738</v>
      </c>
      <c r="B1098" s="15">
        <v>342402</v>
      </c>
      <c r="C1098" t="s">
        <v>3055</v>
      </c>
      <c r="D1098" t="s">
        <v>3056</v>
      </c>
      <c r="E1098" t="s">
        <v>962</v>
      </c>
      <c r="F1098" s="15">
        <v>-50</v>
      </c>
      <c r="G1098" t="s">
        <v>367</v>
      </c>
      <c r="H1098" t="s">
        <v>490</v>
      </c>
      <c r="I1098" t="s">
        <v>43</v>
      </c>
      <c r="J1098">
        <f>VLOOKUP(B1098,自助退!B:F,5,FALSE)</f>
        <v>50</v>
      </c>
      <c r="K1098" s="38" t="str">
        <f t="shared" ref="K1098:K1161" si="18">IF(J1098=F1098*-1,"",1)</f>
        <v/>
      </c>
    </row>
    <row r="1099" spans="1:11" ht="14.25">
      <c r="A1099" s="53">
        <v>42908.408703703702</v>
      </c>
      <c r="B1099" s="15">
        <v>342659</v>
      </c>
      <c r="C1099" t="s">
        <v>3057</v>
      </c>
      <c r="D1099" t="s">
        <v>133</v>
      </c>
      <c r="E1099" t="s">
        <v>134</v>
      </c>
      <c r="F1099" s="15">
        <v>-200</v>
      </c>
      <c r="G1099" t="s">
        <v>367</v>
      </c>
      <c r="H1099" t="s">
        <v>490</v>
      </c>
      <c r="I1099" t="s">
        <v>43</v>
      </c>
      <c r="J1099">
        <f>VLOOKUP(B1099,自助退!B:F,5,FALSE)</f>
        <v>200</v>
      </c>
      <c r="K1099" s="38" t="str">
        <f t="shared" si="18"/>
        <v/>
      </c>
    </row>
    <row r="1100" spans="1:11" ht="14.25">
      <c r="A1100" s="53">
        <v>42908.412476851852</v>
      </c>
      <c r="B1100" s="15">
        <v>343020</v>
      </c>
      <c r="C1100" t="s">
        <v>3058</v>
      </c>
      <c r="D1100" t="s">
        <v>3059</v>
      </c>
      <c r="E1100" t="s">
        <v>3060</v>
      </c>
      <c r="F1100" s="15">
        <v>-82</v>
      </c>
      <c r="G1100" t="s">
        <v>367</v>
      </c>
      <c r="H1100" t="s">
        <v>483</v>
      </c>
      <c r="I1100" t="s">
        <v>43</v>
      </c>
      <c r="J1100">
        <f>VLOOKUP(B1100,自助退!B:F,5,FALSE)</f>
        <v>82</v>
      </c>
      <c r="K1100" s="38" t="str">
        <f t="shared" si="18"/>
        <v/>
      </c>
    </row>
    <row r="1101" spans="1:11" ht="14.25">
      <c r="A1101" s="53">
        <v>42908.415798611109</v>
      </c>
      <c r="B1101" s="15">
        <v>343284</v>
      </c>
      <c r="C1101" t="s">
        <v>245</v>
      </c>
      <c r="D1101" t="s">
        <v>3061</v>
      </c>
      <c r="E1101" t="s">
        <v>3062</v>
      </c>
      <c r="F1101" s="15">
        <v>-9597</v>
      </c>
      <c r="G1101" t="s">
        <v>367</v>
      </c>
      <c r="H1101" t="s">
        <v>483</v>
      </c>
      <c r="I1101" t="s">
        <v>73</v>
      </c>
      <c r="J1101">
        <f>VLOOKUP(B1101,自助退!B:F,5,FALSE)</f>
        <v>9597</v>
      </c>
      <c r="K1101" s="38" t="str">
        <f t="shared" si="18"/>
        <v/>
      </c>
    </row>
    <row r="1102" spans="1:11" ht="14.25">
      <c r="A1102" s="53">
        <v>42908.425474537034</v>
      </c>
      <c r="B1102" s="15">
        <v>344048</v>
      </c>
      <c r="C1102" t="s">
        <v>3063</v>
      </c>
      <c r="D1102" t="s">
        <v>3064</v>
      </c>
      <c r="E1102" t="s">
        <v>3065</v>
      </c>
      <c r="F1102" s="15">
        <v>-26</v>
      </c>
      <c r="G1102" t="s">
        <v>367</v>
      </c>
      <c r="H1102" t="s">
        <v>486</v>
      </c>
      <c r="I1102" t="s">
        <v>43</v>
      </c>
      <c r="J1102">
        <f>VLOOKUP(B1102,自助退!B:F,5,FALSE)</f>
        <v>26</v>
      </c>
      <c r="K1102" s="38" t="str">
        <f t="shared" si="18"/>
        <v/>
      </c>
    </row>
    <row r="1103" spans="1:11" ht="14.25">
      <c r="A1103" s="53">
        <v>42908.427152777775</v>
      </c>
      <c r="B1103" s="15">
        <v>344224</v>
      </c>
      <c r="C1103" t="s">
        <v>245</v>
      </c>
      <c r="D1103" t="s">
        <v>3066</v>
      </c>
      <c r="E1103" t="s">
        <v>3067</v>
      </c>
      <c r="F1103" s="15">
        <v>-50</v>
      </c>
      <c r="G1103" t="s">
        <v>367</v>
      </c>
      <c r="H1103" t="s">
        <v>422</v>
      </c>
      <c r="I1103" t="s">
        <v>73</v>
      </c>
      <c r="J1103">
        <f>VLOOKUP(B1103,自助退!B:F,5,FALSE)</f>
        <v>50</v>
      </c>
      <c r="K1103" s="38" t="str">
        <f t="shared" si="18"/>
        <v/>
      </c>
    </row>
    <row r="1104" spans="1:11" ht="14.25">
      <c r="A1104" s="53">
        <v>42908.441157407404</v>
      </c>
      <c r="B1104" s="15">
        <v>345305</v>
      </c>
      <c r="C1104" t="s">
        <v>3068</v>
      </c>
      <c r="D1104" t="s">
        <v>3069</v>
      </c>
      <c r="E1104" t="s">
        <v>3070</v>
      </c>
      <c r="F1104" s="15">
        <v>-1500</v>
      </c>
      <c r="G1104" t="s">
        <v>367</v>
      </c>
      <c r="H1104" t="s">
        <v>483</v>
      </c>
      <c r="I1104" t="s">
        <v>43</v>
      </c>
      <c r="J1104">
        <f>VLOOKUP(B1104,自助退!B:F,5,FALSE)</f>
        <v>1500</v>
      </c>
      <c r="K1104" s="38" t="str">
        <f t="shared" si="18"/>
        <v/>
      </c>
    </row>
    <row r="1105" spans="1:11" ht="14.25">
      <c r="A1105" s="53">
        <v>42908.443854166668</v>
      </c>
      <c r="B1105" s="15">
        <v>345521</v>
      </c>
      <c r="C1105" t="s">
        <v>3071</v>
      </c>
      <c r="D1105" t="s">
        <v>3072</v>
      </c>
      <c r="E1105" t="s">
        <v>3073</v>
      </c>
      <c r="F1105" s="15">
        <v>-300</v>
      </c>
      <c r="G1105" t="s">
        <v>367</v>
      </c>
      <c r="H1105" t="s">
        <v>69</v>
      </c>
      <c r="I1105" t="s">
        <v>43</v>
      </c>
      <c r="J1105">
        <f>VLOOKUP(B1105,自助退!B:F,5,FALSE)</f>
        <v>300</v>
      </c>
      <c r="K1105" s="38" t="str">
        <f t="shared" si="18"/>
        <v/>
      </c>
    </row>
    <row r="1106" spans="1:11" ht="14.25">
      <c r="A1106" s="53">
        <v>42908.446053240739</v>
      </c>
      <c r="B1106" s="15">
        <v>345665</v>
      </c>
      <c r="C1106" t="s">
        <v>3074</v>
      </c>
      <c r="D1106" t="s">
        <v>3075</v>
      </c>
      <c r="E1106" t="s">
        <v>3076</v>
      </c>
      <c r="F1106" s="15">
        <v>-300</v>
      </c>
      <c r="G1106" t="s">
        <v>367</v>
      </c>
      <c r="H1106" t="s">
        <v>279</v>
      </c>
      <c r="I1106" t="s">
        <v>43</v>
      </c>
      <c r="J1106">
        <f>VLOOKUP(B1106,自助退!B:F,5,FALSE)</f>
        <v>300</v>
      </c>
      <c r="K1106" s="38" t="str">
        <f t="shared" si="18"/>
        <v/>
      </c>
    </row>
    <row r="1107" spans="1:11" ht="14.25">
      <c r="A1107" s="53">
        <v>42908.448657407411</v>
      </c>
      <c r="B1107" s="15">
        <v>345854</v>
      </c>
      <c r="C1107" t="s">
        <v>245</v>
      </c>
      <c r="D1107" t="s">
        <v>3077</v>
      </c>
      <c r="E1107" t="s">
        <v>3078</v>
      </c>
      <c r="F1107" s="15">
        <v>-8064</v>
      </c>
      <c r="G1107" t="s">
        <v>367</v>
      </c>
      <c r="H1107" t="s">
        <v>508</v>
      </c>
      <c r="I1107" t="s">
        <v>73</v>
      </c>
      <c r="J1107">
        <f>VLOOKUP(B1107,自助退!B:F,5,FALSE)</f>
        <v>8064</v>
      </c>
      <c r="K1107" s="38" t="str">
        <f t="shared" si="18"/>
        <v/>
      </c>
    </row>
    <row r="1108" spans="1:11" ht="14.25">
      <c r="A1108" s="53">
        <v>42908.450370370374</v>
      </c>
      <c r="B1108" s="15">
        <v>345999</v>
      </c>
      <c r="C1108" t="s">
        <v>3079</v>
      </c>
      <c r="D1108" t="s">
        <v>3080</v>
      </c>
      <c r="E1108" t="s">
        <v>3081</v>
      </c>
      <c r="F1108" s="15">
        <v>-489</v>
      </c>
      <c r="G1108" t="s">
        <v>367</v>
      </c>
      <c r="H1108" t="s">
        <v>422</v>
      </c>
      <c r="I1108" t="s">
        <v>43</v>
      </c>
      <c r="J1108">
        <f>VLOOKUP(B1108,自助退!B:F,5,FALSE)</f>
        <v>489</v>
      </c>
      <c r="K1108" s="38" t="str">
        <f t="shared" si="18"/>
        <v/>
      </c>
    </row>
    <row r="1109" spans="1:11" ht="14.25">
      <c r="A1109" s="53">
        <v>42908.450671296298</v>
      </c>
      <c r="B1109" s="15">
        <v>346013</v>
      </c>
      <c r="C1109" t="s">
        <v>245</v>
      </c>
      <c r="D1109" t="s">
        <v>3082</v>
      </c>
      <c r="E1109" t="s">
        <v>3083</v>
      </c>
      <c r="F1109" s="15">
        <v>-167</v>
      </c>
      <c r="G1109" t="s">
        <v>367</v>
      </c>
      <c r="H1109" t="s">
        <v>469</v>
      </c>
      <c r="I1109" t="s">
        <v>73</v>
      </c>
      <c r="J1109">
        <f>VLOOKUP(B1109,自助退!B:F,5,FALSE)</f>
        <v>167</v>
      </c>
      <c r="K1109" s="38" t="str">
        <f t="shared" si="18"/>
        <v/>
      </c>
    </row>
    <row r="1110" spans="1:11" ht="14.25">
      <c r="A1110" s="53">
        <v>42908.451597222222</v>
      </c>
      <c r="B1110" s="15">
        <v>346076</v>
      </c>
      <c r="C1110" t="s">
        <v>3084</v>
      </c>
      <c r="D1110" t="s">
        <v>131</v>
      </c>
      <c r="E1110" t="s">
        <v>132</v>
      </c>
      <c r="F1110" s="15">
        <v>-1</v>
      </c>
      <c r="G1110" t="s">
        <v>367</v>
      </c>
      <c r="H1110" t="s">
        <v>279</v>
      </c>
      <c r="I1110" t="s">
        <v>43</v>
      </c>
      <c r="J1110">
        <f>VLOOKUP(B1110,自助退!B:F,5,FALSE)</f>
        <v>1</v>
      </c>
      <c r="K1110" s="38" t="str">
        <f t="shared" si="18"/>
        <v/>
      </c>
    </row>
    <row r="1111" spans="1:11" ht="14.25">
      <c r="A1111" s="53">
        <v>42908.461967592593</v>
      </c>
      <c r="B1111" s="15">
        <v>346834</v>
      </c>
      <c r="C1111" t="s">
        <v>3085</v>
      </c>
      <c r="D1111" t="s">
        <v>3086</v>
      </c>
      <c r="E1111" t="s">
        <v>3087</v>
      </c>
      <c r="F1111" s="15">
        <v>-584</v>
      </c>
      <c r="G1111" t="s">
        <v>367</v>
      </c>
      <c r="H1111" t="s">
        <v>776</v>
      </c>
      <c r="I1111" t="s">
        <v>43</v>
      </c>
      <c r="J1111">
        <f>VLOOKUP(B1111,自助退!B:F,5,FALSE)</f>
        <v>584</v>
      </c>
      <c r="K1111" s="38" t="str">
        <f t="shared" si="18"/>
        <v/>
      </c>
    </row>
    <row r="1112" spans="1:11" ht="14.25">
      <c r="A1112" s="53">
        <v>42908.465879629628</v>
      </c>
      <c r="B1112" s="15">
        <v>347057</v>
      </c>
      <c r="C1112" t="s">
        <v>3088</v>
      </c>
      <c r="D1112" t="s">
        <v>3089</v>
      </c>
      <c r="E1112" t="s">
        <v>3090</v>
      </c>
      <c r="F1112" s="15">
        <v>-992</v>
      </c>
      <c r="G1112" t="s">
        <v>367</v>
      </c>
      <c r="H1112" t="s">
        <v>422</v>
      </c>
      <c r="I1112" t="s">
        <v>43</v>
      </c>
      <c r="J1112">
        <f>VLOOKUP(B1112,自助退!B:F,5,FALSE)</f>
        <v>992</v>
      </c>
      <c r="K1112" s="38" t="str">
        <f t="shared" si="18"/>
        <v/>
      </c>
    </row>
    <row r="1113" spans="1:11" ht="14.25">
      <c r="A1113" s="53">
        <v>42908.469131944446</v>
      </c>
      <c r="B1113" s="15">
        <v>347277</v>
      </c>
      <c r="C1113" t="s">
        <v>3091</v>
      </c>
      <c r="D1113" t="s">
        <v>118</v>
      </c>
      <c r="E1113" t="s">
        <v>119</v>
      </c>
      <c r="F1113" s="15">
        <v>-1571</v>
      </c>
      <c r="G1113" t="s">
        <v>367</v>
      </c>
      <c r="H1113" t="s">
        <v>483</v>
      </c>
      <c r="I1113" t="s">
        <v>43</v>
      </c>
      <c r="J1113">
        <f>VLOOKUP(B1113,自助退!B:F,5,FALSE)</f>
        <v>1571</v>
      </c>
      <c r="K1113" s="38" t="str">
        <f t="shared" si="18"/>
        <v/>
      </c>
    </row>
    <row r="1114" spans="1:11" ht="14.25">
      <c r="A1114" s="53">
        <v>42908.474560185183</v>
      </c>
      <c r="B1114" s="15">
        <v>347583</v>
      </c>
      <c r="C1114" t="s">
        <v>3092</v>
      </c>
      <c r="D1114" t="s">
        <v>3093</v>
      </c>
      <c r="E1114" t="s">
        <v>3094</v>
      </c>
      <c r="F1114" s="15">
        <v>-177</v>
      </c>
      <c r="G1114" t="s">
        <v>367</v>
      </c>
      <c r="H1114" t="s">
        <v>422</v>
      </c>
      <c r="I1114" t="s">
        <v>43</v>
      </c>
      <c r="J1114">
        <f>VLOOKUP(B1114,自助退!B:F,5,FALSE)</f>
        <v>177</v>
      </c>
      <c r="K1114" s="38" t="str">
        <f t="shared" si="18"/>
        <v/>
      </c>
    </row>
    <row r="1115" spans="1:11" ht="14.25">
      <c r="A1115" s="53">
        <v>42908.475555555553</v>
      </c>
      <c r="B1115" s="15">
        <v>347647</v>
      </c>
      <c r="C1115" t="s">
        <v>3095</v>
      </c>
      <c r="D1115" t="s">
        <v>3096</v>
      </c>
      <c r="E1115" t="s">
        <v>3097</v>
      </c>
      <c r="F1115" s="15">
        <v>-32</v>
      </c>
      <c r="G1115" t="s">
        <v>367</v>
      </c>
      <c r="H1115" t="s">
        <v>443</v>
      </c>
      <c r="I1115" t="s">
        <v>43</v>
      </c>
      <c r="J1115">
        <f>VLOOKUP(B1115,自助退!B:F,5,FALSE)</f>
        <v>32</v>
      </c>
      <c r="K1115" s="38" t="str">
        <f t="shared" si="18"/>
        <v/>
      </c>
    </row>
    <row r="1116" spans="1:11" ht="14.25">
      <c r="A1116" s="53">
        <v>42908.479363425926</v>
      </c>
      <c r="B1116" s="15">
        <v>347848</v>
      </c>
      <c r="C1116" t="s">
        <v>3098</v>
      </c>
      <c r="D1116" t="s">
        <v>3099</v>
      </c>
      <c r="E1116" t="s">
        <v>3100</v>
      </c>
      <c r="F1116" s="15">
        <v>-870</v>
      </c>
      <c r="G1116" t="s">
        <v>367</v>
      </c>
      <c r="H1116" t="s">
        <v>486</v>
      </c>
      <c r="I1116" t="s">
        <v>43</v>
      </c>
      <c r="J1116">
        <f>VLOOKUP(B1116,自助退!B:F,5,FALSE)</f>
        <v>870</v>
      </c>
      <c r="K1116" s="38" t="str">
        <f t="shared" si="18"/>
        <v/>
      </c>
    </row>
    <row r="1117" spans="1:11" ht="14.25">
      <c r="A1117" s="53">
        <v>42908.486284722225</v>
      </c>
      <c r="B1117" s="15">
        <v>348130</v>
      </c>
      <c r="C1117" t="s">
        <v>3101</v>
      </c>
      <c r="D1117" t="s">
        <v>3102</v>
      </c>
      <c r="E1117" t="s">
        <v>3103</v>
      </c>
      <c r="F1117" s="15">
        <v>-217</v>
      </c>
      <c r="G1117" t="s">
        <v>367</v>
      </c>
      <c r="H1117" t="s">
        <v>483</v>
      </c>
      <c r="I1117" t="s">
        <v>43</v>
      </c>
      <c r="J1117">
        <f>VLOOKUP(B1117,自助退!B:F,5,FALSE)</f>
        <v>217</v>
      </c>
      <c r="K1117" s="38" t="str">
        <f t="shared" si="18"/>
        <v/>
      </c>
    </row>
    <row r="1118" spans="1:11" ht="14.25">
      <c r="A1118" s="53">
        <v>42908.489374999997</v>
      </c>
      <c r="B1118" s="15">
        <v>348236</v>
      </c>
      <c r="C1118" t="s">
        <v>3104</v>
      </c>
      <c r="D1118" t="s">
        <v>3105</v>
      </c>
      <c r="E1118" t="s">
        <v>3106</v>
      </c>
      <c r="F1118" s="15">
        <v>-2000</v>
      </c>
      <c r="G1118" t="s">
        <v>367</v>
      </c>
      <c r="H1118" t="s">
        <v>486</v>
      </c>
      <c r="I1118" t="s">
        <v>43</v>
      </c>
      <c r="J1118">
        <f>VLOOKUP(B1118,自助退!B:F,5,FALSE)</f>
        <v>2000</v>
      </c>
      <c r="K1118" s="38" t="str">
        <f t="shared" si="18"/>
        <v/>
      </c>
    </row>
    <row r="1119" spans="1:11" ht="14.25">
      <c r="A1119" s="53">
        <v>42908.490486111114</v>
      </c>
      <c r="B1119" s="15">
        <v>348273</v>
      </c>
      <c r="C1119" t="s">
        <v>3107</v>
      </c>
      <c r="D1119" t="s">
        <v>3108</v>
      </c>
      <c r="E1119" t="s">
        <v>3109</v>
      </c>
      <c r="F1119" s="15">
        <v>-1194</v>
      </c>
      <c r="G1119" t="s">
        <v>367</v>
      </c>
      <c r="H1119" t="s">
        <v>299</v>
      </c>
      <c r="I1119" t="s">
        <v>43</v>
      </c>
      <c r="J1119">
        <f>VLOOKUP(B1119,自助退!B:F,5,FALSE)</f>
        <v>1194</v>
      </c>
      <c r="K1119" s="38" t="str">
        <f t="shared" si="18"/>
        <v/>
      </c>
    </row>
    <row r="1120" spans="1:11" ht="14.25">
      <c r="A1120" s="53">
        <v>42908.493576388886</v>
      </c>
      <c r="B1120" s="15">
        <v>348407</v>
      </c>
      <c r="C1120" t="s">
        <v>3110</v>
      </c>
      <c r="D1120" t="s">
        <v>1139</v>
      </c>
      <c r="E1120" t="s">
        <v>1140</v>
      </c>
      <c r="F1120" s="15">
        <v>-1100</v>
      </c>
      <c r="G1120" t="s">
        <v>367</v>
      </c>
      <c r="H1120" t="s">
        <v>452</v>
      </c>
      <c r="I1120" t="s">
        <v>43</v>
      </c>
      <c r="J1120">
        <f>VLOOKUP(B1120,自助退!B:F,5,FALSE)</f>
        <v>1100</v>
      </c>
      <c r="K1120" s="38" t="str">
        <f t="shared" si="18"/>
        <v/>
      </c>
    </row>
    <row r="1121" spans="1:11" ht="14.25">
      <c r="A1121" s="53">
        <v>42908.495381944442</v>
      </c>
      <c r="B1121" s="15">
        <v>348455</v>
      </c>
      <c r="C1121" t="s">
        <v>3111</v>
      </c>
      <c r="D1121" t="s">
        <v>3112</v>
      </c>
      <c r="E1121" t="s">
        <v>3113</v>
      </c>
      <c r="F1121" s="15">
        <v>-1000</v>
      </c>
      <c r="G1121" t="s">
        <v>367</v>
      </c>
      <c r="H1121" t="s">
        <v>633</v>
      </c>
      <c r="I1121" t="s">
        <v>43</v>
      </c>
      <c r="J1121">
        <f>VLOOKUP(B1121,自助退!B:F,5,FALSE)</f>
        <v>1000</v>
      </c>
      <c r="K1121" s="38" t="str">
        <f t="shared" si="18"/>
        <v/>
      </c>
    </row>
    <row r="1122" spans="1:11" ht="14.25">
      <c r="A1122" s="53">
        <v>42908.498738425929</v>
      </c>
      <c r="B1122" s="15">
        <v>348568</v>
      </c>
      <c r="C1122" t="s">
        <v>245</v>
      </c>
      <c r="D1122" t="s">
        <v>275</v>
      </c>
      <c r="E1122" t="s">
        <v>276</v>
      </c>
      <c r="F1122" s="15">
        <v>-5000</v>
      </c>
      <c r="G1122" t="s">
        <v>367</v>
      </c>
      <c r="H1122" t="s">
        <v>432</v>
      </c>
      <c r="I1122" t="s">
        <v>73</v>
      </c>
      <c r="J1122">
        <f>VLOOKUP(B1122,自助退!B:F,5,FALSE)</f>
        <v>5000</v>
      </c>
      <c r="K1122" s="38" t="str">
        <f t="shared" si="18"/>
        <v/>
      </c>
    </row>
    <row r="1123" spans="1:11" ht="14.25">
      <c r="A1123" s="53">
        <v>42908.500775462962</v>
      </c>
      <c r="B1123" s="15">
        <v>348621</v>
      </c>
      <c r="C1123" t="s">
        <v>3114</v>
      </c>
      <c r="D1123" t="s">
        <v>3115</v>
      </c>
      <c r="E1123" t="s">
        <v>3116</v>
      </c>
      <c r="F1123" s="15">
        <v>-492</v>
      </c>
      <c r="G1123" t="s">
        <v>367</v>
      </c>
      <c r="H1123" t="s">
        <v>443</v>
      </c>
      <c r="I1123" t="s">
        <v>43</v>
      </c>
      <c r="J1123">
        <f>VLOOKUP(B1123,自助退!B:F,5,FALSE)</f>
        <v>492</v>
      </c>
      <c r="K1123" s="38" t="str">
        <f t="shared" si="18"/>
        <v/>
      </c>
    </row>
    <row r="1124" spans="1:11" ht="14.25">
      <c r="A1124" s="53">
        <v>42908.500902777778</v>
      </c>
      <c r="B1124" s="15">
        <v>348636</v>
      </c>
      <c r="C1124" t="s">
        <v>3117</v>
      </c>
      <c r="D1124" t="s">
        <v>3118</v>
      </c>
      <c r="E1124" t="s">
        <v>3119</v>
      </c>
      <c r="F1124" s="15">
        <v>-500</v>
      </c>
      <c r="G1124" t="s">
        <v>367</v>
      </c>
      <c r="H1124" t="s">
        <v>429</v>
      </c>
      <c r="I1124" t="s">
        <v>43</v>
      </c>
      <c r="J1124">
        <f>VLOOKUP(B1124,自助退!B:F,5,FALSE)</f>
        <v>500</v>
      </c>
      <c r="K1124" s="38" t="str">
        <f t="shared" si="18"/>
        <v/>
      </c>
    </row>
    <row r="1125" spans="1:11" ht="14.25">
      <c r="A1125" s="53">
        <v>42908.504791666666</v>
      </c>
      <c r="B1125" s="15">
        <v>348728</v>
      </c>
      <c r="C1125" t="s">
        <v>3120</v>
      </c>
      <c r="D1125" t="s">
        <v>3121</v>
      </c>
      <c r="E1125" t="s">
        <v>3122</v>
      </c>
      <c r="F1125" s="15">
        <v>-726</v>
      </c>
      <c r="G1125" t="s">
        <v>367</v>
      </c>
      <c r="H1125" t="s">
        <v>490</v>
      </c>
      <c r="I1125" t="s">
        <v>43</v>
      </c>
      <c r="J1125">
        <f>VLOOKUP(B1125,自助退!B:F,5,FALSE)</f>
        <v>726</v>
      </c>
      <c r="K1125" s="38" t="str">
        <f t="shared" si="18"/>
        <v/>
      </c>
    </row>
    <row r="1126" spans="1:11" ht="14.25">
      <c r="A1126" s="53">
        <v>42908.513692129629</v>
      </c>
      <c r="B1126" s="15">
        <v>348887</v>
      </c>
      <c r="C1126" t="s">
        <v>3123</v>
      </c>
      <c r="D1126" t="s">
        <v>3124</v>
      </c>
      <c r="E1126" t="s">
        <v>3125</v>
      </c>
      <c r="F1126" s="15">
        <v>-94</v>
      </c>
      <c r="G1126" t="s">
        <v>367</v>
      </c>
      <c r="H1126" t="s">
        <v>55</v>
      </c>
      <c r="I1126" t="s">
        <v>43</v>
      </c>
      <c r="J1126">
        <f>VLOOKUP(B1126,自助退!B:F,5,FALSE)</f>
        <v>94</v>
      </c>
      <c r="K1126" s="38" t="str">
        <f t="shared" si="18"/>
        <v/>
      </c>
    </row>
    <row r="1127" spans="1:11" ht="14.25">
      <c r="A1127" s="53">
        <v>42908.524247685185</v>
      </c>
      <c r="B1127" s="15">
        <v>349001</v>
      </c>
      <c r="C1127" t="s">
        <v>3126</v>
      </c>
      <c r="D1127" t="s">
        <v>3127</v>
      </c>
      <c r="E1127" t="s">
        <v>3128</v>
      </c>
      <c r="F1127" s="15">
        <v>-500</v>
      </c>
      <c r="G1127" t="s">
        <v>367</v>
      </c>
      <c r="H1127" t="s">
        <v>734</v>
      </c>
      <c r="I1127" t="s">
        <v>43</v>
      </c>
      <c r="J1127">
        <f>VLOOKUP(B1127,自助退!B:F,5,FALSE)</f>
        <v>500</v>
      </c>
      <c r="K1127" s="38" t="str">
        <f t="shared" si="18"/>
        <v/>
      </c>
    </row>
    <row r="1128" spans="1:11" ht="14.25">
      <c r="A1128" s="53">
        <v>42908.524583333332</v>
      </c>
      <c r="B1128" s="15">
        <v>349009</v>
      </c>
      <c r="C1128" t="s">
        <v>3129</v>
      </c>
      <c r="D1128" t="s">
        <v>1956</v>
      </c>
      <c r="E1128" t="s">
        <v>1957</v>
      </c>
      <c r="F1128" s="15">
        <v>-462</v>
      </c>
      <c r="G1128" t="s">
        <v>367</v>
      </c>
      <c r="H1128" t="s">
        <v>497</v>
      </c>
      <c r="I1128" t="s">
        <v>43</v>
      </c>
      <c r="J1128">
        <f>VLOOKUP(B1128,自助退!B:F,5,FALSE)</f>
        <v>462</v>
      </c>
      <c r="K1128" s="38" t="str">
        <f t="shared" si="18"/>
        <v/>
      </c>
    </row>
    <row r="1129" spans="1:11" ht="14.25">
      <c r="A1129" s="53">
        <v>42908.524976851855</v>
      </c>
      <c r="B1129" s="15">
        <v>349016</v>
      </c>
      <c r="C1129" t="s">
        <v>3130</v>
      </c>
      <c r="D1129" t="s">
        <v>3131</v>
      </c>
      <c r="E1129" t="s">
        <v>3132</v>
      </c>
      <c r="F1129" s="15">
        <v>-1500</v>
      </c>
      <c r="G1129" t="s">
        <v>367</v>
      </c>
      <c r="H1129" t="s">
        <v>734</v>
      </c>
      <c r="I1129" t="s">
        <v>43</v>
      </c>
      <c r="J1129">
        <f>VLOOKUP(B1129,自助退!B:F,5,FALSE)</f>
        <v>1500</v>
      </c>
      <c r="K1129" s="38" t="str">
        <f t="shared" si="18"/>
        <v/>
      </c>
    </row>
    <row r="1130" spans="1:11" ht="14.25">
      <c r="A1130" s="53">
        <v>42908.525127314817</v>
      </c>
      <c r="B1130" s="15">
        <v>349024</v>
      </c>
      <c r="C1130" t="s">
        <v>245</v>
      </c>
      <c r="D1130" t="s">
        <v>3133</v>
      </c>
      <c r="E1130" t="s">
        <v>3134</v>
      </c>
      <c r="F1130" s="15">
        <v>-1012</v>
      </c>
      <c r="G1130" t="s">
        <v>367</v>
      </c>
      <c r="H1130" t="s">
        <v>478</v>
      </c>
      <c r="I1130" t="s">
        <v>73</v>
      </c>
      <c r="J1130">
        <f>VLOOKUP(B1130,自助退!B:F,5,FALSE)</f>
        <v>1012</v>
      </c>
      <c r="K1130" s="38" t="str">
        <f t="shared" si="18"/>
        <v/>
      </c>
    </row>
    <row r="1131" spans="1:11" ht="14.25">
      <c r="A1131" s="53">
        <v>42908.547719907408</v>
      </c>
      <c r="B1131" s="15">
        <v>349193</v>
      </c>
      <c r="C1131" t="s">
        <v>3135</v>
      </c>
      <c r="D1131" t="s">
        <v>3136</v>
      </c>
      <c r="E1131" t="s">
        <v>3137</v>
      </c>
      <c r="F1131" s="15">
        <v>-3500</v>
      </c>
      <c r="G1131" t="s">
        <v>367</v>
      </c>
      <c r="H1131" t="s">
        <v>539</v>
      </c>
      <c r="I1131" t="s">
        <v>43</v>
      </c>
      <c r="J1131">
        <f>VLOOKUP(B1131,自助退!B:F,5,FALSE)</f>
        <v>3500</v>
      </c>
      <c r="K1131" s="38" t="str">
        <f t="shared" si="18"/>
        <v/>
      </c>
    </row>
    <row r="1132" spans="1:11" ht="14.25">
      <c r="A1132" s="53">
        <v>42908.588229166664</v>
      </c>
      <c r="B1132" s="15">
        <v>349808</v>
      </c>
      <c r="D1132" t="s">
        <v>3138</v>
      </c>
      <c r="E1132" t="s">
        <v>3139</v>
      </c>
      <c r="F1132" s="15">
        <v>-262</v>
      </c>
      <c r="G1132" t="s">
        <v>367</v>
      </c>
      <c r="H1132" t="s">
        <v>424</v>
      </c>
      <c r="I1132" t="s">
        <v>73</v>
      </c>
      <c r="J1132">
        <f>VLOOKUP(B1132,自助退!B:F,5,FALSE)</f>
        <v>262</v>
      </c>
      <c r="K1132" s="38" t="str">
        <f t="shared" si="18"/>
        <v/>
      </c>
    </row>
    <row r="1133" spans="1:11" ht="14.25">
      <c r="A1133" s="53">
        <v>42908.608946759261</v>
      </c>
      <c r="B1133" s="15">
        <v>350907</v>
      </c>
      <c r="C1133" t="s">
        <v>3140</v>
      </c>
      <c r="D1133" t="s">
        <v>3141</v>
      </c>
      <c r="E1133" t="s">
        <v>3142</v>
      </c>
      <c r="F1133" s="15">
        <v>-300</v>
      </c>
      <c r="G1133" t="s">
        <v>367</v>
      </c>
      <c r="H1133" t="s">
        <v>497</v>
      </c>
      <c r="I1133" t="s">
        <v>43</v>
      </c>
      <c r="J1133">
        <f>VLOOKUP(B1133,自助退!B:F,5,FALSE)</f>
        <v>300</v>
      </c>
      <c r="K1133" s="38" t="str">
        <f t="shared" si="18"/>
        <v/>
      </c>
    </row>
    <row r="1134" spans="1:11" ht="14.25">
      <c r="A1134" s="53">
        <v>42908.611759259256</v>
      </c>
      <c r="B1134" s="15">
        <v>351086</v>
      </c>
      <c r="C1134" t="s">
        <v>3143</v>
      </c>
      <c r="D1134" t="s">
        <v>3144</v>
      </c>
      <c r="E1134" t="s">
        <v>3145</v>
      </c>
      <c r="F1134" s="15">
        <v>-96</v>
      </c>
      <c r="G1134" t="s">
        <v>367</v>
      </c>
      <c r="H1134" t="s">
        <v>859</v>
      </c>
      <c r="I1134" t="s">
        <v>43</v>
      </c>
      <c r="J1134">
        <f>VLOOKUP(B1134,自助退!B:F,5,FALSE)</f>
        <v>96</v>
      </c>
      <c r="K1134" s="38" t="str">
        <f t="shared" si="18"/>
        <v/>
      </c>
    </row>
    <row r="1135" spans="1:11" ht="14.25">
      <c r="A1135" s="53">
        <v>42908.614560185182</v>
      </c>
      <c r="B1135" s="15">
        <v>351264</v>
      </c>
      <c r="C1135" t="s">
        <v>3146</v>
      </c>
      <c r="D1135" t="s">
        <v>3147</v>
      </c>
      <c r="E1135" t="s">
        <v>3148</v>
      </c>
      <c r="F1135" s="15">
        <v>-750</v>
      </c>
      <c r="G1135" t="s">
        <v>367</v>
      </c>
      <c r="H1135" t="s">
        <v>443</v>
      </c>
      <c r="I1135" t="s">
        <v>43</v>
      </c>
      <c r="J1135">
        <f>VLOOKUP(B1135,自助退!B:F,5,FALSE)</f>
        <v>750</v>
      </c>
      <c r="K1135" s="38" t="str">
        <f t="shared" si="18"/>
        <v/>
      </c>
    </row>
    <row r="1136" spans="1:11" ht="14.25">
      <c r="A1136" s="53">
        <v>42908.615162037036</v>
      </c>
      <c r="B1136" s="15">
        <v>351313</v>
      </c>
      <c r="C1136" t="s">
        <v>3149</v>
      </c>
      <c r="D1136" t="s">
        <v>3150</v>
      </c>
      <c r="E1136" t="s">
        <v>3151</v>
      </c>
      <c r="F1136" s="15">
        <v>-96</v>
      </c>
      <c r="G1136" t="s">
        <v>367</v>
      </c>
      <c r="H1136" t="s">
        <v>443</v>
      </c>
      <c r="I1136" t="s">
        <v>43</v>
      </c>
      <c r="J1136">
        <f>VLOOKUP(B1136,自助退!B:F,5,FALSE)</f>
        <v>96</v>
      </c>
      <c r="K1136" s="38" t="str">
        <f t="shared" si="18"/>
        <v/>
      </c>
    </row>
    <row r="1137" spans="1:11" ht="14.25">
      <c r="A1137" s="53">
        <v>42908.618032407408</v>
      </c>
      <c r="B1137" s="15">
        <v>351474</v>
      </c>
      <c r="C1137" t="s">
        <v>3152</v>
      </c>
      <c r="D1137" t="s">
        <v>3153</v>
      </c>
      <c r="E1137" t="s">
        <v>3154</v>
      </c>
      <c r="F1137" s="15">
        <v>-673</v>
      </c>
      <c r="G1137" t="s">
        <v>367</v>
      </c>
      <c r="H1137" t="s">
        <v>539</v>
      </c>
      <c r="I1137" t="s">
        <v>43</v>
      </c>
      <c r="J1137">
        <f>VLOOKUP(B1137,自助退!B:F,5,FALSE)</f>
        <v>673</v>
      </c>
      <c r="K1137" s="38" t="str">
        <f t="shared" si="18"/>
        <v/>
      </c>
    </row>
    <row r="1138" spans="1:11" ht="14.25">
      <c r="A1138" s="53">
        <v>42908.618703703702</v>
      </c>
      <c r="B1138" s="15">
        <v>351508</v>
      </c>
      <c r="C1138" t="s">
        <v>3155</v>
      </c>
      <c r="D1138" t="s">
        <v>3156</v>
      </c>
      <c r="E1138" t="s">
        <v>3157</v>
      </c>
      <c r="F1138" s="15">
        <v>-490</v>
      </c>
      <c r="G1138" t="s">
        <v>367</v>
      </c>
      <c r="H1138" t="s">
        <v>462</v>
      </c>
      <c r="I1138" t="s">
        <v>43</v>
      </c>
      <c r="J1138">
        <f>VLOOKUP(B1138,自助退!B:F,5,FALSE)</f>
        <v>490</v>
      </c>
      <c r="K1138" s="38" t="str">
        <f t="shared" si="18"/>
        <v/>
      </c>
    </row>
    <row r="1139" spans="1:11" ht="14.25">
      <c r="A1139" s="53">
        <v>42908.620335648149</v>
      </c>
      <c r="B1139" s="15">
        <v>351630</v>
      </c>
      <c r="C1139" t="s">
        <v>3158</v>
      </c>
      <c r="D1139" t="s">
        <v>304</v>
      </c>
      <c r="E1139" t="s">
        <v>305</v>
      </c>
      <c r="F1139" s="15">
        <v>-732</v>
      </c>
      <c r="G1139" t="s">
        <v>367</v>
      </c>
      <c r="H1139" t="s">
        <v>947</v>
      </c>
      <c r="I1139" t="s">
        <v>43</v>
      </c>
      <c r="J1139">
        <f>VLOOKUP(B1139,自助退!B:F,5,FALSE)</f>
        <v>732</v>
      </c>
      <c r="K1139" s="38" t="str">
        <f t="shared" si="18"/>
        <v/>
      </c>
    </row>
    <row r="1140" spans="1:11" ht="14.25">
      <c r="A1140" s="53">
        <v>42908.622488425928</v>
      </c>
      <c r="B1140" s="15">
        <v>351760</v>
      </c>
      <c r="C1140" t="s">
        <v>3159</v>
      </c>
      <c r="D1140" t="s">
        <v>3160</v>
      </c>
      <c r="E1140" t="s">
        <v>3161</v>
      </c>
      <c r="F1140" s="15">
        <v>-500</v>
      </c>
      <c r="G1140" t="s">
        <v>367</v>
      </c>
      <c r="H1140" t="s">
        <v>478</v>
      </c>
      <c r="I1140" t="s">
        <v>43</v>
      </c>
      <c r="J1140">
        <f>VLOOKUP(B1140,自助退!B:F,5,FALSE)</f>
        <v>500</v>
      </c>
      <c r="K1140" s="38" t="str">
        <f t="shared" si="18"/>
        <v/>
      </c>
    </row>
    <row r="1141" spans="1:11" ht="14.25">
      <c r="A1141" s="53">
        <v>42908.623078703706</v>
      </c>
      <c r="B1141" s="15">
        <v>351806</v>
      </c>
      <c r="C1141" t="s">
        <v>3162</v>
      </c>
      <c r="D1141" t="s">
        <v>3163</v>
      </c>
      <c r="E1141" t="s">
        <v>3164</v>
      </c>
      <c r="F1141" s="15">
        <v>-2800</v>
      </c>
      <c r="G1141" t="s">
        <v>367</v>
      </c>
      <c r="H1141" t="s">
        <v>478</v>
      </c>
      <c r="I1141" t="s">
        <v>43</v>
      </c>
      <c r="J1141">
        <f>VLOOKUP(B1141,自助退!B:F,5,FALSE)</f>
        <v>2800</v>
      </c>
      <c r="K1141" s="38" t="str">
        <f t="shared" si="18"/>
        <v/>
      </c>
    </row>
    <row r="1142" spans="1:11" ht="14.25">
      <c r="A1142" s="53">
        <v>42908.625520833331</v>
      </c>
      <c r="B1142" s="15">
        <v>351979</v>
      </c>
      <c r="C1142" t="s">
        <v>245</v>
      </c>
      <c r="D1142" t="s">
        <v>3165</v>
      </c>
      <c r="E1142" t="s">
        <v>3166</v>
      </c>
      <c r="F1142" s="15">
        <v>-225</v>
      </c>
      <c r="G1142" t="s">
        <v>367</v>
      </c>
      <c r="H1142" t="s">
        <v>478</v>
      </c>
      <c r="I1142" t="s">
        <v>73</v>
      </c>
      <c r="J1142">
        <f>VLOOKUP(B1142,自助退!B:F,5,FALSE)</f>
        <v>225</v>
      </c>
      <c r="K1142" s="38" t="str">
        <f t="shared" si="18"/>
        <v/>
      </c>
    </row>
    <row r="1143" spans="1:11" ht="14.25">
      <c r="A1143" s="53">
        <v>42908.62740740741</v>
      </c>
      <c r="B1143" s="15">
        <v>352115</v>
      </c>
      <c r="C1143" t="s">
        <v>3167</v>
      </c>
      <c r="D1143" t="s">
        <v>339</v>
      </c>
      <c r="E1143" t="s">
        <v>340</v>
      </c>
      <c r="F1143" s="15">
        <v>-59</v>
      </c>
      <c r="G1143" t="s">
        <v>367</v>
      </c>
      <c r="H1143" t="s">
        <v>443</v>
      </c>
      <c r="I1143" t="s">
        <v>43</v>
      </c>
      <c r="J1143">
        <f>VLOOKUP(B1143,自助退!B:F,5,FALSE)</f>
        <v>59</v>
      </c>
      <c r="K1143" s="38" t="str">
        <f t="shared" si="18"/>
        <v/>
      </c>
    </row>
    <row r="1144" spans="1:11" ht="14.25">
      <c r="A1144" s="53">
        <v>42908.627916666665</v>
      </c>
      <c r="B1144" s="15">
        <v>352154</v>
      </c>
      <c r="C1144" t="s">
        <v>3168</v>
      </c>
      <c r="D1144" t="s">
        <v>341</v>
      </c>
      <c r="E1144" t="s">
        <v>342</v>
      </c>
      <c r="F1144" s="15">
        <v>-99</v>
      </c>
      <c r="G1144" t="s">
        <v>367</v>
      </c>
      <c r="H1144" t="s">
        <v>443</v>
      </c>
      <c r="I1144" t="s">
        <v>43</v>
      </c>
      <c r="J1144">
        <f>VLOOKUP(B1144,自助退!B:F,5,FALSE)</f>
        <v>99</v>
      </c>
      <c r="K1144" s="38" t="str">
        <f t="shared" si="18"/>
        <v/>
      </c>
    </row>
    <row r="1145" spans="1:11" ht="14.25">
      <c r="A1145" s="53">
        <v>42908.628171296295</v>
      </c>
      <c r="B1145" s="15">
        <v>352185</v>
      </c>
      <c r="C1145" t="s">
        <v>3169</v>
      </c>
      <c r="D1145" t="s">
        <v>3170</v>
      </c>
      <c r="E1145" t="s">
        <v>3171</v>
      </c>
      <c r="F1145" s="15">
        <v>-450</v>
      </c>
      <c r="G1145" t="s">
        <v>367</v>
      </c>
      <c r="H1145" t="s">
        <v>459</v>
      </c>
      <c r="I1145" t="s">
        <v>43</v>
      </c>
      <c r="J1145">
        <f>VLOOKUP(B1145,自助退!B:F,5,FALSE)</f>
        <v>450</v>
      </c>
      <c r="K1145" s="38" t="str">
        <f t="shared" si="18"/>
        <v/>
      </c>
    </row>
    <row r="1146" spans="1:11" ht="14.25">
      <c r="A1146" s="53">
        <v>42908.629050925927</v>
      </c>
      <c r="B1146" s="15">
        <v>352224</v>
      </c>
      <c r="D1146" t="s">
        <v>3172</v>
      </c>
      <c r="E1146" t="s">
        <v>3173</v>
      </c>
      <c r="F1146" s="15">
        <v>-393</v>
      </c>
      <c r="G1146" t="s">
        <v>367</v>
      </c>
      <c r="H1146" t="s">
        <v>443</v>
      </c>
      <c r="I1146" t="s">
        <v>73</v>
      </c>
      <c r="J1146">
        <f>VLOOKUP(B1146,自助退!B:F,5,FALSE)</f>
        <v>393</v>
      </c>
      <c r="K1146" s="38" t="str">
        <f t="shared" si="18"/>
        <v/>
      </c>
    </row>
    <row r="1147" spans="1:11" ht="14.25">
      <c r="A1147" s="53">
        <v>42908.629699074074</v>
      </c>
      <c r="B1147" s="15">
        <v>352254</v>
      </c>
      <c r="C1147" t="s">
        <v>3174</v>
      </c>
      <c r="D1147" t="s">
        <v>3175</v>
      </c>
      <c r="E1147" t="s">
        <v>3176</v>
      </c>
      <c r="F1147" s="15">
        <v>-1787</v>
      </c>
      <c r="G1147" t="s">
        <v>367</v>
      </c>
      <c r="H1147" t="s">
        <v>279</v>
      </c>
      <c r="I1147" t="s">
        <v>43</v>
      </c>
      <c r="J1147">
        <f>VLOOKUP(B1147,自助退!B:F,5,FALSE)</f>
        <v>1787</v>
      </c>
      <c r="K1147" s="38" t="str">
        <f t="shared" si="18"/>
        <v/>
      </c>
    </row>
    <row r="1148" spans="1:11" ht="14.25">
      <c r="A1148" s="53">
        <v>42908.632476851853</v>
      </c>
      <c r="B1148" s="15">
        <v>352402</v>
      </c>
      <c r="C1148" t="s">
        <v>3177</v>
      </c>
      <c r="D1148" t="s">
        <v>3178</v>
      </c>
      <c r="E1148" t="s">
        <v>3179</v>
      </c>
      <c r="F1148" s="15">
        <v>-500</v>
      </c>
      <c r="G1148" t="s">
        <v>367</v>
      </c>
      <c r="H1148" t="s">
        <v>504</v>
      </c>
      <c r="I1148" t="s">
        <v>43</v>
      </c>
      <c r="J1148">
        <f>VLOOKUP(B1148,自助退!B:F,5,FALSE)</f>
        <v>500</v>
      </c>
      <c r="K1148" s="38" t="str">
        <f t="shared" si="18"/>
        <v/>
      </c>
    </row>
    <row r="1149" spans="1:11" ht="14.25">
      <c r="A1149" s="53">
        <v>42908.637013888889</v>
      </c>
      <c r="B1149" s="15">
        <v>352703</v>
      </c>
      <c r="C1149" t="s">
        <v>3180</v>
      </c>
      <c r="D1149" t="s">
        <v>3181</v>
      </c>
      <c r="E1149" t="s">
        <v>3182</v>
      </c>
      <c r="F1149" s="15">
        <v>-456</v>
      </c>
      <c r="G1149" t="s">
        <v>367</v>
      </c>
      <c r="H1149" t="s">
        <v>279</v>
      </c>
      <c r="I1149" t="s">
        <v>43</v>
      </c>
      <c r="J1149">
        <f>VLOOKUP(B1149,自助退!B:F,5,FALSE)</f>
        <v>456</v>
      </c>
      <c r="K1149" s="38" t="str">
        <f t="shared" si="18"/>
        <v/>
      </c>
    </row>
    <row r="1150" spans="1:11" ht="14.25">
      <c r="A1150" s="53">
        <v>42908.637743055559</v>
      </c>
      <c r="B1150" s="15">
        <v>352749</v>
      </c>
      <c r="C1150" t="s">
        <v>3183</v>
      </c>
      <c r="D1150" t="s">
        <v>3184</v>
      </c>
      <c r="E1150" t="s">
        <v>3185</v>
      </c>
      <c r="F1150" s="15">
        <v>-1374</v>
      </c>
      <c r="G1150" t="s">
        <v>367</v>
      </c>
      <c r="H1150" t="s">
        <v>486</v>
      </c>
      <c r="I1150" t="s">
        <v>43</v>
      </c>
      <c r="J1150">
        <f>VLOOKUP(B1150,自助退!B:F,5,FALSE)</f>
        <v>1374</v>
      </c>
      <c r="K1150" s="38" t="str">
        <f t="shared" si="18"/>
        <v/>
      </c>
    </row>
    <row r="1151" spans="1:11" ht="14.25">
      <c r="A1151" s="53">
        <v>42908.638611111113</v>
      </c>
      <c r="B1151" s="15">
        <v>352801</v>
      </c>
      <c r="C1151" t="s">
        <v>3186</v>
      </c>
      <c r="D1151" t="s">
        <v>3187</v>
      </c>
      <c r="E1151" t="s">
        <v>3188</v>
      </c>
      <c r="F1151" s="15">
        <v>-200</v>
      </c>
      <c r="G1151" t="s">
        <v>367</v>
      </c>
      <c r="H1151" t="s">
        <v>53</v>
      </c>
      <c r="I1151" t="s">
        <v>43</v>
      </c>
      <c r="J1151">
        <f>VLOOKUP(B1151,自助退!B:F,5,FALSE)</f>
        <v>200</v>
      </c>
      <c r="K1151" s="38" t="str">
        <f t="shared" si="18"/>
        <v/>
      </c>
    </row>
    <row r="1152" spans="1:11" ht="14.25">
      <c r="A1152" s="53">
        <v>42908.642939814818</v>
      </c>
      <c r="B1152" s="15">
        <v>353040</v>
      </c>
      <c r="C1152" t="s">
        <v>3189</v>
      </c>
      <c r="D1152" t="s">
        <v>3190</v>
      </c>
      <c r="E1152" t="s">
        <v>3191</v>
      </c>
      <c r="F1152" s="15">
        <v>-553</v>
      </c>
      <c r="G1152" t="s">
        <v>367</v>
      </c>
      <c r="H1152" t="s">
        <v>469</v>
      </c>
      <c r="I1152" t="s">
        <v>43</v>
      </c>
      <c r="J1152">
        <f>VLOOKUP(B1152,自助退!B:F,5,FALSE)</f>
        <v>553</v>
      </c>
      <c r="K1152" s="38" t="str">
        <f t="shared" si="18"/>
        <v/>
      </c>
    </row>
    <row r="1153" spans="1:11" ht="14.25">
      <c r="A1153" s="53">
        <v>42908.644305555557</v>
      </c>
      <c r="B1153" s="15">
        <v>353136</v>
      </c>
      <c r="C1153" t="s">
        <v>3192</v>
      </c>
      <c r="D1153" t="s">
        <v>3193</v>
      </c>
      <c r="E1153" t="s">
        <v>3194</v>
      </c>
      <c r="F1153" s="15">
        <v>-500</v>
      </c>
      <c r="G1153" t="s">
        <v>367</v>
      </c>
      <c r="H1153" t="s">
        <v>429</v>
      </c>
      <c r="I1153" t="s">
        <v>43</v>
      </c>
      <c r="J1153">
        <f>VLOOKUP(B1153,自助退!B:F,5,FALSE)</f>
        <v>500</v>
      </c>
      <c r="K1153" s="38" t="str">
        <f t="shared" si="18"/>
        <v/>
      </c>
    </row>
    <row r="1154" spans="1:11" ht="14.25">
      <c r="A1154" s="53">
        <v>42908.647407407407</v>
      </c>
      <c r="B1154" s="15">
        <v>353353</v>
      </c>
      <c r="C1154" t="s">
        <v>245</v>
      </c>
      <c r="D1154" t="s">
        <v>3195</v>
      </c>
      <c r="E1154" t="s">
        <v>3196</v>
      </c>
      <c r="F1154" s="15">
        <v>-28</v>
      </c>
      <c r="G1154" t="s">
        <v>367</v>
      </c>
      <c r="H1154" t="s">
        <v>1427</v>
      </c>
      <c r="I1154" t="s">
        <v>73</v>
      </c>
      <c r="J1154">
        <f>VLOOKUP(B1154,自助退!B:F,5,FALSE)</f>
        <v>28</v>
      </c>
      <c r="K1154" s="38" t="str">
        <f t="shared" si="18"/>
        <v/>
      </c>
    </row>
    <row r="1155" spans="1:11" ht="14.25">
      <c r="A1155" s="53">
        <v>42908.657361111109</v>
      </c>
      <c r="B1155" s="15">
        <v>353910</v>
      </c>
      <c r="C1155" t="s">
        <v>3197</v>
      </c>
      <c r="D1155" t="s">
        <v>3198</v>
      </c>
      <c r="E1155" t="s">
        <v>3199</v>
      </c>
      <c r="F1155" s="15">
        <v>-421</v>
      </c>
      <c r="G1155" t="s">
        <v>367</v>
      </c>
      <c r="H1155" t="s">
        <v>436</v>
      </c>
      <c r="I1155" t="s">
        <v>43</v>
      </c>
      <c r="J1155">
        <f>VLOOKUP(B1155,自助退!B:F,5,FALSE)</f>
        <v>421</v>
      </c>
      <c r="K1155" s="38" t="str">
        <f t="shared" si="18"/>
        <v/>
      </c>
    </row>
    <row r="1156" spans="1:11" ht="14.25">
      <c r="A1156" s="53">
        <v>42908.657511574071</v>
      </c>
      <c r="B1156" s="15">
        <v>353924</v>
      </c>
      <c r="C1156" t="s">
        <v>3200</v>
      </c>
      <c r="D1156" t="s">
        <v>3201</v>
      </c>
      <c r="E1156" t="s">
        <v>3202</v>
      </c>
      <c r="F1156" s="15">
        <v>-150</v>
      </c>
      <c r="G1156" t="s">
        <v>367</v>
      </c>
      <c r="H1156" t="s">
        <v>429</v>
      </c>
      <c r="I1156" t="s">
        <v>43</v>
      </c>
      <c r="J1156">
        <f>VLOOKUP(B1156,自助退!B:F,5,FALSE)</f>
        <v>150</v>
      </c>
      <c r="K1156" s="38" t="str">
        <f t="shared" si="18"/>
        <v/>
      </c>
    </row>
    <row r="1157" spans="1:11" ht="14.25">
      <c r="A1157" s="53">
        <v>42908.658530092594</v>
      </c>
      <c r="B1157" s="15">
        <v>353972</v>
      </c>
      <c r="C1157" t="s">
        <v>3203</v>
      </c>
      <c r="D1157" t="s">
        <v>3204</v>
      </c>
      <c r="E1157" t="s">
        <v>3205</v>
      </c>
      <c r="F1157" s="15">
        <v>-500</v>
      </c>
      <c r="G1157" t="s">
        <v>367</v>
      </c>
      <c r="H1157" t="s">
        <v>469</v>
      </c>
      <c r="I1157" t="s">
        <v>43</v>
      </c>
      <c r="J1157">
        <f>VLOOKUP(B1157,自助退!B:F,5,FALSE)</f>
        <v>500</v>
      </c>
      <c r="K1157" s="38" t="str">
        <f t="shared" si="18"/>
        <v/>
      </c>
    </row>
    <row r="1158" spans="1:11" ht="14.25">
      <c r="A1158" s="53">
        <v>42908.658865740741</v>
      </c>
      <c r="B1158" s="15">
        <v>354003</v>
      </c>
      <c r="C1158" t="s">
        <v>3206</v>
      </c>
      <c r="D1158" t="s">
        <v>3207</v>
      </c>
      <c r="E1158" t="s">
        <v>3208</v>
      </c>
      <c r="F1158" s="15">
        <v>-2868</v>
      </c>
      <c r="G1158" t="s">
        <v>367</v>
      </c>
      <c r="H1158" t="s">
        <v>469</v>
      </c>
      <c r="I1158" t="s">
        <v>43</v>
      </c>
      <c r="J1158">
        <f>VLOOKUP(B1158,自助退!B:F,5,FALSE)</f>
        <v>2868</v>
      </c>
      <c r="K1158" s="38" t="str">
        <f t="shared" si="18"/>
        <v/>
      </c>
    </row>
    <row r="1159" spans="1:11" ht="14.25">
      <c r="A1159" s="53">
        <v>42908.660381944443</v>
      </c>
      <c r="B1159" s="15">
        <v>354097</v>
      </c>
      <c r="C1159" t="s">
        <v>3209</v>
      </c>
      <c r="D1159" t="s">
        <v>3210</v>
      </c>
      <c r="E1159" t="s">
        <v>3211</v>
      </c>
      <c r="F1159" s="15">
        <v>-100</v>
      </c>
      <c r="G1159" t="s">
        <v>367</v>
      </c>
      <c r="H1159" t="s">
        <v>469</v>
      </c>
      <c r="I1159" t="s">
        <v>43</v>
      </c>
      <c r="J1159">
        <f>VLOOKUP(B1159,自助退!B:F,5,FALSE)</f>
        <v>100</v>
      </c>
      <c r="K1159" s="38" t="str">
        <f t="shared" si="18"/>
        <v/>
      </c>
    </row>
    <row r="1160" spans="1:11" ht="14.25">
      <c r="A1160" s="53">
        <v>42908.66134259259</v>
      </c>
      <c r="B1160" s="15">
        <v>354150</v>
      </c>
      <c r="C1160" t="s">
        <v>3212</v>
      </c>
      <c r="D1160" t="s">
        <v>3213</v>
      </c>
      <c r="E1160" t="s">
        <v>3214</v>
      </c>
      <c r="F1160" s="15">
        <v>-744</v>
      </c>
      <c r="G1160" t="s">
        <v>367</v>
      </c>
      <c r="H1160" t="s">
        <v>535</v>
      </c>
      <c r="I1160" t="s">
        <v>43</v>
      </c>
      <c r="J1160">
        <f>VLOOKUP(B1160,自助退!B:F,5,FALSE)</f>
        <v>744</v>
      </c>
      <c r="K1160" s="38" t="str">
        <f t="shared" si="18"/>
        <v/>
      </c>
    </row>
    <row r="1161" spans="1:11" ht="14.25">
      <c r="A1161" s="53">
        <v>42908.661435185182</v>
      </c>
      <c r="B1161" s="15">
        <v>354153</v>
      </c>
      <c r="C1161" t="s">
        <v>3215</v>
      </c>
      <c r="D1161" t="s">
        <v>657</v>
      </c>
      <c r="E1161" t="s">
        <v>658</v>
      </c>
      <c r="F1161" s="15">
        <v>-1220</v>
      </c>
      <c r="G1161" t="s">
        <v>367</v>
      </c>
      <c r="H1161" t="s">
        <v>469</v>
      </c>
      <c r="I1161" t="s">
        <v>43</v>
      </c>
      <c r="J1161">
        <f>VLOOKUP(B1161,自助退!B:F,5,FALSE)</f>
        <v>1220</v>
      </c>
      <c r="K1161" s="38" t="str">
        <f t="shared" si="18"/>
        <v/>
      </c>
    </row>
    <row r="1162" spans="1:11" ht="14.25">
      <c r="A1162" s="53">
        <v>42908.662372685183</v>
      </c>
      <c r="B1162" s="15">
        <v>354205</v>
      </c>
      <c r="C1162" t="s">
        <v>3216</v>
      </c>
      <c r="D1162" t="s">
        <v>3217</v>
      </c>
      <c r="E1162" t="s">
        <v>3218</v>
      </c>
      <c r="F1162" s="15">
        <v>-81</v>
      </c>
      <c r="G1162" t="s">
        <v>367</v>
      </c>
      <c r="H1162" t="s">
        <v>469</v>
      </c>
      <c r="I1162" t="s">
        <v>43</v>
      </c>
      <c r="J1162">
        <f>VLOOKUP(B1162,自助退!B:F,5,FALSE)</f>
        <v>81</v>
      </c>
      <c r="K1162" s="38" t="str">
        <f t="shared" ref="K1162:K1225" si="19">IF(J1162=F1162*-1,"",1)</f>
        <v/>
      </c>
    </row>
    <row r="1163" spans="1:11" ht="14.25">
      <c r="A1163" s="53">
        <v>42908.670057870368</v>
      </c>
      <c r="B1163" s="15">
        <v>354561</v>
      </c>
      <c r="C1163" t="s">
        <v>3219</v>
      </c>
      <c r="D1163" t="s">
        <v>3220</v>
      </c>
      <c r="E1163" t="s">
        <v>3221</v>
      </c>
      <c r="F1163" s="15">
        <v>-370</v>
      </c>
      <c r="G1163" t="s">
        <v>367</v>
      </c>
      <c r="H1163" t="s">
        <v>459</v>
      </c>
      <c r="I1163" t="s">
        <v>43</v>
      </c>
      <c r="J1163">
        <f>VLOOKUP(B1163,自助退!B:F,5,FALSE)</f>
        <v>370</v>
      </c>
      <c r="K1163" s="38" t="str">
        <f t="shared" si="19"/>
        <v/>
      </c>
    </row>
    <row r="1164" spans="1:11" ht="14.25">
      <c r="A1164" s="53">
        <v>42908.671041666668</v>
      </c>
      <c r="B1164" s="15">
        <v>354626</v>
      </c>
      <c r="C1164" t="s">
        <v>3222</v>
      </c>
      <c r="D1164" t="s">
        <v>3223</v>
      </c>
      <c r="E1164" t="s">
        <v>3224</v>
      </c>
      <c r="F1164" s="15">
        <v>-352</v>
      </c>
      <c r="G1164" t="s">
        <v>367</v>
      </c>
      <c r="H1164" t="s">
        <v>504</v>
      </c>
      <c r="I1164" t="s">
        <v>43</v>
      </c>
      <c r="J1164">
        <f>VLOOKUP(B1164,自助退!B:F,5,FALSE)</f>
        <v>352</v>
      </c>
      <c r="K1164" s="38" t="str">
        <f t="shared" si="19"/>
        <v/>
      </c>
    </row>
    <row r="1165" spans="1:11" ht="14.25">
      <c r="A1165" s="53">
        <v>42908.671099537038</v>
      </c>
      <c r="B1165" s="15">
        <v>354631</v>
      </c>
      <c r="C1165" t="s">
        <v>3225</v>
      </c>
      <c r="D1165" t="s">
        <v>3226</v>
      </c>
      <c r="E1165" t="s">
        <v>3227</v>
      </c>
      <c r="F1165" s="15">
        <v>-340</v>
      </c>
      <c r="G1165" t="s">
        <v>367</v>
      </c>
      <c r="H1165" t="s">
        <v>734</v>
      </c>
      <c r="I1165" t="s">
        <v>43</v>
      </c>
      <c r="J1165">
        <f>VLOOKUP(B1165,自助退!B:F,5,FALSE)</f>
        <v>340</v>
      </c>
      <c r="K1165" s="38" t="str">
        <f t="shared" si="19"/>
        <v/>
      </c>
    </row>
    <row r="1166" spans="1:11" ht="14.25">
      <c r="A1166" s="53">
        <v>42908.672118055554</v>
      </c>
      <c r="B1166" s="15">
        <v>354698</v>
      </c>
      <c r="C1166" t="s">
        <v>3228</v>
      </c>
      <c r="D1166" t="s">
        <v>3229</v>
      </c>
      <c r="E1166" t="s">
        <v>3230</v>
      </c>
      <c r="F1166" s="15">
        <v>-1173</v>
      </c>
      <c r="G1166" t="s">
        <v>367</v>
      </c>
      <c r="H1166" t="s">
        <v>504</v>
      </c>
      <c r="I1166" t="s">
        <v>43</v>
      </c>
      <c r="J1166">
        <f>VLOOKUP(B1166,自助退!B:F,5,FALSE)</f>
        <v>1173</v>
      </c>
      <c r="K1166" s="38" t="str">
        <f t="shared" si="19"/>
        <v/>
      </c>
    </row>
    <row r="1167" spans="1:11" ht="14.25">
      <c r="A1167" s="53">
        <v>42908.684583333335</v>
      </c>
      <c r="B1167" s="15">
        <v>355235</v>
      </c>
      <c r="C1167" t="s">
        <v>3231</v>
      </c>
      <c r="D1167" t="s">
        <v>2609</v>
      </c>
      <c r="E1167" t="s">
        <v>2610</v>
      </c>
      <c r="F1167" s="15">
        <v>-1100</v>
      </c>
      <c r="G1167" t="s">
        <v>367</v>
      </c>
      <c r="H1167" t="s">
        <v>452</v>
      </c>
      <c r="I1167" t="s">
        <v>43</v>
      </c>
      <c r="J1167">
        <f>VLOOKUP(B1167,自助退!B:F,5,FALSE)</f>
        <v>1100</v>
      </c>
      <c r="K1167" s="38" t="str">
        <f t="shared" si="19"/>
        <v/>
      </c>
    </row>
    <row r="1168" spans="1:11" ht="14.25">
      <c r="A1168" s="53">
        <v>42908.694537037038</v>
      </c>
      <c r="B1168" s="15">
        <v>355635</v>
      </c>
      <c r="C1168" t="s">
        <v>3232</v>
      </c>
      <c r="D1168" t="s">
        <v>3233</v>
      </c>
      <c r="E1168" t="s">
        <v>3234</v>
      </c>
      <c r="F1168" s="15">
        <v>-770</v>
      </c>
      <c r="G1168" t="s">
        <v>367</v>
      </c>
      <c r="H1168" t="s">
        <v>422</v>
      </c>
      <c r="I1168" t="s">
        <v>43</v>
      </c>
      <c r="J1168">
        <f>VLOOKUP(B1168,自助退!B:F,5,FALSE)</f>
        <v>770</v>
      </c>
      <c r="K1168" s="38" t="str">
        <f t="shared" si="19"/>
        <v/>
      </c>
    </row>
    <row r="1169" spans="1:11" ht="14.25">
      <c r="A1169" s="53">
        <v>42908.696412037039</v>
      </c>
      <c r="B1169" s="15">
        <v>355723</v>
      </c>
      <c r="C1169" t="s">
        <v>3235</v>
      </c>
      <c r="D1169" t="s">
        <v>3236</v>
      </c>
      <c r="E1169" t="s">
        <v>3237</v>
      </c>
      <c r="F1169" s="15">
        <v>-850</v>
      </c>
      <c r="G1169" t="s">
        <v>367</v>
      </c>
      <c r="H1169" t="s">
        <v>458</v>
      </c>
      <c r="I1169" t="s">
        <v>43</v>
      </c>
      <c r="J1169">
        <f>VLOOKUP(B1169,自助退!B:F,5,FALSE)</f>
        <v>850</v>
      </c>
      <c r="K1169" s="38" t="str">
        <f t="shared" si="19"/>
        <v/>
      </c>
    </row>
    <row r="1170" spans="1:11" ht="14.25">
      <c r="A1170" s="53">
        <v>42908.696932870371</v>
      </c>
      <c r="B1170" s="15">
        <v>355750</v>
      </c>
      <c r="C1170" t="s">
        <v>3238</v>
      </c>
      <c r="D1170" t="s">
        <v>3118</v>
      </c>
      <c r="E1170" t="s">
        <v>3119</v>
      </c>
      <c r="F1170" s="15">
        <v>-309</v>
      </c>
      <c r="G1170" t="s">
        <v>367</v>
      </c>
      <c r="H1170" t="s">
        <v>458</v>
      </c>
      <c r="I1170" t="s">
        <v>43</v>
      </c>
      <c r="J1170">
        <f>VLOOKUP(B1170,自助退!B:F,5,FALSE)</f>
        <v>309</v>
      </c>
      <c r="K1170" s="38" t="str">
        <f t="shared" si="19"/>
        <v/>
      </c>
    </row>
    <row r="1171" spans="1:11" ht="14.25">
      <c r="A1171" s="53">
        <v>42908.708402777775</v>
      </c>
      <c r="B1171" s="15">
        <v>356143</v>
      </c>
      <c r="C1171" t="s">
        <v>3239</v>
      </c>
      <c r="D1171" t="s">
        <v>3240</v>
      </c>
      <c r="E1171" t="s">
        <v>3241</v>
      </c>
      <c r="F1171" s="15">
        <v>-240</v>
      </c>
      <c r="G1171" t="s">
        <v>367</v>
      </c>
      <c r="H1171" t="s">
        <v>490</v>
      </c>
      <c r="I1171" t="s">
        <v>43</v>
      </c>
      <c r="J1171">
        <f>VLOOKUP(B1171,自助退!B:F,5,FALSE)</f>
        <v>240</v>
      </c>
      <c r="K1171" s="38" t="str">
        <f t="shared" si="19"/>
        <v/>
      </c>
    </row>
    <row r="1172" spans="1:11" ht="14.25">
      <c r="A1172" s="53">
        <v>42908.708483796298</v>
      </c>
      <c r="B1172" s="15">
        <v>356144</v>
      </c>
      <c r="C1172" t="s">
        <v>3242</v>
      </c>
      <c r="D1172" t="s">
        <v>3243</v>
      </c>
      <c r="E1172" t="s">
        <v>3244</v>
      </c>
      <c r="F1172" s="15">
        <v>-806</v>
      </c>
      <c r="G1172" t="s">
        <v>367</v>
      </c>
      <c r="H1172" t="s">
        <v>60</v>
      </c>
      <c r="I1172" t="s">
        <v>43</v>
      </c>
      <c r="J1172">
        <f>VLOOKUP(B1172,自助退!B:F,5,FALSE)</f>
        <v>806</v>
      </c>
      <c r="K1172" s="38" t="str">
        <f t="shared" si="19"/>
        <v/>
      </c>
    </row>
    <row r="1173" spans="1:11" ht="14.25">
      <c r="A1173" s="53">
        <v>42908.708553240744</v>
      </c>
      <c r="B1173" s="15">
        <v>356149</v>
      </c>
      <c r="C1173" t="s">
        <v>3245</v>
      </c>
      <c r="D1173" t="s">
        <v>3246</v>
      </c>
      <c r="E1173" t="s">
        <v>3247</v>
      </c>
      <c r="F1173" s="15">
        <v>-344</v>
      </c>
      <c r="G1173" t="s">
        <v>367</v>
      </c>
      <c r="H1173" t="s">
        <v>486</v>
      </c>
      <c r="I1173" t="s">
        <v>43</v>
      </c>
      <c r="J1173">
        <f>VLOOKUP(B1173,自助退!B:F,5,FALSE)</f>
        <v>344</v>
      </c>
      <c r="K1173" s="38" t="str">
        <f t="shared" si="19"/>
        <v/>
      </c>
    </row>
    <row r="1174" spans="1:11" ht="14.25">
      <c r="A1174" s="53">
        <v>42908.708819444444</v>
      </c>
      <c r="B1174" s="15">
        <v>356160</v>
      </c>
      <c r="C1174" t="s">
        <v>3248</v>
      </c>
      <c r="D1174" t="s">
        <v>3249</v>
      </c>
      <c r="E1174" t="s">
        <v>1042</v>
      </c>
      <c r="F1174" s="15">
        <v>-70</v>
      </c>
      <c r="G1174" t="s">
        <v>367</v>
      </c>
      <c r="H1174" t="s">
        <v>448</v>
      </c>
      <c r="I1174" t="s">
        <v>43</v>
      </c>
      <c r="J1174">
        <f>VLOOKUP(B1174,自助退!B:F,5,FALSE)</f>
        <v>70</v>
      </c>
      <c r="K1174" s="38" t="str">
        <f t="shared" si="19"/>
        <v/>
      </c>
    </row>
    <row r="1175" spans="1:11" ht="14.25">
      <c r="A1175" s="53">
        <v>42908.709270833337</v>
      </c>
      <c r="B1175" s="15">
        <v>356177</v>
      </c>
      <c r="C1175" t="s">
        <v>3250</v>
      </c>
      <c r="D1175" t="s">
        <v>3251</v>
      </c>
      <c r="E1175" t="s">
        <v>3252</v>
      </c>
      <c r="F1175" s="15">
        <v>-600</v>
      </c>
      <c r="G1175" t="s">
        <v>367</v>
      </c>
      <c r="H1175" t="s">
        <v>443</v>
      </c>
      <c r="I1175" t="s">
        <v>43</v>
      </c>
      <c r="J1175">
        <f>VLOOKUP(B1175,自助退!B:F,5,FALSE)</f>
        <v>600</v>
      </c>
      <c r="K1175" s="38" t="str">
        <f t="shared" si="19"/>
        <v/>
      </c>
    </row>
    <row r="1176" spans="1:11" ht="14.25">
      <c r="A1176" s="53">
        <v>42908.713356481479</v>
      </c>
      <c r="B1176" s="15">
        <v>356306</v>
      </c>
      <c r="C1176" t="s">
        <v>3253</v>
      </c>
      <c r="D1176" t="s">
        <v>3254</v>
      </c>
      <c r="E1176" t="s">
        <v>3255</v>
      </c>
      <c r="F1176" s="15">
        <v>-249</v>
      </c>
      <c r="G1176" t="s">
        <v>367</v>
      </c>
      <c r="H1176" t="s">
        <v>429</v>
      </c>
      <c r="I1176" t="s">
        <v>43</v>
      </c>
      <c r="J1176">
        <f>VLOOKUP(B1176,自助退!B:F,5,FALSE)</f>
        <v>249</v>
      </c>
      <c r="K1176" s="38" t="str">
        <f t="shared" si="19"/>
        <v/>
      </c>
    </row>
    <row r="1177" spans="1:11" ht="14.25">
      <c r="A1177" s="53">
        <v>42908.716678240744</v>
      </c>
      <c r="B1177" s="15">
        <v>356401</v>
      </c>
      <c r="C1177" t="s">
        <v>3256</v>
      </c>
      <c r="D1177" t="s">
        <v>3257</v>
      </c>
      <c r="E1177" t="s">
        <v>3258</v>
      </c>
      <c r="F1177" s="15">
        <v>-993</v>
      </c>
      <c r="G1177" t="s">
        <v>367</v>
      </c>
      <c r="H1177" t="s">
        <v>459</v>
      </c>
      <c r="I1177" t="s">
        <v>43</v>
      </c>
      <c r="J1177">
        <f>VLOOKUP(B1177,自助退!B:F,5,FALSE)</f>
        <v>993</v>
      </c>
      <c r="K1177" s="38" t="str">
        <f t="shared" si="19"/>
        <v/>
      </c>
    </row>
    <row r="1178" spans="1:11" ht="14.25">
      <c r="A1178" s="53">
        <v>42908.718472222223</v>
      </c>
      <c r="B1178" s="15">
        <v>356439</v>
      </c>
      <c r="C1178" t="s">
        <v>3259</v>
      </c>
      <c r="D1178" t="s">
        <v>3260</v>
      </c>
      <c r="E1178" t="s">
        <v>3261</v>
      </c>
      <c r="F1178" s="15">
        <v>-302</v>
      </c>
      <c r="G1178" t="s">
        <v>367</v>
      </c>
      <c r="H1178" t="s">
        <v>448</v>
      </c>
      <c r="I1178" t="s">
        <v>43</v>
      </c>
      <c r="J1178">
        <f>VLOOKUP(B1178,自助退!B:F,5,FALSE)</f>
        <v>302</v>
      </c>
      <c r="K1178" s="38" t="str">
        <f t="shared" si="19"/>
        <v/>
      </c>
    </row>
    <row r="1179" spans="1:11" ht="14.25">
      <c r="A1179" s="53">
        <v>42908.725092592591</v>
      </c>
      <c r="B1179" s="15">
        <v>356659</v>
      </c>
      <c r="C1179" t="s">
        <v>3262</v>
      </c>
      <c r="D1179" t="s">
        <v>3263</v>
      </c>
      <c r="E1179" t="s">
        <v>3264</v>
      </c>
      <c r="F1179" s="15">
        <v>-41</v>
      </c>
      <c r="G1179" t="s">
        <v>367</v>
      </c>
      <c r="H1179" t="s">
        <v>504</v>
      </c>
      <c r="I1179" t="s">
        <v>43</v>
      </c>
      <c r="J1179">
        <f>VLOOKUP(B1179,自助退!B:F,5,FALSE)</f>
        <v>41</v>
      </c>
      <c r="K1179" s="38" t="str">
        <f t="shared" si="19"/>
        <v/>
      </c>
    </row>
    <row r="1180" spans="1:11" ht="14.25">
      <c r="A1180" s="53">
        <v>42908.725717592592</v>
      </c>
      <c r="B1180" s="15">
        <v>356674</v>
      </c>
      <c r="D1180" t="s">
        <v>3265</v>
      </c>
      <c r="E1180" t="s">
        <v>3266</v>
      </c>
      <c r="F1180" s="15">
        <v>-768</v>
      </c>
      <c r="G1180" t="s">
        <v>367</v>
      </c>
      <c r="H1180" t="s">
        <v>452</v>
      </c>
      <c r="I1180" t="s">
        <v>73</v>
      </c>
      <c r="J1180">
        <f>VLOOKUP(B1180,自助退!B:F,5,FALSE)</f>
        <v>768</v>
      </c>
      <c r="K1180" s="38" t="str">
        <f t="shared" si="19"/>
        <v/>
      </c>
    </row>
    <row r="1181" spans="1:11" ht="14.25">
      <c r="A1181" s="53">
        <v>42908.728750000002</v>
      </c>
      <c r="B1181" s="15">
        <v>356723</v>
      </c>
      <c r="C1181" t="s">
        <v>3267</v>
      </c>
      <c r="D1181" t="s">
        <v>3268</v>
      </c>
      <c r="E1181" t="s">
        <v>3269</v>
      </c>
      <c r="F1181" s="15">
        <v>-494</v>
      </c>
      <c r="G1181" t="s">
        <v>367</v>
      </c>
      <c r="H1181" t="s">
        <v>508</v>
      </c>
      <c r="I1181" t="s">
        <v>43</v>
      </c>
      <c r="J1181">
        <f>VLOOKUP(B1181,自助退!B:F,5,FALSE)</f>
        <v>494</v>
      </c>
      <c r="K1181" s="38" t="str">
        <f t="shared" si="19"/>
        <v/>
      </c>
    </row>
    <row r="1182" spans="1:11" ht="14.25">
      <c r="A1182" s="53">
        <v>42908.740671296298</v>
      </c>
      <c r="B1182" s="15">
        <v>356876</v>
      </c>
      <c r="C1182" t="s">
        <v>3270</v>
      </c>
      <c r="D1182" t="s">
        <v>3271</v>
      </c>
      <c r="E1182" t="s">
        <v>3272</v>
      </c>
      <c r="F1182" s="15">
        <v>-396</v>
      </c>
      <c r="G1182" t="s">
        <v>367</v>
      </c>
      <c r="H1182" t="s">
        <v>469</v>
      </c>
      <c r="I1182" t="s">
        <v>43</v>
      </c>
      <c r="J1182">
        <f>VLOOKUP(B1182,自助退!B:F,5,FALSE)</f>
        <v>396</v>
      </c>
      <c r="K1182" s="38" t="str">
        <f t="shared" si="19"/>
        <v/>
      </c>
    </row>
    <row r="1183" spans="1:11" ht="14.25">
      <c r="A1183" s="53">
        <v>42908.789490740739</v>
      </c>
      <c r="B1183" s="15">
        <v>357133</v>
      </c>
      <c r="C1183" t="s">
        <v>3273</v>
      </c>
      <c r="D1183" t="s">
        <v>3274</v>
      </c>
      <c r="E1183" t="s">
        <v>3275</v>
      </c>
      <c r="F1183" s="15">
        <v>-950</v>
      </c>
      <c r="G1183" t="s">
        <v>367</v>
      </c>
      <c r="H1183" t="s">
        <v>508</v>
      </c>
      <c r="I1183" t="s">
        <v>43</v>
      </c>
      <c r="J1183">
        <f>VLOOKUP(B1183,自助退!B:F,5,FALSE)</f>
        <v>950</v>
      </c>
      <c r="K1183" s="38" t="str">
        <f t="shared" si="19"/>
        <v/>
      </c>
    </row>
    <row r="1184" spans="1:11" ht="14.25">
      <c r="A1184" s="53">
        <v>42908.825671296298</v>
      </c>
      <c r="B1184" s="15">
        <v>357219</v>
      </c>
      <c r="D1184" t="s">
        <v>3276</v>
      </c>
      <c r="E1184" t="s">
        <v>3277</v>
      </c>
      <c r="F1184" s="15">
        <v>-23</v>
      </c>
      <c r="G1184" t="s">
        <v>367</v>
      </c>
      <c r="H1184" t="s">
        <v>478</v>
      </c>
      <c r="I1184" t="s">
        <v>73</v>
      </c>
      <c r="J1184">
        <f>VLOOKUP(B1184,自助退!B:F,5,FALSE)</f>
        <v>23</v>
      </c>
      <c r="K1184" s="38" t="str">
        <f t="shared" si="19"/>
        <v/>
      </c>
    </row>
    <row r="1185" spans="1:11" ht="14.25">
      <c r="A1185" s="53">
        <v>42908.83829861111</v>
      </c>
      <c r="B1185" s="15">
        <v>357257</v>
      </c>
      <c r="C1185" t="s">
        <v>3278</v>
      </c>
      <c r="D1185" t="s">
        <v>2510</v>
      </c>
      <c r="E1185" t="s">
        <v>2511</v>
      </c>
      <c r="F1185" s="15">
        <v>-1664</v>
      </c>
      <c r="G1185" t="s">
        <v>367</v>
      </c>
      <c r="H1185" t="s">
        <v>436</v>
      </c>
      <c r="I1185" t="s">
        <v>43</v>
      </c>
      <c r="J1185">
        <f>VLOOKUP(B1185,自助退!B:F,5,FALSE)</f>
        <v>1664</v>
      </c>
      <c r="K1185" s="38" t="str">
        <f t="shared" si="19"/>
        <v/>
      </c>
    </row>
    <row r="1186" spans="1:11" ht="14.25">
      <c r="A1186" s="53">
        <v>42908.852453703701</v>
      </c>
      <c r="B1186" s="15">
        <v>357287</v>
      </c>
      <c r="C1186" t="s">
        <v>3279</v>
      </c>
      <c r="D1186" t="s">
        <v>3280</v>
      </c>
      <c r="E1186" t="s">
        <v>3281</v>
      </c>
      <c r="F1186" s="15">
        <v>-202</v>
      </c>
      <c r="G1186" t="s">
        <v>367</v>
      </c>
      <c r="H1186" t="s">
        <v>443</v>
      </c>
      <c r="I1186" t="s">
        <v>43</v>
      </c>
      <c r="J1186">
        <f>VLOOKUP(B1186,自助退!B:F,5,FALSE)</f>
        <v>202</v>
      </c>
      <c r="K1186" s="38" t="str">
        <f t="shared" si="19"/>
        <v/>
      </c>
    </row>
    <row r="1187" spans="1:11" ht="14.25">
      <c r="A1187" s="53">
        <v>42909.306817129633</v>
      </c>
      <c r="B1187" s="15">
        <v>357952</v>
      </c>
      <c r="C1187" t="s">
        <v>3282</v>
      </c>
      <c r="D1187" t="s">
        <v>3283</v>
      </c>
      <c r="E1187" t="s">
        <v>3284</v>
      </c>
      <c r="F1187" s="15">
        <v>-1</v>
      </c>
      <c r="G1187" t="s">
        <v>367</v>
      </c>
      <c r="H1187" t="s">
        <v>483</v>
      </c>
      <c r="I1187" t="s">
        <v>43</v>
      </c>
      <c r="J1187">
        <f>VLOOKUP(B1187,自助退!B:F,5,FALSE)</f>
        <v>1</v>
      </c>
      <c r="K1187" s="38" t="str">
        <f t="shared" si="19"/>
        <v/>
      </c>
    </row>
    <row r="1188" spans="1:11" ht="14.25">
      <c r="A1188" s="53">
        <v>42909.312002314815</v>
      </c>
      <c r="B1188" s="15">
        <v>357995</v>
      </c>
      <c r="C1188" t="s">
        <v>3285</v>
      </c>
      <c r="D1188" t="s">
        <v>3286</v>
      </c>
      <c r="E1188" t="s">
        <v>3287</v>
      </c>
      <c r="F1188" s="15">
        <v>-5000</v>
      </c>
      <c r="G1188" t="s">
        <v>367</v>
      </c>
      <c r="H1188" t="s">
        <v>734</v>
      </c>
      <c r="I1188" t="s">
        <v>43</v>
      </c>
      <c r="J1188">
        <f>VLOOKUP(B1188,自助退!B:F,5,FALSE)</f>
        <v>5000</v>
      </c>
      <c r="K1188" s="38" t="str">
        <f t="shared" si="19"/>
        <v/>
      </c>
    </row>
    <row r="1189" spans="1:11" ht="14.25">
      <c r="A1189" s="53">
        <v>42909.349976851852</v>
      </c>
      <c r="B1189" s="15">
        <v>359366</v>
      </c>
      <c r="C1189" t="s">
        <v>245</v>
      </c>
      <c r="D1189" t="s">
        <v>3288</v>
      </c>
      <c r="E1189" t="s">
        <v>3289</v>
      </c>
      <c r="F1189" s="15">
        <v>-300</v>
      </c>
      <c r="G1189" t="s">
        <v>367</v>
      </c>
      <c r="H1189" t="s">
        <v>443</v>
      </c>
      <c r="I1189" t="s">
        <v>73</v>
      </c>
      <c r="J1189">
        <f>VLOOKUP(B1189,自助退!B:F,5,FALSE)</f>
        <v>300</v>
      </c>
      <c r="K1189" s="38" t="str">
        <f t="shared" si="19"/>
        <v/>
      </c>
    </row>
    <row r="1190" spans="1:11" ht="14.25">
      <c r="A1190" s="53">
        <v>42909.365706018521</v>
      </c>
      <c r="B1190" s="15">
        <v>360548</v>
      </c>
      <c r="C1190" t="s">
        <v>3290</v>
      </c>
      <c r="D1190" t="s">
        <v>3291</v>
      </c>
      <c r="E1190" t="s">
        <v>3292</v>
      </c>
      <c r="F1190" s="15">
        <v>-1826</v>
      </c>
      <c r="G1190" t="s">
        <v>367</v>
      </c>
      <c r="H1190" t="s">
        <v>424</v>
      </c>
      <c r="I1190" t="s">
        <v>43</v>
      </c>
      <c r="J1190">
        <f>VLOOKUP(B1190,自助退!B:F,5,FALSE)</f>
        <v>1826</v>
      </c>
      <c r="K1190" s="38" t="str">
        <f t="shared" si="19"/>
        <v/>
      </c>
    </row>
    <row r="1191" spans="1:11" ht="14.25">
      <c r="A1191" s="53">
        <v>42909.370474537034</v>
      </c>
      <c r="B1191" s="15">
        <v>360911</v>
      </c>
      <c r="C1191" t="s">
        <v>3293</v>
      </c>
      <c r="D1191" t="s">
        <v>3294</v>
      </c>
      <c r="E1191" t="s">
        <v>3295</v>
      </c>
      <c r="F1191" s="15">
        <v>-1994</v>
      </c>
      <c r="G1191" t="s">
        <v>367</v>
      </c>
      <c r="H1191" t="s">
        <v>539</v>
      </c>
      <c r="I1191" t="s">
        <v>43</v>
      </c>
      <c r="J1191">
        <f>VLOOKUP(B1191,自助退!B:F,5,FALSE)</f>
        <v>1994</v>
      </c>
      <c r="K1191" s="38" t="str">
        <f t="shared" si="19"/>
        <v/>
      </c>
    </row>
    <row r="1192" spans="1:11" ht="14.25">
      <c r="A1192" s="53">
        <v>42909.382372685184</v>
      </c>
      <c r="B1192" s="15">
        <v>361908</v>
      </c>
      <c r="C1192" t="s">
        <v>245</v>
      </c>
      <c r="D1192" t="s">
        <v>3296</v>
      </c>
      <c r="E1192" t="s">
        <v>3297</v>
      </c>
      <c r="F1192" s="15">
        <v>-220</v>
      </c>
      <c r="G1192" t="s">
        <v>367</v>
      </c>
      <c r="H1192" t="s">
        <v>497</v>
      </c>
      <c r="I1192" t="s">
        <v>73</v>
      </c>
      <c r="J1192">
        <f>VLOOKUP(B1192,自助退!B:F,5,FALSE)</f>
        <v>220</v>
      </c>
      <c r="K1192" s="38" t="str">
        <f t="shared" si="19"/>
        <v/>
      </c>
    </row>
    <row r="1193" spans="1:11" ht="14.25">
      <c r="A1193" s="53">
        <v>42909.383055555554</v>
      </c>
      <c r="B1193" s="15">
        <v>361970</v>
      </c>
      <c r="C1193" t="s">
        <v>3298</v>
      </c>
      <c r="D1193" t="s">
        <v>3299</v>
      </c>
      <c r="E1193" t="s">
        <v>3300</v>
      </c>
      <c r="F1193" s="15">
        <v>-500</v>
      </c>
      <c r="G1193" t="s">
        <v>367</v>
      </c>
      <c r="H1193" t="s">
        <v>469</v>
      </c>
      <c r="I1193" t="s">
        <v>43</v>
      </c>
      <c r="J1193">
        <f>VLOOKUP(B1193,自助退!B:F,5,FALSE)</f>
        <v>500</v>
      </c>
      <c r="K1193" s="38" t="str">
        <f t="shared" si="19"/>
        <v/>
      </c>
    </row>
    <row r="1194" spans="1:11" ht="14.25">
      <c r="A1194" s="53">
        <v>42909.387384259258</v>
      </c>
      <c r="B1194" s="15">
        <v>362325</v>
      </c>
      <c r="C1194" t="s">
        <v>245</v>
      </c>
      <c r="D1194" t="s">
        <v>3301</v>
      </c>
      <c r="E1194" t="s">
        <v>3302</v>
      </c>
      <c r="F1194" s="15">
        <v>-23</v>
      </c>
      <c r="G1194" t="s">
        <v>367</v>
      </c>
      <c r="H1194" t="s">
        <v>497</v>
      </c>
      <c r="I1194" t="s">
        <v>73</v>
      </c>
      <c r="J1194">
        <f>VLOOKUP(B1194,自助退!B:F,5,FALSE)</f>
        <v>23</v>
      </c>
      <c r="K1194" s="38" t="str">
        <f t="shared" si="19"/>
        <v/>
      </c>
    </row>
    <row r="1195" spans="1:11" ht="14.25">
      <c r="A1195" s="53">
        <v>42909.399050925924</v>
      </c>
      <c r="B1195" s="15">
        <v>363281</v>
      </c>
      <c r="C1195" t="s">
        <v>3303</v>
      </c>
      <c r="D1195" t="s">
        <v>3304</v>
      </c>
      <c r="E1195" t="s">
        <v>213</v>
      </c>
      <c r="F1195" s="15">
        <v>-100</v>
      </c>
      <c r="G1195" t="s">
        <v>367</v>
      </c>
      <c r="H1195" t="s">
        <v>582</v>
      </c>
      <c r="I1195" t="s">
        <v>43</v>
      </c>
      <c r="J1195">
        <f>VLOOKUP(B1195,自助退!B:F,5,FALSE)</f>
        <v>100</v>
      </c>
      <c r="K1195" s="38" t="str">
        <f t="shared" si="19"/>
        <v/>
      </c>
    </row>
    <row r="1196" spans="1:11" ht="14.25">
      <c r="A1196" s="53">
        <v>42909.402407407404</v>
      </c>
      <c r="B1196" s="15">
        <v>363566</v>
      </c>
      <c r="D1196" t="s">
        <v>3305</v>
      </c>
      <c r="E1196" t="s">
        <v>3306</v>
      </c>
      <c r="F1196" s="15">
        <v>-124</v>
      </c>
      <c r="G1196" t="s">
        <v>367</v>
      </c>
      <c r="H1196" t="s">
        <v>508</v>
      </c>
      <c r="I1196" t="s">
        <v>73</v>
      </c>
      <c r="J1196">
        <f>VLOOKUP(B1196,自助退!B:F,5,FALSE)</f>
        <v>124</v>
      </c>
      <c r="K1196" s="38" t="str">
        <f t="shared" si="19"/>
        <v/>
      </c>
    </row>
    <row r="1197" spans="1:11" ht="14.25">
      <c r="A1197" s="53">
        <v>42909.438761574071</v>
      </c>
      <c r="B1197" s="15">
        <v>366444</v>
      </c>
      <c r="C1197" t="s">
        <v>3307</v>
      </c>
      <c r="D1197" t="s">
        <v>3308</v>
      </c>
      <c r="E1197" t="s">
        <v>3309</v>
      </c>
      <c r="F1197" s="15">
        <v>-996</v>
      </c>
      <c r="G1197" t="s">
        <v>367</v>
      </c>
      <c r="H1197" t="s">
        <v>422</v>
      </c>
      <c r="I1197" t="s">
        <v>43</v>
      </c>
      <c r="J1197">
        <f>VLOOKUP(B1197,自助退!B:F,5,FALSE)</f>
        <v>996</v>
      </c>
      <c r="K1197" s="38" t="str">
        <f t="shared" si="19"/>
        <v/>
      </c>
    </row>
    <row r="1198" spans="1:11" ht="14.25">
      <c r="A1198" s="53">
        <v>42909.439560185187</v>
      </c>
      <c r="B1198" s="15">
        <v>366500</v>
      </c>
      <c r="C1198" t="s">
        <v>3310</v>
      </c>
      <c r="D1198" t="s">
        <v>3311</v>
      </c>
      <c r="E1198" t="s">
        <v>3312</v>
      </c>
      <c r="F1198" s="15">
        <v>-636</v>
      </c>
      <c r="G1198" t="s">
        <v>367</v>
      </c>
      <c r="H1198" t="s">
        <v>436</v>
      </c>
      <c r="I1198" t="s">
        <v>43</v>
      </c>
      <c r="J1198">
        <f>VLOOKUP(B1198,自助退!B:F,5,FALSE)</f>
        <v>636</v>
      </c>
      <c r="K1198" s="38" t="str">
        <f t="shared" si="19"/>
        <v/>
      </c>
    </row>
    <row r="1199" spans="1:11" ht="14.25">
      <c r="A1199" s="53">
        <v>42909.441296296296</v>
      </c>
      <c r="B1199" s="15">
        <v>366654</v>
      </c>
      <c r="C1199" t="s">
        <v>3313</v>
      </c>
      <c r="D1199" t="s">
        <v>3314</v>
      </c>
      <c r="E1199" t="s">
        <v>3315</v>
      </c>
      <c r="F1199" s="15">
        <v>-4000</v>
      </c>
      <c r="G1199" t="s">
        <v>367</v>
      </c>
      <c r="H1199" t="s">
        <v>508</v>
      </c>
      <c r="I1199" t="s">
        <v>43</v>
      </c>
      <c r="J1199">
        <f>VLOOKUP(B1199,自助退!B:F,5,FALSE)</f>
        <v>4000</v>
      </c>
      <c r="K1199" s="38" t="str">
        <f t="shared" si="19"/>
        <v/>
      </c>
    </row>
    <row r="1200" spans="1:11" ht="14.25">
      <c r="A1200" s="53">
        <v>42909.448969907404</v>
      </c>
      <c r="B1200" s="15">
        <v>367259</v>
      </c>
      <c r="C1200" t="s">
        <v>3316</v>
      </c>
      <c r="D1200" t="s">
        <v>3317</v>
      </c>
      <c r="E1200" t="s">
        <v>141</v>
      </c>
      <c r="F1200" s="15">
        <v>-716</v>
      </c>
      <c r="G1200" t="s">
        <v>367</v>
      </c>
      <c r="H1200" t="s">
        <v>478</v>
      </c>
      <c r="I1200" t="s">
        <v>43</v>
      </c>
      <c r="J1200">
        <f>VLOOKUP(B1200,自助退!B:F,5,FALSE)</f>
        <v>716</v>
      </c>
      <c r="K1200" s="38" t="str">
        <f t="shared" si="19"/>
        <v/>
      </c>
    </row>
    <row r="1201" spans="1:11" ht="14.25">
      <c r="A1201" s="53">
        <v>42909.449641203704</v>
      </c>
      <c r="B1201" s="15">
        <v>367324</v>
      </c>
      <c r="C1201" t="s">
        <v>3318</v>
      </c>
      <c r="D1201" t="s">
        <v>3319</v>
      </c>
      <c r="E1201" t="s">
        <v>144</v>
      </c>
      <c r="F1201" s="15">
        <v>-200</v>
      </c>
      <c r="G1201" t="s">
        <v>367</v>
      </c>
      <c r="H1201" t="s">
        <v>59</v>
      </c>
      <c r="I1201" t="s">
        <v>43</v>
      </c>
      <c r="J1201">
        <f>VLOOKUP(B1201,自助退!B:F,5,FALSE)</f>
        <v>200</v>
      </c>
      <c r="K1201" s="38" t="str">
        <f t="shared" si="19"/>
        <v/>
      </c>
    </row>
    <row r="1202" spans="1:11" ht="14.25">
      <c r="A1202" s="53">
        <v>42909.450335648151</v>
      </c>
      <c r="B1202" s="15">
        <v>367358</v>
      </c>
      <c r="C1202" t="s">
        <v>3320</v>
      </c>
      <c r="D1202" t="s">
        <v>3321</v>
      </c>
      <c r="E1202" t="s">
        <v>3322</v>
      </c>
      <c r="F1202" s="15">
        <v>-23</v>
      </c>
      <c r="G1202" t="s">
        <v>367</v>
      </c>
      <c r="H1202" t="s">
        <v>478</v>
      </c>
      <c r="I1202" t="s">
        <v>43</v>
      </c>
      <c r="J1202">
        <f>VLOOKUP(B1202,自助退!B:F,5,FALSE)</f>
        <v>23</v>
      </c>
      <c r="K1202" s="38" t="str">
        <f t="shared" si="19"/>
        <v/>
      </c>
    </row>
    <row r="1203" spans="1:11" ht="14.25">
      <c r="A1203" s="53">
        <v>42909.451435185183</v>
      </c>
      <c r="B1203" s="15">
        <v>367437</v>
      </c>
      <c r="C1203" t="s">
        <v>3323</v>
      </c>
      <c r="D1203" t="s">
        <v>3324</v>
      </c>
      <c r="E1203" t="s">
        <v>3325</v>
      </c>
      <c r="F1203" s="15">
        <v>-500</v>
      </c>
      <c r="G1203" t="s">
        <v>367</v>
      </c>
      <c r="H1203" t="s">
        <v>443</v>
      </c>
      <c r="I1203" t="s">
        <v>43</v>
      </c>
      <c r="J1203">
        <f>VLOOKUP(B1203,自助退!B:F,5,FALSE)</f>
        <v>500</v>
      </c>
      <c r="K1203" s="38" t="str">
        <f t="shared" si="19"/>
        <v/>
      </c>
    </row>
    <row r="1204" spans="1:11" ht="14.25">
      <c r="A1204" s="53">
        <v>42909.454652777778</v>
      </c>
      <c r="B1204" s="15">
        <v>367656</v>
      </c>
      <c r="C1204" t="s">
        <v>3326</v>
      </c>
      <c r="D1204" t="s">
        <v>207</v>
      </c>
      <c r="E1204" t="s">
        <v>208</v>
      </c>
      <c r="F1204" s="15">
        <v>-766</v>
      </c>
      <c r="G1204" t="s">
        <v>367</v>
      </c>
      <c r="H1204" t="s">
        <v>734</v>
      </c>
      <c r="I1204" t="s">
        <v>43</v>
      </c>
      <c r="J1204">
        <f>VLOOKUP(B1204,自助退!B:F,5,FALSE)</f>
        <v>766</v>
      </c>
      <c r="K1204" s="38" t="str">
        <f t="shared" si="19"/>
        <v/>
      </c>
    </row>
    <row r="1205" spans="1:11" ht="14.25">
      <c r="A1205" s="53">
        <v>42909.460289351853</v>
      </c>
      <c r="B1205" s="15">
        <v>367985</v>
      </c>
      <c r="C1205" t="s">
        <v>3327</v>
      </c>
      <c r="D1205" t="s">
        <v>3328</v>
      </c>
      <c r="E1205" t="s">
        <v>3329</v>
      </c>
      <c r="F1205" s="15">
        <v>-450</v>
      </c>
      <c r="G1205" t="s">
        <v>367</v>
      </c>
      <c r="H1205" t="s">
        <v>483</v>
      </c>
      <c r="I1205" t="s">
        <v>43</v>
      </c>
      <c r="J1205">
        <f>VLOOKUP(B1205,自助退!B:F,5,FALSE)</f>
        <v>450</v>
      </c>
      <c r="K1205" s="38" t="str">
        <f t="shared" si="19"/>
        <v/>
      </c>
    </row>
    <row r="1206" spans="1:11" ht="14.25">
      <c r="A1206" s="53">
        <v>42909.461458333331</v>
      </c>
      <c r="B1206" s="15">
        <v>368061</v>
      </c>
      <c r="C1206" t="s">
        <v>3330</v>
      </c>
      <c r="D1206" t="s">
        <v>3331</v>
      </c>
      <c r="E1206" t="s">
        <v>3332</v>
      </c>
      <c r="F1206" s="15">
        <v>-282</v>
      </c>
      <c r="G1206" t="s">
        <v>367</v>
      </c>
      <c r="H1206" t="s">
        <v>1642</v>
      </c>
      <c r="I1206" t="s">
        <v>43</v>
      </c>
      <c r="J1206">
        <f>VLOOKUP(B1206,自助退!B:F,5,FALSE)</f>
        <v>282</v>
      </c>
      <c r="K1206" s="38" t="str">
        <f t="shared" si="19"/>
        <v/>
      </c>
    </row>
    <row r="1207" spans="1:11" ht="14.25">
      <c r="A1207" s="53">
        <v>42909.462407407409</v>
      </c>
      <c r="B1207" s="15">
        <v>368129</v>
      </c>
      <c r="C1207" t="s">
        <v>3333</v>
      </c>
      <c r="D1207" t="s">
        <v>205</v>
      </c>
      <c r="E1207" t="s">
        <v>206</v>
      </c>
      <c r="F1207" s="15">
        <v>-78</v>
      </c>
      <c r="G1207" t="s">
        <v>367</v>
      </c>
      <c r="H1207" t="s">
        <v>490</v>
      </c>
      <c r="I1207" t="s">
        <v>43</v>
      </c>
      <c r="J1207">
        <f>VLOOKUP(B1207,自助退!B:F,5,FALSE)</f>
        <v>78</v>
      </c>
      <c r="K1207" s="38" t="str">
        <f t="shared" si="19"/>
        <v/>
      </c>
    </row>
    <row r="1208" spans="1:11" ht="14.25">
      <c r="A1208" s="53">
        <v>42909.463437500002</v>
      </c>
      <c r="B1208" s="15">
        <v>368218</v>
      </c>
      <c r="C1208" t="s">
        <v>3334</v>
      </c>
      <c r="D1208" t="s">
        <v>3335</v>
      </c>
      <c r="E1208" t="s">
        <v>3336</v>
      </c>
      <c r="F1208" s="15">
        <v>-631</v>
      </c>
      <c r="G1208" t="s">
        <v>367</v>
      </c>
      <c r="H1208" t="s">
        <v>50</v>
      </c>
      <c r="I1208" t="s">
        <v>43</v>
      </c>
      <c r="J1208">
        <f>VLOOKUP(B1208,自助退!B:F,5,FALSE)</f>
        <v>631</v>
      </c>
      <c r="K1208" s="38" t="str">
        <f t="shared" si="19"/>
        <v/>
      </c>
    </row>
    <row r="1209" spans="1:11" ht="14.25">
      <c r="A1209" s="53">
        <v>42909.46670138889</v>
      </c>
      <c r="B1209" s="15">
        <v>368453</v>
      </c>
      <c r="C1209" t="s">
        <v>3337</v>
      </c>
      <c r="D1209" t="s">
        <v>240</v>
      </c>
      <c r="E1209" t="s">
        <v>241</v>
      </c>
      <c r="F1209" s="15">
        <v>-64</v>
      </c>
      <c r="G1209" t="s">
        <v>367</v>
      </c>
      <c r="H1209" t="s">
        <v>490</v>
      </c>
      <c r="I1209" t="s">
        <v>43</v>
      </c>
      <c r="J1209">
        <f>VLOOKUP(B1209,自助退!B:F,5,FALSE)</f>
        <v>64</v>
      </c>
      <c r="K1209" s="38" t="str">
        <f t="shared" si="19"/>
        <v/>
      </c>
    </row>
    <row r="1210" spans="1:11" ht="14.25">
      <c r="A1210" s="53">
        <v>42909.467256944445</v>
      </c>
      <c r="B1210" s="15">
        <v>368484</v>
      </c>
      <c r="C1210" t="s">
        <v>245</v>
      </c>
      <c r="D1210" t="s">
        <v>3338</v>
      </c>
      <c r="E1210" t="s">
        <v>3339</v>
      </c>
      <c r="F1210" s="15">
        <v>-300</v>
      </c>
      <c r="G1210" t="s">
        <v>367</v>
      </c>
      <c r="H1210" t="s">
        <v>483</v>
      </c>
      <c r="I1210" t="s">
        <v>73</v>
      </c>
      <c r="J1210">
        <f>VLOOKUP(B1210,自助退!B:F,5,FALSE)</f>
        <v>300</v>
      </c>
      <c r="K1210" s="38" t="str">
        <f t="shared" si="19"/>
        <v/>
      </c>
    </row>
    <row r="1211" spans="1:11" ht="14.25">
      <c r="A1211" s="53">
        <v>42909.470682870371</v>
      </c>
      <c r="B1211" s="15">
        <v>368657</v>
      </c>
      <c r="C1211" t="s">
        <v>3340</v>
      </c>
      <c r="D1211" t="s">
        <v>3341</v>
      </c>
      <c r="E1211" t="s">
        <v>3342</v>
      </c>
      <c r="F1211" s="15">
        <v>-796</v>
      </c>
      <c r="G1211" t="s">
        <v>367</v>
      </c>
      <c r="H1211" t="s">
        <v>432</v>
      </c>
      <c r="I1211" t="s">
        <v>43</v>
      </c>
      <c r="J1211">
        <f>VLOOKUP(B1211,自助退!B:F,5,FALSE)</f>
        <v>796</v>
      </c>
      <c r="K1211" s="38" t="str">
        <f t="shared" si="19"/>
        <v/>
      </c>
    </row>
    <row r="1212" spans="1:11" ht="14.25">
      <c r="A1212" s="53">
        <v>42909.473217592589</v>
      </c>
      <c r="B1212" s="15">
        <v>368799</v>
      </c>
      <c r="C1212" t="s">
        <v>3343</v>
      </c>
      <c r="D1212" t="s">
        <v>3344</v>
      </c>
      <c r="E1212" t="s">
        <v>3345</v>
      </c>
      <c r="F1212" s="15">
        <v>-27</v>
      </c>
      <c r="G1212" t="s">
        <v>367</v>
      </c>
      <c r="H1212" t="s">
        <v>478</v>
      </c>
      <c r="I1212" t="s">
        <v>43</v>
      </c>
      <c r="J1212">
        <f>VLOOKUP(B1212,自助退!B:F,5,FALSE)</f>
        <v>27</v>
      </c>
      <c r="K1212" s="38" t="str">
        <f t="shared" si="19"/>
        <v/>
      </c>
    </row>
    <row r="1213" spans="1:11" ht="14.25">
      <c r="A1213" s="53">
        <v>42909.478483796294</v>
      </c>
      <c r="B1213" s="15">
        <v>369056</v>
      </c>
      <c r="C1213" t="s">
        <v>3346</v>
      </c>
      <c r="D1213" t="s">
        <v>3347</v>
      </c>
      <c r="E1213" t="s">
        <v>3348</v>
      </c>
      <c r="F1213" s="15">
        <v>-299</v>
      </c>
      <c r="G1213" t="s">
        <v>367</v>
      </c>
      <c r="H1213" t="s">
        <v>497</v>
      </c>
      <c r="I1213" t="s">
        <v>43</v>
      </c>
      <c r="J1213">
        <f>VLOOKUP(B1213,自助退!B:F,5,FALSE)</f>
        <v>299</v>
      </c>
      <c r="K1213" s="38" t="str">
        <f t="shared" si="19"/>
        <v/>
      </c>
    </row>
    <row r="1214" spans="1:11" ht="14.25">
      <c r="A1214" s="53">
        <v>42909.480925925927</v>
      </c>
      <c r="B1214" s="15">
        <v>369187</v>
      </c>
      <c r="C1214" t="s">
        <v>3349</v>
      </c>
      <c r="D1214" t="s">
        <v>3350</v>
      </c>
      <c r="E1214" t="s">
        <v>431</v>
      </c>
      <c r="F1214" s="15">
        <v>-4</v>
      </c>
      <c r="G1214" t="s">
        <v>367</v>
      </c>
      <c r="H1214" t="s">
        <v>279</v>
      </c>
      <c r="I1214" t="s">
        <v>43</v>
      </c>
      <c r="J1214">
        <f>VLOOKUP(B1214,自助退!B:F,5,FALSE)</f>
        <v>4</v>
      </c>
      <c r="K1214" s="38" t="str">
        <f t="shared" si="19"/>
        <v/>
      </c>
    </row>
    <row r="1215" spans="1:11" ht="14.25">
      <c r="A1215" s="53">
        <v>42909.481203703705</v>
      </c>
      <c r="B1215" s="15">
        <v>369209</v>
      </c>
      <c r="C1215" t="s">
        <v>245</v>
      </c>
      <c r="D1215" t="s">
        <v>3351</v>
      </c>
      <c r="E1215" t="s">
        <v>3352</v>
      </c>
      <c r="F1215" s="15">
        <v>-9999</v>
      </c>
      <c r="G1215" t="s">
        <v>367</v>
      </c>
      <c r="H1215" t="s">
        <v>486</v>
      </c>
      <c r="I1215" t="s">
        <v>73</v>
      </c>
      <c r="J1215">
        <f>VLOOKUP(B1215,自助退!B:F,5,FALSE)</f>
        <v>9999</v>
      </c>
      <c r="K1215" s="38" t="str">
        <f t="shared" si="19"/>
        <v/>
      </c>
    </row>
    <row r="1216" spans="1:11" ht="14.25">
      <c r="A1216" s="53">
        <v>42909.481678240743</v>
      </c>
      <c r="B1216" s="15">
        <v>369229</v>
      </c>
      <c r="C1216" t="s">
        <v>3353</v>
      </c>
      <c r="D1216" t="s">
        <v>3354</v>
      </c>
      <c r="E1216" t="s">
        <v>3355</v>
      </c>
      <c r="F1216" s="15">
        <v>-263</v>
      </c>
      <c r="G1216" t="s">
        <v>367</v>
      </c>
      <c r="H1216" t="s">
        <v>48</v>
      </c>
      <c r="I1216" t="s">
        <v>43</v>
      </c>
      <c r="J1216">
        <f>VLOOKUP(B1216,自助退!B:F,5,FALSE)</f>
        <v>263</v>
      </c>
      <c r="K1216" s="38" t="str">
        <f t="shared" si="19"/>
        <v/>
      </c>
    </row>
    <row r="1217" spans="1:11" ht="14.25">
      <c r="A1217" s="53">
        <v>42909.48196759259</v>
      </c>
      <c r="B1217" s="15">
        <v>369243</v>
      </c>
      <c r="C1217" t="s">
        <v>3356</v>
      </c>
      <c r="D1217" t="s">
        <v>100</v>
      </c>
      <c r="E1217" t="s">
        <v>101</v>
      </c>
      <c r="F1217" s="15">
        <v>-80</v>
      </c>
      <c r="G1217" t="s">
        <v>367</v>
      </c>
      <c r="H1217" t="s">
        <v>582</v>
      </c>
      <c r="I1217" t="s">
        <v>43</v>
      </c>
      <c r="J1217">
        <f>VLOOKUP(B1217,自助退!B:F,5,FALSE)</f>
        <v>80</v>
      </c>
      <c r="K1217" s="38" t="str">
        <f t="shared" si="19"/>
        <v/>
      </c>
    </row>
    <row r="1218" spans="1:11" ht="14.25">
      <c r="A1218" s="53">
        <v>42909.490312499998</v>
      </c>
      <c r="B1218" s="15">
        <v>369549</v>
      </c>
      <c r="C1218" t="s">
        <v>3357</v>
      </c>
      <c r="D1218" t="s">
        <v>3358</v>
      </c>
      <c r="E1218" t="s">
        <v>3359</v>
      </c>
      <c r="F1218" s="15">
        <v>-150</v>
      </c>
      <c r="G1218" t="s">
        <v>367</v>
      </c>
      <c r="H1218" t="s">
        <v>443</v>
      </c>
      <c r="I1218" t="s">
        <v>43</v>
      </c>
      <c r="J1218">
        <f>VLOOKUP(B1218,自助退!B:F,5,FALSE)</f>
        <v>150</v>
      </c>
      <c r="K1218" s="38" t="str">
        <f t="shared" si="19"/>
        <v/>
      </c>
    </row>
    <row r="1219" spans="1:11" ht="14.25">
      <c r="A1219" s="53">
        <v>42909.496493055558</v>
      </c>
      <c r="B1219" s="15">
        <v>369756</v>
      </c>
      <c r="C1219" t="s">
        <v>3360</v>
      </c>
      <c r="D1219" t="s">
        <v>99</v>
      </c>
      <c r="E1219" t="s">
        <v>94</v>
      </c>
      <c r="F1219" s="15">
        <v>-800</v>
      </c>
      <c r="G1219" t="s">
        <v>367</v>
      </c>
      <c r="H1219" t="s">
        <v>490</v>
      </c>
      <c r="I1219" t="s">
        <v>43</v>
      </c>
      <c r="J1219">
        <f>VLOOKUP(B1219,自助退!B:F,5,FALSE)</f>
        <v>800</v>
      </c>
      <c r="K1219" s="38" t="str">
        <f t="shared" si="19"/>
        <v/>
      </c>
    </row>
    <row r="1220" spans="1:11" ht="14.25">
      <c r="A1220" s="53">
        <v>42909.500671296293</v>
      </c>
      <c r="B1220" s="15">
        <v>369838</v>
      </c>
      <c r="C1220" t="s">
        <v>245</v>
      </c>
      <c r="D1220" t="s">
        <v>3361</v>
      </c>
      <c r="E1220" t="s">
        <v>3362</v>
      </c>
      <c r="F1220" s="15">
        <v>-700</v>
      </c>
      <c r="G1220" t="s">
        <v>367</v>
      </c>
      <c r="H1220" t="s">
        <v>469</v>
      </c>
      <c r="I1220" t="s">
        <v>73</v>
      </c>
      <c r="J1220">
        <f>VLOOKUP(B1220,自助退!B:F,5,FALSE)</f>
        <v>700</v>
      </c>
      <c r="K1220" s="38" t="str">
        <f t="shared" si="19"/>
        <v/>
      </c>
    </row>
    <row r="1221" spans="1:11" ht="14.25">
      <c r="A1221" s="53">
        <v>42909.504884259259</v>
      </c>
      <c r="B1221" s="15">
        <v>369923</v>
      </c>
      <c r="C1221" t="s">
        <v>3363</v>
      </c>
      <c r="D1221" t="s">
        <v>3364</v>
      </c>
      <c r="E1221" t="s">
        <v>3365</v>
      </c>
      <c r="F1221" s="15">
        <v>-100</v>
      </c>
      <c r="G1221" t="s">
        <v>367</v>
      </c>
      <c r="H1221" t="s">
        <v>1642</v>
      </c>
      <c r="I1221" t="s">
        <v>43</v>
      </c>
      <c r="J1221">
        <f>VLOOKUP(B1221,自助退!B:F,5,FALSE)</f>
        <v>100</v>
      </c>
      <c r="K1221" s="38" t="str">
        <f t="shared" si="19"/>
        <v/>
      </c>
    </row>
    <row r="1222" spans="1:11" ht="14.25">
      <c r="A1222" s="53">
        <v>42909.50540509259</v>
      </c>
      <c r="B1222" s="15">
        <v>369930</v>
      </c>
      <c r="C1222" t="s">
        <v>3366</v>
      </c>
      <c r="D1222" t="s">
        <v>3364</v>
      </c>
      <c r="E1222" t="s">
        <v>3365</v>
      </c>
      <c r="F1222" s="15">
        <v>-844</v>
      </c>
      <c r="G1222" t="s">
        <v>367</v>
      </c>
      <c r="H1222" t="s">
        <v>1642</v>
      </c>
      <c r="I1222" t="s">
        <v>43</v>
      </c>
      <c r="J1222">
        <f>VLOOKUP(B1222,自助退!B:F,5,FALSE)</f>
        <v>844</v>
      </c>
      <c r="K1222" s="38" t="str">
        <f t="shared" si="19"/>
        <v/>
      </c>
    </row>
    <row r="1223" spans="1:11" ht="14.25">
      <c r="A1223" s="53">
        <v>42909.505439814813</v>
      </c>
      <c r="B1223" s="15">
        <v>369931</v>
      </c>
      <c r="C1223" t="s">
        <v>3367</v>
      </c>
      <c r="D1223" t="s">
        <v>3368</v>
      </c>
      <c r="E1223" t="s">
        <v>3369</v>
      </c>
      <c r="F1223" s="15">
        <v>-994</v>
      </c>
      <c r="G1223" t="s">
        <v>367</v>
      </c>
      <c r="H1223" t="s">
        <v>535</v>
      </c>
      <c r="I1223" t="s">
        <v>43</v>
      </c>
      <c r="J1223">
        <f>VLOOKUP(B1223,自助退!B:F,5,FALSE)</f>
        <v>994</v>
      </c>
      <c r="K1223" s="38" t="str">
        <f t="shared" si="19"/>
        <v/>
      </c>
    </row>
    <row r="1224" spans="1:11" ht="14.25">
      <c r="A1224" s="53">
        <v>42909.506678240738</v>
      </c>
      <c r="B1224" s="15">
        <v>369952</v>
      </c>
      <c r="C1224" t="s">
        <v>3370</v>
      </c>
      <c r="D1224" t="s">
        <v>3371</v>
      </c>
      <c r="E1224" t="s">
        <v>1932</v>
      </c>
      <c r="F1224" s="15">
        <v>-3584</v>
      </c>
      <c r="G1224" t="s">
        <v>367</v>
      </c>
      <c r="H1224" t="s">
        <v>497</v>
      </c>
      <c r="I1224" t="s">
        <v>43</v>
      </c>
      <c r="J1224">
        <f>VLOOKUP(B1224,自助退!B:F,5,FALSE)</f>
        <v>3584</v>
      </c>
      <c r="K1224" s="38" t="str">
        <f t="shared" si="19"/>
        <v/>
      </c>
    </row>
    <row r="1225" spans="1:11" ht="14.25">
      <c r="A1225" s="53">
        <v>42909.520752314813</v>
      </c>
      <c r="B1225" s="15">
        <v>370081</v>
      </c>
      <c r="C1225" t="s">
        <v>3372</v>
      </c>
      <c r="D1225" t="s">
        <v>3373</v>
      </c>
      <c r="E1225" t="s">
        <v>3374</v>
      </c>
      <c r="F1225" s="15">
        <v>-1996</v>
      </c>
      <c r="G1225" t="s">
        <v>367</v>
      </c>
      <c r="H1225" t="s">
        <v>424</v>
      </c>
      <c r="I1225" t="s">
        <v>43</v>
      </c>
      <c r="J1225">
        <f>VLOOKUP(B1225,自助退!B:F,5,FALSE)</f>
        <v>1996</v>
      </c>
      <c r="K1225" s="38" t="str">
        <f t="shared" si="19"/>
        <v/>
      </c>
    </row>
    <row r="1226" spans="1:11" ht="14.25">
      <c r="A1226" s="53">
        <v>42909.522835648146</v>
      </c>
      <c r="B1226" s="15">
        <v>370098</v>
      </c>
      <c r="C1226" t="s">
        <v>3375</v>
      </c>
      <c r="D1226" t="s">
        <v>3376</v>
      </c>
      <c r="E1226" t="s">
        <v>3377</v>
      </c>
      <c r="F1226" s="15">
        <v>-364</v>
      </c>
      <c r="G1226" t="s">
        <v>367</v>
      </c>
      <c r="H1226" t="s">
        <v>539</v>
      </c>
      <c r="I1226" t="s">
        <v>43</v>
      </c>
      <c r="J1226">
        <f>VLOOKUP(B1226,自助退!B:F,5,FALSE)</f>
        <v>364</v>
      </c>
      <c r="K1226" s="38" t="str">
        <f t="shared" ref="K1226:K1289" si="20">IF(J1226=F1226*-1,"",1)</f>
        <v/>
      </c>
    </row>
    <row r="1227" spans="1:11" ht="14.25">
      <c r="A1227" s="53">
        <v>42909.524062500001</v>
      </c>
      <c r="B1227" s="15">
        <v>370108</v>
      </c>
      <c r="C1227" t="s">
        <v>3378</v>
      </c>
      <c r="D1227" t="s">
        <v>3379</v>
      </c>
      <c r="E1227" t="s">
        <v>3380</v>
      </c>
      <c r="F1227" s="15">
        <v>-500</v>
      </c>
      <c r="G1227" t="s">
        <v>367</v>
      </c>
      <c r="H1227" t="s">
        <v>504</v>
      </c>
      <c r="I1227" t="s">
        <v>43</v>
      </c>
      <c r="J1227">
        <f>VLOOKUP(B1227,自助退!B:F,5,FALSE)</f>
        <v>500</v>
      </c>
      <c r="K1227" s="38" t="str">
        <f t="shared" si="20"/>
        <v/>
      </c>
    </row>
    <row r="1228" spans="1:11" ht="14.25">
      <c r="A1228" s="53">
        <v>42909.528912037036</v>
      </c>
      <c r="B1228" s="15">
        <v>370144</v>
      </c>
      <c r="C1228" t="s">
        <v>3381</v>
      </c>
      <c r="D1228" t="s">
        <v>3061</v>
      </c>
      <c r="E1228" t="s">
        <v>3062</v>
      </c>
      <c r="F1228" s="15">
        <v>-9597</v>
      </c>
      <c r="G1228" t="s">
        <v>367</v>
      </c>
      <c r="H1228" t="s">
        <v>469</v>
      </c>
      <c r="I1228" t="s">
        <v>43</v>
      </c>
      <c r="J1228">
        <f>VLOOKUP(B1228,自助退!B:F,5,FALSE)</f>
        <v>9597</v>
      </c>
      <c r="K1228" s="38" t="str">
        <f t="shared" si="20"/>
        <v/>
      </c>
    </row>
    <row r="1229" spans="1:11" ht="14.25">
      <c r="A1229" s="53">
        <v>42909.529467592591</v>
      </c>
      <c r="B1229" s="15">
        <v>370150</v>
      </c>
      <c r="C1229" t="s">
        <v>245</v>
      </c>
      <c r="D1229" t="s">
        <v>1022</v>
      </c>
      <c r="E1229" t="s">
        <v>1023</v>
      </c>
      <c r="F1229" s="15">
        <v>-1200</v>
      </c>
      <c r="G1229" t="s">
        <v>367</v>
      </c>
      <c r="H1229" t="s">
        <v>535</v>
      </c>
      <c r="I1229" t="s">
        <v>73</v>
      </c>
      <c r="J1229">
        <f>VLOOKUP(B1229,自助退!B:F,5,FALSE)</f>
        <v>1200</v>
      </c>
      <c r="K1229" s="38" t="str">
        <f t="shared" si="20"/>
        <v/>
      </c>
    </row>
    <row r="1230" spans="1:11" ht="14.25">
      <c r="A1230" s="53">
        <v>42909.560104166667</v>
      </c>
      <c r="B1230" s="15">
        <v>370313</v>
      </c>
      <c r="C1230" t="s">
        <v>245</v>
      </c>
      <c r="D1230" t="s">
        <v>3382</v>
      </c>
      <c r="E1230" t="s">
        <v>3383</v>
      </c>
      <c r="F1230" s="15">
        <v>-96</v>
      </c>
      <c r="G1230" t="s">
        <v>367</v>
      </c>
      <c r="H1230" t="s">
        <v>429</v>
      </c>
      <c r="I1230" t="s">
        <v>73</v>
      </c>
      <c r="J1230">
        <f>VLOOKUP(B1230,自助退!B:F,5,FALSE)</f>
        <v>96</v>
      </c>
      <c r="K1230" s="38" t="str">
        <f t="shared" si="20"/>
        <v/>
      </c>
    </row>
    <row r="1231" spans="1:11" ht="14.25">
      <c r="A1231" s="53">
        <v>42909.565208333333</v>
      </c>
      <c r="B1231" s="15">
        <v>370359</v>
      </c>
      <c r="C1231" t="s">
        <v>245</v>
      </c>
      <c r="D1231" t="s">
        <v>3036</v>
      </c>
      <c r="E1231" t="s">
        <v>3037</v>
      </c>
      <c r="F1231" s="15">
        <v>-1832</v>
      </c>
      <c r="G1231" t="s">
        <v>367</v>
      </c>
      <c r="H1231" t="s">
        <v>459</v>
      </c>
      <c r="I1231" t="s">
        <v>73</v>
      </c>
      <c r="J1231">
        <f>VLOOKUP(B1231,自助退!B:F,5,FALSE)</f>
        <v>1832</v>
      </c>
      <c r="K1231" s="38" t="str">
        <f t="shared" si="20"/>
        <v/>
      </c>
    </row>
    <row r="1232" spans="1:11" ht="14.25">
      <c r="A1232" s="53">
        <v>42909.573425925926</v>
      </c>
      <c r="B1232" s="15">
        <v>370458</v>
      </c>
      <c r="C1232" t="s">
        <v>3384</v>
      </c>
      <c r="D1232" t="s">
        <v>3385</v>
      </c>
      <c r="E1232" t="s">
        <v>3386</v>
      </c>
      <c r="F1232" s="15">
        <v>-9938</v>
      </c>
      <c r="G1232" t="s">
        <v>367</v>
      </c>
      <c r="H1232" t="s">
        <v>497</v>
      </c>
      <c r="I1232" t="s">
        <v>43</v>
      </c>
      <c r="J1232">
        <f>VLOOKUP(B1232,自助退!B:F,5,FALSE)</f>
        <v>9938</v>
      </c>
      <c r="K1232" s="38" t="str">
        <f t="shared" si="20"/>
        <v/>
      </c>
    </row>
    <row r="1233" spans="1:11" ht="14.25">
      <c r="A1233" s="53">
        <v>42909.590520833335</v>
      </c>
      <c r="B1233" s="15">
        <v>370821</v>
      </c>
      <c r="C1233" t="s">
        <v>3387</v>
      </c>
      <c r="D1233" t="s">
        <v>3388</v>
      </c>
      <c r="E1233" t="s">
        <v>3389</v>
      </c>
      <c r="F1233" s="15">
        <v>-25</v>
      </c>
      <c r="G1233" t="s">
        <v>367</v>
      </c>
      <c r="H1233" t="s">
        <v>432</v>
      </c>
      <c r="I1233" t="s">
        <v>43</v>
      </c>
      <c r="J1233">
        <f>VLOOKUP(B1233,自助退!B:F,5,FALSE)</f>
        <v>25</v>
      </c>
      <c r="K1233" s="38" t="str">
        <f t="shared" si="20"/>
        <v/>
      </c>
    </row>
    <row r="1234" spans="1:11" ht="14.25">
      <c r="A1234" s="53">
        <v>42909.594027777777</v>
      </c>
      <c r="B1234" s="15">
        <v>370989</v>
      </c>
      <c r="C1234" t="s">
        <v>3390</v>
      </c>
      <c r="D1234" t="s">
        <v>3391</v>
      </c>
      <c r="E1234" t="s">
        <v>3392</v>
      </c>
      <c r="F1234" s="15">
        <v>-176</v>
      </c>
      <c r="G1234" t="s">
        <v>367</v>
      </c>
      <c r="H1234" t="s">
        <v>422</v>
      </c>
      <c r="I1234" t="s">
        <v>43</v>
      </c>
      <c r="J1234">
        <f>VLOOKUP(B1234,自助退!B:F,5,FALSE)</f>
        <v>176</v>
      </c>
      <c r="K1234" s="38" t="str">
        <f t="shared" si="20"/>
        <v/>
      </c>
    </row>
    <row r="1235" spans="1:11" ht="14.25">
      <c r="A1235" s="53">
        <v>42909.595092592594</v>
      </c>
      <c r="B1235" s="15">
        <v>371030</v>
      </c>
      <c r="C1235" t="s">
        <v>3393</v>
      </c>
      <c r="D1235" t="s">
        <v>3394</v>
      </c>
      <c r="E1235" t="s">
        <v>3395</v>
      </c>
      <c r="F1235" s="15">
        <v>-277</v>
      </c>
      <c r="G1235" t="s">
        <v>367</v>
      </c>
      <c r="H1235" t="s">
        <v>469</v>
      </c>
      <c r="I1235" t="s">
        <v>43</v>
      </c>
      <c r="J1235">
        <f>VLOOKUP(B1235,自助退!B:F,5,FALSE)</f>
        <v>277</v>
      </c>
      <c r="K1235" s="38" t="str">
        <f t="shared" si="20"/>
        <v/>
      </c>
    </row>
    <row r="1236" spans="1:11" ht="14.25">
      <c r="A1236" s="53">
        <v>42909.597256944442</v>
      </c>
      <c r="B1236" s="15">
        <v>371126</v>
      </c>
      <c r="C1236" t="s">
        <v>3396</v>
      </c>
      <c r="D1236" t="s">
        <v>3397</v>
      </c>
      <c r="E1236" t="s">
        <v>3398</v>
      </c>
      <c r="F1236" s="15">
        <v>-1000</v>
      </c>
      <c r="G1236" t="s">
        <v>367</v>
      </c>
      <c r="H1236" t="s">
        <v>432</v>
      </c>
      <c r="I1236" t="s">
        <v>43</v>
      </c>
      <c r="J1236">
        <f>VLOOKUP(B1236,自助退!B:F,5,FALSE)</f>
        <v>1000</v>
      </c>
      <c r="K1236" s="38" t="str">
        <f t="shared" si="20"/>
        <v/>
      </c>
    </row>
    <row r="1237" spans="1:11" ht="14.25">
      <c r="A1237" s="53">
        <v>42909.599236111113</v>
      </c>
      <c r="B1237" s="15">
        <v>371204</v>
      </c>
      <c r="C1237" t="s">
        <v>3399</v>
      </c>
      <c r="D1237" t="s">
        <v>3400</v>
      </c>
      <c r="E1237" t="s">
        <v>3401</v>
      </c>
      <c r="F1237" s="15">
        <v>-7</v>
      </c>
      <c r="G1237" t="s">
        <v>367</v>
      </c>
      <c r="H1237" t="s">
        <v>455</v>
      </c>
      <c r="I1237" t="s">
        <v>43</v>
      </c>
      <c r="J1237">
        <f>VLOOKUP(B1237,自助退!B:F,5,FALSE)</f>
        <v>7</v>
      </c>
      <c r="K1237" s="38" t="str">
        <f t="shared" si="20"/>
        <v/>
      </c>
    </row>
    <row r="1238" spans="1:11" ht="14.25">
      <c r="A1238" s="53">
        <v>42909.599560185183</v>
      </c>
      <c r="B1238" s="15">
        <v>371220</v>
      </c>
      <c r="C1238" t="s">
        <v>3402</v>
      </c>
      <c r="D1238" t="s">
        <v>3403</v>
      </c>
      <c r="E1238" t="s">
        <v>3404</v>
      </c>
      <c r="F1238" s="15">
        <v>-50</v>
      </c>
      <c r="G1238" t="s">
        <v>367</v>
      </c>
      <c r="H1238" t="s">
        <v>50</v>
      </c>
      <c r="I1238" t="s">
        <v>43</v>
      </c>
      <c r="J1238">
        <f>VLOOKUP(B1238,自助退!B:F,5,FALSE)</f>
        <v>50</v>
      </c>
      <c r="K1238" s="38" t="str">
        <f t="shared" si="20"/>
        <v/>
      </c>
    </row>
    <row r="1239" spans="1:11" ht="14.25">
      <c r="A1239" s="53">
        <v>42909.604594907411</v>
      </c>
      <c r="B1239" s="15">
        <v>371476</v>
      </c>
      <c r="C1239" t="s">
        <v>3405</v>
      </c>
      <c r="D1239" t="s">
        <v>3406</v>
      </c>
      <c r="E1239" t="s">
        <v>3407</v>
      </c>
      <c r="F1239" s="15">
        <v>-312</v>
      </c>
      <c r="G1239" t="s">
        <v>367</v>
      </c>
      <c r="H1239" t="s">
        <v>483</v>
      </c>
      <c r="I1239" t="s">
        <v>43</v>
      </c>
      <c r="J1239">
        <f>VLOOKUP(B1239,自助退!B:F,5,FALSE)</f>
        <v>312</v>
      </c>
      <c r="K1239" s="38" t="str">
        <f t="shared" si="20"/>
        <v/>
      </c>
    </row>
    <row r="1240" spans="1:11" ht="14.25">
      <c r="A1240" s="53">
        <v>42909.607488425929</v>
      </c>
      <c r="B1240" s="15">
        <v>371613</v>
      </c>
      <c r="C1240" t="s">
        <v>3408</v>
      </c>
      <c r="D1240" t="s">
        <v>3409</v>
      </c>
      <c r="E1240" t="s">
        <v>3410</v>
      </c>
      <c r="F1240" s="15">
        <v>-500</v>
      </c>
      <c r="G1240" t="s">
        <v>367</v>
      </c>
      <c r="H1240" t="s">
        <v>653</v>
      </c>
      <c r="I1240" t="s">
        <v>43</v>
      </c>
      <c r="J1240">
        <f>VLOOKUP(B1240,自助退!B:F,5,FALSE)</f>
        <v>500</v>
      </c>
      <c r="K1240" s="38" t="str">
        <f t="shared" si="20"/>
        <v/>
      </c>
    </row>
    <row r="1241" spans="1:11" ht="14.25">
      <c r="A1241" s="53">
        <v>42909.608194444445</v>
      </c>
      <c r="B1241" s="15">
        <v>371665</v>
      </c>
      <c r="C1241" t="s">
        <v>3411</v>
      </c>
      <c r="D1241" t="s">
        <v>3412</v>
      </c>
      <c r="E1241" t="s">
        <v>3413</v>
      </c>
      <c r="F1241" s="15">
        <v>-2500</v>
      </c>
      <c r="G1241" t="s">
        <v>367</v>
      </c>
      <c r="H1241" t="s">
        <v>653</v>
      </c>
      <c r="I1241" t="s">
        <v>43</v>
      </c>
      <c r="J1241">
        <f>VLOOKUP(B1241,自助退!B:F,5,FALSE)</f>
        <v>2500</v>
      </c>
      <c r="K1241" s="38" t="str">
        <f t="shared" si="20"/>
        <v/>
      </c>
    </row>
    <row r="1242" spans="1:11" ht="14.25">
      <c r="A1242" s="53">
        <v>42909.615995370368</v>
      </c>
      <c r="B1242" s="15">
        <v>372102</v>
      </c>
      <c r="C1242" t="s">
        <v>3414</v>
      </c>
      <c r="D1242" t="s">
        <v>3415</v>
      </c>
      <c r="E1242" t="s">
        <v>3416</v>
      </c>
      <c r="F1242" s="15">
        <v>-1178</v>
      </c>
      <c r="G1242" t="s">
        <v>367</v>
      </c>
      <c r="H1242" t="s">
        <v>459</v>
      </c>
      <c r="I1242" t="s">
        <v>43</v>
      </c>
      <c r="J1242">
        <f>VLOOKUP(B1242,自助退!B:F,5,FALSE)</f>
        <v>1178</v>
      </c>
      <c r="K1242" s="38" t="str">
        <f t="shared" si="20"/>
        <v/>
      </c>
    </row>
    <row r="1243" spans="1:11" ht="14.25">
      <c r="A1243" s="53">
        <v>42909.616875</v>
      </c>
      <c r="B1243" s="15">
        <v>372159</v>
      </c>
      <c r="C1243" t="s">
        <v>3417</v>
      </c>
      <c r="D1243" t="s">
        <v>3418</v>
      </c>
      <c r="E1243" t="s">
        <v>3419</v>
      </c>
      <c r="F1243" s="15">
        <v>-936</v>
      </c>
      <c r="G1243" t="s">
        <v>367</v>
      </c>
      <c r="H1243" t="s">
        <v>452</v>
      </c>
      <c r="I1243" t="s">
        <v>43</v>
      </c>
      <c r="J1243">
        <f>VLOOKUP(B1243,自助退!B:F,5,FALSE)</f>
        <v>936</v>
      </c>
      <c r="K1243" s="38" t="str">
        <f t="shared" si="20"/>
        <v/>
      </c>
    </row>
    <row r="1244" spans="1:11" ht="14.25">
      <c r="A1244" s="53">
        <v>42909.619386574072</v>
      </c>
      <c r="B1244" s="15">
        <v>372310</v>
      </c>
      <c r="C1244" t="s">
        <v>3420</v>
      </c>
      <c r="D1244" t="s">
        <v>3421</v>
      </c>
      <c r="E1244" t="s">
        <v>3422</v>
      </c>
      <c r="F1244" s="15">
        <v>-14</v>
      </c>
      <c r="G1244" t="s">
        <v>367</v>
      </c>
      <c r="H1244" t="s">
        <v>535</v>
      </c>
      <c r="I1244" t="s">
        <v>43</v>
      </c>
      <c r="J1244">
        <f>VLOOKUP(B1244,自助退!B:F,5,FALSE)</f>
        <v>14</v>
      </c>
      <c r="K1244" s="38" t="str">
        <f t="shared" si="20"/>
        <v/>
      </c>
    </row>
    <row r="1245" spans="1:11" ht="14.25">
      <c r="A1245" s="53">
        <v>42909.619756944441</v>
      </c>
      <c r="B1245" s="15">
        <v>372334</v>
      </c>
      <c r="C1245" t="s">
        <v>3423</v>
      </c>
      <c r="D1245" t="s">
        <v>3424</v>
      </c>
      <c r="E1245" t="s">
        <v>3425</v>
      </c>
      <c r="F1245" s="15">
        <v>-14</v>
      </c>
      <c r="G1245" t="s">
        <v>367</v>
      </c>
      <c r="H1245" t="s">
        <v>535</v>
      </c>
      <c r="I1245" t="s">
        <v>43</v>
      </c>
      <c r="J1245">
        <f>VLOOKUP(B1245,自助退!B:F,5,FALSE)</f>
        <v>14</v>
      </c>
      <c r="K1245" s="38" t="str">
        <f t="shared" si="20"/>
        <v/>
      </c>
    </row>
    <row r="1246" spans="1:11" ht="14.25">
      <c r="A1246" s="53">
        <v>42909.622187499997</v>
      </c>
      <c r="B1246" s="15">
        <v>372471</v>
      </c>
      <c r="C1246" t="s">
        <v>3426</v>
      </c>
      <c r="D1246" t="s">
        <v>3427</v>
      </c>
      <c r="E1246" t="s">
        <v>3428</v>
      </c>
      <c r="F1246" s="15">
        <v>-1913</v>
      </c>
      <c r="G1246" t="s">
        <v>367</v>
      </c>
      <c r="H1246" t="s">
        <v>429</v>
      </c>
      <c r="I1246" t="s">
        <v>43</v>
      </c>
      <c r="J1246">
        <f>VLOOKUP(B1246,自助退!B:F,5,FALSE)</f>
        <v>1913</v>
      </c>
      <c r="K1246" s="38" t="str">
        <f t="shared" si="20"/>
        <v/>
      </c>
    </row>
    <row r="1247" spans="1:11" ht="14.25">
      <c r="A1247" s="53">
        <v>42909.623622685183</v>
      </c>
      <c r="B1247" s="15">
        <v>372559</v>
      </c>
      <c r="C1247" t="s">
        <v>3429</v>
      </c>
      <c r="D1247" t="s">
        <v>2347</v>
      </c>
      <c r="E1247" t="s">
        <v>2348</v>
      </c>
      <c r="F1247" s="15">
        <v>-1000</v>
      </c>
      <c r="G1247" t="s">
        <v>367</v>
      </c>
      <c r="H1247" t="s">
        <v>458</v>
      </c>
      <c r="I1247" t="s">
        <v>43</v>
      </c>
      <c r="J1247">
        <f>VLOOKUP(B1247,自助退!B:F,5,FALSE)</f>
        <v>1000</v>
      </c>
      <c r="K1247" s="38" t="str">
        <f t="shared" si="20"/>
        <v/>
      </c>
    </row>
    <row r="1248" spans="1:11" ht="14.25">
      <c r="A1248" s="53">
        <v>42909.624479166669</v>
      </c>
      <c r="B1248" s="15">
        <v>372611</v>
      </c>
      <c r="C1248" t="s">
        <v>3430</v>
      </c>
      <c r="D1248" t="s">
        <v>3431</v>
      </c>
      <c r="E1248" t="s">
        <v>3432</v>
      </c>
      <c r="F1248" s="15">
        <v>-1450</v>
      </c>
      <c r="G1248" t="s">
        <v>367</v>
      </c>
      <c r="H1248" t="s">
        <v>56</v>
      </c>
      <c r="I1248" t="s">
        <v>43</v>
      </c>
      <c r="J1248">
        <f>VLOOKUP(B1248,自助退!B:F,5,FALSE)</f>
        <v>1450</v>
      </c>
      <c r="K1248" s="38" t="str">
        <f t="shared" si="20"/>
        <v/>
      </c>
    </row>
    <row r="1249" spans="1:11" ht="14.25">
      <c r="A1249" s="53">
        <v>42909.627488425926</v>
      </c>
      <c r="B1249" s="15">
        <v>372792</v>
      </c>
      <c r="C1249" t="s">
        <v>245</v>
      </c>
      <c r="D1249" t="s">
        <v>3433</v>
      </c>
      <c r="E1249" t="s">
        <v>3434</v>
      </c>
      <c r="F1249" s="15">
        <v>-8922</v>
      </c>
      <c r="G1249" t="s">
        <v>367</v>
      </c>
      <c r="H1249" t="s">
        <v>459</v>
      </c>
      <c r="I1249" t="s">
        <v>73</v>
      </c>
      <c r="J1249">
        <f>VLOOKUP(B1249,自助退!B:F,5,FALSE)</f>
        <v>8922</v>
      </c>
      <c r="K1249" s="38" t="str">
        <f t="shared" si="20"/>
        <v/>
      </c>
    </row>
    <row r="1250" spans="1:11" ht="14.25">
      <c r="A1250" s="53">
        <v>42909.629247685189</v>
      </c>
      <c r="B1250" s="15">
        <v>372882</v>
      </c>
      <c r="C1250" t="s">
        <v>245</v>
      </c>
      <c r="D1250" t="s">
        <v>3435</v>
      </c>
      <c r="E1250" t="s">
        <v>3436</v>
      </c>
      <c r="F1250" s="15">
        <v>-500</v>
      </c>
      <c r="G1250" t="s">
        <v>367</v>
      </c>
      <c r="H1250" t="s">
        <v>504</v>
      </c>
      <c r="I1250" t="s">
        <v>73</v>
      </c>
      <c r="J1250">
        <f>VLOOKUP(B1250,自助退!B:F,5,FALSE)</f>
        <v>500</v>
      </c>
      <c r="K1250" s="38" t="str">
        <f t="shared" si="20"/>
        <v/>
      </c>
    </row>
    <row r="1251" spans="1:11" ht="14.25">
      <c r="A1251" s="53">
        <v>42909.632094907407</v>
      </c>
      <c r="B1251" s="15">
        <v>373000</v>
      </c>
      <c r="C1251" t="s">
        <v>3437</v>
      </c>
      <c r="D1251" t="s">
        <v>3438</v>
      </c>
      <c r="E1251" t="s">
        <v>3439</v>
      </c>
      <c r="F1251" s="15">
        <v>-500</v>
      </c>
      <c r="G1251" t="s">
        <v>367</v>
      </c>
      <c r="H1251" t="s">
        <v>462</v>
      </c>
      <c r="I1251" t="s">
        <v>43</v>
      </c>
      <c r="J1251">
        <f>VLOOKUP(B1251,自助退!B:F,5,FALSE)</f>
        <v>500</v>
      </c>
      <c r="K1251" s="38" t="str">
        <f t="shared" si="20"/>
        <v/>
      </c>
    </row>
    <row r="1252" spans="1:11" ht="14.25">
      <c r="A1252" s="53">
        <v>42909.632673611108</v>
      </c>
      <c r="B1252" s="15">
        <v>373025</v>
      </c>
      <c r="C1252" t="s">
        <v>245</v>
      </c>
      <c r="D1252" t="s">
        <v>3440</v>
      </c>
      <c r="E1252" t="s">
        <v>297</v>
      </c>
      <c r="F1252" s="15">
        <v>-94</v>
      </c>
      <c r="G1252" t="s">
        <v>367</v>
      </c>
      <c r="H1252" t="s">
        <v>424</v>
      </c>
      <c r="I1252" t="s">
        <v>73</v>
      </c>
      <c r="J1252">
        <f>VLOOKUP(B1252,自助退!B:F,5,FALSE)</f>
        <v>94</v>
      </c>
      <c r="K1252" s="38" t="str">
        <f t="shared" si="20"/>
        <v/>
      </c>
    </row>
    <row r="1253" spans="1:11" ht="14.25">
      <c r="A1253" s="53">
        <v>42909.637662037036</v>
      </c>
      <c r="B1253" s="15">
        <v>373256</v>
      </c>
      <c r="C1253" t="s">
        <v>3441</v>
      </c>
      <c r="D1253" t="s">
        <v>3442</v>
      </c>
      <c r="E1253" t="s">
        <v>3443</v>
      </c>
      <c r="F1253" s="15">
        <v>-777</v>
      </c>
      <c r="G1253" t="s">
        <v>367</v>
      </c>
      <c r="H1253" t="s">
        <v>54</v>
      </c>
      <c r="I1253" t="s">
        <v>43</v>
      </c>
      <c r="J1253">
        <f>VLOOKUP(B1253,自助退!B:F,5,FALSE)</f>
        <v>777</v>
      </c>
      <c r="K1253" s="38" t="str">
        <f t="shared" si="20"/>
        <v/>
      </c>
    </row>
    <row r="1254" spans="1:11" ht="14.25">
      <c r="A1254" s="53">
        <v>42909.6403587963</v>
      </c>
      <c r="B1254" s="15">
        <v>373395</v>
      </c>
      <c r="C1254" t="s">
        <v>245</v>
      </c>
      <c r="D1254" t="s">
        <v>3444</v>
      </c>
      <c r="E1254" t="s">
        <v>3445</v>
      </c>
      <c r="F1254" s="15">
        <v>-494</v>
      </c>
      <c r="G1254" t="s">
        <v>367</v>
      </c>
      <c r="H1254" t="s">
        <v>535</v>
      </c>
      <c r="I1254" t="s">
        <v>73</v>
      </c>
      <c r="J1254">
        <f>VLOOKUP(B1254,自助退!B:F,5,FALSE)</f>
        <v>494</v>
      </c>
      <c r="K1254" s="38" t="str">
        <f t="shared" si="20"/>
        <v/>
      </c>
    </row>
    <row r="1255" spans="1:11" ht="14.25">
      <c r="A1255" s="53">
        <v>42909.647060185183</v>
      </c>
      <c r="B1255" s="15">
        <v>373745</v>
      </c>
      <c r="C1255" t="s">
        <v>245</v>
      </c>
      <c r="D1255" t="s">
        <v>3446</v>
      </c>
      <c r="E1255" t="s">
        <v>3447</v>
      </c>
      <c r="F1255" s="15">
        <v>-92</v>
      </c>
      <c r="G1255" t="s">
        <v>367</v>
      </c>
      <c r="H1255" t="s">
        <v>738</v>
      </c>
      <c r="I1255" t="s">
        <v>73</v>
      </c>
      <c r="J1255">
        <f>VLOOKUP(B1255,自助退!B:F,5,FALSE)</f>
        <v>92</v>
      </c>
      <c r="K1255" s="38" t="str">
        <f t="shared" si="20"/>
        <v/>
      </c>
    </row>
    <row r="1256" spans="1:11" ht="14.25">
      <c r="A1256" s="53">
        <v>42909.647291666668</v>
      </c>
      <c r="B1256" s="15">
        <v>373757</v>
      </c>
      <c r="C1256" t="s">
        <v>3448</v>
      </c>
      <c r="D1256" t="s">
        <v>3449</v>
      </c>
      <c r="E1256" t="s">
        <v>3450</v>
      </c>
      <c r="F1256" s="15">
        <v>-996</v>
      </c>
      <c r="G1256" t="s">
        <v>367</v>
      </c>
      <c r="H1256" t="s">
        <v>429</v>
      </c>
      <c r="I1256" t="s">
        <v>43</v>
      </c>
      <c r="J1256">
        <f>VLOOKUP(B1256,自助退!B:F,5,FALSE)</f>
        <v>996</v>
      </c>
      <c r="K1256" s="38" t="str">
        <f t="shared" si="20"/>
        <v/>
      </c>
    </row>
    <row r="1257" spans="1:11" ht="14.25">
      <c r="A1257" s="53">
        <v>42909.662581018521</v>
      </c>
      <c r="B1257" s="15">
        <v>374542</v>
      </c>
      <c r="C1257" t="s">
        <v>3451</v>
      </c>
      <c r="D1257" t="s">
        <v>3452</v>
      </c>
      <c r="E1257" t="s">
        <v>3453</v>
      </c>
      <c r="F1257" s="15">
        <v>-150</v>
      </c>
      <c r="G1257" t="s">
        <v>367</v>
      </c>
      <c r="H1257" t="s">
        <v>486</v>
      </c>
      <c r="I1257" t="s">
        <v>43</v>
      </c>
      <c r="J1257">
        <f>VLOOKUP(B1257,自助退!B:F,5,FALSE)</f>
        <v>150</v>
      </c>
      <c r="K1257" s="38" t="str">
        <f t="shared" si="20"/>
        <v/>
      </c>
    </row>
    <row r="1258" spans="1:11" ht="14.25">
      <c r="A1258" s="53">
        <v>42909.664618055554</v>
      </c>
      <c r="B1258" s="15">
        <v>374645</v>
      </c>
      <c r="C1258" t="s">
        <v>245</v>
      </c>
      <c r="D1258" t="s">
        <v>3454</v>
      </c>
      <c r="E1258" t="s">
        <v>3455</v>
      </c>
      <c r="F1258" s="15">
        <v>-44</v>
      </c>
      <c r="G1258" t="s">
        <v>367</v>
      </c>
      <c r="H1258" t="s">
        <v>448</v>
      </c>
      <c r="I1258" t="s">
        <v>73</v>
      </c>
      <c r="J1258">
        <f>VLOOKUP(B1258,自助退!B:F,5,FALSE)</f>
        <v>44</v>
      </c>
      <c r="K1258" s="38" t="str">
        <f t="shared" si="20"/>
        <v/>
      </c>
    </row>
    <row r="1259" spans="1:11" ht="14.25">
      <c r="A1259" s="53">
        <v>42909.672592592593</v>
      </c>
      <c r="B1259" s="15">
        <v>374986</v>
      </c>
      <c r="C1259" t="s">
        <v>3456</v>
      </c>
      <c r="D1259" t="s">
        <v>3457</v>
      </c>
      <c r="E1259" t="s">
        <v>3458</v>
      </c>
      <c r="F1259" s="15">
        <v>-46</v>
      </c>
      <c r="G1259" t="s">
        <v>367</v>
      </c>
      <c r="H1259" t="s">
        <v>539</v>
      </c>
      <c r="I1259" t="s">
        <v>43</v>
      </c>
      <c r="J1259">
        <f>VLOOKUP(B1259,自助退!B:F,5,FALSE)</f>
        <v>46</v>
      </c>
      <c r="K1259" s="38" t="str">
        <f t="shared" si="20"/>
        <v/>
      </c>
    </row>
    <row r="1260" spans="1:11" ht="14.25">
      <c r="A1260" s="53">
        <v>42909.673449074071</v>
      </c>
      <c r="B1260" s="15">
        <v>375030</v>
      </c>
      <c r="C1260" t="s">
        <v>3459</v>
      </c>
      <c r="D1260" t="s">
        <v>3460</v>
      </c>
      <c r="E1260" t="s">
        <v>3461</v>
      </c>
      <c r="F1260" s="15">
        <v>-31</v>
      </c>
      <c r="G1260" t="s">
        <v>367</v>
      </c>
      <c r="H1260" t="s">
        <v>436</v>
      </c>
      <c r="I1260" t="s">
        <v>43</v>
      </c>
      <c r="J1260">
        <f>VLOOKUP(B1260,自助退!B:F,5,FALSE)</f>
        <v>31</v>
      </c>
      <c r="K1260" s="38" t="str">
        <f t="shared" si="20"/>
        <v/>
      </c>
    </row>
    <row r="1261" spans="1:11" ht="14.25">
      <c r="A1261" s="53">
        <v>42909.673449074071</v>
      </c>
      <c r="B1261" s="15">
        <v>375032</v>
      </c>
      <c r="C1261" t="s">
        <v>3462</v>
      </c>
      <c r="D1261" t="s">
        <v>3463</v>
      </c>
      <c r="E1261" t="s">
        <v>3464</v>
      </c>
      <c r="F1261" s="15">
        <v>-254</v>
      </c>
      <c r="G1261" t="s">
        <v>367</v>
      </c>
      <c r="H1261" t="s">
        <v>535</v>
      </c>
      <c r="I1261" t="s">
        <v>43</v>
      </c>
      <c r="J1261">
        <f>VLOOKUP(B1261,自助退!B:F,5,FALSE)</f>
        <v>254</v>
      </c>
      <c r="K1261" s="38" t="str">
        <f t="shared" si="20"/>
        <v/>
      </c>
    </row>
    <row r="1262" spans="1:11" ht="14.25">
      <c r="A1262" s="53">
        <v>42909.675428240742</v>
      </c>
      <c r="B1262" s="15">
        <v>375120</v>
      </c>
      <c r="C1262" t="s">
        <v>3465</v>
      </c>
      <c r="D1262" t="s">
        <v>224</v>
      </c>
      <c r="E1262" t="s">
        <v>225</v>
      </c>
      <c r="F1262" s="15">
        <v>-880</v>
      </c>
      <c r="G1262" t="s">
        <v>367</v>
      </c>
      <c r="H1262" t="s">
        <v>436</v>
      </c>
      <c r="I1262" t="s">
        <v>43</v>
      </c>
      <c r="J1262">
        <f>VLOOKUP(B1262,自助退!B:F,5,FALSE)</f>
        <v>880</v>
      </c>
      <c r="K1262" s="38" t="str">
        <f t="shared" si="20"/>
        <v/>
      </c>
    </row>
    <row r="1263" spans="1:11" ht="14.25">
      <c r="A1263" s="53">
        <v>42909.678101851852</v>
      </c>
      <c r="B1263" s="15">
        <v>375229</v>
      </c>
      <c r="C1263" t="s">
        <v>3466</v>
      </c>
      <c r="D1263" t="s">
        <v>3467</v>
      </c>
      <c r="E1263" t="s">
        <v>327</v>
      </c>
      <c r="F1263" s="15">
        <v>-9000</v>
      </c>
      <c r="G1263" t="s">
        <v>367</v>
      </c>
      <c r="H1263" t="s">
        <v>459</v>
      </c>
      <c r="I1263" t="s">
        <v>43</v>
      </c>
      <c r="J1263">
        <f>VLOOKUP(B1263,自助退!B:F,5,FALSE)</f>
        <v>9000</v>
      </c>
      <c r="K1263" s="38" t="str">
        <f t="shared" si="20"/>
        <v/>
      </c>
    </row>
    <row r="1264" spans="1:11" ht="14.25">
      <c r="A1264" s="53">
        <v>42909.680555555555</v>
      </c>
      <c r="B1264" s="15">
        <v>375311</v>
      </c>
      <c r="C1264" t="s">
        <v>3468</v>
      </c>
      <c r="D1264" t="s">
        <v>521</v>
      </c>
      <c r="E1264" t="s">
        <v>522</v>
      </c>
      <c r="F1264" s="15">
        <v>-200</v>
      </c>
      <c r="G1264" t="s">
        <v>367</v>
      </c>
      <c r="H1264" t="s">
        <v>469</v>
      </c>
      <c r="I1264" t="s">
        <v>43</v>
      </c>
      <c r="J1264">
        <f>VLOOKUP(B1264,自助退!B:F,5,FALSE)</f>
        <v>200</v>
      </c>
      <c r="K1264" s="38" t="str">
        <f t="shared" si="20"/>
        <v/>
      </c>
    </row>
    <row r="1265" spans="1:11" ht="14.25">
      <c r="A1265" s="53">
        <v>42909.680694444447</v>
      </c>
      <c r="B1265" s="15">
        <v>375318</v>
      </c>
      <c r="C1265" t="s">
        <v>245</v>
      </c>
      <c r="D1265" t="s">
        <v>3469</v>
      </c>
      <c r="E1265" t="s">
        <v>3470</v>
      </c>
      <c r="F1265" s="15">
        <v>-376</v>
      </c>
      <c r="G1265" t="s">
        <v>367</v>
      </c>
      <c r="H1265" t="s">
        <v>508</v>
      </c>
      <c r="I1265" t="s">
        <v>73</v>
      </c>
      <c r="J1265">
        <f>VLOOKUP(B1265,自助退!B:F,5,FALSE)</f>
        <v>376</v>
      </c>
      <c r="K1265" s="38" t="str">
        <f t="shared" si="20"/>
        <v/>
      </c>
    </row>
    <row r="1266" spans="1:11" ht="14.25">
      <c r="A1266" s="53">
        <v>42909.680891203701</v>
      </c>
      <c r="B1266" s="15">
        <v>375320</v>
      </c>
      <c r="C1266" t="s">
        <v>3471</v>
      </c>
      <c r="D1266" t="s">
        <v>521</v>
      </c>
      <c r="E1266" t="s">
        <v>522</v>
      </c>
      <c r="F1266" s="15">
        <v>-200</v>
      </c>
      <c r="G1266" t="s">
        <v>367</v>
      </c>
      <c r="H1266" t="s">
        <v>469</v>
      </c>
      <c r="I1266" t="s">
        <v>43</v>
      </c>
      <c r="J1266">
        <f>VLOOKUP(B1266,自助退!B:F,5,FALSE)</f>
        <v>200</v>
      </c>
      <c r="K1266" s="38" t="str">
        <f t="shared" si="20"/>
        <v/>
      </c>
    </row>
    <row r="1267" spans="1:11" ht="14.25">
      <c r="A1267" s="53">
        <v>42909.68109953704</v>
      </c>
      <c r="B1267" s="15">
        <v>375335</v>
      </c>
      <c r="C1267" t="s">
        <v>3472</v>
      </c>
      <c r="D1267" t="s">
        <v>521</v>
      </c>
      <c r="E1267" t="s">
        <v>522</v>
      </c>
      <c r="F1267" s="15">
        <v>-415</v>
      </c>
      <c r="G1267" t="s">
        <v>367</v>
      </c>
      <c r="H1267" t="s">
        <v>469</v>
      </c>
      <c r="I1267" t="s">
        <v>43</v>
      </c>
      <c r="J1267">
        <f>VLOOKUP(B1267,自助退!B:F,5,FALSE)</f>
        <v>415</v>
      </c>
      <c r="K1267" s="38" t="str">
        <f t="shared" si="20"/>
        <v/>
      </c>
    </row>
    <row r="1268" spans="1:11" ht="14.25">
      <c r="A1268" s="53">
        <v>42909.682986111111</v>
      </c>
      <c r="B1268" s="15">
        <v>375424</v>
      </c>
      <c r="C1268" t="s">
        <v>245</v>
      </c>
      <c r="D1268" t="s">
        <v>3473</v>
      </c>
      <c r="E1268" t="s">
        <v>3474</v>
      </c>
      <c r="F1268" s="15">
        <v>-6</v>
      </c>
      <c r="G1268" t="s">
        <v>367</v>
      </c>
      <c r="H1268" t="s">
        <v>483</v>
      </c>
      <c r="I1268" t="s">
        <v>73</v>
      </c>
      <c r="J1268">
        <f>VLOOKUP(B1268,自助退!B:F,5,FALSE)</f>
        <v>6</v>
      </c>
      <c r="K1268" s="38" t="str">
        <f t="shared" si="20"/>
        <v/>
      </c>
    </row>
    <row r="1269" spans="1:11" ht="14.25">
      <c r="A1269" s="53">
        <v>42909.68478009259</v>
      </c>
      <c r="B1269" s="15">
        <v>375490</v>
      </c>
      <c r="C1269" t="s">
        <v>3475</v>
      </c>
      <c r="D1269" t="s">
        <v>3476</v>
      </c>
      <c r="E1269" t="s">
        <v>3477</v>
      </c>
      <c r="F1269" s="15">
        <v>-721</v>
      </c>
      <c r="G1269" t="s">
        <v>367</v>
      </c>
      <c r="H1269" t="s">
        <v>508</v>
      </c>
      <c r="I1269" t="s">
        <v>43</v>
      </c>
      <c r="J1269">
        <f>VLOOKUP(B1269,自助退!B:F,5,FALSE)</f>
        <v>721</v>
      </c>
      <c r="K1269" s="38" t="str">
        <f t="shared" si="20"/>
        <v/>
      </c>
    </row>
    <row r="1270" spans="1:11" ht="14.25">
      <c r="A1270" s="53">
        <v>42909.685590277775</v>
      </c>
      <c r="B1270" s="15">
        <v>375520</v>
      </c>
      <c r="C1270" t="s">
        <v>3478</v>
      </c>
      <c r="D1270" t="s">
        <v>3479</v>
      </c>
      <c r="E1270" t="s">
        <v>2591</v>
      </c>
      <c r="F1270" s="15">
        <v>-45</v>
      </c>
      <c r="G1270" t="s">
        <v>367</v>
      </c>
      <c r="H1270" t="s">
        <v>508</v>
      </c>
      <c r="I1270" t="s">
        <v>43</v>
      </c>
      <c r="J1270">
        <f>VLOOKUP(B1270,自助退!B:F,5,FALSE)</f>
        <v>45</v>
      </c>
      <c r="K1270" s="38" t="str">
        <f t="shared" si="20"/>
        <v/>
      </c>
    </row>
    <row r="1271" spans="1:11" ht="14.25">
      <c r="A1271" s="53">
        <v>42909.688472222224</v>
      </c>
      <c r="B1271" s="15">
        <v>375628</v>
      </c>
      <c r="C1271" t="s">
        <v>3480</v>
      </c>
      <c r="D1271" t="s">
        <v>3481</v>
      </c>
      <c r="E1271" t="s">
        <v>3482</v>
      </c>
      <c r="F1271" s="15">
        <v>-192</v>
      </c>
      <c r="G1271" t="s">
        <v>367</v>
      </c>
      <c r="H1271" t="s">
        <v>535</v>
      </c>
      <c r="I1271" t="s">
        <v>43</v>
      </c>
      <c r="J1271">
        <f>VLOOKUP(B1271,自助退!B:F,5,FALSE)</f>
        <v>192</v>
      </c>
      <c r="K1271" s="38" t="str">
        <f t="shared" si="20"/>
        <v/>
      </c>
    </row>
    <row r="1272" spans="1:11" ht="14.25">
      <c r="A1272" s="53">
        <v>42909.694456018522</v>
      </c>
      <c r="B1272" s="15">
        <v>375793</v>
      </c>
      <c r="C1272" t="s">
        <v>3483</v>
      </c>
      <c r="D1272" t="s">
        <v>3484</v>
      </c>
      <c r="E1272" t="s">
        <v>3485</v>
      </c>
      <c r="F1272" s="15">
        <v>-128</v>
      </c>
      <c r="G1272" t="s">
        <v>367</v>
      </c>
      <c r="H1272" t="s">
        <v>497</v>
      </c>
      <c r="I1272" t="s">
        <v>43</v>
      </c>
      <c r="J1272">
        <f>VLOOKUP(B1272,自助退!B:F,5,FALSE)</f>
        <v>128</v>
      </c>
      <c r="K1272" s="38" t="str">
        <f t="shared" si="20"/>
        <v/>
      </c>
    </row>
    <row r="1273" spans="1:11" ht="14.25">
      <c r="A1273" s="53">
        <v>42909.695937500001</v>
      </c>
      <c r="B1273" s="15">
        <v>375860</v>
      </c>
      <c r="C1273" t="s">
        <v>245</v>
      </c>
      <c r="D1273" t="s">
        <v>3486</v>
      </c>
      <c r="E1273" t="s">
        <v>3487</v>
      </c>
      <c r="F1273" s="15">
        <v>-96</v>
      </c>
      <c r="G1273" t="s">
        <v>367</v>
      </c>
      <c r="H1273" t="s">
        <v>279</v>
      </c>
      <c r="I1273" t="s">
        <v>73</v>
      </c>
      <c r="J1273">
        <f>VLOOKUP(B1273,自助退!B:F,5,FALSE)</f>
        <v>96</v>
      </c>
      <c r="K1273" s="38" t="str">
        <f t="shared" si="20"/>
        <v/>
      </c>
    </row>
    <row r="1274" spans="1:11" ht="14.25">
      <c r="A1274" s="53">
        <v>42909.714918981481</v>
      </c>
      <c r="B1274" s="15">
        <v>376339</v>
      </c>
      <c r="C1274" t="s">
        <v>245</v>
      </c>
      <c r="D1274" t="s">
        <v>3488</v>
      </c>
      <c r="E1274" t="s">
        <v>3489</v>
      </c>
      <c r="F1274" s="15">
        <v>-246</v>
      </c>
      <c r="G1274" t="s">
        <v>367</v>
      </c>
      <c r="H1274" t="s">
        <v>62</v>
      </c>
      <c r="I1274" t="s">
        <v>73</v>
      </c>
      <c r="J1274">
        <f>VLOOKUP(B1274,自助退!B:F,5,FALSE)</f>
        <v>246</v>
      </c>
      <c r="K1274" s="38" t="str">
        <f t="shared" si="20"/>
        <v/>
      </c>
    </row>
    <row r="1275" spans="1:11" ht="14.25">
      <c r="A1275" s="53">
        <v>42909.716446759259</v>
      </c>
      <c r="B1275" s="15">
        <v>376373</v>
      </c>
      <c r="C1275" t="s">
        <v>3490</v>
      </c>
      <c r="D1275" t="s">
        <v>3491</v>
      </c>
      <c r="E1275" t="s">
        <v>3492</v>
      </c>
      <c r="F1275" s="15">
        <v>-496</v>
      </c>
      <c r="G1275" t="s">
        <v>367</v>
      </c>
      <c r="H1275" t="s">
        <v>508</v>
      </c>
      <c r="I1275" t="s">
        <v>43</v>
      </c>
      <c r="J1275">
        <f>VLOOKUP(B1275,自助退!B:F,5,FALSE)</f>
        <v>496</v>
      </c>
      <c r="K1275" s="38" t="str">
        <f t="shared" si="20"/>
        <v/>
      </c>
    </row>
    <row r="1276" spans="1:11" ht="14.25">
      <c r="A1276" s="53">
        <v>42909.731817129628</v>
      </c>
      <c r="B1276" s="15">
        <v>376610</v>
      </c>
      <c r="C1276" t="s">
        <v>3493</v>
      </c>
      <c r="D1276" t="s">
        <v>1820</v>
      </c>
      <c r="E1276" t="s">
        <v>1821</v>
      </c>
      <c r="F1276" s="15">
        <v>-4000</v>
      </c>
      <c r="G1276" t="s">
        <v>367</v>
      </c>
      <c r="H1276" t="s">
        <v>436</v>
      </c>
      <c r="I1276" t="s">
        <v>43</v>
      </c>
      <c r="J1276">
        <f>VLOOKUP(B1276,自助退!B:F,5,FALSE)</f>
        <v>4000</v>
      </c>
      <c r="K1276" s="38" t="str">
        <f t="shared" si="20"/>
        <v/>
      </c>
    </row>
    <row r="1277" spans="1:11" ht="14.25">
      <c r="A1277" s="53">
        <v>42909.737430555557</v>
      </c>
      <c r="B1277" s="15">
        <v>376681</v>
      </c>
      <c r="C1277" t="s">
        <v>3494</v>
      </c>
      <c r="D1277" t="s">
        <v>3495</v>
      </c>
      <c r="E1277" t="s">
        <v>3496</v>
      </c>
      <c r="F1277" s="15">
        <v>-317</v>
      </c>
      <c r="G1277" t="s">
        <v>367</v>
      </c>
      <c r="H1277" t="s">
        <v>443</v>
      </c>
      <c r="I1277" t="s">
        <v>43</v>
      </c>
      <c r="J1277">
        <f>VLOOKUP(B1277,自助退!B:F,5,FALSE)</f>
        <v>317</v>
      </c>
      <c r="K1277" s="38" t="str">
        <f t="shared" si="20"/>
        <v/>
      </c>
    </row>
    <row r="1278" spans="1:11" ht="14.25">
      <c r="A1278" s="53">
        <v>42909.742083333331</v>
      </c>
      <c r="B1278" s="15">
        <v>376732</v>
      </c>
      <c r="C1278" t="s">
        <v>3497</v>
      </c>
      <c r="D1278" t="s">
        <v>3498</v>
      </c>
      <c r="E1278" t="s">
        <v>3499</v>
      </c>
      <c r="F1278" s="15">
        <v>-593</v>
      </c>
      <c r="G1278" t="s">
        <v>367</v>
      </c>
      <c r="H1278" t="s">
        <v>947</v>
      </c>
      <c r="I1278" t="s">
        <v>43</v>
      </c>
      <c r="J1278">
        <f>VLOOKUP(B1278,自助退!B:F,5,FALSE)</f>
        <v>593</v>
      </c>
      <c r="K1278" s="38" t="str">
        <f t="shared" si="20"/>
        <v/>
      </c>
    </row>
    <row r="1279" spans="1:11" ht="14.25">
      <c r="A1279" s="53">
        <v>42909.743101851855</v>
      </c>
      <c r="B1279" s="15">
        <v>376740</v>
      </c>
      <c r="C1279" t="s">
        <v>3500</v>
      </c>
      <c r="D1279" t="s">
        <v>3501</v>
      </c>
      <c r="E1279" t="s">
        <v>3502</v>
      </c>
      <c r="F1279" s="15">
        <v>-334</v>
      </c>
      <c r="G1279" t="s">
        <v>367</v>
      </c>
      <c r="H1279" t="s">
        <v>483</v>
      </c>
      <c r="I1279" t="s">
        <v>43</v>
      </c>
      <c r="J1279">
        <f>VLOOKUP(B1279,自助退!B:F,5,FALSE)</f>
        <v>334</v>
      </c>
      <c r="K1279" s="38" t="str">
        <f t="shared" si="20"/>
        <v/>
      </c>
    </row>
    <row r="1280" spans="1:11" ht="14.25">
      <c r="A1280" s="53">
        <v>42909.743564814817</v>
      </c>
      <c r="B1280" s="15">
        <v>376745</v>
      </c>
      <c r="C1280" t="s">
        <v>3503</v>
      </c>
      <c r="D1280" t="s">
        <v>3504</v>
      </c>
      <c r="E1280" t="s">
        <v>3505</v>
      </c>
      <c r="F1280" s="15">
        <v>-686</v>
      </c>
      <c r="G1280" t="s">
        <v>367</v>
      </c>
      <c r="H1280" t="s">
        <v>483</v>
      </c>
      <c r="I1280" t="s">
        <v>43</v>
      </c>
      <c r="J1280">
        <f>VLOOKUP(B1280,自助退!B:F,5,FALSE)</f>
        <v>686</v>
      </c>
      <c r="K1280" s="38" t="str">
        <f t="shared" si="20"/>
        <v/>
      </c>
    </row>
    <row r="1281" spans="1:11" ht="14.25">
      <c r="A1281" s="53">
        <v>42909.755509259259</v>
      </c>
      <c r="B1281" s="15">
        <v>376810</v>
      </c>
      <c r="C1281" t="s">
        <v>3506</v>
      </c>
      <c r="D1281" t="s">
        <v>3507</v>
      </c>
      <c r="E1281" t="s">
        <v>3508</v>
      </c>
      <c r="F1281" s="15">
        <v>-992</v>
      </c>
      <c r="G1281" t="s">
        <v>367</v>
      </c>
      <c r="H1281" t="s">
        <v>299</v>
      </c>
      <c r="I1281" t="s">
        <v>43</v>
      </c>
      <c r="J1281">
        <f>VLOOKUP(B1281,自助退!B:F,5,FALSE)</f>
        <v>992</v>
      </c>
      <c r="K1281" s="38" t="str">
        <f t="shared" si="20"/>
        <v/>
      </c>
    </row>
    <row r="1282" spans="1:11" ht="14.25">
      <c r="A1282" s="53">
        <v>42909.763680555552</v>
      </c>
      <c r="B1282" s="15">
        <v>376859</v>
      </c>
      <c r="C1282" t="s">
        <v>3509</v>
      </c>
      <c r="D1282" t="s">
        <v>3510</v>
      </c>
      <c r="E1282" t="s">
        <v>3511</v>
      </c>
      <c r="F1282" s="15">
        <v>-658</v>
      </c>
      <c r="G1282" t="s">
        <v>367</v>
      </c>
      <c r="H1282" t="s">
        <v>497</v>
      </c>
      <c r="I1282" t="s">
        <v>43</v>
      </c>
      <c r="J1282">
        <f>VLOOKUP(B1282,自助退!B:F,5,FALSE)</f>
        <v>658</v>
      </c>
      <c r="K1282" s="38" t="str">
        <f t="shared" si="20"/>
        <v/>
      </c>
    </row>
    <row r="1283" spans="1:11" ht="14.25">
      <c r="A1283" s="53">
        <v>42909.779745370368</v>
      </c>
      <c r="B1283" s="15">
        <v>376915</v>
      </c>
      <c r="C1283" t="s">
        <v>3512</v>
      </c>
      <c r="D1283" t="s">
        <v>3513</v>
      </c>
      <c r="E1283" t="s">
        <v>3514</v>
      </c>
      <c r="F1283" s="15">
        <v>-448</v>
      </c>
      <c r="G1283" t="s">
        <v>367</v>
      </c>
      <c r="H1283" t="s">
        <v>424</v>
      </c>
      <c r="I1283" t="s">
        <v>43</v>
      </c>
      <c r="J1283">
        <f>VLOOKUP(B1283,自助退!B:F,5,FALSE)</f>
        <v>448</v>
      </c>
      <c r="K1283" s="38" t="str">
        <f t="shared" si="20"/>
        <v/>
      </c>
    </row>
    <row r="1284" spans="1:11" ht="14.25">
      <c r="A1284" s="53">
        <v>42909.78628472222</v>
      </c>
      <c r="B1284" s="15">
        <v>376931</v>
      </c>
      <c r="C1284" t="s">
        <v>3515</v>
      </c>
      <c r="D1284" t="s">
        <v>3516</v>
      </c>
      <c r="E1284" t="s">
        <v>3517</v>
      </c>
      <c r="F1284" s="15">
        <v>-500</v>
      </c>
      <c r="G1284" t="s">
        <v>367</v>
      </c>
      <c r="H1284" t="s">
        <v>508</v>
      </c>
      <c r="I1284" t="s">
        <v>43</v>
      </c>
      <c r="J1284">
        <f>VLOOKUP(B1284,自助退!B:F,5,FALSE)</f>
        <v>500</v>
      </c>
      <c r="K1284" s="38" t="str">
        <f t="shared" si="20"/>
        <v/>
      </c>
    </row>
    <row r="1285" spans="1:11" ht="14.25">
      <c r="A1285" s="53">
        <v>42909.786990740744</v>
      </c>
      <c r="B1285" s="15">
        <v>376936</v>
      </c>
      <c r="C1285" t="s">
        <v>3518</v>
      </c>
      <c r="D1285" t="s">
        <v>3519</v>
      </c>
      <c r="E1285" t="s">
        <v>3520</v>
      </c>
      <c r="F1285" s="15">
        <v>-2000</v>
      </c>
      <c r="G1285" t="s">
        <v>367</v>
      </c>
      <c r="H1285" t="s">
        <v>508</v>
      </c>
      <c r="I1285" t="s">
        <v>43</v>
      </c>
      <c r="J1285">
        <f>VLOOKUP(B1285,自助退!B:F,5,FALSE)</f>
        <v>2000</v>
      </c>
      <c r="K1285" s="38" t="str">
        <f t="shared" si="20"/>
        <v/>
      </c>
    </row>
    <row r="1286" spans="1:11" ht="14.25">
      <c r="A1286" s="53">
        <v>42909.79855324074</v>
      </c>
      <c r="B1286" s="15">
        <v>376963</v>
      </c>
      <c r="C1286" t="s">
        <v>3521</v>
      </c>
      <c r="D1286" t="s">
        <v>3522</v>
      </c>
      <c r="E1286" t="s">
        <v>3523</v>
      </c>
      <c r="F1286" s="15">
        <v>-93</v>
      </c>
      <c r="G1286" t="s">
        <v>367</v>
      </c>
      <c r="H1286" t="s">
        <v>478</v>
      </c>
      <c r="I1286" t="s">
        <v>43</v>
      </c>
      <c r="J1286">
        <f>VLOOKUP(B1286,自助退!B:F,5,FALSE)</f>
        <v>93</v>
      </c>
      <c r="K1286" s="38" t="str">
        <f t="shared" si="20"/>
        <v/>
      </c>
    </row>
    <row r="1287" spans="1:11" ht="14.25">
      <c r="A1287" s="53">
        <v>42909.801782407405</v>
      </c>
      <c r="B1287" s="15">
        <v>376969</v>
      </c>
      <c r="C1287" t="s">
        <v>3524</v>
      </c>
      <c r="D1287" t="s">
        <v>3525</v>
      </c>
      <c r="E1287" t="s">
        <v>3526</v>
      </c>
      <c r="F1287" s="15">
        <v>-100</v>
      </c>
      <c r="G1287" t="s">
        <v>367</v>
      </c>
      <c r="H1287" t="s">
        <v>432</v>
      </c>
      <c r="I1287" t="s">
        <v>43</v>
      </c>
      <c r="J1287">
        <f>VLOOKUP(B1287,自助退!B:F,5,FALSE)</f>
        <v>100</v>
      </c>
      <c r="K1287" s="38" t="str">
        <f t="shared" si="20"/>
        <v/>
      </c>
    </row>
    <row r="1288" spans="1:11" ht="14.25">
      <c r="A1288" s="53">
        <v>42909.812476851854</v>
      </c>
      <c r="B1288" s="15">
        <v>376997</v>
      </c>
      <c r="C1288" t="s">
        <v>3527</v>
      </c>
      <c r="D1288" t="s">
        <v>3528</v>
      </c>
      <c r="E1288" t="s">
        <v>3529</v>
      </c>
      <c r="F1288" s="15">
        <v>-60</v>
      </c>
      <c r="G1288" t="s">
        <v>367</v>
      </c>
      <c r="H1288" t="s">
        <v>436</v>
      </c>
      <c r="I1288" t="s">
        <v>43</v>
      </c>
      <c r="J1288">
        <f>VLOOKUP(B1288,自助退!B:F,5,FALSE)</f>
        <v>60</v>
      </c>
      <c r="K1288" s="38" t="str">
        <f t="shared" si="20"/>
        <v/>
      </c>
    </row>
    <row r="1289" spans="1:11" ht="14.25">
      <c r="A1289" s="53">
        <v>42909.897094907406</v>
      </c>
      <c r="B1289" s="15">
        <v>377209</v>
      </c>
      <c r="C1289" t="s">
        <v>3530</v>
      </c>
      <c r="D1289" t="s">
        <v>3531</v>
      </c>
      <c r="E1289" t="s">
        <v>3532</v>
      </c>
      <c r="F1289" s="15">
        <v>-999</v>
      </c>
      <c r="G1289" t="s">
        <v>367</v>
      </c>
      <c r="H1289" t="s">
        <v>576</v>
      </c>
      <c r="I1289" t="s">
        <v>43</v>
      </c>
      <c r="J1289">
        <f>VLOOKUP(B1289,自助退!B:F,5,FALSE)</f>
        <v>999</v>
      </c>
      <c r="K1289" s="38" t="str">
        <f t="shared" si="20"/>
        <v/>
      </c>
    </row>
    <row r="1290" spans="1:11" ht="14.25">
      <c r="A1290" s="53">
        <v>42909.961770833332</v>
      </c>
      <c r="B1290" s="15">
        <v>377355</v>
      </c>
      <c r="C1290" t="s">
        <v>3533</v>
      </c>
      <c r="D1290" t="s">
        <v>3534</v>
      </c>
      <c r="E1290" t="s">
        <v>3535</v>
      </c>
      <c r="F1290" s="15">
        <v>-384</v>
      </c>
      <c r="G1290" t="s">
        <v>367</v>
      </c>
      <c r="H1290" t="s">
        <v>508</v>
      </c>
      <c r="I1290" t="s">
        <v>43</v>
      </c>
      <c r="J1290">
        <f>VLOOKUP(B1290,自助退!B:F,5,FALSE)</f>
        <v>384</v>
      </c>
      <c r="K1290" s="38" t="str">
        <f t="shared" ref="K1290:K1350" si="21">IF(J1290=F1290*-1,"",1)</f>
        <v/>
      </c>
    </row>
    <row r="1291" spans="1:11" ht="14.25">
      <c r="A1291" s="53">
        <v>42910.235648148147</v>
      </c>
      <c r="B1291" s="15">
        <v>377717</v>
      </c>
      <c r="C1291" t="s">
        <v>3536</v>
      </c>
      <c r="D1291" t="s">
        <v>3537</v>
      </c>
      <c r="E1291" t="s">
        <v>3538</v>
      </c>
      <c r="F1291" s="15">
        <v>-200</v>
      </c>
      <c r="G1291" t="s">
        <v>367</v>
      </c>
      <c r="H1291" t="s">
        <v>71</v>
      </c>
      <c r="I1291" t="s">
        <v>43</v>
      </c>
      <c r="J1291">
        <f>VLOOKUP(B1291,自助退!B:F,5,FALSE)</f>
        <v>200</v>
      </c>
      <c r="K1291" s="38" t="str">
        <f t="shared" si="21"/>
        <v/>
      </c>
    </row>
    <row r="1292" spans="1:11" ht="14.25">
      <c r="A1292" s="53">
        <v>42910.35361111111</v>
      </c>
      <c r="B1292" s="15">
        <v>378421</v>
      </c>
      <c r="C1292" t="s">
        <v>3539</v>
      </c>
      <c r="D1292" t="s">
        <v>3540</v>
      </c>
      <c r="E1292" t="s">
        <v>3541</v>
      </c>
      <c r="F1292" s="15">
        <v>-500</v>
      </c>
      <c r="G1292" t="s">
        <v>367</v>
      </c>
      <c r="H1292" t="s">
        <v>279</v>
      </c>
      <c r="I1292" t="s">
        <v>43</v>
      </c>
      <c r="J1292">
        <f>VLOOKUP(B1292,自助退!B:F,5,FALSE)</f>
        <v>500</v>
      </c>
      <c r="K1292" s="38" t="str">
        <f t="shared" si="21"/>
        <v/>
      </c>
    </row>
    <row r="1293" spans="1:11" ht="14.25">
      <c r="A1293" s="53">
        <v>42910.354884259257</v>
      </c>
      <c r="B1293" s="15">
        <v>378469</v>
      </c>
      <c r="D1293" t="s">
        <v>3542</v>
      </c>
      <c r="E1293" t="s">
        <v>3543</v>
      </c>
      <c r="F1293" s="15">
        <v>-11</v>
      </c>
      <c r="G1293" t="s">
        <v>367</v>
      </c>
      <c r="H1293" t="s">
        <v>1427</v>
      </c>
      <c r="I1293" t="s">
        <v>73</v>
      </c>
      <c r="J1293">
        <f>VLOOKUP(B1293,自助退!B:F,5,FALSE)</f>
        <v>11</v>
      </c>
      <c r="K1293" s="38" t="str">
        <f t="shared" si="21"/>
        <v/>
      </c>
    </row>
    <row r="1294" spans="1:11" ht="14.25">
      <c r="A1294" s="53">
        <v>42910.366018518522</v>
      </c>
      <c r="B1294" s="15">
        <v>378922</v>
      </c>
      <c r="C1294" t="s">
        <v>3544</v>
      </c>
      <c r="D1294" t="s">
        <v>3545</v>
      </c>
      <c r="E1294" t="s">
        <v>3546</v>
      </c>
      <c r="F1294" s="15">
        <v>-500</v>
      </c>
      <c r="G1294" t="s">
        <v>367</v>
      </c>
      <c r="H1294" t="s">
        <v>458</v>
      </c>
      <c r="I1294" t="s">
        <v>43</v>
      </c>
      <c r="J1294">
        <f>VLOOKUP(B1294,自助退!B:F,5,FALSE)</f>
        <v>500</v>
      </c>
      <c r="K1294" s="38" t="str">
        <f t="shared" si="21"/>
        <v/>
      </c>
    </row>
    <row r="1295" spans="1:11" ht="14.25">
      <c r="A1295" s="53">
        <v>42910.367777777778</v>
      </c>
      <c r="B1295" s="15">
        <v>378992</v>
      </c>
      <c r="C1295" t="s">
        <v>3547</v>
      </c>
      <c r="D1295" t="s">
        <v>3548</v>
      </c>
      <c r="E1295" t="s">
        <v>3549</v>
      </c>
      <c r="F1295" s="15">
        <v>-80</v>
      </c>
      <c r="G1295" t="s">
        <v>367</v>
      </c>
      <c r="H1295" t="s">
        <v>424</v>
      </c>
      <c r="I1295" t="s">
        <v>43</v>
      </c>
      <c r="J1295">
        <f>VLOOKUP(B1295,自助退!B:F,5,FALSE)</f>
        <v>80</v>
      </c>
      <c r="K1295" s="38" t="str">
        <f t="shared" si="21"/>
        <v/>
      </c>
    </row>
    <row r="1296" spans="1:11" ht="14.25">
      <c r="A1296" s="53">
        <v>42910.375254629631</v>
      </c>
      <c r="B1296" s="15">
        <v>379250</v>
      </c>
      <c r="C1296" t="s">
        <v>3550</v>
      </c>
      <c r="D1296" t="s">
        <v>3551</v>
      </c>
      <c r="E1296" t="s">
        <v>3552</v>
      </c>
      <c r="F1296" s="15">
        <v>-1544</v>
      </c>
      <c r="G1296" t="s">
        <v>367</v>
      </c>
      <c r="H1296" t="s">
        <v>432</v>
      </c>
      <c r="I1296" t="s">
        <v>43</v>
      </c>
      <c r="J1296">
        <f>VLOOKUP(B1296,自助退!B:F,5,FALSE)</f>
        <v>1544</v>
      </c>
      <c r="K1296" s="38" t="str">
        <f t="shared" si="21"/>
        <v/>
      </c>
    </row>
    <row r="1297" spans="1:11" ht="14.25">
      <c r="A1297" s="53">
        <v>42910.376817129632</v>
      </c>
      <c r="B1297" s="15">
        <v>379336</v>
      </c>
      <c r="C1297" t="s">
        <v>3553</v>
      </c>
      <c r="D1297" t="s">
        <v>3554</v>
      </c>
      <c r="E1297" t="s">
        <v>3555</v>
      </c>
      <c r="F1297" s="15">
        <v>-91</v>
      </c>
      <c r="G1297" t="s">
        <v>367</v>
      </c>
      <c r="H1297" t="s">
        <v>424</v>
      </c>
      <c r="I1297" t="s">
        <v>43</v>
      </c>
      <c r="J1297">
        <f>VLOOKUP(B1297,自助退!B:F,5,FALSE)</f>
        <v>91</v>
      </c>
      <c r="K1297" s="38" t="str">
        <f t="shared" si="21"/>
        <v/>
      </c>
    </row>
    <row r="1298" spans="1:11" ht="14.25">
      <c r="A1298" s="53">
        <v>42910.377743055556</v>
      </c>
      <c r="B1298" s="15">
        <v>379364</v>
      </c>
      <c r="C1298" t="s">
        <v>3556</v>
      </c>
      <c r="D1298" t="s">
        <v>3557</v>
      </c>
      <c r="E1298" t="s">
        <v>3558</v>
      </c>
      <c r="F1298" s="15">
        <v>-996</v>
      </c>
      <c r="G1298" t="s">
        <v>367</v>
      </c>
      <c r="H1298" t="s">
        <v>459</v>
      </c>
      <c r="I1298" t="s">
        <v>43</v>
      </c>
      <c r="J1298">
        <f>VLOOKUP(B1298,自助退!B:F,5,FALSE)</f>
        <v>996</v>
      </c>
      <c r="K1298" s="38" t="str">
        <f t="shared" si="21"/>
        <v/>
      </c>
    </row>
    <row r="1299" spans="1:11" ht="14.25">
      <c r="A1299" s="53">
        <v>42910.39576388889</v>
      </c>
      <c r="B1299" s="15">
        <v>380112</v>
      </c>
      <c r="C1299" t="s">
        <v>3559</v>
      </c>
      <c r="D1299" t="s">
        <v>3560</v>
      </c>
      <c r="E1299" t="s">
        <v>3561</v>
      </c>
      <c r="F1299" s="15">
        <v>-30</v>
      </c>
      <c r="G1299" t="s">
        <v>367</v>
      </c>
      <c r="H1299" t="s">
        <v>452</v>
      </c>
      <c r="I1299" t="s">
        <v>43</v>
      </c>
      <c r="J1299">
        <f>VLOOKUP(B1299,自助退!B:F,5,FALSE)</f>
        <v>30</v>
      </c>
      <c r="K1299" s="38" t="str">
        <f t="shared" si="21"/>
        <v/>
      </c>
    </row>
    <row r="1300" spans="1:11" ht="14.25">
      <c r="A1300" s="53">
        <v>42910.395810185182</v>
      </c>
      <c r="B1300" s="15">
        <v>380116</v>
      </c>
      <c r="C1300" t="s">
        <v>3562</v>
      </c>
      <c r="D1300" t="s">
        <v>345</v>
      </c>
      <c r="E1300" t="s">
        <v>346</v>
      </c>
      <c r="F1300" s="15">
        <v>-970</v>
      </c>
      <c r="G1300" t="s">
        <v>367</v>
      </c>
      <c r="H1300" t="s">
        <v>1642</v>
      </c>
      <c r="I1300" t="s">
        <v>43</v>
      </c>
      <c r="J1300">
        <f>VLOOKUP(B1300,自助退!B:F,5,FALSE)</f>
        <v>970</v>
      </c>
      <c r="K1300" s="38" t="str">
        <f t="shared" si="21"/>
        <v/>
      </c>
    </row>
    <row r="1301" spans="1:11" ht="14.25">
      <c r="A1301" s="53">
        <v>42910.399108796293</v>
      </c>
      <c r="B1301" s="15">
        <v>380254</v>
      </c>
      <c r="C1301" t="s">
        <v>3563</v>
      </c>
      <c r="D1301" t="s">
        <v>1297</v>
      </c>
      <c r="E1301" t="s">
        <v>1298</v>
      </c>
      <c r="F1301" s="15">
        <v>-1800</v>
      </c>
      <c r="G1301" t="s">
        <v>367</v>
      </c>
      <c r="H1301" t="s">
        <v>429</v>
      </c>
      <c r="I1301" t="s">
        <v>43</v>
      </c>
      <c r="J1301">
        <f>VLOOKUP(B1301,自助退!B:F,5,FALSE)</f>
        <v>1800</v>
      </c>
      <c r="K1301" s="38" t="str">
        <f t="shared" si="21"/>
        <v/>
      </c>
    </row>
    <row r="1302" spans="1:11" ht="14.25">
      <c r="A1302" s="53">
        <v>42910.399756944447</v>
      </c>
      <c r="B1302" s="15">
        <v>380278</v>
      </c>
      <c r="C1302" t="s">
        <v>3564</v>
      </c>
      <c r="D1302" t="s">
        <v>1299</v>
      </c>
      <c r="E1302" t="s">
        <v>1300</v>
      </c>
      <c r="F1302" s="15">
        <v>-1234</v>
      </c>
      <c r="G1302" t="s">
        <v>367</v>
      </c>
      <c r="H1302" t="s">
        <v>429</v>
      </c>
      <c r="I1302" t="s">
        <v>43</v>
      </c>
      <c r="J1302">
        <f>VLOOKUP(B1302,自助退!B:F,5,FALSE)</f>
        <v>1234</v>
      </c>
      <c r="K1302" s="38" t="str">
        <f t="shared" si="21"/>
        <v/>
      </c>
    </row>
    <row r="1303" spans="1:11" ht="14.25">
      <c r="A1303" s="53">
        <v>42910.402557870373</v>
      </c>
      <c r="B1303" s="15">
        <v>380374</v>
      </c>
      <c r="C1303" t="s">
        <v>3565</v>
      </c>
      <c r="D1303" t="s">
        <v>3566</v>
      </c>
      <c r="E1303" t="s">
        <v>3567</v>
      </c>
      <c r="F1303" s="15">
        <v>-439</v>
      </c>
      <c r="G1303" t="s">
        <v>367</v>
      </c>
      <c r="H1303" t="s">
        <v>653</v>
      </c>
      <c r="I1303" t="s">
        <v>43</v>
      </c>
      <c r="J1303">
        <f>VLOOKUP(B1303,自助退!B:F,5,FALSE)</f>
        <v>439</v>
      </c>
      <c r="K1303" s="38" t="str">
        <f t="shared" si="21"/>
        <v/>
      </c>
    </row>
    <row r="1304" spans="1:11" ht="14.25">
      <c r="A1304" s="53">
        <v>42910.418854166666</v>
      </c>
      <c r="B1304" s="15">
        <v>380999</v>
      </c>
      <c r="C1304" t="s">
        <v>3568</v>
      </c>
      <c r="D1304" t="s">
        <v>2974</v>
      </c>
      <c r="E1304" t="s">
        <v>2975</v>
      </c>
      <c r="F1304" s="15">
        <v>-500</v>
      </c>
      <c r="G1304" t="s">
        <v>367</v>
      </c>
      <c r="H1304" t="s">
        <v>432</v>
      </c>
      <c r="I1304" t="s">
        <v>43</v>
      </c>
      <c r="J1304">
        <f>VLOOKUP(B1304,自助退!B:F,5,FALSE)</f>
        <v>500</v>
      </c>
      <c r="K1304" s="38" t="str">
        <f t="shared" si="21"/>
        <v/>
      </c>
    </row>
    <row r="1305" spans="1:11" ht="14.25">
      <c r="A1305" s="53">
        <v>42910.431180555555</v>
      </c>
      <c r="B1305" s="15">
        <v>381451</v>
      </c>
      <c r="C1305" t="s">
        <v>3569</v>
      </c>
      <c r="D1305" t="s">
        <v>3570</v>
      </c>
      <c r="E1305" t="s">
        <v>3571</v>
      </c>
      <c r="F1305" s="15">
        <v>-5</v>
      </c>
      <c r="G1305" t="s">
        <v>367</v>
      </c>
      <c r="H1305" t="s">
        <v>486</v>
      </c>
      <c r="I1305" t="s">
        <v>43</v>
      </c>
      <c r="J1305">
        <f>VLOOKUP(B1305,自助退!B:F,5,FALSE)</f>
        <v>5</v>
      </c>
      <c r="K1305" s="38" t="str">
        <f t="shared" si="21"/>
        <v/>
      </c>
    </row>
    <row r="1306" spans="1:11" ht="14.25">
      <c r="A1306" s="53">
        <v>42910.43550925926</v>
      </c>
      <c r="B1306" s="15">
        <v>381592</v>
      </c>
      <c r="C1306" t="s">
        <v>3572</v>
      </c>
      <c r="D1306" t="s">
        <v>3573</v>
      </c>
      <c r="E1306" t="s">
        <v>3574</v>
      </c>
      <c r="F1306" s="15">
        <v>-271</v>
      </c>
      <c r="G1306" t="s">
        <v>367</v>
      </c>
      <c r="H1306" t="s">
        <v>448</v>
      </c>
      <c r="I1306" t="s">
        <v>43</v>
      </c>
      <c r="J1306">
        <f>VLOOKUP(B1306,自助退!B:F,5,FALSE)</f>
        <v>271</v>
      </c>
      <c r="K1306" s="38" t="str">
        <f t="shared" si="21"/>
        <v/>
      </c>
    </row>
    <row r="1307" spans="1:11" ht="14.25">
      <c r="A1307" s="53">
        <v>42910.438078703701</v>
      </c>
      <c r="B1307" s="15">
        <v>381698</v>
      </c>
      <c r="C1307" t="s">
        <v>3575</v>
      </c>
      <c r="D1307" t="s">
        <v>3576</v>
      </c>
      <c r="E1307" t="s">
        <v>3577</v>
      </c>
      <c r="F1307" s="15">
        <v>-367</v>
      </c>
      <c r="G1307" t="s">
        <v>367</v>
      </c>
      <c r="H1307" t="s">
        <v>497</v>
      </c>
      <c r="I1307" t="s">
        <v>43</v>
      </c>
      <c r="J1307">
        <f>VLOOKUP(B1307,自助退!B:F,5,FALSE)</f>
        <v>367</v>
      </c>
      <c r="K1307" s="38" t="str">
        <f t="shared" si="21"/>
        <v/>
      </c>
    </row>
    <row r="1308" spans="1:11" ht="14.25">
      <c r="A1308" s="53">
        <v>42910.438668981478</v>
      </c>
      <c r="B1308" s="15">
        <v>381714</v>
      </c>
      <c r="C1308" t="s">
        <v>3578</v>
      </c>
      <c r="D1308" t="s">
        <v>3579</v>
      </c>
      <c r="E1308" t="s">
        <v>3580</v>
      </c>
      <c r="F1308" s="15">
        <v>-150</v>
      </c>
      <c r="G1308" t="s">
        <v>367</v>
      </c>
      <c r="H1308" t="s">
        <v>483</v>
      </c>
      <c r="I1308" t="s">
        <v>43</v>
      </c>
      <c r="J1308">
        <f>VLOOKUP(B1308,自助退!B:F,5,FALSE)</f>
        <v>150</v>
      </c>
      <c r="K1308" s="38" t="str">
        <f t="shared" si="21"/>
        <v/>
      </c>
    </row>
    <row r="1309" spans="1:11" ht="14.25">
      <c r="A1309" s="53">
        <v>42910.439722222225</v>
      </c>
      <c r="B1309" s="15">
        <v>381759</v>
      </c>
      <c r="C1309" t="s">
        <v>3581</v>
      </c>
      <c r="D1309" t="s">
        <v>3582</v>
      </c>
      <c r="E1309" t="s">
        <v>3583</v>
      </c>
      <c r="F1309" s="15">
        <v>-700</v>
      </c>
      <c r="G1309" t="s">
        <v>367</v>
      </c>
      <c r="H1309" t="s">
        <v>508</v>
      </c>
      <c r="I1309" t="s">
        <v>43</v>
      </c>
      <c r="J1309">
        <f>VLOOKUP(B1309,自助退!B:F,5,FALSE)</f>
        <v>700</v>
      </c>
      <c r="K1309" s="38" t="str">
        <f t="shared" si="21"/>
        <v/>
      </c>
    </row>
    <row r="1310" spans="1:11" ht="14.25">
      <c r="A1310" s="53">
        <v>42910.442731481482</v>
      </c>
      <c r="B1310" s="15">
        <v>381842</v>
      </c>
      <c r="D1310" t="s">
        <v>3584</v>
      </c>
      <c r="E1310" t="s">
        <v>3585</v>
      </c>
      <c r="F1310" s="15">
        <v>-500</v>
      </c>
      <c r="G1310" t="s">
        <v>367</v>
      </c>
      <c r="H1310" t="s">
        <v>478</v>
      </c>
      <c r="I1310" t="s">
        <v>73</v>
      </c>
      <c r="J1310">
        <f>VLOOKUP(B1310,自助退!B:F,5,FALSE)</f>
        <v>500</v>
      </c>
      <c r="K1310" s="38" t="str">
        <f t="shared" si="21"/>
        <v/>
      </c>
    </row>
    <row r="1311" spans="1:11" ht="14.25">
      <c r="A1311" s="53">
        <v>42910.455439814818</v>
      </c>
      <c r="B1311" s="15">
        <v>382254</v>
      </c>
      <c r="C1311" t="s">
        <v>3586</v>
      </c>
      <c r="D1311" t="s">
        <v>3587</v>
      </c>
      <c r="E1311" t="s">
        <v>3588</v>
      </c>
      <c r="F1311" s="15">
        <v>-913</v>
      </c>
      <c r="G1311" t="s">
        <v>367</v>
      </c>
      <c r="H1311" t="s">
        <v>443</v>
      </c>
      <c r="I1311" t="s">
        <v>43</v>
      </c>
      <c r="J1311">
        <f>VLOOKUP(B1311,自助退!B:F,5,FALSE)</f>
        <v>913</v>
      </c>
      <c r="K1311" s="38" t="str">
        <f t="shared" si="21"/>
        <v/>
      </c>
    </row>
    <row r="1312" spans="1:11" ht="14.25">
      <c r="A1312" s="53">
        <v>42910.458090277774</v>
      </c>
      <c r="B1312" s="15">
        <v>382337</v>
      </c>
      <c r="C1312" t="s">
        <v>3589</v>
      </c>
      <c r="D1312" t="s">
        <v>3590</v>
      </c>
      <c r="E1312" t="s">
        <v>3591</v>
      </c>
      <c r="F1312" s="15">
        <v>-80</v>
      </c>
      <c r="G1312" t="s">
        <v>367</v>
      </c>
      <c r="H1312" t="s">
        <v>279</v>
      </c>
      <c r="I1312" t="s">
        <v>43</v>
      </c>
      <c r="J1312">
        <f>VLOOKUP(B1312,自助退!B:F,5,FALSE)</f>
        <v>80</v>
      </c>
      <c r="K1312" s="38" t="str">
        <f t="shared" si="21"/>
        <v/>
      </c>
    </row>
    <row r="1313" spans="1:11" ht="14.25">
      <c r="A1313" s="53">
        <v>42910.458738425928</v>
      </c>
      <c r="B1313" s="15">
        <v>382362</v>
      </c>
      <c r="C1313" t="s">
        <v>3592</v>
      </c>
      <c r="D1313" t="s">
        <v>3593</v>
      </c>
      <c r="E1313" t="s">
        <v>3594</v>
      </c>
      <c r="F1313" s="15">
        <v>-96</v>
      </c>
      <c r="G1313" t="s">
        <v>367</v>
      </c>
      <c r="H1313" t="s">
        <v>422</v>
      </c>
      <c r="I1313" t="s">
        <v>43</v>
      </c>
      <c r="J1313">
        <f>VLOOKUP(B1313,自助退!B:F,5,FALSE)</f>
        <v>96</v>
      </c>
      <c r="K1313" s="38" t="str">
        <f t="shared" si="21"/>
        <v/>
      </c>
    </row>
    <row r="1314" spans="1:11" ht="14.25">
      <c r="A1314" s="53">
        <v>42910.46025462963</v>
      </c>
      <c r="B1314" s="15">
        <v>382415</v>
      </c>
      <c r="C1314" t="s">
        <v>3595</v>
      </c>
      <c r="D1314" t="s">
        <v>3283</v>
      </c>
      <c r="E1314" t="s">
        <v>3284</v>
      </c>
      <c r="F1314" s="15">
        <v>-10</v>
      </c>
      <c r="G1314" t="s">
        <v>367</v>
      </c>
      <c r="H1314" t="s">
        <v>424</v>
      </c>
      <c r="I1314" t="s">
        <v>43</v>
      </c>
      <c r="J1314">
        <f>VLOOKUP(B1314,自助退!B:F,5,FALSE)</f>
        <v>10</v>
      </c>
      <c r="K1314" s="38" t="str">
        <f t="shared" si="21"/>
        <v/>
      </c>
    </row>
    <row r="1315" spans="1:11" ht="14.25">
      <c r="A1315" s="53">
        <v>42910.462118055555</v>
      </c>
      <c r="B1315" s="15">
        <v>382465</v>
      </c>
      <c r="C1315" t="s">
        <v>3596</v>
      </c>
      <c r="D1315" t="s">
        <v>3597</v>
      </c>
      <c r="E1315" t="s">
        <v>3598</v>
      </c>
      <c r="F1315" s="15">
        <v>-2300</v>
      </c>
      <c r="G1315" t="s">
        <v>367</v>
      </c>
      <c r="H1315" t="s">
        <v>452</v>
      </c>
      <c r="I1315" t="s">
        <v>43</v>
      </c>
      <c r="J1315">
        <f>VLOOKUP(B1315,自助退!B:F,5,FALSE)</f>
        <v>2300</v>
      </c>
      <c r="K1315" s="38" t="str">
        <f t="shared" si="21"/>
        <v/>
      </c>
    </row>
    <row r="1316" spans="1:11" ht="14.25">
      <c r="A1316" s="53">
        <v>42910.477951388886</v>
      </c>
      <c r="B1316" s="15">
        <v>382883</v>
      </c>
      <c r="C1316" t="s">
        <v>3599</v>
      </c>
      <c r="D1316" t="s">
        <v>3600</v>
      </c>
      <c r="E1316" t="s">
        <v>3601</v>
      </c>
      <c r="F1316" s="15">
        <v>-100</v>
      </c>
      <c r="G1316" t="s">
        <v>367</v>
      </c>
      <c r="H1316" t="s">
        <v>633</v>
      </c>
      <c r="I1316" t="s">
        <v>43</v>
      </c>
      <c r="J1316">
        <f>VLOOKUP(B1316,自助退!B:F,5,FALSE)</f>
        <v>100</v>
      </c>
      <c r="K1316" s="38" t="str">
        <f t="shared" si="21"/>
        <v/>
      </c>
    </row>
    <row r="1317" spans="1:11" ht="14.25">
      <c r="A1317" s="53">
        <v>42910.478090277778</v>
      </c>
      <c r="B1317" s="15">
        <v>382891</v>
      </c>
      <c r="C1317" t="s">
        <v>3602</v>
      </c>
      <c r="D1317" t="s">
        <v>3603</v>
      </c>
      <c r="E1317" t="s">
        <v>3604</v>
      </c>
      <c r="F1317" s="15">
        <v>-1870</v>
      </c>
      <c r="G1317" t="s">
        <v>367</v>
      </c>
      <c r="H1317" t="s">
        <v>483</v>
      </c>
      <c r="I1317" t="s">
        <v>43</v>
      </c>
      <c r="J1317">
        <f>VLOOKUP(B1317,自助退!B:F,5,FALSE)</f>
        <v>1870</v>
      </c>
      <c r="K1317" s="38" t="str">
        <f t="shared" si="21"/>
        <v/>
      </c>
    </row>
    <row r="1318" spans="1:11" ht="14.25">
      <c r="A1318" s="53">
        <v>42910.484814814816</v>
      </c>
      <c r="B1318" s="15">
        <v>383035</v>
      </c>
      <c r="C1318" t="s">
        <v>3605</v>
      </c>
      <c r="D1318" t="s">
        <v>3606</v>
      </c>
      <c r="E1318" t="s">
        <v>3607</v>
      </c>
      <c r="F1318" s="15">
        <v>-6000</v>
      </c>
      <c r="G1318" t="s">
        <v>367</v>
      </c>
      <c r="H1318" t="s">
        <v>508</v>
      </c>
      <c r="I1318" t="s">
        <v>43</v>
      </c>
      <c r="J1318">
        <f>VLOOKUP(B1318,自助退!B:F,5,FALSE)</f>
        <v>6000</v>
      </c>
      <c r="K1318" s="38" t="str">
        <f t="shared" si="21"/>
        <v/>
      </c>
    </row>
    <row r="1319" spans="1:11" ht="14.25">
      <c r="A1319" s="53">
        <v>42910.492025462961</v>
      </c>
      <c r="B1319" s="15">
        <v>383171</v>
      </c>
      <c r="C1319" t="s">
        <v>3608</v>
      </c>
      <c r="D1319" t="s">
        <v>3609</v>
      </c>
      <c r="E1319" t="s">
        <v>3610</v>
      </c>
      <c r="F1319" s="15">
        <v>-70</v>
      </c>
      <c r="G1319" t="s">
        <v>367</v>
      </c>
      <c r="H1319" t="s">
        <v>443</v>
      </c>
      <c r="I1319" t="s">
        <v>43</v>
      </c>
      <c r="J1319">
        <f>VLOOKUP(B1319,自助退!B:F,5,FALSE)</f>
        <v>70</v>
      </c>
      <c r="K1319" s="38" t="str">
        <f t="shared" si="21"/>
        <v/>
      </c>
    </row>
    <row r="1320" spans="1:11" ht="14.25">
      <c r="A1320" s="53">
        <v>42910.492407407408</v>
      </c>
      <c r="B1320" s="15">
        <v>383175</v>
      </c>
      <c r="C1320" t="s">
        <v>3611</v>
      </c>
      <c r="D1320" t="s">
        <v>3609</v>
      </c>
      <c r="E1320" t="s">
        <v>3610</v>
      </c>
      <c r="F1320" s="15">
        <v>-400</v>
      </c>
      <c r="G1320" t="s">
        <v>367</v>
      </c>
      <c r="H1320" t="s">
        <v>443</v>
      </c>
      <c r="I1320" t="s">
        <v>43</v>
      </c>
      <c r="J1320">
        <f>VLOOKUP(B1320,自助退!B:F,5,FALSE)</f>
        <v>400</v>
      </c>
      <c r="K1320" s="38" t="str">
        <f t="shared" si="21"/>
        <v/>
      </c>
    </row>
    <row r="1321" spans="1:11" ht="14.25">
      <c r="A1321" s="53">
        <v>42910.516446759262</v>
      </c>
      <c r="B1321" s="15">
        <v>383490</v>
      </c>
      <c r="C1321" t="s">
        <v>3612</v>
      </c>
      <c r="D1321" t="s">
        <v>1360</v>
      </c>
      <c r="E1321" t="s">
        <v>1361</v>
      </c>
      <c r="F1321" s="15">
        <v>-1000</v>
      </c>
      <c r="G1321" t="s">
        <v>367</v>
      </c>
      <c r="H1321" t="s">
        <v>57</v>
      </c>
      <c r="I1321" t="s">
        <v>43</v>
      </c>
      <c r="J1321">
        <f>VLOOKUP(B1321,自助退!B:F,5,FALSE)</f>
        <v>1000</v>
      </c>
      <c r="K1321" s="38" t="str">
        <f t="shared" si="21"/>
        <v/>
      </c>
    </row>
    <row r="1322" spans="1:11" ht="14.25">
      <c r="A1322" s="53">
        <v>42910.51703703704</v>
      </c>
      <c r="B1322" s="15">
        <v>383494</v>
      </c>
      <c r="C1322" t="s">
        <v>3613</v>
      </c>
      <c r="D1322" t="s">
        <v>1360</v>
      </c>
      <c r="E1322" t="s">
        <v>1361</v>
      </c>
      <c r="F1322" s="15">
        <v>-500</v>
      </c>
      <c r="G1322" t="s">
        <v>367</v>
      </c>
      <c r="H1322" t="s">
        <v>57</v>
      </c>
      <c r="I1322" t="s">
        <v>43</v>
      </c>
      <c r="J1322">
        <f>VLOOKUP(B1322,自助退!B:F,5,FALSE)</f>
        <v>500</v>
      </c>
      <c r="K1322" s="38" t="str">
        <f t="shared" si="21"/>
        <v/>
      </c>
    </row>
    <row r="1323" spans="1:11" ht="14.25">
      <c r="A1323" s="53">
        <v>42910.524386574078</v>
      </c>
      <c r="B1323" s="15">
        <v>383569</v>
      </c>
      <c r="C1323" t="s">
        <v>3614</v>
      </c>
      <c r="D1323" t="s">
        <v>3615</v>
      </c>
      <c r="E1323" t="s">
        <v>3616</v>
      </c>
      <c r="F1323" s="15">
        <v>-394</v>
      </c>
      <c r="G1323" t="s">
        <v>367</v>
      </c>
      <c r="H1323" t="s">
        <v>61</v>
      </c>
      <c r="I1323" t="s">
        <v>43</v>
      </c>
      <c r="J1323">
        <f>VLOOKUP(B1323,自助退!B:F,5,FALSE)</f>
        <v>394</v>
      </c>
      <c r="K1323" s="38" t="str">
        <f t="shared" si="21"/>
        <v/>
      </c>
    </row>
    <row r="1324" spans="1:11" ht="14.25">
      <c r="A1324" s="53">
        <v>42910.613055555557</v>
      </c>
      <c r="B1324" s="15">
        <v>384264</v>
      </c>
      <c r="C1324" t="s">
        <v>3617</v>
      </c>
      <c r="D1324" t="s">
        <v>3618</v>
      </c>
      <c r="E1324" t="s">
        <v>3619</v>
      </c>
      <c r="F1324" s="15">
        <v>-1763</v>
      </c>
      <c r="G1324" t="s">
        <v>367</v>
      </c>
      <c r="H1324" t="s">
        <v>1642</v>
      </c>
      <c r="I1324" t="s">
        <v>43</v>
      </c>
      <c r="J1324">
        <f>VLOOKUP(B1324,自助退!B:F,5,FALSE)</f>
        <v>1763</v>
      </c>
      <c r="K1324" s="38" t="str">
        <f t="shared" si="21"/>
        <v/>
      </c>
    </row>
    <row r="1325" spans="1:11" ht="14.25">
      <c r="A1325" s="53">
        <v>42910.617175925923</v>
      </c>
      <c r="B1325" s="15">
        <v>384345</v>
      </c>
      <c r="D1325" t="s">
        <v>3620</v>
      </c>
      <c r="E1325" t="s">
        <v>3621</v>
      </c>
      <c r="F1325" s="15">
        <v>-1250</v>
      </c>
      <c r="G1325" t="s">
        <v>367</v>
      </c>
      <c r="H1325" t="s">
        <v>497</v>
      </c>
      <c r="I1325" t="s">
        <v>73</v>
      </c>
      <c r="J1325">
        <f>VLOOKUP(B1325,自助退!B:F,5,FALSE)</f>
        <v>1250</v>
      </c>
      <c r="K1325" s="38" t="str">
        <f t="shared" si="21"/>
        <v/>
      </c>
    </row>
    <row r="1326" spans="1:11" ht="14.25">
      <c r="A1326" s="53">
        <v>42910.617743055554</v>
      </c>
      <c r="B1326" s="15">
        <v>384353</v>
      </c>
      <c r="C1326" t="s">
        <v>3622</v>
      </c>
      <c r="D1326" t="s">
        <v>3623</v>
      </c>
      <c r="E1326" t="s">
        <v>3624</v>
      </c>
      <c r="F1326" s="15">
        <v>-500</v>
      </c>
      <c r="G1326" t="s">
        <v>367</v>
      </c>
      <c r="H1326" t="s">
        <v>562</v>
      </c>
      <c r="I1326" t="s">
        <v>43</v>
      </c>
      <c r="J1326">
        <f>VLOOKUP(B1326,自助退!B:F,5,FALSE)</f>
        <v>500</v>
      </c>
      <c r="K1326" s="38" t="str">
        <f t="shared" si="21"/>
        <v/>
      </c>
    </row>
    <row r="1327" spans="1:11" ht="14.25">
      <c r="A1327" s="53">
        <v>42910.620428240742</v>
      </c>
      <c r="B1327" s="15">
        <v>384400</v>
      </c>
      <c r="C1327" t="s">
        <v>3625</v>
      </c>
      <c r="D1327" t="s">
        <v>3626</v>
      </c>
      <c r="E1327" t="s">
        <v>3627</v>
      </c>
      <c r="F1327" s="15">
        <v>-500</v>
      </c>
      <c r="G1327" t="s">
        <v>367</v>
      </c>
      <c r="H1327" t="s">
        <v>452</v>
      </c>
      <c r="I1327" t="s">
        <v>43</v>
      </c>
      <c r="J1327">
        <f>VLOOKUP(B1327,自助退!B:F,5,FALSE)</f>
        <v>500</v>
      </c>
      <c r="K1327" s="38" t="str">
        <f t="shared" si="21"/>
        <v/>
      </c>
    </row>
    <row r="1328" spans="1:11" ht="14.25">
      <c r="A1328" s="53">
        <v>42910.634826388887</v>
      </c>
      <c r="B1328" s="15">
        <v>384659</v>
      </c>
      <c r="C1328" t="s">
        <v>3628</v>
      </c>
      <c r="D1328" t="s">
        <v>3629</v>
      </c>
      <c r="E1328" t="s">
        <v>3630</v>
      </c>
      <c r="F1328" s="15">
        <v>-105</v>
      </c>
      <c r="G1328" t="s">
        <v>367</v>
      </c>
      <c r="H1328" t="s">
        <v>443</v>
      </c>
      <c r="I1328" t="s">
        <v>43</v>
      </c>
      <c r="J1328">
        <f>VLOOKUP(B1328,自助退!B:F,5,FALSE)</f>
        <v>105</v>
      </c>
      <c r="K1328" s="38" t="str">
        <f t="shared" si="21"/>
        <v/>
      </c>
    </row>
    <row r="1329" spans="1:11" ht="14.25">
      <c r="A1329" s="53">
        <v>42910.640833333331</v>
      </c>
      <c r="B1329" s="15">
        <v>384767</v>
      </c>
      <c r="C1329" t="s">
        <v>3631</v>
      </c>
      <c r="D1329" t="s">
        <v>3632</v>
      </c>
      <c r="E1329" t="s">
        <v>3633</v>
      </c>
      <c r="F1329" s="15">
        <v>-412</v>
      </c>
      <c r="G1329" t="s">
        <v>367</v>
      </c>
      <c r="H1329" t="s">
        <v>508</v>
      </c>
      <c r="I1329" t="s">
        <v>43</v>
      </c>
      <c r="J1329">
        <f>VLOOKUP(B1329,自助退!B:F,5,FALSE)</f>
        <v>412</v>
      </c>
      <c r="K1329" s="38" t="str">
        <f t="shared" si="21"/>
        <v/>
      </c>
    </row>
    <row r="1330" spans="1:11" ht="14.25">
      <c r="A1330" s="53">
        <v>42910.641608796293</v>
      </c>
      <c r="B1330" s="15">
        <v>384780</v>
      </c>
      <c r="C1330" t="s">
        <v>3634</v>
      </c>
      <c r="D1330" t="s">
        <v>3635</v>
      </c>
      <c r="E1330" t="s">
        <v>3523</v>
      </c>
      <c r="F1330" s="15">
        <v>-319</v>
      </c>
      <c r="G1330" t="s">
        <v>367</v>
      </c>
      <c r="H1330" t="s">
        <v>576</v>
      </c>
      <c r="I1330" t="s">
        <v>43</v>
      </c>
      <c r="J1330">
        <f>VLOOKUP(B1330,自助退!B:F,5,FALSE)</f>
        <v>319</v>
      </c>
      <c r="K1330" s="38" t="str">
        <f t="shared" si="21"/>
        <v/>
      </c>
    </row>
    <row r="1331" spans="1:11" ht="14.25">
      <c r="A1331" s="53">
        <v>42910.641956018517</v>
      </c>
      <c r="B1331" s="15">
        <v>384786</v>
      </c>
      <c r="C1331" t="s">
        <v>3636</v>
      </c>
      <c r="D1331" t="s">
        <v>3637</v>
      </c>
      <c r="E1331" t="s">
        <v>3638</v>
      </c>
      <c r="F1331" s="15">
        <v>-290</v>
      </c>
      <c r="G1331" t="s">
        <v>367</v>
      </c>
      <c r="H1331" t="s">
        <v>299</v>
      </c>
      <c r="I1331" t="s">
        <v>43</v>
      </c>
      <c r="J1331">
        <f>VLOOKUP(B1331,自助退!B:F,5,FALSE)</f>
        <v>290</v>
      </c>
      <c r="K1331" s="38" t="str">
        <f t="shared" si="21"/>
        <v/>
      </c>
    </row>
    <row r="1332" spans="1:11" ht="14.25">
      <c r="A1332" s="53">
        <v>42910.643113425926</v>
      </c>
      <c r="B1332" s="15">
        <v>384800</v>
      </c>
      <c r="C1332" t="s">
        <v>3639</v>
      </c>
      <c r="D1332" t="s">
        <v>3640</v>
      </c>
      <c r="E1332" t="s">
        <v>3641</v>
      </c>
      <c r="F1332" s="15">
        <v>-900</v>
      </c>
      <c r="G1332" t="s">
        <v>367</v>
      </c>
      <c r="H1332" t="s">
        <v>576</v>
      </c>
      <c r="I1332" t="s">
        <v>43</v>
      </c>
      <c r="J1332">
        <f>VLOOKUP(B1332,自助退!B:F,5,FALSE)</f>
        <v>900</v>
      </c>
      <c r="K1332" s="38" t="str">
        <f t="shared" si="21"/>
        <v/>
      </c>
    </row>
    <row r="1333" spans="1:11" ht="14.25">
      <c r="A1333" s="53">
        <v>42910.65997685185</v>
      </c>
      <c r="B1333" s="15">
        <v>385043</v>
      </c>
      <c r="C1333" t="s">
        <v>3642</v>
      </c>
      <c r="D1333" t="s">
        <v>3643</v>
      </c>
      <c r="E1333" t="s">
        <v>3644</v>
      </c>
      <c r="F1333" s="15">
        <v>-344</v>
      </c>
      <c r="G1333" t="s">
        <v>367</v>
      </c>
      <c r="H1333" t="s">
        <v>459</v>
      </c>
      <c r="I1333" t="s">
        <v>43</v>
      </c>
      <c r="J1333">
        <f>VLOOKUP(B1333,自助退!B:F,5,FALSE)</f>
        <v>344</v>
      </c>
      <c r="K1333" s="38" t="str">
        <f t="shared" si="21"/>
        <v/>
      </c>
    </row>
    <row r="1334" spans="1:11" ht="14.25">
      <c r="A1334" s="53">
        <v>42910.682974537034</v>
      </c>
      <c r="B1334" s="15">
        <v>385363</v>
      </c>
      <c r="C1334" t="s">
        <v>3645</v>
      </c>
      <c r="D1334" t="s">
        <v>3646</v>
      </c>
      <c r="E1334" t="s">
        <v>3647</v>
      </c>
      <c r="F1334" s="15">
        <v>-200</v>
      </c>
      <c r="G1334" t="s">
        <v>367</v>
      </c>
      <c r="H1334" t="s">
        <v>486</v>
      </c>
      <c r="I1334" t="s">
        <v>43</v>
      </c>
      <c r="J1334">
        <f>VLOOKUP(B1334,自助退!B:F,5,FALSE)</f>
        <v>200</v>
      </c>
      <c r="K1334" s="38" t="str">
        <f t="shared" si="21"/>
        <v/>
      </c>
    </row>
    <row r="1335" spans="1:11" ht="14.25">
      <c r="A1335" s="53">
        <v>42910.691678240742</v>
      </c>
      <c r="B1335" s="15">
        <v>385481</v>
      </c>
      <c r="C1335" t="s">
        <v>3648</v>
      </c>
      <c r="D1335" t="s">
        <v>3649</v>
      </c>
      <c r="E1335" t="s">
        <v>3650</v>
      </c>
      <c r="F1335" s="15">
        <v>-63</v>
      </c>
      <c r="G1335" t="s">
        <v>367</v>
      </c>
      <c r="H1335" t="s">
        <v>469</v>
      </c>
      <c r="I1335" t="s">
        <v>43</v>
      </c>
      <c r="J1335">
        <f>VLOOKUP(B1335,自助退!B:F,5,FALSE)</f>
        <v>63</v>
      </c>
      <c r="K1335" s="38" t="str">
        <f t="shared" si="21"/>
        <v/>
      </c>
    </row>
    <row r="1336" spans="1:11" ht="14.25">
      <c r="A1336" s="53">
        <v>42910.702141203707</v>
      </c>
      <c r="B1336" s="15">
        <v>385595</v>
      </c>
      <c r="C1336" t="s">
        <v>245</v>
      </c>
      <c r="D1336" t="s">
        <v>3651</v>
      </c>
      <c r="E1336" t="s">
        <v>3652</v>
      </c>
      <c r="F1336" s="15">
        <v>-523</v>
      </c>
      <c r="G1336" t="s">
        <v>367</v>
      </c>
      <c r="H1336" t="s">
        <v>443</v>
      </c>
      <c r="I1336" t="s">
        <v>73</v>
      </c>
      <c r="J1336">
        <f>VLOOKUP(B1336,自助退!B:F,5,FALSE)</f>
        <v>523</v>
      </c>
      <c r="K1336" s="38" t="str">
        <f t="shared" si="21"/>
        <v/>
      </c>
    </row>
    <row r="1337" spans="1:11" ht="14.25">
      <c r="A1337" s="53">
        <v>42910.792604166665</v>
      </c>
      <c r="B1337" s="15">
        <v>385939</v>
      </c>
      <c r="C1337" t="s">
        <v>3653</v>
      </c>
      <c r="D1337" t="s">
        <v>3654</v>
      </c>
      <c r="E1337" t="s">
        <v>3655</v>
      </c>
      <c r="F1337" s="15">
        <v>-32</v>
      </c>
      <c r="G1337" t="s">
        <v>367</v>
      </c>
      <c r="H1337" t="s">
        <v>429</v>
      </c>
      <c r="I1337" t="s">
        <v>43</v>
      </c>
      <c r="J1337">
        <f>VLOOKUP(B1337,自助退!B:F,5,FALSE)</f>
        <v>32</v>
      </c>
      <c r="K1337" s="38" t="str">
        <f t="shared" si="21"/>
        <v/>
      </c>
    </row>
    <row r="1338" spans="1:11" ht="14.25">
      <c r="A1338" s="53">
        <v>42910.79755787037</v>
      </c>
      <c r="B1338" s="15">
        <v>385950</v>
      </c>
      <c r="C1338" t="s">
        <v>3656</v>
      </c>
      <c r="D1338" t="s">
        <v>3657</v>
      </c>
      <c r="E1338" t="s">
        <v>3658</v>
      </c>
      <c r="F1338" s="15">
        <v>-54</v>
      </c>
      <c r="G1338" t="s">
        <v>367</v>
      </c>
      <c r="H1338" t="s">
        <v>508</v>
      </c>
      <c r="I1338" t="s">
        <v>43</v>
      </c>
      <c r="J1338">
        <f>VLOOKUP(B1338,自助退!B:F,5,FALSE)</f>
        <v>54</v>
      </c>
      <c r="K1338" s="38" t="str">
        <f t="shared" si="21"/>
        <v/>
      </c>
    </row>
    <row r="1339" spans="1:11" ht="14.25">
      <c r="A1339" s="53">
        <v>42910.841909722221</v>
      </c>
      <c r="B1339" s="15">
        <v>386019</v>
      </c>
      <c r="C1339" t="s">
        <v>3659</v>
      </c>
      <c r="D1339" t="s">
        <v>3660</v>
      </c>
      <c r="E1339" t="s">
        <v>3661</v>
      </c>
      <c r="F1339" s="15">
        <v>-236</v>
      </c>
      <c r="G1339" t="s">
        <v>367</v>
      </c>
      <c r="H1339" t="s">
        <v>478</v>
      </c>
      <c r="I1339" t="s">
        <v>43</v>
      </c>
      <c r="J1339">
        <f>VLOOKUP(B1339,自助退!B:F,5,FALSE)</f>
        <v>236</v>
      </c>
      <c r="K1339" s="38" t="str">
        <f t="shared" si="21"/>
        <v/>
      </c>
    </row>
    <row r="1340" spans="1:11" ht="14.25">
      <c r="A1340" s="53">
        <v>42910.855162037034</v>
      </c>
      <c r="B1340" s="15">
        <v>386061</v>
      </c>
      <c r="C1340" t="s">
        <v>3662</v>
      </c>
      <c r="D1340" t="s">
        <v>3663</v>
      </c>
      <c r="E1340" t="s">
        <v>3664</v>
      </c>
      <c r="F1340" s="15">
        <v>-124</v>
      </c>
      <c r="G1340" t="s">
        <v>367</v>
      </c>
      <c r="H1340" t="s">
        <v>508</v>
      </c>
      <c r="I1340" t="s">
        <v>43</v>
      </c>
      <c r="J1340">
        <f>VLOOKUP(B1340,自助退!B:F,5,FALSE)</f>
        <v>124</v>
      </c>
      <c r="K1340" s="38" t="str">
        <f t="shared" si="21"/>
        <v/>
      </c>
    </row>
    <row r="1341" spans="1:11" ht="14.25">
      <c r="A1341" s="53">
        <v>42911.194768518515</v>
      </c>
      <c r="B1341" s="15">
        <v>386546</v>
      </c>
      <c r="D1341" t="s">
        <v>3665</v>
      </c>
      <c r="E1341" t="s">
        <v>3666</v>
      </c>
      <c r="F1341" s="15">
        <v>-54</v>
      </c>
      <c r="G1341" t="s">
        <v>367</v>
      </c>
      <c r="H1341" t="s">
        <v>478</v>
      </c>
      <c r="I1341" t="s">
        <v>73</v>
      </c>
      <c r="J1341">
        <f>VLOOKUP(B1341,自助退!B:F,5,FALSE)</f>
        <v>54</v>
      </c>
      <c r="K1341" s="38" t="str">
        <f t="shared" si="21"/>
        <v/>
      </c>
    </row>
    <row r="1342" spans="1:11" ht="14.25">
      <c r="A1342" s="53">
        <v>42911.315497685187</v>
      </c>
      <c r="B1342" s="15">
        <v>386623</v>
      </c>
      <c r="C1342" t="s">
        <v>3667</v>
      </c>
      <c r="D1342" t="s">
        <v>209</v>
      </c>
      <c r="E1342" t="s">
        <v>210</v>
      </c>
      <c r="F1342" s="15">
        <v>-234</v>
      </c>
      <c r="G1342" t="s">
        <v>367</v>
      </c>
      <c r="H1342" t="s">
        <v>508</v>
      </c>
      <c r="I1342" t="s">
        <v>43</v>
      </c>
      <c r="J1342">
        <f>VLOOKUP(B1342,自助退!B:F,5,FALSE)</f>
        <v>234</v>
      </c>
      <c r="K1342" s="38" t="str">
        <f t="shared" si="21"/>
        <v/>
      </c>
    </row>
    <row r="1343" spans="1:11" ht="14.25">
      <c r="A1343" s="53">
        <v>42911.351284722223</v>
      </c>
      <c r="B1343" s="15">
        <v>386709</v>
      </c>
      <c r="C1343" t="s">
        <v>3668</v>
      </c>
      <c r="D1343" t="s">
        <v>3669</v>
      </c>
      <c r="E1343" t="s">
        <v>3670</v>
      </c>
      <c r="F1343" s="15">
        <v>-2500</v>
      </c>
      <c r="G1343" t="s">
        <v>367</v>
      </c>
      <c r="H1343" t="s">
        <v>483</v>
      </c>
      <c r="I1343" t="s">
        <v>43</v>
      </c>
      <c r="J1343">
        <f>VLOOKUP(B1343,自助退!B:F,5,FALSE)</f>
        <v>2500</v>
      </c>
      <c r="K1343" s="38" t="str">
        <f t="shared" si="21"/>
        <v/>
      </c>
    </row>
    <row r="1344" spans="1:11" ht="14.25">
      <c r="A1344" s="53">
        <v>42911.366990740738</v>
      </c>
      <c r="B1344" s="15">
        <v>386828</v>
      </c>
      <c r="C1344" t="s">
        <v>3671</v>
      </c>
      <c r="D1344" t="s">
        <v>3672</v>
      </c>
      <c r="E1344" t="s">
        <v>558</v>
      </c>
      <c r="F1344" s="15">
        <v>-8485</v>
      </c>
      <c r="G1344" t="s">
        <v>367</v>
      </c>
      <c r="H1344" t="s">
        <v>483</v>
      </c>
      <c r="I1344" t="s">
        <v>43</v>
      </c>
      <c r="J1344">
        <f>VLOOKUP(B1344,自助退!B:F,5,FALSE)</f>
        <v>8485</v>
      </c>
      <c r="K1344" s="38" t="str">
        <f t="shared" si="21"/>
        <v/>
      </c>
    </row>
    <row r="1345" spans="1:11" ht="14.25">
      <c r="A1345" s="53">
        <v>42911.367060185185</v>
      </c>
      <c r="B1345" s="15">
        <v>386829</v>
      </c>
      <c r="C1345" t="s">
        <v>3673</v>
      </c>
      <c r="D1345" t="s">
        <v>3674</v>
      </c>
      <c r="E1345" t="s">
        <v>3675</v>
      </c>
      <c r="F1345" s="15">
        <v>-210</v>
      </c>
      <c r="G1345" t="s">
        <v>367</v>
      </c>
      <c r="H1345" t="s">
        <v>497</v>
      </c>
      <c r="I1345" t="s">
        <v>43</v>
      </c>
      <c r="J1345">
        <f>VLOOKUP(B1345,自助退!B:F,5,FALSE)</f>
        <v>210</v>
      </c>
      <c r="K1345" s="38" t="str">
        <f t="shared" si="21"/>
        <v/>
      </c>
    </row>
    <row r="1346" spans="1:11" ht="14.25">
      <c r="A1346" s="53">
        <v>42911.378206018519</v>
      </c>
      <c r="B1346" s="15">
        <v>386934</v>
      </c>
      <c r="C1346" t="s">
        <v>3676</v>
      </c>
      <c r="D1346" t="s">
        <v>3677</v>
      </c>
      <c r="E1346" t="s">
        <v>3678</v>
      </c>
      <c r="F1346" s="15">
        <v>-6500</v>
      </c>
      <c r="G1346" t="s">
        <v>367</v>
      </c>
      <c r="H1346" t="s">
        <v>459</v>
      </c>
      <c r="I1346" t="s">
        <v>43</v>
      </c>
      <c r="J1346">
        <f>VLOOKUP(B1346,自助退!B:F,5,FALSE)</f>
        <v>6500</v>
      </c>
      <c r="K1346" s="38" t="str">
        <f t="shared" si="21"/>
        <v/>
      </c>
    </row>
    <row r="1347" spans="1:11" ht="14.25">
      <c r="A1347" s="53">
        <v>42911.399594907409</v>
      </c>
      <c r="B1347" s="15">
        <v>387129</v>
      </c>
      <c r="C1347" t="s">
        <v>3679</v>
      </c>
      <c r="D1347" t="s">
        <v>3680</v>
      </c>
      <c r="E1347" t="s">
        <v>3681</v>
      </c>
      <c r="F1347" s="15">
        <v>-1713</v>
      </c>
      <c r="G1347" t="s">
        <v>367</v>
      </c>
      <c r="H1347" t="s">
        <v>483</v>
      </c>
      <c r="I1347" t="s">
        <v>43</v>
      </c>
      <c r="J1347">
        <f>VLOOKUP(B1347,自助退!B:F,5,FALSE)</f>
        <v>1713</v>
      </c>
      <c r="K1347" s="38" t="str">
        <f t="shared" si="21"/>
        <v/>
      </c>
    </row>
    <row r="1348" spans="1:11" ht="14.25">
      <c r="A1348" s="53">
        <v>42911.410914351851</v>
      </c>
      <c r="B1348" s="15">
        <v>387247</v>
      </c>
      <c r="C1348" t="s">
        <v>3682</v>
      </c>
      <c r="D1348" t="s">
        <v>3683</v>
      </c>
      <c r="E1348" t="s">
        <v>3684</v>
      </c>
      <c r="F1348" s="15">
        <v>-222</v>
      </c>
      <c r="G1348" t="s">
        <v>367</v>
      </c>
      <c r="H1348" t="s">
        <v>424</v>
      </c>
      <c r="I1348" t="s">
        <v>43</v>
      </c>
      <c r="J1348">
        <f>VLOOKUP(B1348,自助退!B:F,5,FALSE)</f>
        <v>222</v>
      </c>
      <c r="K1348" s="38" t="str">
        <f t="shared" si="21"/>
        <v/>
      </c>
    </row>
    <row r="1349" spans="1:11" ht="14.25">
      <c r="A1349" s="53">
        <v>42911.449212962965</v>
      </c>
      <c r="B1349" s="15">
        <v>387637</v>
      </c>
      <c r="C1349" t="s">
        <v>3685</v>
      </c>
      <c r="D1349" t="s">
        <v>3686</v>
      </c>
      <c r="E1349" t="s">
        <v>3687</v>
      </c>
      <c r="F1349" s="15">
        <v>-502</v>
      </c>
      <c r="G1349" t="s">
        <v>367</v>
      </c>
      <c r="H1349" t="s">
        <v>459</v>
      </c>
      <c r="I1349" t="s">
        <v>43</v>
      </c>
      <c r="J1349">
        <f>VLOOKUP(B1349,自助退!B:F,5,FALSE)</f>
        <v>502</v>
      </c>
      <c r="K1349" s="38" t="str">
        <f t="shared" si="21"/>
        <v/>
      </c>
    </row>
    <row r="1350" spans="1:11" ht="14.25">
      <c r="A1350" s="53">
        <v>42911.450277777774</v>
      </c>
      <c r="B1350" s="15">
        <v>387648</v>
      </c>
      <c r="C1350" t="s">
        <v>3688</v>
      </c>
      <c r="D1350" t="s">
        <v>3689</v>
      </c>
      <c r="E1350" t="s">
        <v>3690</v>
      </c>
      <c r="F1350" s="15">
        <v>-367</v>
      </c>
      <c r="G1350" t="s">
        <v>367</v>
      </c>
      <c r="H1350" t="s">
        <v>459</v>
      </c>
      <c r="I1350" t="s">
        <v>43</v>
      </c>
      <c r="J1350">
        <f>VLOOKUP(B1350,自助退!B:F,5,FALSE)</f>
        <v>367</v>
      </c>
      <c r="K1350" s="38" t="str">
        <f t="shared" si="21"/>
        <v/>
      </c>
    </row>
    <row r="1351" spans="1:11" ht="14.25">
      <c r="A1351" s="53">
        <v>42911.463703703703</v>
      </c>
      <c r="B1351" s="15">
        <v>387837</v>
      </c>
      <c r="D1351" t="s">
        <v>3691</v>
      </c>
      <c r="E1351" t="s">
        <v>3692</v>
      </c>
      <c r="F1351" s="15">
        <v>-167</v>
      </c>
      <c r="G1351" t="s">
        <v>367</v>
      </c>
      <c r="H1351" t="s">
        <v>508</v>
      </c>
      <c r="I1351" t="s">
        <v>73</v>
      </c>
    </row>
    <row r="1352" spans="1:11" ht="14.25">
      <c r="A1352" s="53">
        <v>42911.46671296296</v>
      </c>
      <c r="B1352" s="15">
        <v>387875</v>
      </c>
      <c r="C1352" t="s">
        <v>3693</v>
      </c>
      <c r="D1352" t="s">
        <v>211</v>
      </c>
      <c r="E1352" t="s">
        <v>212</v>
      </c>
      <c r="F1352" s="15">
        <v>-100</v>
      </c>
      <c r="G1352" t="s">
        <v>367</v>
      </c>
      <c r="H1352" t="s">
        <v>469</v>
      </c>
      <c r="I1352" t="s">
        <v>43</v>
      </c>
    </row>
    <row r="1353" spans="1:11" ht="14.25">
      <c r="A1353" s="53">
        <v>42911.47865740741</v>
      </c>
      <c r="B1353" s="15">
        <v>387988</v>
      </c>
      <c r="C1353" t="s">
        <v>3694</v>
      </c>
      <c r="D1353" t="s">
        <v>3695</v>
      </c>
      <c r="E1353" t="s">
        <v>3696</v>
      </c>
      <c r="F1353" s="15">
        <v>-1499</v>
      </c>
      <c r="G1353" t="s">
        <v>367</v>
      </c>
      <c r="H1353" t="s">
        <v>478</v>
      </c>
      <c r="I1353" t="s">
        <v>43</v>
      </c>
    </row>
    <row r="1354" spans="1:11" ht="14.25">
      <c r="A1354" s="53">
        <v>42911.496759259258</v>
      </c>
      <c r="B1354" s="15">
        <v>388114</v>
      </c>
      <c r="C1354" t="s">
        <v>3697</v>
      </c>
      <c r="D1354" t="s">
        <v>3698</v>
      </c>
      <c r="E1354" t="s">
        <v>3699</v>
      </c>
      <c r="F1354" s="15">
        <v>-500</v>
      </c>
      <c r="G1354" t="s">
        <v>367</v>
      </c>
      <c r="H1354" t="s">
        <v>452</v>
      </c>
      <c r="I1354" t="s">
        <v>43</v>
      </c>
    </row>
    <row r="1355" spans="1:11" ht="14.25">
      <c r="A1355" s="53">
        <v>42911.515555555554</v>
      </c>
      <c r="B1355" s="15">
        <v>388208</v>
      </c>
      <c r="C1355" t="s">
        <v>3700</v>
      </c>
      <c r="D1355" t="s">
        <v>3701</v>
      </c>
      <c r="E1355" t="s">
        <v>3702</v>
      </c>
      <c r="F1355" s="15">
        <v>-100</v>
      </c>
      <c r="G1355" t="s">
        <v>367</v>
      </c>
      <c r="H1355" t="s">
        <v>508</v>
      </c>
      <c r="I1355" t="s">
        <v>43</v>
      </c>
    </row>
    <row r="1356" spans="1:11" ht="14.25">
      <c r="A1356" s="53">
        <v>42911.51840277778</v>
      </c>
      <c r="B1356" s="15">
        <v>388225</v>
      </c>
      <c r="C1356" t="s">
        <v>3703</v>
      </c>
      <c r="D1356" t="s">
        <v>3704</v>
      </c>
      <c r="E1356" t="s">
        <v>3705</v>
      </c>
      <c r="F1356" s="15">
        <v>-100</v>
      </c>
      <c r="G1356" t="s">
        <v>367</v>
      </c>
      <c r="H1356" t="s">
        <v>486</v>
      </c>
      <c r="I1356" t="s">
        <v>43</v>
      </c>
    </row>
    <row r="1357" spans="1:11" ht="14.25">
      <c r="A1357" s="53">
        <v>42911.577499999999</v>
      </c>
      <c r="B1357" s="15">
        <v>388485</v>
      </c>
      <c r="C1357" t="s">
        <v>3706</v>
      </c>
      <c r="D1357" t="s">
        <v>189</v>
      </c>
      <c r="E1357" t="s">
        <v>190</v>
      </c>
      <c r="F1357" s="15">
        <v>-547</v>
      </c>
      <c r="G1357" t="s">
        <v>367</v>
      </c>
      <c r="H1357" t="s">
        <v>1642</v>
      </c>
      <c r="I1357" t="s">
        <v>43</v>
      </c>
    </row>
    <row r="1358" spans="1:11" ht="14.25">
      <c r="A1358" s="53">
        <v>42911.616747685184</v>
      </c>
      <c r="B1358" s="15">
        <v>388639</v>
      </c>
      <c r="C1358" t="s">
        <v>3707</v>
      </c>
      <c r="D1358" t="s">
        <v>3708</v>
      </c>
      <c r="E1358" t="s">
        <v>3709</v>
      </c>
      <c r="F1358" s="15">
        <v>-5000</v>
      </c>
      <c r="G1358" t="s">
        <v>367</v>
      </c>
      <c r="H1358" t="s">
        <v>497</v>
      </c>
      <c r="I1358" t="s">
        <v>43</v>
      </c>
    </row>
    <row r="1359" spans="1:11" ht="14.25">
      <c r="A1359" s="53">
        <v>42911.617106481484</v>
      </c>
      <c r="B1359" s="15">
        <v>388642</v>
      </c>
      <c r="C1359" t="s">
        <v>3710</v>
      </c>
      <c r="D1359" t="s">
        <v>3711</v>
      </c>
      <c r="E1359" t="s">
        <v>3712</v>
      </c>
      <c r="F1359" s="15">
        <v>-589</v>
      </c>
      <c r="G1359" t="s">
        <v>367</v>
      </c>
      <c r="H1359" t="s">
        <v>478</v>
      </c>
      <c r="I1359" t="s">
        <v>43</v>
      </c>
    </row>
    <row r="1360" spans="1:11" ht="14.25">
      <c r="A1360" s="53">
        <v>42911.619305555556</v>
      </c>
      <c r="B1360" s="15">
        <v>388649</v>
      </c>
      <c r="C1360" t="s">
        <v>3713</v>
      </c>
      <c r="D1360" t="s">
        <v>3714</v>
      </c>
      <c r="E1360" t="s">
        <v>3715</v>
      </c>
      <c r="F1360" s="15">
        <v>-681</v>
      </c>
      <c r="G1360" t="s">
        <v>367</v>
      </c>
      <c r="H1360" t="s">
        <v>443</v>
      </c>
      <c r="I1360" t="s">
        <v>43</v>
      </c>
    </row>
    <row r="1361" spans="1:9" ht="14.25">
      <c r="A1361" s="53">
        <v>42911.623124999998</v>
      </c>
      <c r="B1361" s="15">
        <v>388668</v>
      </c>
      <c r="C1361" t="s">
        <v>3716</v>
      </c>
      <c r="D1361" t="s">
        <v>3717</v>
      </c>
      <c r="E1361" t="s">
        <v>3718</v>
      </c>
      <c r="F1361" s="15">
        <v>-291</v>
      </c>
      <c r="G1361" t="s">
        <v>367</v>
      </c>
      <c r="H1361" t="s">
        <v>429</v>
      </c>
      <c r="I1361" t="s">
        <v>43</v>
      </c>
    </row>
    <row r="1362" spans="1:9" ht="14.25">
      <c r="A1362" s="53">
        <v>42911.649583333332</v>
      </c>
      <c r="B1362" s="15">
        <v>388790</v>
      </c>
      <c r="C1362" t="s">
        <v>3719</v>
      </c>
      <c r="D1362" t="s">
        <v>3720</v>
      </c>
      <c r="E1362" t="s">
        <v>3721</v>
      </c>
      <c r="F1362" s="15">
        <v>-430</v>
      </c>
      <c r="G1362" t="s">
        <v>367</v>
      </c>
      <c r="H1362" t="s">
        <v>443</v>
      </c>
      <c r="I1362" t="s">
        <v>43</v>
      </c>
    </row>
    <row r="1363" spans="1:9" ht="14.25">
      <c r="A1363" s="53">
        <v>42911.650729166664</v>
      </c>
      <c r="B1363" s="15">
        <v>388793</v>
      </c>
      <c r="C1363" t="s">
        <v>3722</v>
      </c>
      <c r="D1363" t="s">
        <v>139</v>
      </c>
      <c r="E1363" t="s">
        <v>140</v>
      </c>
      <c r="F1363" s="15">
        <v>-500</v>
      </c>
      <c r="G1363" t="s">
        <v>367</v>
      </c>
      <c r="H1363" t="s">
        <v>429</v>
      </c>
      <c r="I1363" t="s">
        <v>43</v>
      </c>
    </row>
    <row r="1364" spans="1:9" ht="14.25">
      <c r="A1364" s="53">
        <v>42911.654479166667</v>
      </c>
      <c r="B1364" s="15">
        <v>388813</v>
      </c>
      <c r="C1364" t="s">
        <v>3723</v>
      </c>
      <c r="D1364" t="s">
        <v>3724</v>
      </c>
      <c r="E1364" t="s">
        <v>3725</v>
      </c>
      <c r="F1364" s="15">
        <v>-3000</v>
      </c>
      <c r="G1364" t="s">
        <v>367</v>
      </c>
      <c r="H1364" t="s">
        <v>483</v>
      </c>
      <c r="I1364" t="s">
        <v>43</v>
      </c>
    </row>
    <row r="1365" spans="1:9" ht="14.25">
      <c r="A1365" s="53">
        <v>42911.668761574074</v>
      </c>
      <c r="B1365" s="15">
        <v>388869</v>
      </c>
      <c r="C1365" t="s">
        <v>3726</v>
      </c>
      <c r="D1365" t="s">
        <v>3727</v>
      </c>
      <c r="E1365" t="s">
        <v>2123</v>
      </c>
      <c r="F1365" s="15">
        <v>-646</v>
      </c>
      <c r="G1365" t="s">
        <v>367</v>
      </c>
      <c r="H1365" t="s">
        <v>443</v>
      </c>
      <c r="I1365" t="s">
        <v>43</v>
      </c>
    </row>
    <row r="1366" spans="1:9" ht="14.25">
      <c r="A1366" s="53">
        <v>42911.69159722222</v>
      </c>
      <c r="B1366" s="15">
        <v>388944</v>
      </c>
      <c r="C1366" t="s">
        <v>3728</v>
      </c>
      <c r="D1366" t="s">
        <v>3729</v>
      </c>
      <c r="E1366" t="s">
        <v>3730</v>
      </c>
      <c r="F1366" s="15">
        <v>-97</v>
      </c>
      <c r="G1366" t="s">
        <v>367</v>
      </c>
      <c r="H1366" t="s">
        <v>539</v>
      </c>
      <c r="I1366" t="s">
        <v>43</v>
      </c>
    </row>
    <row r="1367" spans="1:9" ht="14.25">
      <c r="A1367" s="53">
        <v>42911.717037037037</v>
      </c>
      <c r="B1367" s="15">
        <v>389019</v>
      </c>
      <c r="D1367" t="s">
        <v>3731</v>
      </c>
      <c r="E1367" t="s">
        <v>3732</v>
      </c>
      <c r="F1367" s="15">
        <v>-1000</v>
      </c>
      <c r="G1367" t="s">
        <v>367</v>
      </c>
      <c r="H1367" t="s">
        <v>576</v>
      </c>
      <c r="I1367" t="s">
        <v>73</v>
      </c>
    </row>
    <row r="1368" spans="1:9" ht="14.25">
      <c r="A1368" s="53">
        <v>42911.71806712963</v>
      </c>
      <c r="B1368" s="15">
        <v>389022</v>
      </c>
      <c r="C1368" t="s">
        <v>3733</v>
      </c>
      <c r="D1368" t="s">
        <v>3734</v>
      </c>
      <c r="E1368" t="s">
        <v>3735</v>
      </c>
      <c r="F1368" s="15">
        <v>-1080</v>
      </c>
      <c r="G1368" t="s">
        <v>367</v>
      </c>
      <c r="H1368" t="s">
        <v>429</v>
      </c>
      <c r="I1368" t="s">
        <v>43</v>
      </c>
    </row>
    <row r="1369" spans="1:9" ht="14.25">
      <c r="A1369" s="53">
        <v>42911.724849537037</v>
      </c>
      <c r="B1369" s="15">
        <v>389044</v>
      </c>
      <c r="C1369" t="s">
        <v>3736</v>
      </c>
      <c r="D1369" t="s">
        <v>3737</v>
      </c>
      <c r="E1369" t="s">
        <v>3738</v>
      </c>
      <c r="F1369" s="15">
        <v>-1469</v>
      </c>
      <c r="G1369" t="s">
        <v>367</v>
      </c>
      <c r="H1369" t="s">
        <v>497</v>
      </c>
      <c r="I1369" t="s">
        <v>43</v>
      </c>
    </row>
    <row r="1370" spans="1:9" ht="14.25">
      <c r="A1370" s="53">
        <v>42911.886458333334</v>
      </c>
      <c r="B1370" s="15">
        <v>389395</v>
      </c>
      <c r="C1370" t="s">
        <v>3739</v>
      </c>
      <c r="D1370" t="s">
        <v>3740</v>
      </c>
      <c r="E1370" t="s">
        <v>3741</v>
      </c>
      <c r="F1370" s="15">
        <v>-98</v>
      </c>
      <c r="G1370" t="s">
        <v>367</v>
      </c>
      <c r="H1370" t="s">
        <v>443</v>
      </c>
      <c r="I1370" t="s">
        <v>43</v>
      </c>
    </row>
    <row r="1371" spans="1:9" ht="14.25">
      <c r="A1371" s="53">
        <v>42912.325462962966</v>
      </c>
      <c r="B1371" s="15">
        <v>390236</v>
      </c>
      <c r="C1371" t="s">
        <v>3742</v>
      </c>
      <c r="D1371" t="s">
        <v>3743</v>
      </c>
      <c r="E1371" t="s">
        <v>3744</v>
      </c>
      <c r="F1371" s="15">
        <v>-900</v>
      </c>
      <c r="G1371" t="s">
        <v>367</v>
      </c>
      <c r="H1371" t="s">
        <v>576</v>
      </c>
      <c r="I1371" t="s">
        <v>43</v>
      </c>
    </row>
    <row r="1372" spans="1:9" ht="14.25">
      <c r="A1372" s="53">
        <v>42912.341493055559</v>
      </c>
      <c r="B1372" s="15">
        <v>390839</v>
      </c>
      <c r="C1372" t="s">
        <v>3745</v>
      </c>
      <c r="D1372" t="s">
        <v>3746</v>
      </c>
      <c r="E1372" t="s">
        <v>3747</v>
      </c>
      <c r="F1372" s="15">
        <v>-500</v>
      </c>
      <c r="G1372" t="s">
        <v>367</v>
      </c>
      <c r="H1372" t="s">
        <v>458</v>
      </c>
      <c r="I1372" t="s">
        <v>43</v>
      </c>
    </row>
    <row r="1373" spans="1:9" ht="14.25">
      <c r="A1373" s="53">
        <v>42912.365254629629</v>
      </c>
      <c r="B1373" s="15">
        <v>392968</v>
      </c>
      <c r="C1373" t="s">
        <v>3748</v>
      </c>
      <c r="D1373" t="s">
        <v>3749</v>
      </c>
      <c r="E1373" t="s">
        <v>3750</v>
      </c>
      <c r="F1373" s="15">
        <v>-500</v>
      </c>
      <c r="G1373" t="s">
        <v>367</v>
      </c>
      <c r="H1373" t="s">
        <v>653</v>
      </c>
      <c r="I1373" t="s">
        <v>43</v>
      </c>
    </row>
    <row r="1374" spans="1:9" ht="14.25">
      <c r="A1374" s="53">
        <v>42912.386921296296</v>
      </c>
      <c r="B1374" s="15">
        <v>395195</v>
      </c>
      <c r="C1374" t="s">
        <v>3751</v>
      </c>
      <c r="D1374" t="s">
        <v>3752</v>
      </c>
      <c r="E1374" t="s">
        <v>3753</v>
      </c>
      <c r="F1374" s="15">
        <v>-100</v>
      </c>
      <c r="G1374" t="s">
        <v>367</v>
      </c>
      <c r="H1374" t="s">
        <v>633</v>
      </c>
      <c r="I1374" t="s">
        <v>43</v>
      </c>
    </row>
    <row r="1375" spans="1:9" ht="14.25">
      <c r="A1375" s="53">
        <v>42912.387256944443</v>
      </c>
      <c r="B1375" s="15">
        <v>395237</v>
      </c>
      <c r="C1375" t="s">
        <v>3754</v>
      </c>
      <c r="D1375" t="s">
        <v>3752</v>
      </c>
      <c r="E1375" t="s">
        <v>3753</v>
      </c>
      <c r="F1375" s="15">
        <v>-46</v>
      </c>
      <c r="G1375" t="s">
        <v>367</v>
      </c>
      <c r="H1375" t="s">
        <v>633</v>
      </c>
      <c r="I1375" t="s">
        <v>43</v>
      </c>
    </row>
    <row r="1376" spans="1:9" ht="14.25">
      <c r="A1376" s="53">
        <v>42912.390706018516</v>
      </c>
      <c r="B1376" s="15">
        <v>395623</v>
      </c>
      <c r="C1376" t="s">
        <v>3755</v>
      </c>
      <c r="D1376" t="s">
        <v>3756</v>
      </c>
      <c r="E1376" t="s">
        <v>3757</v>
      </c>
      <c r="F1376" s="15">
        <v>-254</v>
      </c>
      <c r="G1376" t="s">
        <v>367</v>
      </c>
      <c r="H1376" t="s">
        <v>459</v>
      </c>
      <c r="I1376" t="s">
        <v>43</v>
      </c>
    </row>
    <row r="1377" spans="1:9" ht="14.25">
      <c r="A1377" s="53">
        <v>42912.415451388886</v>
      </c>
      <c r="B1377" s="15">
        <v>398291</v>
      </c>
      <c r="C1377" t="s">
        <v>3758</v>
      </c>
      <c r="D1377" t="s">
        <v>3759</v>
      </c>
      <c r="E1377" t="s">
        <v>3760</v>
      </c>
      <c r="F1377" s="15">
        <v>-400</v>
      </c>
      <c r="G1377" t="s">
        <v>367</v>
      </c>
      <c r="H1377" t="s">
        <v>279</v>
      </c>
      <c r="I1377" t="s">
        <v>43</v>
      </c>
    </row>
    <row r="1378" spans="1:9" ht="14.25">
      <c r="A1378" s="53">
        <v>42912.420960648145</v>
      </c>
      <c r="B1378" s="15">
        <v>398815</v>
      </c>
      <c r="C1378" t="s">
        <v>3761</v>
      </c>
      <c r="D1378" t="s">
        <v>3762</v>
      </c>
      <c r="E1378" t="s">
        <v>3763</v>
      </c>
      <c r="F1378" s="15">
        <v>-1876</v>
      </c>
      <c r="G1378" t="s">
        <v>367</v>
      </c>
      <c r="H1378" t="s">
        <v>462</v>
      </c>
      <c r="I1378" t="s">
        <v>43</v>
      </c>
    </row>
    <row r="1379" spans="1:9" ht="14.25">
      <c r="A1379" s="53">
        <v>42912.421817129631</v>
      </c>
      <c r="B1379" s="15">
        <v>398904</v>
      </c>
      <c r="C1379" t="s">
        <v>3764</v>
      </c>
      <c r="D1379" t="s">
        <v>3765</v>
      </c>
      <c r="E1379" t="s">
        <v>3766</v>
      </c>
      <c r="F1379" s="15">
        <v>-274</v>
      </c>
      <c r="G1379" t="s">
        <v>367</v>
      </c>
      <c r="H1379" t="s">
        <v>497</v>
      </c>
      <c r="I1379" t="s">
        <v>43</v>
      </c>
    </row>
    <row r="1380" spans="1:9" ht="14.25">
      <c r="A1380" s="53">
        <v>42912.425763888888</v>
      </c>
      <c r="B1380" s="15">
        <v>399338</v>
      </c>
      <c r="C1380" t="s">
        <v>3767</v>
      </c>
      <c r="D1380" t="s">
        <v>3768</v>
      </c>
      <c r="E1380" t="s">
        <v>3769</v>
      </c>
      <c r="F1380" s="15">
        <v>-500</v>
      </c>
      <c r="G1380" t="s">
        <v>367</v>
      </c>
      <c r="H1380" t="s">
        <v>452</v>
      </c>
      <c r="I1380" t="s">
        <v>43</v>
      </c>
    </row>
    <row r="1381" spans="1:9" ht="14.25">
      <c r="A1381" s="53">
        <v>42912.427199074074</v>
      </c>
      <c r="B1381" s="15">
        <v>399472</v>
      </c>
      <c r="C1381" t="s">
        <v>3770</v>
      </c>
      <c r="D1381" t="s">
        <v>3771</v>
      </c>
      <c r="E1381" t="s">
        <v>3772</v>
      </c>
      <c r="F1381" s="15">
        <v>-43</v>
      </c>
      <c r="G1381" t="s">
        <v>367</v>
      </c>
      <c r="H1381" t="s">
        <v>947</v>
      </c>
      <c r="I1381" t="s">
        <v>43</v>
      </c>
    </row>
    <row r="1382" spans="1:9" ht="14.25">
      <c r="A1382" s="53">
        <v>42912.431284722225</v>
      </c>
      <c r="B1382" s="15">
        <v>399860</v>
      </c>
      <c r="C1382" t="s">
        <v>3773</v>
      </c>
      <c r="D1382" t="s">
        <v>3774</v>
      </c>
      <c r="E1382" t="s">
        <v>3775</v>
      </c>
      <c r="F1382" s="15">
        <v>-190</v>
      </c>
      <c r="G1382" t="s">
        <v>367</v>
      </c>
      <c r="H1382" t="s">
        <v>429</v>
      </c>
      <c r="I1382" t="s">
        <v>43</v>
      </c>
    </row>
    <row r="1383" spans="1:9" ht="14.25">
      <c r="A1383" s="53">
        <v>42912.432187500002</v>
      </c>
      <c r="B1383" s="15">
        <v>399957</v>
      </c>
      <c r="C1383" t="s">
        <v>3776</v>
      </c>
      <c r="D1383" t="s">
        <v>3777</v>
      </c>
      <c r="E1383" t="s">
        <v>3778</v>
      </c>
      <c r="F1383" s="15">
        <v>-2818</v>
      </c>
      <c r="G1383" t="s">
        <v>367</v>
      </c>
      <c r="H1383" t="s">
        <v>469</v>
      </c>
      <c r="I1383" t="s">
        <v>43</v>
      </c>
    </row>
    <row r="1384" spans="1:9" ht="14.25">
      <c r="A1384" s="53">
        <v>42912.435381944444</v>
      </c>
      <c r="B1384" s="15">
        <v>400284</v>
      </c>
      <c r="C1384" t="s">
        <v>3779</v>
      </c>
      <c r="D1384" t="s">
        <v>3780</v>
      </c>
      <c r="E1384" t="s">
        <v>3781</v>
      </c>
      <c r="F1384" s="15">
        <v>-1000</v>
      </c>
      <c r="G1384" t="s">
        <v>367</v>
      </c>
      <c r="H1384" t="s">
        <v>734</v>
      </c>
      <c r="I1384" t="s">
        <v>43</v>
      </c>
    </row>
    <row r="1385" spans="1:9" ht="14.25">
      <c r="A1385" s="53">
        <v>42912.443194444444</v>
      </c>
      <c r="B1385" s="15">
        <v>401007</v>
      </c>
      <c r="C1385" t="s">
        <v>3782</v>
      </c>
      <c r="D1385" t="s">
        <v>3783</v>
      </c>
      <c r="E1385" t="s">
        <v>3784</v>
      </c>
      <c r="F1385" s="15">
        <v>-186</v>
      </c>
      <c r="G1385" t="s">
        <v>367</v>
      </c>
      <c r="H1385" t="s">
        <v>424</v>
      </c>
      <c r="I1385" t="s">
        <v>43</v>
      </c>
    </row>
    <row r="1386" spans="1:9" ht="14.25">
      <c r="A1386" s="53">
        <v>42912.448275462964</v>
      </c>
      <c r="B1386" s="15">
        <v>401445</v>
      </c>
      <c r="C1386" t="s">
        <v>245</v>
      </c>
      <c r="D1386" t="s">
        <v>3785</v>
      </c>
      <c r="E1386" t="s">
        <v>3786</v>
      </c>
      <c r="F1386" s="15">
        <v>-352</v>
      </c>
      <c r="G1386" t="s">
        <v>367</v>
      </c>
      <c r="H1386" t="s">
        <v>443</v>
      </c>
      <c r="I1386" t="s">
        <v>73</v>
      </c>
    </row>
    <row r="1387" spans="1:9" ht="14.25">
      <c r="A1387" s="53">
        <v>42912.448784722219</v>
      </c>
      <c r="B1387" s="15">
        <v>401503</v>
      </c>
      <c r="C1387" t="s">
        <v>3787</v>
      </c>
      <c r="D1387" t="s">
        <v>3788</v>
      </c>
      <c r="E1387" t="s">
        <v>3789</v>
      </c>
      <c r="F1387" s="15">
        <v>-362</v>
      </c>
      <c r="G1387" t="s">
        <v>367</v>
      </c>
      <c r="H1387" t="s">
        <v>61</v>
      </c>
      <c r="I1387" t="s">
        <v>43</v>
      </c>
    </row>
    <row r="1388" spans="1:9" ht="14.25">
      <c r="A1388" s="53">
        <v>42912.453368055554</v>
      </c>
      <c r="B1388" s="15">
        <v>401884</v>
      </c>
      <c r="C1388" t="s">
        <v>3790</v>
      </c>
      <c r="D1388" t="s">
        <v>3791</v>
      </c>
      <c r="E1388" t="s">
        <v>3792</v>
      </c>
      <c r="F1388" s="15">
        <v>-637</v>
      </c>
      <c r="G1388" t="s">
        <v>367</v>
      </c>
      <c r="H1388" t="s">
        <v>424</v>
      </c>
      <c r="I1388" t="s">
        <v>43</v>
      </c>
    </row>
    <row r="1389" spans="1:9" ht="14.25">
      <c r="A1389" s="53">
        <v>42912.460474537038</v>
      </c>
      <c r="B1389" s="15">
        <v>402512</v>
      </c>
      <c r="C1389" t="s">
        <v>3793</v>
      </c>
      <c r="D1389" t="s">
        <v>3794</v>
      </c>
      <c r="E1389" t="s">
        <v>3795</v>
      </c>
      <c r="F1389" s="15">
        <v>-468</v>
      </c>
      <c r="G1389" t="s">
        <v>367</v>
      </c>
      <c r="H1389" t="s">
        <v>429</v>
      </c>
      <c r="I1389" t="s">
        <v>43</v>
      </c>
    </row>
    <row r="1390" spans="1:9" ht="14.25">
      <c r="A1390" s="53">
        <v>42912.464409722219</v>
      </c>
      <c r="B1390" s="15">
        <v>402824</v>
      </c>
      <c r="C1390" t="s">
        <v>3796</v>
      </c>
      <c r="D1390" t="s">
        <v>3797</v>
      </c>
      <c r="E1390" t="s">
        <v>3798</v>
      </c>
      <c r="F1390" s="15">
        <v>-792</v>
      </c>
      <c r="G1390" t="s">
        <v>367</v>
      </c>
      <c r="H1390" t="s">
        <v>947</v>
      </c>
      <c r="I1390" t="s">
        <v>43</v>
      </c>
    </row>
    <row r="1391" spans="1:9" ht="14.25">
      <c r="A1391" s="53">
        <v>42912.465983796297</v>
      </c>
      <c r="B1391" s="15">
        <v>402960</v>
      </c>
      <c r="C1391" t="s">
        <v>3799</v>
      </c>
      <c r="D1391" t="s">
        <v>3800</v>
      </c>
      <c r="E1391" t="s">
        <v>3801</v>
      </c>
      <c r="F1391" s="15">
        <v>-2300</v>
      </c>
      <c r="G1391" t="s">
        <v>367</v>
      </c>
      <c r="H1391" t="s">
        <v>279</v>
      </c>
      <c r="I1391" t="s">
        <v>43</v>
      </c>
    </row>
    <row r="1392" spans="1:9" ht="14.25">
      <c r="A1392" s="53">
        <v>42912.467812499999</v>
      </c>
      <c r="B1392" s="15">
        <v>403109</v>
      </c>
      <c r="C1392" t="s">
        <v>3802</v>
      </c>
      <c r="D1392" t="s">
        <v>3803</v>
      </c>
      <c r="E1392" t="s">
        <v>3804</v>
      </c>
      <c r="F1392" s="15">
        <v>-387</v>
      </c>
      <c r="G1392" t="s">
        <v>367</v>
      </c>
      <c r="H1392" t="s">
        <v>469</v>
      </c>
      <c r="I1392" t="s">
        <v>43</v>
      </c>
    </row>
    <row r="1393" spans="1:9" ht="14.25">
      <c r="A1393" s="53">
        <v>42912.474062499998</v>
      </c>
      <c r="B1393" s="15">
        <v>403562</v>
      </c>
      <c r="C1393" t="s">
        <v>3805</v>
      </c>
      <c r="D1393" t="s">
        <v>3806</v>
      </c>
      <c r="E1393" t="s">
        <v>3807</v>
      </c>
      <c r="F1393" s="15">
        <v>-500</v>
      </c>
      <c r="G1393" t="s">
        <v>367</v>
      </c>
      <c r="H1393" t="s">
        <v>653</v>
      </c>
      <c r="I1393" t="s">
        <v>43</v>
      </c>
    </row>
    <row r="1394" spans="1:9" ht="14.25">
      <c r="A1394" s="53">
        <v>42912.477488425924</v>
      </c>
      <c r="B1394" s="15">
        <v>403816</v>
      </c>
      <c r="C1394" t="s">
        <v>3808</v>
      </c>
      <c r="D1394" t="s">
        <v>3809</v>
      </c>
      <c r="E1394" t="s">
        <v>3810</v>
      </c>
      <c r="F1394" s="15">
        <v>-500</v>
      </c>
      <c r="G1394" t="s">
        <v>367</v>
      </c>
      <c r="H1394" t="s">
        <v>432</v>
      </c>
      <c r="I1394" t="s">
        <v>43</v>
      </c>
    </row>
    <row r="1395" spans="1:9" ht="14.25">
      <c r="A1395" s="53">
        <v>42912.488298611112</v>
      </c>
      <c r="B1395" s="15">
        <v>404543</v>
      </c>
      <c r="C1395" t="s">
        <v>245</v>
      </c>
      <c r="D1395" t="s">
        <v>3811</v>
      </c>
      <c r="E1395" t="s">
        <v>3812</v>
      </c>
      <c r="F1395" s="15">
        <v>-532</v>
      </c>
      <c r="G1395" t="s">
        <v>367</v>
      </c>
      <c r="H1395" t="s">
        <v>436</v>
      </c>
      <c r="I1395" t="s">
        <v>73</v>
      </c>
    </row>
    <row r="1396" spans="1:9" ht="14.25">
      <c r="A1396" s="53">
        <v>42912.490578703706</v>
      </c>
      <c r="B1396" s="15">
        <v>404672</v>
      </c>
      <c r="C1396" t="s">
        <v>3813</v>
      </c>
      <c r="D1396" t="s">
        <v>200</v>
      </c>
      <c r="E1396" t="s">
        <v>201</v>
      </c>
      <c r="F1396" s="15">
        <v>-134</v>
      </c>
      <c r="G1396" t="s">
        <v>367</v>
      </c>
      <c r="H1396" t="s">
        <v>734</v>
      </c>
      <c r="I1396" t="s">
        <v>43</v>
      </c>
    </row>
    <row r="1397" spans="1:9" ht="14.25">
      <c r="A1397" s="53">
        <v>42912.492708333331</v>
      </c>
      <c r="B1397" s="15">
        <v>404803</v>
      </c>
      <c r="C1397" t="s">
        <v>245</v>
      </c>
      <c r="D1397" t="s">
        <v>3814</v>
      </c>
      <c r="E1397" t="s">
        <v>3815</v>
      </c>
      <c r="F1397" s="15">
        <v>-47</v>
      </c>
      <c r="G1397" t="s">
        <v>367</v>
      </c>
      <c r="H1397" t="s">
        <v>486</v>
      </c>
      <c r="I1397" t="s">
        <v>73</v>
      </c>
    </row>
    <row r="1398" spans="1:9" ht="14.25">
      <c r="A1398" s="53">
        <v>42912.494583333333</v>
      </c>
      <c r="B1398" s="15">
        <v>404913</v>
      </c>
      <c r="C1398" t="s">
        <v>3816</v>
      </c>
      <c r="D1398" t="s">
        <v>3817</v>
      </c>
      <c r="E1398" t="s">
        <v>3818</v>
      </c>
      <c r="F1398" s="15">
        <v>-641</v>
      </c>
      <c r="G1398" t="s">
        <v>367</v>
      </c>
      <c r="H1398" t="s">
        <v>458</v>
      </c>
      <c r="I1398" t="s">
        <v>43</v>
      </c>
    </row>
    <row r="1399" spans="1:9" ht="14.25">
      <c r="A1399" s="53">
        <v>42912.496168981481</v>
      </c>
      <c r="B1399" s="15">
        <v>404982</v>
      </c>
      <c r="C1399" t="s">
        <v>3819</v>
      </c>
      <c r="D1399" t="s">
        <v>3820</v>
      </c>
      <c r="E1399" t="s">
        <v>3821</v>
      </c>
      <c r="F1399" s="15">
        <v>-434</v>
      </c>
      <c r="G1399" t="s">
        <v>367</v>
      </c>
      <c r="H1399" t="s">
        <v>535</v>
      </c>
      <c r="I1399" t="s">
        <v>43</v>
      </c>
    </row>
    <row r="1400" spans="1:9" ht="14.25">
      <c r="A1400" s="53">
        <v>42912.501701388886</v>
      </c>
      <c r="B1400" s="15">
        <v>405220</v>
      </c>
      <c r="C1400" t="s">
        <v>245</v>
      </c>
      <c r="D1400" t="s">
        <v>110</v>
      </c>
      <c r="E1400" t="s">
        <v>91</v>
      </c>
      <c r="F1400" s="15">
        <v>-240</v>
      </c>
      <c r="G1400" t="s">
        <v>367</v>
      </c>
      <c r="H1400" t="s">
        <v>422</v>
      </c>
      <c r="I1400" t="s">
        <v>73</v>
      </c>
    </row>
    <row r="1401" spans="1:9" ht="14.25">
      <c r="A1401" s="53">
        <v>42912.505937499998</v>
      </c>
      <c r="B1401" s="15">
        <v>405326</v>
      </c>
      <c r="C1401" t="s">
        <v>3822</v>
      </c>
      <c r="D1401" t="s">
        <v>3823</v>
      </c>
      <c r="E1401" t="s">
        <v>3824</v>
      </c>
      <c r="F1401" s="15">
        <v>-7000</v>
      </c>
      <c r="G1401" t="s">
        <v>367</v>
      </c>
      <c r="H1401" t="s">
        <v>497</v>
      </c>
      <c r="I1401" t="s">
        <v>43</v>
      </c>
    </row>
    <row r="1402" spans="1:9" ht="14.25">
      <c r="A1402" s="53">
        <v>42912.508368055554</v>
      </c>
      <c r="B1402" s="15">
        <v>405382</v>
      </c>
      <c r="C1402" t="s">
        <v>3825</v>
      </c>
      <c r="D1402" t="s">
        <v>3826</v>
      </c>
      <c r="E1402" t="s">
        <v>3827</v>
      </c>
      <c r="F1402" s="15">
        <v>-96</v>
      </c>
      <c r="G1402" t="s">
        <v>367</v>
      </c>
      <c r="H1402" t="s">
        <v>497</v>
      </c>
      <c r="I1402" t="s">
        <v>43</v>
      </c>
    </row>
    <row r="1403" spans="1:9" ht="14.25">
      <c r="A1403" s="53">
        <v>42912.508530092593</v>
      </c>
      <c r="B1403" s="15">
        <v>405386</v>
      </c>
      <c r="C1403" t="s">
        <v>245</v>
      </c>
      <c r="D1403" t="s">
        <v>3828</v>
      </c>
      <c r="E1403" t="s">
        <v>3829</v>
      </c>
      <c r="F1403" s="15">
        <v>-257</v>
      </c>
      <c r="G1403" t="s">
        <v>367</v>
      </c>
      <c r="H1403" t="s">
        <v>422</v>
      </c>
      <c r="I1403" t="s">
        <v>73</v>
      </c>
    </row>
    <row r="1404" spans="1:9" ht="14.25">
      <c r="A1404" s="53">
        <v>42912.508576388886</v>
      </c>
      <c r="B1404" s="15">
        <v>405387</v>
      </c>
      <c r="C1404" t="s">
        <v>245</v>
      </c>
      <c r="D1404" t="s">
        <v>3830</v>
      </c>
      <c r="E1404" t="s">
        <v>3831</v>
      </c>
      <c r="F1404" s="15">
        <v>-256</v>
      </c>
      <c r="G1404" t="s">
        <v>367</v>
      </c>
      <c r="H1404" t="s">
        <v>279</v>
      </c>
      <c r="I1404" t="s">
        <v>73</v>
      </c>
    </row>
    <row r="1405" spans="1:9" ht="14.25">
      <c r="A1405" s="53">
        <v>42912.50880787037</v>
      </c>
      <c r="B1405" s="15">
        <v>405390</v>
      </c>
      <c r="C1405" t="s">
        <v>3832</v>
      </c>
      <c r="D1405" t="s">
        <v>3833</v>
      </c>
      <c r="E1405" t="s">
        <v>3834</v>
      </c>
      <c r="F1405" s="15">
        <v>-117</v>
      </c>
      <c r="G1405" t="s">
        <v>367</v>
      </c>
      <c r="H1405" t="s">
        <v>497</v>
      </c>
      <c r="I1405" t="s">
        <v>43</v>
      </c>
    </row>
    <row r="1406" spans="1:9" ht="14.25">
      <c r="A1406" s="53">
        <v>42912.51939814815</v>
      </c>
      <c r="B1406" s="15">
        <v>405559</v>
      </c>
      <c r="C1406" t="s">
        <v>3835</v>
      </c>
      <c r="D1406" t="s">
        <v>3836</v>
      </c>
      <c r="E1406" t="s">
        <v>3837</v>
      </c>
      <c r="F1406" s="15">
        <v>-271</v>
      </c>
      <c r="G1406" t="s">
        <v>367</v>
      </c>
      <c r="H1406" t="s">
        <v>436</v>
      </c>
      <c r="I1406" t="s">
        <v>43</v>
      </c>
    </row>
    <row r="1407" spans="1:9" ht="14.25">
      <c r="A1407" s="53">
        <v>42912.521724537037</v>
      </c>
      <c r="B1407" s="15">
        <v>405587</v>
      </c>
      <c r="C1407" t="s">
        <v>3838</v>
      </c>
      <c r="D1407" t="s">
        <v>3839</v>
      </c>
      <c r="E1407" t="s">
        <v>3840</v>
      </c>
      <c r="F1407" s="15">
        <v>-615</v>
      </c>
      <c r="G1407" t="s">
        <v>367</v>
      </c>
      <c r="H1407" t="s">
        <v>422</v>
      </c>
      <c r="I1407" t="s">
        <v>43</v>
      </c>
    </row>
    <row r="1408" spans="1:9" ht="14.25">
      <c r="A1408" s="53">
        <v>42912.527280092596</v>
      </c>
      <c r="B1408" s="15">
        <v>405635</v>
      </c>
      <c r="C1408" t="s">
        <v>3841</v>
      </c>
      <c r="D1408" t="s">
        <v>3842</v>
      </c>
      <c r="E1408" t="s">
        <v>3843</v>
      </c>
      <c r="F1408" s="15">
        <v>-1000</v>
      </c>
      <c r="G1408" t="s">
        <v>367</v>
      </c>
      <c r="H1408" t="s">
        <v>469</v>
      </c>
      <c r="I1408" t="s">
        <v>43</v>
      </c>
    </row>
    <row r="1409" spans="1:9" ht="14.25">
      <c r="A1409" s="53">
        <v>42912.529733796298</v>
      </c>
      <c r="B1409" s="15">
        <v>405663</v>
      </c>
      <c r="C1409" t="s">
        <v>245</v>
      </c>
      <c r="D1409" t="s">
        <v>3844</v>
      </c>
      <c r="E1409" t="s">
        <v>3845</v>
      </c>
      <c r="F1409" s="15">
        <v>-147</v>
      </c>
      <c r="G1409" t="s">
        <v>367</v>
      </c>
      <c r="H1409" t="s">
        <v>422</v>
      </c>
      <c r="I1409" t="s">
        <v>73</v>
      </c>
    </row>
    <row r="1410" spans="1:9" ht="14.25">
      <c r="A1410" s="53">
        <v>42912.581006944441</v>
      </c>
      <c r="B1410" s="15">
        <v>406224</v>
      </c>
      <c r="C1410" t="s">
        <v>3846</v>
      </c>
      <c r="D1410" t="s">
        <v>3847</v>
      </c>
      <c r="E1410" t="s">
        <v>3848</v>
      </c>
      <c r="F1410" s="15">
        <v>-45</v>
      </c>
      <c r="G1410" t="s">
        <v>367</v>
      </c>
      <c r="H1410" t="s">
        <v>497</v>
      </c>
      <c r="I1410" t="s">
        <v>43</v>
      </c>
    </row>
    <row r="1411" spans="1:9" ht="14.25">
      <c r="A1411" s="53">
        <v>42912.593356481484</v>
      </c>
      <c r="B1411" s="15">
        <v>406831</v>
      </c>
      <c r="C1411" t="s">
        <v>3849</v>
      </c>
      <c r="D1411" t="s">
        <v>1046</v>
      </c>
      <c r="E1411" t="s">
        <v>1047</v>
      </c>
      <c r="F1411" s="15">
        <v>-4048</v>
      </c>
      <c r="G1411" t="s">
        <v>367</v>
      </c>
      <c r="H1411" t="s">
        <v>443</v>
      </c>
      <c r="I1411" t="s">
        <v>43</v>
      </c>
    </row>
    <row r="1412" spans="1:9" ht="14.25">
      <c r="A1412" s="53">
        <v>42912.595300925925</v>
      </c>
      <c r="B1412" s="15">
        <v>406944</v>
      </c>
      <c r="C1412" t="s">
        <v>3850</v>
      </c>
      <c r="D1412" t="s">
        <v>3851</v>
      </c>
      <c r="E1412" t="s">
        <v>3852</v>
      </c>
      <c r="F1412" s="15">
        <v>-100</v>
      </c>
      <c r="G1412" t="s">
        <v>367</v>
      </c>
      <c r="H1412" t="s">
        <v>65</v>
      </c>
      <c r="I1412" t="s">
        <v>43</v>
      </c>
    </row>
    <row r="1413" spans="1:9" ht="14.25">
      <c r="A1413" s="53">
        <v>42912.600335648145</v>
      </c>
      <c r="B1413" s="15">
        <v>407317</v>
      </c>
      <c r="C1413" t="s">
        <v>3853</v>
      </c>
      <c r="D1413" t="s">
        <v>3854</v>
      </c>
      <c r="E1413" t="s">
        <v>3855</v>
      </c>
      <c r="F1413" s="15">
        <v>-200</v>
      </c>
      <c r="G1413" t="s">
        <v>367</v>
      </c>
      <c r="H1413" t="s">
        <v>443</v>
      </c>
      <c r="I1413" t="s">
        <v>43</v>
      </c>
    </row>
    <row r="1414" spans="1:9" ht="14.25">
      <c r="A1414" s="53">
        <v>42912.603206018517</v>
      </c>
      <c r="B1414" s="15">
        <v>407508</v>
      </c>
      <c r="C1414" t="s">
        <v>3856</v>
      </c>
      <c r="D1414" t="s">
        <v>3857</v>
      </c>
      <c r="E1414" t="s">
        <v>3858</v>
      </c>
      <c r="F1414" s="15">
        <v>-645</v>
      </c>
      <c r="G1414" t="s">
        <v>367</v>
      </c>
      <c r="H1414" t="s">
        <v>497</v>
      </c>
      <c r="I1414" t="s">
        <v>43</v>
      </c>
    </row>
    <row r="1415" spans="1:9" ht="14.25">
      <c r="A1415" s="53">
        <v>42912.605833333335</v>
      </c>
      <c r="B1415" s="15">
        <v>407694</v>
      </c>
      <c r="C1415" t="s">
        <v>245</v>
      </c>
      <c r="D1415" t="s">
        <v>3859</v>
      </c>
      <c r="E1415" t="s">
        <v>3860</v>
      </c>
      <c r="F1415" s="15">
        <v>-700</v>
      </c>
      <c r="G1415" t="s">
        <v>367</v>
      </c>
      <c r="H1415" t="s">
        <v>299</v>
      </c>
      <c r="I1415" t="s">
        <v>73</v>
      </c>
    </row>
    <row r="1416" spans="1:9" ht="14.25">
      <c r="A1416" s="53">
        <v>42912.618437500001</v>
      </c>
      <c r="B1416" s="15">
        <v>408600</v>
      </c>
      <c r="C1416" t="s">
        <v>245</v>
      </c>
      <c r="D1416" t="s">
        <v>281</v>
      </c>
      <c r="E1416" t="s">
        <v>282</v>
      </c>
      <c r="F1416" s="15">
        <v>-583</v>
      </c>
      <c r="G1416" t="s">
        <v>367</v>
      </c>
      <c r="H1416" t="s">
        <v>486</v>
      </c>
      <c r="I1416" t="s">
        <v>73</v>
      </c>
    </row>
    <row r="1417" spans="1:9" ht="14.25">
      <c r="A1417" s="53">
        <v>42912.619386574072</v>
      </c>
      <c r="B1417" s="15">
        <v>408664</v>
      </c>
      <c r="C1417" t="s">
        <v>3861</v>
      </c>
      <c r="D1417" t="s">
        <v>3862</v>
      </c>
      <c r="E1417" t="s">
        <v>3863</v>
      </c>
      <c r="F1417" s="15">
        <v>-8640</v>
      </c>
      <c r="G1417" t="s">
        <v>367</v>
      </c>
      <c r="H1417" t="s">
        <v>497</v>
      </c>
      <c r="I1417" t="s">
        <v>43</v>
      </c>
    </row>
    <row r="1418" spans="1:9" ht="14.25">
      <c r="A1418" s="53">
        <v>42912.620439814818</v>
      </c>
      <c r="B1418" s="15">
        <v>408711</v>
      </c>
      <c r="C1418" t="s">
        <v>245</v>
      </c>
      <c r="D1418" t="s">
        <v>3864</v>
      </c>
      <c r="E1418" t="s">
        <v>3865</v>
      </c>
      <c r="F1418" s="15">
        <v>-144</v>
      </c>
      <c r="G1418" t="s">
        <v>367</v>
      </c>
      <c r="H1418" t="s">
        <v>497</v>
      </c>
      <c r="I1418" t="s">
        <v>73</v>
      </c>
    </row>
    <row r="1419" spans="1:9" ht="14.25">
      <c r="A1419" s="53">
        <v>42912.623483796298</v>
      </c>
      <c r="B1419" s="15">
        <v>408930</v>
      </c>
      <c r="C1419" t="s">
        <v>3866</v>
      </c>
      <c r="D1419" t="s">
        <v>3867</v>
      </c>
      <c r="E1419" t="s">
        <v>3868</v>
      </c>
      <c r="F1419" s="15">
        <v>-500</v>
      </c>
      <c r="G1419" t="s">
        <v>367</v>
      </c>
      <c r="H1419" t="s">
        <v>469</v>
      </c>
      <c r="I1419" t="s">
        <v>43</v>
      </c>
    </row>
    <row r="1420" spans="1:9" ht="14.25">
      <c r="A1420" s="53">
        <v>42912.62771990741</v>
      </c>
      <c r="B1420" s="15">
        <v>409239</v>
      </c>
      <c r="C1420" t="s">
        <v>3869</v>
      </c>
      <c r="D1420" t="s">
        <v>3862</v>
      </c>
      <c r="E1420" t="s">
        <v>3863</v>
      </c>
      <c r="F1420" s="15">
        <v>-1360</v>
      </c>
      <c r="G1420" t="s">
        <v>367</v>
      </c>
      <c r="H1420" t="s">
        <v>497</v>
      </c>
      <c r="I1420" t="s">
        <v>43</v>
      </c>
    </row>
    <row r="1421" spans="1:9" ht="14.25">
      <c r="A1421" s="53">
        <v>42912.631585648145</v>
      </c>
      <c r="B1421" s="15">
        <v>409539</v>
      </c>
      <c r="C1421" t="s">
        <v>3870</v>
      </c>
      <c r="D1421" t="s">
        <v>3871</v>
      </c>
      <c r="E1421" t="s">
        <v>3872</v>
      </c>
      <c r="F1421" s="15">
        <v>-463</v>
      </c>
      <c r="G1421" t="s">
        <v>367</v>
      </c>
      <c r="H1421" t="s">
        <v>443</v>
      </c>
      <c r="I1421" t="s">
        <v>43</v>
      </c>
    </row>
    <row r="1422" spans="1:9" ht="14.25">
      <c r="A1422" s="53">
        <v>42912.634074074071</v>
      </c>
      <c r="B1422" s="15">
        <v>409720</v>
      </c>
      <c r="C1422" t="s">
        <v>3873</v>
      </c>
      <c r="D1422" t="s">
        <v>3874</v>
      </c>
      <c r="E1422" t="s">
        <v>3875</v>
      </c>
      <c r="F1422" s="15">
        <v>-500</v>
      </c>
      <c r="G1422" t="s">
        <v>367</v>
      </c>
      <c r="H1422" t="s">
        <v>459</v>
      </c>
      <c r="I1422" t="s">
        <v>43</v>
      </c>
    </row>
    <row r="1423" spans="1:9" ht="14.25">
      <c r="A1423" s="53">
        <v>42912.634513888886</v>
      </c>
      <c r="B1423" s="15">
        <v>409744</v>
      </c>
      <c r="C1423" t="s">
        <v>3876</v>
      </c>
      <c r="D1423" t="s">
        <v>3877</v>
      </c>
      <c r="E1423" t="s">
        <v>3878</v>
      </c>
      <c r="F1423" s="15">
        <v>-1424</v>
      </c>
      <c r="G1423" t="s">
        <v>367</v>
      </c>
      <c r="H1423" t="s">
        <v>424</v>
      </c>
      <c r="I1423" t="s">
        <v>43</v>
      </c>
    </row>
    <row r="1424" spans="1:9" ht="14.25">
      <c r="A1424" s="53">
        <v>42912.636388888888</v>
      </c>
      <c r="B1424" s="15">
        <v>409884</v>
      </c>
      <c r="C1424" t="s">
        <v>245</v>
      </c>
      <c r="D1424" t="s">
        <v>3879</v>
      </c>
      <c r="E1424" t="s">
        <v>3880</v>
      </c>
      <c r="F1424" s="15">
        <v>-520</v>
      </c>
      <c r="G1424" t="s">
        <v>367</v>
      </c>
      <c r="H1424" t="s">
        <v>443</v>
      </c>
      <c r="I1424" t="s">
        <v>73</v>
      </c>
    </row>
    <row r="1425" spans="1:9" ht="14.25">
      <c r="A1425" s="53">
        <v>42912.638171296298</v>
      </c>
      <c r="B1425" s="15">
        <v>410000</v>
      </c>
      <c r="C1425" t="s">
        <v>3881</v>
      </c>
      <c r="D1425" t="s">
        <v>3882</v>
      </c>
      <c r="E1425" t="s">
        <v>3883</v>
      </c>
      <c r="F1425" s="15">
        <v>-300</v>
      </c>
      <c r="G1425" t="s">
        <v>367</v>
      </c>
      <c r="H1425" t="s">
        <v>459</v>
      </c>
      <c r="I1425" t="s">
        <v>43</v>
      </c>
    </row>
    <row r="1426" spans="1:9" ht="14.25">
      <c r="A1426" s="53">
        <v>42912.640532407408</v>
      </c>
      <c r="B1426" s="15">
        <v>410134</v>
      </c>
      <c r="C1426" t="s">
        <v>245</v>
      </c>
      <c r="D1426" t="s">
        <v>3884</v>
      </c>
      <c r="E1426" t="s">
        <v>3885</v>
      </c>
      <c r="F1426" s="15">
        <v>-489</v>
      </c>
      <c r="G1426" t="s">
        <v>367</v>
      </c>
      <c r="H1426" t="s">
        <v>443</v>
      </c>
      <c r="I1426" t="s">
        <v>73</v>
      </c>
    </row>
    <row r="1427" spans="1:9" ht="14.25">
      <c r="A1427" s="53">
        <v>42912.641018518516</v>
      </c>
      <c r="B1427" s="15">
        <v>410162</v>
      </c>
      <c r="C1427" t="s">
        <v>3886</v>
      </c>
      <c r="D1427" t="s">
        <v>294</v>
      </c>
      <c r="E1427" t="s">
        <v>295</v>
      </c>
      <c r="F1427" s="15">
        <v>-990</v>
      </c>
      <c r="G1427" t="s">
        <v>367</v>
      </c>
      <c r="H1427" t="s">
        <v>458</v>
      </c>
      <c r="I1427" t="s">
        <v>43</v>
      </c>
    </row>
    <row r="1428" spans="1:9" ht="14.25">
      <c r="A1428" s="53">
        <v>42912.644872685189</v>
      </c>
      <c r="B1428" s="15">
        <v>410399</v>
      </c>
      <c r="C1428" t="s">
        <v>3887</v>
      </c>
      <c r="D1428" t="s">
        <v>3888</v>
      </c>
      <c r="E1428" t="s">
        <v>3889</v>
      </c>
      <c r="F1428" s="15">
        <v>-100</v>
      </c>
      <c r="G1428" t="s">
        <v>367</v>
      </c>
      <c r="H1428" t="s">
        <v>443</v>
      </c>
      <c r="I1428" t="s">
        <v>43</v>
      </c>
    </row>
    <row r="1429" spans="1:9" ht="14.25">
      <c r="A1429" s="53">
        <v>42912.645277777781</v>
      </c>
      <c r="B1429" s="15">
        <v>410427</v>
      </c>
      <c r="C1429" t="s">
        <v>3890</v>
      </c>
      <c r="D1429" t="s">
        <v>3891</v>
      </c>
      <c r="E1429" t="s">
        <v>3892</v>
      </c>
      <c r="F1429" s="15">
        <v>-47</v>
      </c>
      <c r="G1429" t="s">
        <v>367</v>
      </c>
      <c r="H1429" t="s">
        <v>443</v>
      </c>
      <c r="I1429" t="s">
        <v>43</v>
      </c>
    </row>
    <row r="1430" spans="1:9" ht="14.25">
      <c r="A1430" s="53">
        <v>42912.646932870368</v>
      </c>
      <c r="B1430" s="15">
        <v>410522</v>
      </c>
      <c r="C1430" t="s">
        <v>3893</v>
      </c>
      <c r="D1430" t="s">
        <v>1508</v>
      </c>
      <c r="E1430" t="s">
        <v>1509</v>
      </c>
      <c r="F1430" s="15">
        <v>-2784</v>
      </c>
      <c r="G1430" t="s">
        <v>367</v>
      </c>
      <c r="H1430" t="s">
        <v>535</v>
      </c>
      <c r="I1430" t="s">
        <v>43</v>
      </c>
    </row>
    <row r="1431" spans="1:9" ht="14.25">
      <c r="A1431" s="53">
        <v>42912.655393518522</v>
      </c>
      <c r="B1431" s="15">
        <v>411152</v>
      </c>
      <c r="C1431" t="s">
        <v>3894</v>
      </c>
      <c r="D1431" t="s">
        <v>3895</v>
      </c>
      <c r="E1431" t="s">
        <v>3896</v>
      </c>
      <c r="F1431" s="15">
        <v>-489</v>
      </c>
      <c r="G1431" t="s">
        <v>367</v>
      </c>
      <c r="H1431" t="s">
        <v>1642</v>
      </c>
      <c r="I1431" t="s">
        <v>43</v>
      </c>
    </row>
    <row r="1432" spans="1:9" ht="14.25">
      <c r="A1432" s="53">
        <v>42912.65892361111</v>
      </c>
      <c r="B1432" s="15">
        <v>411361</v>
      </c>
      <c r="C1432" t="s">
        <v>245</v>
      </c>
      <c r="D1432" t="s">
        <v>3897</v>
      </c>
      <c r="E1432" t="s">
        <v>3898</v>
      </c>
      <c r="F1432" s="15">
        <v>-100</v>
      </c>
      <c r="G1432" t="s">
        <v>367</v>
      </c>
      <c r="H1432" t="s">
        <v>469</v>
      </c>
      <c r="I1432" t="s">
        <v>73</v>
      </c>
    </row>
    <row r="1433" spans="1:9" ht="14.25">
      <c r="A1433" s="53">
        <v>42912.666770833333</v>
      </c>
      <c r="B1433" s="15">
        <v>411790</v>
      </c>
      <c r="C1433" t="s">
        <v>245</v>
      </c>
      <c r="D1433" t="s">
        <v>3899</v>
      </c>
      <c r="E1433" t="s">
        <v>3900</v>
      </c>
      <c r="F1433" s="15">
        <v>-55</v>
      </c>
      <c r="G1433" t="s">
        <v>367</v>
      </c>
      <c r="H1433" t="s">
        <v>443</v>
      </c>
      <c r="I1433" t="s">
        <v>73</v>
      </c>
    </row>
    <row r="1434" spans="1:9" ht="14.25">
      <c r="A1434" s="53">
        <v>42912.670428240737</v>
      </c>
      <c r="B1434" s="15">
        <v>412003</v>
      </c>
      <c r="C1434" t="s">
        <v>3901</v>
      </c>
      <c r="D1434" t="s">
        <v>3902</v>
      </c>
      <c r="E1434" t="s">
        <v>3903</v>
      </c>
      <c r="F1434" s="15">
        <v>-5000</v>
      </c>
      <c r="G1434" t="s">
        <v>367</v>
      </c>
      <c r="H1434" t="s">
        <v>497</v>
      </c>
      <c r="I1434" t="s">
        <v>43</v>
      </c>
    </row>
    <row r="1435" spans="1:9" ht="14.25">
      <c r="A1435" s="53">
        <v>42912.67083333333</v>
      </c>
      <c r="B1435" s="15">
        <v>412034</v>
      </c>
      <c r="C1435" t="s">
        <v>3904</v>
      </c>
      <c r="D1435" t="s">
        <v>3905</v>
      </c>
      <c r="E1435" t="s">
        <v>3906</v>
      </c>
      <c r="F1435" s="15">
        <v>-172</v>
      </c>
      <c r="G1435" t="s">
        <v>367</v>
      </c>
      <c r="H1435" t="s">
        <v>497</v>
      </c>
      <c r="I1435" t="s">
        <v>43</v>
      </c>
    </row>
    <row r="1436" spans="1:9" ht="14.25">
      <c r="A1436" s="53">
        <v>42912.676249999997</v>
      </c>
      <c r="B1436" s="15">
        <v>412353</v>
      </c>
      <c r="C1436" t="s">
        <v>245</v>
      </c>
      <c r="D1436" t="s">
        <v>3907</v>
      </c>
      <c r="E1436" t="s">
        <v>3908</v>
      </c>
      <c r="F1436" s="15">
        <v>-900</v>
      </c>
      <c r="G1436" t="s">
        <v>367</v>
      </c>
      <c r="H1436" t="s">
        <v>429</v>
      </c>
      <c r="I1436" t="s">
        <v>73</v>
      </c>
    </row>
    <row r="1437" spans="1:9" ht="14.25">
      <c r="A1437" s="53">
        <v>42912.677743055552</v>
      </c>
      <c r="B1437" s="15">
        <v>412433</v>
      </c>
      <c r="C1437" t="s">
        <v>3909</v>
      </c>
      <c r="D1437" t="s">
        <v>3910</v>
      </c>
      <c r="E1437" t="s">
        <v>3911</v>
      </c>
      <c r="F1437" s="15">
        <v>-798</v>
      </c>
      <c r="G1437" t="s">
        <v>367</v>
      </c>
      <c r="H1437" t="s">
        <v>458</v>
      </c>
      <c r="I1437" t="s">
        <v>43</v>
      </c>
    </row>
    <row r="1438" spans="1:9" ht="14.25">
      <c r="A1438" s="53">
        <v>42912.679629629631</v>
      </c>
      <c r="B1438" s="15">
        <v>412520</v>
      </c>
      <c r="C1438" t="s">
        <v>3912</v>
      </c>
      <c r="D1438" t="s">
        <v>3913</v>
      </c>
      <c r="E1438" t="s">
        <v>3914</v>
      </c>
      <c r="F1438" s="15">
        <v>-520</v>
      </c>
      <c r="G1438" t="s">
        <v>367</v>
      </c>
      <c r="H1438" t="s">
        <v>486</v>
      </c>
      <c r="I1438" t="s">
        <v>43</v>
      </c>
    </row>
    <row r="1439" spans="1:9" ht="14.25">
      <c r="A1439" s="53">
        <v>42912.685729166667</v>
      </c>
      <c r="B1439" s="15">
        <v>412852</v>
      </c>
      <c r="C1439" t="s">
        <v>3915</v>
      </c>
      <c r="D1439" t="s">
        <v>3916</v>
      </c>
      <c r="E1439" t="s">
        <v>3917</v>
      </c>
      <c r="F1439" s="15">
        <v>-343</v>
      </c>
      <c r="G1439" t="s">
        <v>367</v>
      </c>
      <c r="H1439" t="s">
        <v>486</v>
      </c>
      <c r="I1439" t="s">
        <v>43</v>
      </c>
    </row>
    <row r="1440" spans="1:9" ht="14.25">
      <c r="A1440" s="53">
        <v>42912.688530092593</v>
      </c>
      <c r="B1440" s="15">
        <v>413004</v>
      </c>
      <c r="C1440" t="s">
        <v>3918</v>
      </c>
      <c r="D1440" t="s">
        <v>3919</v>
      </c>
      <c r="E1440" t="s">
        <v>3920</v>
      </c>
      <c r="F1440" s="15">
        <v>-319</v>
      </c>
      <c r="G1440" t="s">
        <v>367</v>
      </c>
      <c r="H1440" t="s">
        <v>424</v>
      </c>
      <c r="I1440" t="s">
        <v>43</v>
      </c>
    </row>
    <row r="1441" spans="1:9" ht="14.25">
      <c r="A1441" s="53">
        <v>42912.696087962962</v>
      </c>
      <c r="B1441" s="15">
        <v>413426</v>
      </c>
      <c r="C1441" t="s">
        <v>245</v>
      </c>
      <c r="D1441" t="s">
        <v>3921</v>
      </c>
      <c r="E1441" t="s">
        <v>221</v>
      </c>
      <c r="F1441" s="15">
        <v>-81</v>
      </c>
      <c r="G1441" t="s">
        <v>367</v>
      </c>
      <c r="H1441" t="s">
        <v>443</v>
      </c>
      <c r="I1441" t="s">
        <v>73</v>
      </c>
    </row>
    <row r="1442" spans="1:9" ht="14.25">
      <c r="A1442" s="53">
        <v>42912.696446759262</v>
      </c>
      <c r="B1442" s="15">
        <v>413452</v>
      </c>
      <c r="D1442" t="s">
        <v>3922</v>
      </c>
      <c r="E1442" t="s">
        <v>3923</v>
      </c>
      <c r="F1442" s="15">
        <v>-1542</v>
      </c>
      <c r="G1442" t="s">
        <v>367</v>
      </c>
      <c r="H1442" t="s">
        <v>429</v>
      </c>
      <c r="I1442" t="s">
        <v>73</v>
      </c>
    </row>
    <row r="1443" spans="1:9" ht="14.25">
      <c r="A1443" s="53">
        <v>42912.697256944448</v>
      </c>
      <c r="B1443" s="15">
        <v>413500</v>
      </c>
      <c r="C1443" t="s">
        <v>3924</v>
      </c>
      <c r="D1443" t="s">
        <v>3925</v>
      </c>
      <c r="E1443" t="s">
        <v>3926</v>
      </c>
      <c r="F1443" s="15">
        <v>-5000</v>
      </c>
      <c r="G1443" t="s">
        <v>367</v>
      </c>
      <c r="H1443" t="s">
        <v>497</v>
      </c>
      <c r="I1443" t="s">
        <v>43</v>
      </c>
    </row>
    <row r="1444" spans="1:9" ht="14.25">
      <c r="A1444" s="53">
        <v>42912.700752314813</v>
      </c>
      <c r="B1444" s="15">
        <v>413680</v>
      </c>
      <c r="C1444" t="s">
        <v>3927</v>
      </c>
      <c r="D1444" t="s">
        <v>3928</v>
      </c>
      <c r="E1444" t="s">
        <v>3929</v>
      </c>
      <c r="F1444" s="15">
        <v>-1600</v>
      </c>
      <c r="G1444" t="s">
        <v>367</v>
      </c>
      <c r="H1444" t="s">
        <v>462</v>
      </c>
      <c r="I1444" t="s">
        <v>43</v>
      </c>
    </row>
    <row r="1445" spans="1:9" ht="14.25">
      <c r="A1445" s="53">
        <v>42912.704930555556</v>
      </c>
      <c r="B1445" s="15">
        <v>413866</v>
      </c>
      <c r="C1445" t="s">
        <v>3930</v>
      </c>
      <c r="D1445" t="s">
        <v>3427</v>
      </c>
      <c r="E1445" t="s">
        <v>3428</v>
      </c>
      <c r="F1445" s="15">
        <v>-163</v>
      </c>
      <c r="G1445" t="s">
        <v>367</v>
      </c>
      <c r="H1445" t="s">
        <v>497</v>
      </c>
      <c r="I1445" t="s">
        <v>43</v>
      </c>
    </row>
    <row r="1446" spans="1:9" ht="14.25">
      <c r="A1446" s="53">
        <v>42912.712453703702</v>
      </c>
      <c r="B1446" s="15">
        <v>414167</v>
      </c>
      <c r="C1446" t="s">
        <v>3931</v>
      </c>
      <c r="D1446" t="s">
        <v>3932</v>
      </c>
      <c r="E1446" t="s">
        <v>3933</v>
      </c>
      <c r="F1446" s="15">
        <v>-188</v>
      </c>
      <c r="G1446" t="s">
        <v>367</v>
      </c>
      <c r="H1446" t="s">
        <v>299</v>
      </c>
      <c r="I1446" t="s">
        <v>43</v>
      </c>
    </row>
    <row r="1447" spans="1:9" ht="14.25">
      <c r="A1447" s="53">
        <v>42912.712870370371</v>
      </c>
      <c r="B1447" s="15">
        <v>414178</v>
      </c>
      <c r="C1447" t="s">
        <v>3934</v>
      </c>
      <c r="D1447" t="s">
        <v>3935</v>
      </c>
      <c r="E1447" t="s">
        <v>3936</v>
      </c>
      <c r="F1447" s="15">
        <v>-196</v>
      </c>
      <c r="G1447" t="s">
        <v>367</v>
      </c>
      <c r="H1447" t="s">
        <v>653</v>
      </c>
      <c r="I1447" t="s">
        <v>43</v>
      </c>
    </row>
    <row r="1448" spans="1:9" ht="14.25">
      <c r="A1448" s="53">
        <v>42912.71733796296</v>
      </c>
      <c r="B1448" s="15">
        <v>414335</v>
      </c>
      <c r="C1448" t="s">
        <v>3937</v>
      </c>
      <c r="D1448" t="s">
        <v>3938</v>
      </c>
      <c r="E1448" t="s">
        <v>3939</v>
      </c>
      <c r="F1448" s="15">
        <v>-400</v>
      </c>
      <c r="G1448" t="s">
        <v>367</v>
      </c>
      <c r="H1448" t="s">
        <v>443</v>
      </c>
      <c r="I1448" t="s">
        <v>43</v>
      </c>
    </row>
    <row r="1449" spans="1:9" ht="14.25">
      <c r="A1449" s="53">
        <v>42912.72855324074</v>
      </c>
      <c r="B1449" s="15">
        <v>414662</v>
      </c>
      <c r="D1449" t="s">
        <v>3940</v>
      </c>
      <c r="E1449" t="s">
        <v>3941</v>
      </c>
      <c r="F1449" s="15">
        <v>-244</v>
      </c>
      <c r="G1449" t="s">
        <v>367</v>
      </c>
      <c r="H1449" t="s">
        <v>478</v>
      </c>
      <c r="I1449" t="s">
        <v>73</v>
      </c>
    </row>
    <row r="1450" spans="1:9" ht="14.25">
      <c r="A1450" s="53">
        <v>42912.73364583333</v>
      </c>
      <c r="B1450" s="15">
        <v>414753</v>
      </c>
      <c r="C1450" t="s">
        <v>3942</v>
      </c>
      <c r="D1450" t="s">
        <v>3943</v>
      </c>
      <c r="E1450" t="s">
        <v>3944</v>
      </c>
      <c r="F1450" s="15">
        <v>-512</v>
      </c>
      <c r="G1450" t="s">
        <v>367</v>
      </c>
      <c r="H1450" t="s">
        <v>486</v>
      </c>
      <c r="I1450" t="s">
        <v>43</v>
      </c>
    </row>
    <row r="1451" spans="1:9" ht="14.25">
      <c r="A1451" s="53">
        <v>42912.749722222223</v>
      </c>
      <c r="B1451" s="15">
        <v>414990</v>
      </c>
      <c r="C1451" t="s">
        <v>3945</v>
      </c>
      <c r="D1451" t="s">
        <v>3946</v>
      </c>
      <c r="E1451" t="s">
        <v>3947</v>
      </c>
      <c r="F1451" s="15">
        <v>-221</v>
      </c>
      <c r="G1451" t="s">
        <v>367</v>
      </c>
      <c r="H1451" t="s">
        <v>504</v>
      </c>
      <c r="I1451" t="s">
        <v>43</v>
      </c>
    </row>
    <row r="1452" spans="1:9" ht="14.25">
      <c r="A1452" s="53">
        <v>42912.749756944446</v>
      </c>
      <c r="B1452" s="15">
        <v>414991</v>
      </c>
      <c r="C1452" t="s">
        <v>3948</v>
      </c>
      <c r="D1452" t="s">
        <v>3949</v>
      </c>
      <c r="E1452" t="s">
        <v>3950</v>
      </c>
      <c r="F1452" s="15">
        <v>-728</v>
      </c>
      <c r="G1452" t="s">
        <v>367</v>
      </c>
      <c r="H1452" t="s">
        <v>469</v>
      </c>
      <c r="I1452" t="s">
        <v>43</v>
      </c>
    </row>
    <row r="1453" spans="1:9" ht="14.25">
      <c r="A1453" s="53">
        <v>42912.750011574077</v>
      </c>
      <c r="B1453" s="15">
        <v>414992</v>
      </c>
      <c r="C1453" t="s">
        <v>3951</v>
      </c>
      <c r="D1453" t="s">
        <v>3952</v>
      </c>
      <c r="E1453" t="s">
        <v>3953</v>
      </c>
      <c r="F1453" s="15">
        <v>-331</v>
      </c>
      <c r="G1453" t="s">
        <v>367</v>
      </c>
      <c r="H1453" t="s">
        <v>452</v>
      </c>
      <c r="I1453" t="s">
        <v>43</v>
      </c>
    </row>
    <row r="1454" spans="1:9" ht="14.25">
      <c r="A1454" s="53">
        <v>42912.782418981478</v>
      </c>
      <c r="B1454" s="15">
        <v>415118</v>
      </c>
      <c r="C1454" t="s">
        <v>3954</v>
      </c>
      <c r="D1454" t="s">
        <v>3955</v>
      </c>
      <c r="E1454" t="s">
        <v>3956</v>
      </c>
      <c r="F1454" s="15">
        <v>-333</v>
      </c>
      <c r="G1454" t="s">
        <v>367</v>
      </c>
      <c r="H1454" t="s">
        <v>508</v>
      </c>
      <c r="I1454" t="s">
        <v>43</v>
      </c>
    </row>
    <row r="1455" spans="1:9" ht="14.25">
      <c r="A1455" s="53">
        <v>42912.827719907407</v>
      </c>
      <c r="B1455" s="15">
        <v>415197</v>
      </c>
      <c r="D1455" t="s">
        <v>3957</v>
      </c>
      <c r="E1455" t="s">
        <v>3958</v>
      </c>
      <c r="F1455" s="15">
        <v>-244</v>
      </c>
      <c r="G1455" t="s">
        <v>367</v>
      </c>
      <c r="H1455" t="s">
        <v>478</v>
      </c>
      <c r="I1455" t="s">
        <v>73</v>
      </c>
    </row>
    <row r="1456" spans="1:9" ht="14.25">
      <c r="A1456" s="53">
        <v>42912.82980324074</v>
      </c>
      <c r="B1456" s="15">
        <v>415206</v>
      </c>
      <c r="C1456" t="s">
        <v>3959</v>
      </c>
      <c r="D1456" t="s">
        <v>3960</v>
      </c>
      <c r="E1456" t="s">
        <v>3961</v>
      </c>
      <c r="F1456" s="15">
        <v>-92</v>
      </c>
      <c r="G1456" t="s">
        <v>367</v>
      </c>
      <c r="H1456" t="s">
        <v>429</v>
      </c>
      <c r="I1456" t="s">
        <v>43</v>
      </c>
    </row>
    <row r="1457" spans="1:9" ht="14.25">
      <c r="A1457" s="53">
        <v>42912.847800925927</v>
      </c>
      <c r="B1457" s="15">
        <v>415255</v>
      </c>
      <c r="C1457" t="s">
        <v>3962</v>
      </c>
      <c r="D1457" t="s">
        <v>3963</v>
      </c>
      <c r="E1457" t="s">
        <v>3964</v>
      </c>
      <c r="F1457" s="15">
        <v>-33</v>
      </c>
      <c r="G1457" t="s">
        <v>367</v>
      </c>
      <c r="H1457" t="s">
        <v>478</v>
      </c>
      <c r="I1457" t="s">
        <v>43</v>
      </c>
    </row>
    <row r="1458" spans="1:9" ht="14.25">
      <c r="A1458" s="53">
        <v>42912.848668981482</v>
      </c>
      <c r="B1458" s="15">
        <v>415257</v>
      </c>
      <c r="C1458" t="s">
        <v>3965</v>
      </c>
      <c r="D1458" t="s">
        <v>3966</v>
      </c>
      <c r="E1458" t="s">
        <v>3967</v>
      </c>
      <c r="F1458" s="15">
        <v>-400</v>
      </c>
      <c r="G1458" t="s">
        <v>367</v>
      </c>
      <c r="H1458" t="s">
        <v>508</v>
      </c>
      <c r="I1458" t="s">
        <v>43</v>
      </c>
    </row>
    <row r="1459" spans="1:9" ht="14.25">
      <c r="A1459" s="53">
        <v>42912.918726851851</v>
      </c>
      <c r="B1459" s="15">
        <v>415418</v>
      </c>
      <c r="C1459" t="s">
        <v>3968</v>
      </c>
      <c r="D1459" t="s">
        <v>131</v>
      </c>
      <c r="E1459" t="s">
        <v>132</v>
      </c>
      <c r="F1459" s="15">
        <v>-737</v>
      </c>
      <c r="G1459" t="s">
        <v>367</v>
      </c>
      <c r="H1459" t="s">
        <v>478</v>
      </c>
      <c r="I1459" t="s">
        <v>43</v>
      </c>
    </row>
    <row r="1460" spans="1:9" ht="14.25">
      <c r="A1460" s="53">
        <v>42913.27721064815</v>
      </c>
      <c r="B1460" s="15">
        <v>415752</v>
      </c>
      <c r="C1460" t="s">
        <v>3969</v>
      </c>
      <c r="D1460" t="s">
        <v>3970</v>
      </c>
      <c r="E1460" t="s">
        <v>3971</v>
      </c>
      <c r="F1460" s="15">
        <v>-500</v>
      </c>
      <c r="G1460" t="s">
        <v>367</v>
      </c>
      <c r="H1460" t="s">
        <v>452</v>
      </c>
      <c r="I1460" t="s">
        <v>43</v>
      </c>
    </row>
    <row r="1461" spans="1:9" ht="14.25">
      <c r="A1461" s="53">
        <v>42913.296134259261</v>
      </c>
      <c r="B1461" s="15">
        <v>415794</v>
      </c>
      <c r="C1461" t="s">
        <v>3972</v>
      </c>
      <c r="D1461" t="s">
        <v>3973</v>
      </c>
      <c r="E1461" t="s">
        <v>3974</v>
      </c>
      <c r="F1461" s="15">
        <v>-283</v>
      </c>
      <c r="G1461" t="s">
        <v>367</v>
      </c>
      <c r="H1461" t="s">
        <v>562</v>
      </c>
      <c r="I1461" t="s">
        <v>43</v>
      </c>
    </row>
    <row r="1462" spans="1:9" ht="14.25">
      <c r="A1462" s="53">
        <v>42913.363506944443</v>
      </c>
      <c r="B1462" s="15">
        <v>418286</v>
      </c>
      <c r="C1462" t="s">
        <v>3975</v>
      </c>
      <c r="D1462" t="s">
        <v>3976</v>
      </c>
      <c r="E1462" t="s">
        <v>3977</v>
      </c>
      <c r="F1462" s="15">
        <v>-3000</v>
      </c>
      <c r="G1462" t="s">
        <v>367</v>
      </c>
      <c r="H1462" t="s">
        <v>497</v>
      </c>
      <c r="I1462" t="s">
        <v>43</v>
      </c>
    </row>
    <row r="1463" spans="1:9" ht="14.25">
      <c r="A1463" s="53">
        <v>42913.375567129631</v>
      </c>
      <c r="B1463" s="15">
        <v>419205</v>
      </c>
      <c r="C1463" t="s">
        <v>3978</v>
      </c>
      <c r="D1463" t="s">
        <v>3979</v>
      </c>
      <c r="E1463" t="s">
        <v>3980</v>
      </c>
      <c r="F1463" s="15">
        <v>-400</v>
      </c>
      <c r="G1463" t="s">
        <v>367</v>
      </c>
      <c r="H1463" t="s">
        <v>279</v>
      </c>
      <c r="I1463" t="s">
        <v>43</v>
      </c>
    </row>
    <row r="1464" spans="1:9" ht="14.25">
      <c r="A1464" s="53">
        <v>42913.379305555558</v>
      </c>
      <c r="B1464" s="15">
        <v>419533</v>
      </c>
      <c r="C1464" t="s">
        <v>245</v>
      </c>
      <c r="D1464" t="s">
        <v>3141</v>
      </c>
      <c r="E1464" t="s">
        <v>3142</v>
      </c>
      <c r="F1464" s="15">
        <v>-602</v>
      </c>
      <c r="G1464" t="s">
        <v>367</v>
      </c>
      <c r="H1464" t="s">
        <v>497</v>
      </c>
      <c r="I1464" t="s">
        <v>73</v>
      </c>
    </row>
    <row r="1465" spans="1:9" ht="14.25">
      <c r="A1465" s="53">
        <v>42913.390405092592</v>
      </c>
      <c r="B1465" s="15">
        <v>420588</v>
      </c>
      <c r="C1465" t="s">
        <v>3981</v>
      </c>
      <c r="D1465" t="s">
        <v>321</v>
      </c>
      <c r="E1465" t="s">
        <v>322</v>
      </c>
      <c r="F1465" s="15">
        <v>-1990</v>
      </c>
      <c r="G1465" t="s">
        <v>367</v>
      </c>
      <c r="H1465" t="s">
        <v>429</v>
      </c>
      <c r="I1465" t="s">
        <v>43</v>
      </c>
    </row>
    <row r="1466" spans="1:9" ht="14.25">
      <c r="A1466" s="53">
        <v>42913.392152777778</v>
      </c>
      <c r="B1466" s="15">
        <v>420767</v>
      </c>
      <c r="C1466" t="s">
        <v>245</v>
      </c>
      <c r="D1466" t="s">
        <v>321</v>
      </c>
      <c r="E1466" t="s">
        <v>322</v>
      </c>
      <c r="F1466" s="15">
        <v>-2000</v>
      </c>
      <c r="G1466" t="s">
        <v>367</v>
      </c>
      <c r="H1466" t="s">
        <v>429</v>
      </c>
      <c r="I1466" t="s">
        <v>73</v>
      </c>
    </row>
    <row r="1467" spans="1:9" ht="14.25">
      <c r="A1467" s="53">
        <v>42913.404004629629</v>
      </c>
      <c r="B1467" s="15">
        <v>421774</v>
      </c>
      <c r="C1467" t="s">
        <v>3982</v>
      </c>
      <c r="D1467" t="s">
        <v>3983</v>
      </c>
      <c r="E1467" t="s">
        <v>3984</v>
      </c>
      <c r="F1467" s="15">
        <v>-592</v>
      </c>
      <c r="G1467" t="s">
        <v>367</v>
      </c>
      <c r="H1467" t="s">
        <v>422</v>
      </c>
      <c r="I1467" t="s">
        <v>43</v>
      </c>
    </row>
    <row r="1468" spans="1:9" ht="14.25">
      <c r="A1468" s="53">
        <v>42913.407754629632</v>
      </c>
      <c r="B1468" s="15">
        <v>422092</v>
      </c>
      <c r="C1468" t="s">
        <v>3985</v>
      </c>
      <c r="D1468" t="s">
        <v>3351</v>
      </c>
      <c r="E1468" t="s">
        <v>3352</v>
      </c>
      <c r="F1468" s="15">
        <v>-9999</v>
      </c>
      <c r="G1468" t="s">
        <v>367</v>
      </c>
      <c r="H1468" t="s">
        <v>478</v>
      </c>
      <c r="I1468" t="s">
        <v>43</v>
      </c>
    </row>
    <row r="1469" spans="1:9" ht="14.25">
      <c r="A1469" s="53">
        <v>42913.413402777776</v>
      </c>
      <c r="B1469" s="15">
        <v>422579</v>
      </c>
      <c r="C1469" t="s">
        <v>3986</v>
      </c>
      <c r="D1469" t="s">
        <v>3987</v>
      </c>
      <c r="E1469" t="s">
        <v>3988</v>
      </c>
      <c r="F1469" s="15">
        <v>-120</v>
      </c>
      <c r="G1469" t="s">
        <v>367</v>
      </c>
      <c r="H1469" t="s">
        <v>49</v>
      </c>
      <c r="I1469" t="s">
        <v>43</v>
      </c>
    </row>
    <row r="1470" spans="1:9" ht="14.25">
      <c r="A1470" s="53">
        <v>42913.418958333335</v>
      </c>
      <c r="B1470" s="15">
        <v>423082</v>
      </c>
      <c r="C1470" t="s">
        <v>3989</v>
      </c>
      <c r="D1470" t="s">
        <v>3990</v>
      </c>
      <c r="E1470" t="s">
        <v>3991</v>
      </c>
      <c r="F1470" s="15">
        <v>-179</v>
      </c>
      <c r="G1470" t="s">
        <v>367</v>
      </c>
      <c r="H1470" t="s">
        <v>462</v>
      </c>
      <c r="I1470" t="s">
        <v>43</v>
      </c>
    </row>
    <row r="1471" spans="1:9" ht="14.25">
      <c r="A1471" s="53">
        <v>42913.421018518522</v>
      </c>
      <c r="B1471" s="15">
        <v>423299</v>
      </c>
      <c r="C1471" t="s">
        <v>3992</v>
      </c>
      <c r="D1471" t="s">
        <v>3993</v>
      </c>
      <c r="E1471" t="s">
        <v>3994</v>
      </c>
      <c r="F1471" s="15">
        <v>-200</v>
      </c>
      <c r="G1471" t="s">
        <v>367</v>
      </c>
      <c r="H1471" t="s">
        <v>443</v>
      </c>
      <c r="I1471" t="s">
        <v>43</v>
      </c>
    </row>
    <row r="1472" spans="1:9" ht="14.25">
      <c r="A1472" s="53">
        <v>42913.426782407405</v>
      </c>
      <c r="B1472" s="15">
        <v>423761</v>
      </c>
      <c r="C1472" t="s">
        <v>3995</v>
      </c>
      <c r="D1472" t="s">
        <v>3996</v>
      </c>
      <c r="E1472" t="s">
        <v>3997</v>
      </c>
      <c r="F1472" s="15">
        <v>-100</v>
      </c>
      <c r="G1472" t="s">
        <v>367</v>
      </c>
      <c r="H1472" t="s">
        <v>462</v>
      </c>
      <c r="I1472" t="s">
        <v>43</v>
      </c>
    </row>
    <row r="1473" spans="1:9" ht="14.25">
      <c r="A1473" s="53">
        <v>42913.431226851855</v>
      </c>
      <c r="B1473" s="15">
        <v>424163</v>
      </c>
      <c r="C1473" t="s">
        <v>3998</v>
      </c>
      <c r="D1473" t="s">
        <v>277</v>
      </c>
      <c r="E1473" t="s">
        <v>278</v>
      </c>
      <c r="F1473" s="15">
        <v>-4500</v>
      </c>
      <c r="G1473" t="s">
        <v>367</v>
      </c>
      <c r="H1473" t="s">
        <v>279</v>
      </c>
      <c r="I1473" t="s">
        <v>43</v>
      </c>
    </row>
    <row r="1474" spans="1:9" ht="14.25">
      <c r="A1474" s="53">
        <v>42913.432233796295</v>
      </c>
      <c r="B1474" s="15">
        <v>424270</v>
      </c>
      <c r="C1474" t="s">
        <v>3999</v>
      </c>
      <c r="D1474" t="s">
        <v>4000</v>
      </c>
      <c r="E1474" t="s">
        <v>4001</v>
      </c>
      <c r="F1474" s="15">
        <v>-571</v>
      </c>
      <c r="G1474" t="s">
        <v>367</v>
      </c>
      <c r="H1474" t="s">
        <v>443</v>
      </c>
      <c r="I1474" t="s">
        <v>43</v>
      </c>
    </row>
    <row r="1475" spans="1:9" ht="14.25">
      <c r="A1475" s="53">
        <v>42913.436574074076</v>
      </c>
      <c r="B1475" s="15">
        <v>424651</v>
      </c>
      <c r="C1475" t="s">
        <v>4002</v>
      </c>
      <c r="D1475" t="s">
        <v>4003</v>
      </c>
      <c r="E1475" t="s">
        <v>4004</v>
      </c>
      <c r="F1475" s="15">
        <v>-1582</v>
      </c>
      <c r="G1475" t="s">
        <v>367</v>
      </c>
      <c r="H1475" t="s">
        <v>432</v>
      </c>
      <c r="I1475" t="s">
        <v>43</v>
      </c>
    </row>
    <row r="1476" spans="1:9" ht="14.25">
      <c r="A1476" s="53">
        <v>42913.438055555554</v>
      </c>
      <c r="B1476" s="15">
        <v>424789</v>
      </c>
      <c r="C1476" t="s">
        <v>4005</v>
      </c>
      <c r="D1476" t="s">
        <v>4006</v>
      </c>
      <c r="E1476" t="s">
        <v>4007</v>
      </c>
      <c r="F1476" s="15">
        <v>-400</v>
      </c>
      <c r="G1476" t="s">
        <v>367</v>
      </c>
      <c r="H1476" t="s">
        <v>469</v>
      </c>
      <c r="I1476" t="s">
        <v>43</v>
      </c>
    </row>
    <row r="1477" spans="1:9" ht="14.25">
      <c r="A1477" s="53">
        <v>42913.444074074076</v>
      </c>
      <c r="B1477" s="15">
        <v>425247</v>
      </c>
      <c r="C1477" t="s">
        <v>245</v>
      </c>
      <c r="D1477" t="s">
        <v>4008</v>
      </c>
      <c r="E1477" t="s">
        <v>4009</v>
      </c>
      <c r="F1477" s="15">
        <v>-150</v>
      </c>
      <c r="G1477" t="s">
        <v>367</v>
      </c>
      <c r="H1477" t="s">
        <v>478</v>
      </c>
      <c r="I1477" t="s">
        <v>73</v>
      </c>
    </row>
    <row r="1478" spans="1:9" ht="14.25">
      <c r="A1478" s="53">
        <v>42913.444768518515</v>
      </c>
      <c r="B1478" s="15">
        <v>425301</v>
      </c>
      <c r="C1478" t="s">
        <v>4010</v>
      </c>
      <c r="D1478" t="s">
        <v>1435</v>
      </c>
      <c r="E1478" t="s">
        <v>1436</v>
      </c>
      <c r="F1478" s="15">
        <v>-1000</v>
      </c>
      <c r="G1478" t="s">
        <v>367</v>
      </c>
      <c r="H1478" t="s">
        <v>508</v>
      </c>
      <c r="I1478" t="s">
        <v>43</v>
      </c>
    </row>
    <row r="1479" spans="1:9" ht="14.25">
      <c r="A1479" s="53">
        <v>42913.447222222225</v>
      </c>
      <c r="B1479" s="15">
        <v>425464</v>
      </c>
      <c r="C1479" t="s">
        <v>4011</v>
      </c>
      <c r="D1479" t="s">
        <v>4012</v>
      </c>
      <c r="E1479" t="s">
        <v>4013</v>
      </c>
      <c r="F1479" s="15">
        <v>-107</v>
      </c>
      <c r="G1479" t="s">
        <v>367</v>
      </c>
      <c r="H1479" t="s">
        <v>424</v>
      </c>
      <c r="I1479" t="s">
        <v>43</v>
      </c>
    </row>
    <row r="1480" spans="1:9" ht="14.25">
      <c r="A1480" s="53">
        <v>42913.450543981482</v>
      </c>
      <c r="B1480" s="15">
        <v>425684</v>
      </c>
      <c r="C1480" t="s">
        <v>245</v>
      </c>
      <c r="D1480" t="s">
        <v>4014</v>
      </c>
      <c r="E1480" t="s">
        <v>4015</v>
      </c>
      <c r="F1480" s="15">
        <v>-150</v>
      </c>
      <c r="G1480" t="s">
        <v>367</v>
      </c>
      <c r="H1480" t="s">
        <v>486</v>
      </c>
      <c r="I1480" t="s">
        <v>73</v>
      </c>
    </row>
    <row r="1481" spans="1:9" ht="14.25">
      <c r="A1481" s="53">
        <v>42913.452835648146</v>
      </c>
      <c r="B1481" s="15">
        <v>425832</v>
      </c>
      <c r="C1481" t="s">
        <v>4016</v>
      </c>
      <c r="D1481" t="s">
        <v>4017</v>
      </c>
      <c r="E1481" t="s">
        <v>4018</v>
      </c>
      <c r="F1481" s="15">
        <v>-98</v>
      </c>
      <c r="G1481" t="s">
        <v>367</v>
      </c>
      <c r="H1481" t="s">
        <v>469</v>
      </c>
      <c r="I1481" t="s">
        <v>43</v>
      </c>
    </row>
    <row r="1482" spans="1:9" ht="14.25">
      <c r="A1482" s="53">
        <v>42913.458113425928</v>
      </c>
      <c r="B1482" s="15">
        <v>426180</v>
      </c>
      <c r="C1482" t="s">
        <v>4019</v>
      </c>
      <c r="D1482" t="s">
        <v>4020</v>
      </c>
      <c r="E1482" t="s">
        <v>4021</v>
      </c>
      <c r="F1482" s="15">
        <v>-4000</v>
      </c>
      <c r="G1482" t="s">
        <v>367</v>
      </c>
      <c r="H1482" t="s">
        <v>458</v>
      </c>
      <c r="I1482" t="s">
        <v>43</v>
      </c>
    </row>
    <row r="1483" spans="1:9" ht="14.25">
      <c r="A1483" s="53">
        <v>42913.465243055558</v>
      </c>
      <c r="B1483" s="15">
        <v>426647</v>
      </c>
      <c r="C1483" t="s">
        <v>4022</v>
      </c>
      <c r="D1483" t="s">
        <v>4023</v>
      </c>
      <c r="E1483" t="s">
        <v>4024</v>
      </c>
      <c r="F1483" s="15">
        <v>-1673</v>
      </c>
      <c r="G1483" t="s">
        <v>367</v>
      </c>
      <c r="H1483" t="s">
        <v>279</v>
      </c>
      <c r="I1483" t="s">
        <v>43</v>
      </c>
    </row>
    <row r="1484" spans="1:9" ht="14.25">
      <c r="A1484" s="53">
        <v>42913.465937499997</v>
      </c>
      <c r="B1484" s="15">
        <v>426694</v>
      </c>
      <c r="C1484" t="s">
        <v>4025</v>
      </c>
      <c r="D1484" t="s">
        <v>4026</v>
      </c>
      <c r="E1484" t="s">
        <v>4027</v>
      </c>
      <c r="F1484" s="15">
        <v>-90</v>
      </c>
      <c r="G1484" t="s">
        <v>367</v>
      </c>
      <c r="H1484" t="s">
        <v>462</v>
      </c>
      <c r="I1484" t="s">
        <v>43</v>
      </c>
    </row>
    <row r="1485" spans="1:9" ht="14.25">
      <c r="A1485" s="53">
        <v>42913.467442129629</v>
      </c>
      <c r="B1485" s="15">
        <v>426809</v>
      </c>
      <c r="C1485" t="s">
        <v>4028</v>
      </c>
      <c r="D1485" t="s">
        <v>4029</v>
      </c>
      <c r="E1485" t="s">
        <v>4030</v>
      </c>
      <c r="F1485" s="15">
        <v>-800</v>
      </c>
      <c r="G1485" t="s">
        <v>367</v>
      </c>
      <c r="H1485" t="s">
        <v>279</v>
      </c>
      <c r="I1485" t="s">
        <v>43</v>
      </c>
    </row>
    <row r="1486" spans="1:9" ht="14.25">
      <c r="A1486" s="53">
        <v>42913.472939814812</v>
      </c>
      <c r="B1486" s="15">
        <v>427166</v>
      </c>
      <c r="C1486" t="s">
        <v>4031</v>
      </c>
      <c r="D1486" t="s">
        <v>4032</v>
      </c>
      <c r="E1486" t="s">
        <v>4033</v>
      </c>
      <c r="F1486" s="15">
        <v>-215</v>
      </c>
      <c r="G1486" t="s">
        <v>367</v>
      </c>
      <c r="H1486" t="s">
        <v>299</v>
      </c>
      <c r="I1486" t="s">
        <v>43</v>
      </c>
    </row>
    <row r="1487" spans="1:9" ht="14.25">
      <c r="A1487" s="53">
        <v>42913.473634259259</v>
      </c>
      <c r="B1487" s="15">
        <v>427201</v>
      </c>
      <c r="C1487" t="s">
        <v>4034</v>
      </c>
      <c r="D1487" t="s">
        <v>1034</v>
      </c>
      <c r="E1487" t="s">
        <v>1035</v>
      </c>
      <c r="F1487" s="15">
        <v>-500</v>
      </c>
      <c r="G1487" t="s">
        <v>367</v>
      </c>
      <c r="H1487" t="s">
        <v>432</v>
      </c>
      <c r="I1487" t="s">
        <v>43</v>
      </c>
    </row>
    <row r="1488" spans="1:9" ht="14.25">
      <c r="A1488" s="53">
        <v>42913.47388888889</v>
      </c>
      <c r="B1488" s="15">
        <v>427218</v>
      </c>
      <c r="C1488" t="s">
        <v>4035</v>
      </c>
      <c r="D1488" t="s">
        <v>1034</v>
      </c>
      <c r="E1488" t="s">
        <v>1035</v>
      </c>
      <c r="F1488" s="15">
        <v>-500</v>
      </c>
      <c r="G1488" t="s">
        <v>367</v>
      </c>
      <c r="H1488" t="s">
        <v>432</v>
      </c>
      <c r="I1488" t="s">
        <v>43</v>
      </c>
    </row>
    <row r="1489" spans="1:9" ht="14.25">
      <c r="A1489" s="53">
        <v>42913.474097222221</v>
      </c>
      <c r="B1489" s="15">
        <v>427228</v>
      </c>
      <c r="C1489" t="s">
        <v>4036</v>
      </c>
      <c r="D1489" t="s">
        <v>1034</v>
      </c>
      <c r="E1489" t="s">
        <v>1035</v>
      </c>
      <c r="F1489" s="15">
        <v>-700</v>
      </c>
      <c r="G1489" t="s">
        <v>367</v>
      </c>
      <c r="H1489" t="s">
        <v>432</v>
      </c>
      <c r="I1489" t="s">
        <v>43</v>
      </c>
    </row>
    <row r="1490" spans="1:9" ht="14.25">
      <c r="A1490" s="53">
        <v>42913.474548611113</v>
      </c>
      <c r="B1490" s="15">
        <v>427252</v>
      </c>
      <c r="C1490" t="s">
        <v>4037</v>
      </c>
      <c r="D1490" t="s">
        <v>4038</v>
      </c>
      <c r="E1490" t="s">
        <v>4039</v>
      </c>
      <c r="F1490" s="15">
        <v>-57</v>
      </c>
      <c r="G1490" t="s">
        <v>367</v>
      </c>
      <c r="H1490" t="s">
        <v>486</v>
      </c>
      <c r="I1490" t="s">
        <v>43</v>
      </c>
    </row>
    <row r="1491" spans="1:9" ht="14.25">
      <c r="A1491" s="53">
        <v>42913.47515046296</v>
      </c>
      <c r="B1491" s="15">
        <v>427285</v>
      </c>
      <c r="C1491" t="s">
        <v>4040</v>
      </c>
      <c r="D1491" t="s">
        <v>4041</v>
      </c>
      <c r="E1491" t="s">
        <v>4042</v>
      </c>
      <c r="F1491" s="15">
        <v>-900</v>
      </c>
      <c r="G1491" t="s">
        <v>367</v>
      </c>
      <c r="H1491" t="s">
        <v>432</v>
      </c>
      <c r="I1491" t="s">
        <v>43</v>
      </c>
    </row>
    <row r="1492" spans="1:9" ht="14.25">
      <c r="A1492" s="53">
        <v>42913.481863425928</v>
      </c>
      <c r="B1492" s="15">
        <v>427628</v>
      </c>
      <c r="C1492" t="s">
        <v>4043</v>
      </c>
      <c r="D1492" t="s">
        <v>4044</v>
      </c>
      <c r="E1492" t="s">
        <v>4045</v>
      </c>
      <c r="F1492" s="15">
        <v>-64</v>
      </c>
      <c r="G1492" t="s">
        <v>367</v>
      </c>
      <c r="H1492" t="s">
        <v>738</v>
      </c>
      <c r="I1492" t="s">
        <v>43</v>
      </c>
    </row>
    <row r="1493" spans="1:9" ht="14.25">
      <c r="A1493" s="53">
        <v>42913.482442129629</v>
      </c>
      <c r="B1493" s="15">
        <v>427672</v>
      </c>
      <c r="C1493" t="s">
        <v>4046</v>
      </c>
      <c r="D1493" t="s">
        <v>4047</v>
      </c>
      <c r="E1493" t="s">
        <v>4048</v>
      </c>
      <c r="F1493" s="15">
        <v>-15</v>
      </c>
      <c r="G1493" t="s">
        <v>367</v>
      </c>
      <c r="H1493" t="s">
        <v>738</v>
      </c>
      <c r="I1493" t="s">
        <v>43</v>
      </c>
    </row>
    <row r="1494" spans="1:9" ht="14.25">
      <c r="A1494" s="53">
        <v>42913.486006944448</v>
      </c>
      <c r="B1494" s="15">
        <v>427866</v>
      </c>
      <c r="C1494" t="s">
        <v>245</v>
      </c>
      <c r="D1494" t="s">
        <v>4049</v>
      </c>
      <c r="E1494" t="s">
        <v>4050</v>
      </c>
      <c r="F1494" s="15">
        <v>-1000</v>
      </c>
      <c r="G1494" t="s">
        <v>367</v>
      </c>
      <c r="H1494" t="s">
        <v>504</v>
      </c>
      <c r="I1494" t="s">
        <v>73</v>
      </c>
    </row>
    <row r="1495" spans="1:9" ht="14.25">
      <c r="A1495" s="53">
        <v>42913.486111111109</v>
      </c>
      <c r="B1495" s="15">
        <v>427872</v>
      </c>
      <c r="C1495" t="s">
        <v>4051</v>
      </c>
      <c r="D1495" t="s">
        <v>4052</v>
      </c>
      <c r="E1495" t="s">
        <v>4053</v>
      </c>
      <c r="F1495" s="15">
        <v>-7000</v>
      </c>
      <c r="G1495" t="s">
        <v>367</v>
      </c>
      <c r="H1495" t="s">
        <v>459</v>
      </c>
      <c r="I1495" t="s">
        <v>43</v>
      </c>
    </row>
    <row r="1496" spans="1:9" ht="14.25">
      <c r="A1496" s="53">
        <v>42913.494814814818</v>
      </c>
      <c r="B1496" s="15">
        <v>428193</v>
      </c>
      <c r="C1496" t="s">
        <v>4054</v>
      </c>
      <c r="D1496" t="s">
        <v>4055</v>
      </c>
      <c r="E1496" t="s">
        <v>4056</v>
      </c>
      <c r="F1496" s="15">
        <v>-61</v>
      </c>
      <c r="G1496" t="s">
        <v>367</v>
      </c>
      <c r="H1496" t="s">
        <v>462</v>
      </c>
      <c r="I1496" t="s">
        <v>43</v>
      </c>
    </row>
    <row r="1497" spans="1:9" ht="14.25">
      <c r="A1497" s="53">
        <v>42913.495983796296</v>
      </c>
      <c r="B1497" s="15">
        <v>428236</v>
      </c>
      <c r="C1497" t="s">
        <v>4057</v>
      </c>
      <c r="D1497" t="s">
        <v>4058</v>
      </c>
      <c r="E1497" t="s">
        <v>4059</v>
      </c>
      <c r="F1497" s="15">
        <v>-140</v>
      </c>
      <c r="G1497" t="s">
        <v>367</v>
      </c>
      <c r="H1497" t="s">
        <v>243</v>
      </c>
      <c r="I1497" t="s">
        <v>43</v>
      </c>
    </row>
    <row r="1498" spans="1:9" ht="14.25">
      <c r="A1498" s="53">
        <v>42913.496192129627</v>
      </c>
      <c r="B1498" s="15">
        <v>428245</v>
      </c>
      <c r="C1498" t="s">
        <v>4060</v>
      </c>
      <c r="D1498" t="s">
        <v>4061</v>
      </c>
      <c r="E1498" t="s">
        <v>4062</v>
      </c>
      <c r="F1498" s="15">
        <v>-85</v>
      </c>
      <c r="G1498" t="s">
        <v>367</v>
      </c>
      <c r="H1498" t="s">
        <v>429</v>
      </c>
      <c r="I1498" t="s">
        <v>43</v>
      </c>
    </row>
    <row r="1499" spans="1:9" ht="14.25">
      <c r="A1499" s="53">
        <v>42913.498888888891</v>
      </c>
      <c r="B1499" s="15">
        <v>428308</v>
      </c>
      <c r="C1499" t="s">
        <v>4063</v>
      </c>
      <c r="D1499" t="s">
        <v>4064</v>
      </c>
      <c r="E1499" t="s">
        <v>4065</v>
      </c>
      <c r="F1499" s="15">
        <v>-5000</v>
      </c>
      <c r="G1499" t="s">
        <v>367</v>
      </c>
      <c r="H1499" t="s">
        <v>497</v>
      </c>
      <c r="I1499" t="s">
        <v>43</v>
      </c>
    </row>
    <row r="1500" spans="1:9" ht="14.25">
      <c r="A1500" s="53">
        <v>42913.500636574077</v>
      </c>
      <c r="B1500" s="15">
        <v>428351</v>
      </c>
      <c r="C1500" t="s">
        <v>4066</v>
      </c>
      <c r="D1500" t="s">
        <v>4067</v>
      </c>
      <c r="E1500" t="s">
        <v>4068</v>
      </c>
      <c r="F1500" s="15">
        <v>-1500</v>
      </c>
      <c r="G1500" t="s">
        <v>367</v>
      </c>
      <c r="H1500" t="s">
        <v>462</v>
      </c>
      <c r="I1500" t="s">
        <v>43</v>
      </c>
    </row>
    <row r="1501" spans="1:9" ht="14.25">
      <c r="A1501" s="53">
        <v>42913.502662037034</v>
      </c>
      <c r="B1501" s="15">
        <v>428401</v>
      </c>
      <c r="C1501" t="s">
        <v>4069</v>
      </c>
      <c r="D1501" t="s">
        <v>4070</v>
      </c>
      <c r="E1501" t="s">
        <v>4071</v>
      </c>
      <c r="F1501" s="15">
        <v>-182</v>
      </c>
      <c r="G1501" t="s">
        <v>367</v>
      </c>
      <c r="H1501" t="s">
        <v>279</v>
      </c>
      <c r="I1501" t="s">
        <v>43</v>
      </c>
    </row>
    <row r="1502" spans="1:9" ht="14.25">
      <c r="A1502" s="53">
        <v>42913.506122685183</v>
      </c>
      <c r="B1502" s="15">
        <v>428465</v>
      </c>
      <c r="C1502" t="s">
        <v>4072</v>
      </c>
      <c r="D1502" t="s">
        <v>306</v>
      </c>
      <c r="E1502" t="s">
        <v>307</v>
      </c>
      <c r="F1502" s="15">
        <v>-2600</v>
      </c>
      <c r="G1502" t="s">
        <v>367</v>
      </c>
      <c r="H1502" t="s">
        <v>443</v>
      </c>
      <c r="I1502" t="s">
        <v>43</v>
      </c>
    </row>
    <row r="1503" spans="1:9" ht="14.25">
      <c r="A1503" s="53">
        <v>42913.519907407404</v>
      </c>
      <c r="B1503" s="15">
        <v>428677</v>
      </c>
      <c r="C1503" t="s">
        <v>245</v>
      </c>
      <c r="D1503" t="s">
        <v>4073</v>
      </c>
      <c r="E1503" t="s">
        <v>4074</v>
      </c>
      <c r="F1503" s="15">
        <v>-979</v>
      </c>
      <c r="G1503" t="s">
        <v>367</v>
      </c>
      <c r="H1503" t="s">
        <v>508</v>
      </c>
      <c r="I1503" t="s">
        <v>73</v>
      </c>
    </row>
    <row r="1504" spans="1:9" ht="14.25">
      <c r="A1504" s="53">
        <v>42913.520960648151</v>
      </c>
      <c r="B1504" s="15">
        <v>428697</v>
      </c>
      <c r="C1504" t="s">
        <v>4075</v>
      </c>
      <c r="D1504" t="s">
        <v>4076</v>
      </c>
      <c r="E1504" t="s">
        <v>4077</v>
      </c>
      <c r="F1504" s="15">
        <v>-1043</v>
      </c>
      <c r="G1504" t="s">
        <v>367</v>
      </c>
      <c r="H1504" t="s">
        <v>497</v>
      </c>
      <c r="I1504" t="s">
        <v>43</v>
      </c>
    </row>
    <row r="1505" spans="1:9" ht="14.25">
      <c r="A1505" s="53">
        <v>42913.527245370373</v>
      </c>
      <c r="B1505" s="15">
        <v>428752</v>
      </c>
      <c r="C1505" t="s">
        <v>4078</v>
      </c>
      <c r="D1505" t="s">
        <v>4079</v>
      </c>
      <c r="E1505" t="s">
        <v>4080</v>
      </c>
      <c r="F1505" s="15">
        <v>-686</v>
      </c>
      <c r="G1505" t="s">
        <v>367</v>
      </c>
      <c r="H1505" t="s">
        <v>478</v>
      </c>
      <c r="I1505" t="s">
        <v>43</v>
      </c>
    </row>
    <row r="1506" spans="1:9" ht="14.25">
      <c r="A1506" s="53">
        <v>42913.53224537037</v>
      </c>
      <c r="B1506" s="15">
        <v>428795</v>
      </c>
      <c r="C1506" t="s">
        <v>245</v>
      </c>
      <c r="D1506" t="s">
        <v>4081</v>
      </c>
      <c r="E1506" t="s">
        <v>4082</v>
      </c>
      <c r="F1506" s="15">
        <v>-122</v>
      </c>
      <c r="G1506" t="s">
        <v>367</v>
      </c>
      <c r="H1506" t="s">
        <v>478</v>
      </c>
      <c r="I1506" t="s">
        <v>73</v>
      </c>
    </row>
    <row r="1507" spans="1:9" ht="14.25">
      <c r="A1507" s="53">
        <v>42913.551574074074</v>
      </c>
      <c r="B1507" s="15">
        <v>428922</v>
      </c>
      <c r="C1507" t="s">
        <v>4083</v>
      </c>
      <c r="D1507" t="s">
        <v>4084</v>
      </c>
      <c r="E1507" t="s">
        <v>4085</v>
      </c>
      <c r="F1507" s="15">
        <v>-2600</v>
      </c>
      <c r="G1507" t="s">
        <v>367</v>
      </c>
      <c r="H1507" t="s">
        <v>497</v>
      </c>
      <c r="I1507" t="s">
        <v>43</v>
      </c>
    </row>
    <row r="1508" spans="1:9" ht="14.25">
      <c r="A1508" s="53">
        <v>42913.5546875</v>
      </c>
      <c r="B1508" s="15">
        <v>428942</v>
      </c>
      <c r="C1508" t="s">
        <v>4086</v>
      </c>
      <c r="D1508" t="s">
        <v>4087</v>
      </c>
      <c r="E1508" t="s">
        <v>4088</v>
      </c>
      <c r="F1508" s="15">
        <v>-192</v>
      </c>
      <c r="G1508" t="s">
        <v>367</v>
      </c>
      <c r="H1508" t="s">
        <v>429</v>
      </c>
      <c r="I1508" t="s">
        <v>43</v>
      </c>
    </row>
    <row r="1509" spans="1:9" ht="14.25">
      <c r="A1509" s="53">
        <v>42913.567291666666</v>
      </c>
      <c r="B1509" s="15">
        <v>429045</v>
      </c>
      <c r="C1509" t="s">
        <v>245</v>
      </c>
      <c r="D1509" t="s">
        <v>4089</v>
      </c>
      <c r="E1509" t="s">
        <v>4090</v>
      </c>
      <c r="F1509" s="15">
        <v>-1500</v>
      </c>
      <c r="G1509" t="s">
        <v>367</v>
      </c>
      <c r="H1509" t="s">
        <v>459</v>
      </c>
      <c r="I1509" t="s">
        <v>73</v>
      </c>
    </row>
    <row r="1510" spans="1:9" ht="14.25">
      <c r="A1510" s="53">
        <v>42913.596319444441</v>
      </c>
      <c r="B1510" s="15">
        <v>429724</v>
      </c>
      <c r="C1510" t="s">
        <v>4091</v>
      </c>
      <c r="D1510" t="s">
        <v>4092</v>
      </c>
      <c r="E1510" t="s">
        <v>4093</v>
      </c>
      <c r="F1510" s="15">
        <v>-500</v>
      </c>
      <c r="G1510" t="s">
        <v>367</v>
      </c>
      <c r="H1510" t="s">
        <v>452</v>
      </c>
      <c r="I1510" t="s">
        <v>43</v>
      </c>
    </row>
    <row r="1511" spans="1:9" ht="14.25">
      <c r="A1511" s="53">
        <v>42913.598113425927</v>
      </c>
      <c r="B1511" s="15">
        <v>429837</v>
      </c>
      <c r="C1511" t="s">
        <v>4094</v>
      </c>
      <c r="D1511" t="s">
        <v>4095</v>
      </c>
      <c r="E1511" t="s">
        <v>4096</v>
      </c>
      <c r="F1511" s="15">
        <v>-1994</v>
      </c>
      <c r="G1511" t="s">
        <v>367</v>
      </c>
      <c r="H1511" t="s">
        <v>539</v>
      </c>
      <c r="I1511" t="s">
        <v>43</v>
      </c>
    </row>
    <row r="1512" spans="1:9" ht="14.25">
      <c r="A1512" s="53">
        <v>42913.599039351851</v>
      </c>
      <c r="B1512" s="15">
        <v>429887</v>
      </c>
      <c r="C1512" t="s">
        <v>4097</v>
      </c>
      <c r="D1512" t="s">
        <v>1646</v>
      </c>
      <c r="E1512" t="s">
        <v>1647</v>
      </c>
      <c r="F1512" s="15">
        <v>-68</v>
      </c>
      <c r="G1512" t="s">
        <v>367</v>
      </c>
      <c r="H1512" t="s">
        <v>422</v>
      </c>
      <c r="I1512" t="s">
        <v>43</v>
      </c>
    </row>
    <row r="1513" spans="1:9" ht="14.25">
      <c r="A1513" s="53">
        <v>42913.609375</v>
      </c>
      <c r="B1513" s="15">
        <v>430548</v>
      </c>
      <c r="C1513" t="s">
        <v>4098</v>
      </c>
      <c r="D1513" t="s">
        <v>4099</v>
      </c>
      <c r="E1513" t="s">
        <v>4100</v>
      </c>
      <c r="F1513" s="15">
        <v>-1000</v>
      </c>
      <c r="G1513" t="s">
        <v>367</v>
      </c>
      <c r="H1513" t="s">
        <v>422</v>
      </c>
      <c r="I1513" t="s">
        <v>43</v>
      </c>
    </row>
    <row r="1514" spans="1:9" ht="14.25">
      <c r="A1514" s="53">
        <v>42913.610451388886</v>
      </c>
      <c r="B1514" s="15">
        <v>430633</v>
      </c>
      <c r="C1514" t="s">
        <v>4101</v>
      </c>
      <c r="D1514" t="s">
        <v>4102</v>
      </c>
      <c r="E1514" t="s">
        <v>4103</v>
      </c>
      <c r="F1514" s="15">
        <v>-5000</v>
      </c>
      <c r="G1514" t="s">
        <v>367</v>
      </c>
      <c r="H1514" t="s">
        <v>497</v>
      </c>
      <c r="I1514" t="s">
        <v>43</v>
      </c>
    </row>
    <row r="1515" spans="1:9" ht="14.25">
      <c r="A1515" s="53">
        <v>42913.614594907405</v>
      </c>
      <c r="B1515" s="15">
        <v>430871</v>
      </c>
      <c r="C1515" t="s">
        <v>4104</v>
      </c>
      <c r="D1515" t="s">
        <v>4105</v>
      </c>
      <c r="E1515" t="s">
        <v>4106</v>
      </c>
      <c r="F1515" s="15">
        <v>-44</v>
      </c>
      <c r="G1515" t="s">
        <v>367</v>
      </c>
      <c r="H1515" t="s">
        <v>443</v>
      </c>
      <c r="I1515" t="s">
        <v>43</v>
      </c>
    </row>
    <row r="1516" spans="1:9" ht="14.25">
      <c r="A1516" s="53">
        <v>42913.616087962961</v>
      </c>
      <c r="B1516" s="15">
        <v>430980</v>
      </c>
      <c r="C1516" t="s">
        <v>4107</v>
      </c>
      <c r="D1516" t="s">
        <v>4108</v>
      </c>
      <c r="E1516" t="s">
        <v>4109</v>
      </c>
      <c r="F1516" s="15">
        <v>-600</v>
      </c>
      <c r="G1516" t="s">
        <v>367</v>
      </c>
      <c r="H1516" t="s">
        <v>497</v>
      </c>
      <c r="I1516" t="s">
        <v>43</v>
      </c>
    </row>
    <row r="1517" spans="1:9" ht="14.25">
      <c r="A1517" s="53">
        <v>42913.616365740738</v>
      </c>
      <c r="B1517" s="15">
        <v>431001</v>
      </c>
      <c r="C1517" t="s">
        <v>4110</v>
      </c>
      <c r="D1517" t="s">
        <v>4111</v>
      </c>
      <c r="E1517" t="s">
        <v>4112</v>
      </c>
      <c r="F1517" s="15">
        <v>-100</v>
      </c>
      <c r="G1517" t="s">
        <v>367</v>
      </c>
      <c r="H1517" t="s">
        <v>53</v>
      </c>
      <c r="I1517" t="s">
        <v>43</v>
      </c>
    </row>
    <row r="1518" spans="1:9" ht="14.25">
      <c r="A1518" s="53">
        <v>42913.616446759261</v>
      </c>
      <c r="B1518" s="15">
        <v>431003</v>
      </c>
      <c r="C1518" t="s">
        <v>4113</v>
      </c>
      <c r="D1518" t="s">
        <v>4114</v>
      </c>
      <c r="E1518" t="s">
        <v>4115</v>
      </c>
      <c r="F1518" s="15">
        <v>-1700</v>
      </c>
      <c r="G1518" t="s">
        <v>367</v>
      </c>
      <c r="H1518" t="s">
        <v>443</v>
      </c>
      <c r="I1518" t="s">
        <v>43</v>
      </c>
    </row>
    <row r="1519" spans="1:9" ht="14.25">
      <c r="A1519" s="53">
        <v>42913.616863425923</v>
      </c>
      <c r="B1519" s="15">
        <v>431035</v>
      </c>
      <c r="C1519" t="s">
        <v>4116</v>
      </c>
      <c r="D1519" t="s">
        <v>302</v>
      </c>
      <c r="E1519" t="s">
        <v>303</v>
      </c>
      <c r="F1519" s="15">
        <v>-569</v>
      </c>
      <c r="G1519" t="s">
        <v>367</v>
      </c>
      <c r="H1519" t="s">
        <v>432</v>
      </c>
      <c r="I1519" t="s">
        <v>43</v>
      </c>
    </row>
    <row r="1520" spans="1:9" ht="14.25">
      <c r="A1520" s="53">
        <v>42913.61923611111</v>
      </c>
      <c r="B1520" s="15">
        <v>431207</v>
      </c>
      <c r="C1520" t="s">
        <v>4117</v>
      </c>
      <c r="D1520" t="s">
        <v>4118</v>
      </c>
      <c r="E1520" t="s">
        <v>4119</v>
      </c>
      <c r="F1520" s="15">
        <v>-300</v>
      </c>
      <c r="G1520" t="s">
        <v>367</v>
      </c>
      <c r="H1520" t="s">
        <v>53</v>
      </c>
      <c r="I1520" t="s">
        <v>43</v>
      </c>
    </row>
    <row r="1521" spans="1:9" ht="14.25">
      <c r="A1521" s="53">
        <v>42913.622418981482</v>
      </c>
      <c r="B1521" s="15">
        <v>431410</v>
      </c>
      <c r="C1521" t="s">
        <v>4120</v>
      </c>
      <c r="D1521" t="s">
        <v>1441</v>
      </c>
      <c r="E1521" t="s">
        <v>1442</v>
      </c>
      <c r="F1521" s="15">
        <v>-2000</v>
      </c>
      <c r="G1521" t="s">
        <v>367</v>
      </c>
      <c r="H1521" t="s">
        <v>459</v>
      </c>
      <c r="I1521" t="s">
        <v>43</v>
      </c>
    </row>
    <row r="1522" spans="1:9" ht="14.25">
      <c r="A1522" s="53">
        <v>42913.623923611114</v>
      </c>
      <c r="B1522" s="15">
        <v>431518</v>
      </c>
      <c r="C1522" t="s">
        <v>4121</v>
      </c>
      <c r="D1522" t="s">
        <v>4122</v>
      </c>
      <c r="E1522" t="s">
        <v>4123</v>
      </c>
      <c r="F1522" s="15">
        <v>-2018</v>
      </c>
      <c r="G1522" t="s">
        <v>367</v>
      </c>
      <c r="H1522" t="s">
        <v>452</v>
      </c>
      <c r="I1522" t="s">
        <v>43</v>
      </c>
    </row>
    <row r="1523" spans="1:9" ht="14.25">
      <c r="A1523" s="53">
        <v>42913.624768518515</v>
      </c>
      <c r="B1523" s="15">
        <v>431572</v>
      </c>
      <c r="C1523" t="s">
        <v>4124</v>
      </c>
      <c r="D1523" t="s">
        <v>4125</v>
      </c>
      <c r="E1523" t="s">
        <v>4126</v>
      </c>
      <c r="F1523" s="15">
        <v>-500</v>
      </c>
      <c r="G1523" t="s">
        <v>367</v>
      </c>
      <c r="H1523" t="s">
        <v>452</v>
      </c>
      <c r="I1523" t="s">
        <v>43</v>
      </c>
    </row>
    <row r="1524" spans="1:9" ht="14.25">
      <c r="A1524" s="53">
        <v>42913.626655092594</v>
      </c>
      <c r="B1524" s="15">
        <v>431704</v>
      </c>
      <c r="C1524" t="s">
        <v>4127</v>
      </c>
      <c r="D1524" t="s">
        <v>312</v>
      </c>
      <c r="E1524" t="s">
        <v>313</v>
      </c>
      <c r="F1524" s="15">
        <v>-349</v>
      </c>
      <c r="G1524" t="s">
        <v>367</v>
      </c>
      <c r="H1524" t="s">
        <v>432</v>
      </c>
      <c r="I1524" t="s">
        <v>43</v>
      </c>
    </row>
    <row r="1525" spans="1:9" ht="14.25">
      <c r="A1525" s="53">
        <v>42913.626747685186</v>
      </c>
      <c r="B1525" s="15">
        <v>431707</v>
      </c>
      <c r="C1525" t="s">
        <v>4128</v>
      </c>
      <c r="D1525" t="s">
        <v>4129</v>
      </c>
      <c r="E1525" t="s">
        <v>4130</v>
      </c>
      <c r="F1525" s="15">
        <v>-2000</v>
      </c>
      <c r="G1525" t="s">
        <v>367</v>
      </c>
      <c r="H1525" t="s">
        <v>459</v>
      </c>
      <c r="I1525" t="s">
        <v>43</v>
      </c>
    </row>
    <row r="1526" spans="1:9" ht="14.25">
      <c r="A1526" s="53">
        <v>42913.627210648148</v>
      </c>
      <c r="B1526" s="15">
        <v>431732</v>
      </c>
      <c r="C1526" t="s">
        <v>4131</v>
      </c>
      <c r="D1526" t="s">
        <v>4132</v>
      </c>
      <c r="E1526" t="s">
        <v>4133</v>
      </c>
      <c r="F1526" s="15">
        <v>-5000</v>
      </c>
      <c r="G1526" t="s">
        <v>367</v>
      </c>
      <c r="H1526" t="s">
        <v>486</v>
      </c>
      <c r="I1526" t="s">
        <v>43</v>
      </c>
    </row>
    <row r="1527" spans="1:9" ht="14.25">
      <c r="A1527" s="53">
        <v>42913.629201388889</v>
      </c>
      <c r="B1527" s="15">
        <v>431857</v>
      </c>
      <c r="C1527" t="s">
        <v>4134</v>
      </c>
      <c r="D1527" t="s">
        <v>2937</v>
      </c>
      <c r="E1527" t="s">
        <v>2938</v>
      </c>
      <c r="F1527" s="15">
        <v>-2000</v>
      </c>
      <c r="G1527" t="s">
        <v>367</v>
      </c>
      <c r="H1527" t="s">
        <v>459</v>
      </c>
      <c r="I1527" t="s">
        <v>43</v>
      </c>
    </row>
    <row r="1528" spans="1:9" ht="14.25">
      <c r="A1528" s="53">
        <v>42913.630624999998</v>
      </c>
      <c r="B1528" s="15">
        <v>431945</v>
      </c>
      <c r="C1528" t="s">
        <v>4135</v>
      </c>
      <c r="D1528" t="s">
        <v>332</v>
      </c>
      <c r="E1528" t="s">
        <v>333</v>
      </c>
      <c r="F1528" s="15">
        <v>-3213</v>
      </c>
      <c r="G1528" t="s">
        <v>367</v>
      </c>
      <c r="H1528" t="s">
        <v>535</v>
      </c>
      <c r="I1528" t="s">
        <v>43</v>
      </c>
    </row>
    <row r="1529" spans="1:9" ht="14.25">
      <c r="A1529" s="53">
        <v>42913.631006944444</v>
      </c>
      <c r="B1529" s="15">
        <v>431964</v>
      </c>
      <c r="C1529" t="s">
        <v>4136</v>
      </c>
      <c r="D1529" t="s">
        <v>4137</v>
      </c>
      <c r="E1529" t="s">
        <v>4138</v>
      </c>
      <c r="F1529" s="15">
        <v>-500</v>
      </c>
      <c r="G1529" t="s">
        <v>367</v>
      </c>
      <c r="H1529" t="s">
        <v>535</v>
      </c>
      <c r="I1529" t="s">
        <v>43</v>
      </c>
    </row>
    <row r="1530" spans="1:9" ht="14.25">
      <c r="A1530" s="53">
        <v>42913.633449074077</v>
      </c>
      <c r="B1530" s="15">
        <v>432099</v>
      </c>
      <c r="C1530" t="s">
        <v>4139</v>
      </c>
      <c r="D1530" t="s">
        <v>4140</v>
      </c>
      <c r="E1530" t="s">
        <v>4141</v>
      </c>
      <c r="F1530" s="15">
        <v>-1088</v>
      </c>
      <c r="G1530" t="s">
        <v>367</v>
      </c>
      <c r="H1530" t="s">
        <v>653</v>
      </c>
      <c r="I1530" t="s">
        <v>43</v>
      </c>
    </row>
    <row r="1531" spans="1:9" ht="14.25">
      <c r="A1531" s="53">
        <v>42913.638275462959</v>
      </c>
      <c r="B1531" s="15">
        <v>432392</v>
      </c>
      <c r="C1531" t="s">
        <v>4142</v>
      </c>
      <c r="D1531" t="s">
        <v>4143</v>
      </c>
      <c r="E1531" t="s">
        <v>4144</v>
      </c>
      <c r="F1531" s="15">
        <v>-400</v>
      </c>
      <c r="G1531" t="s">
        <v>367</v>
      </c>
      <c r="H1531" t="s">
        <v>458</v>
      </c>
      <c r="I1531" t="s">
        <v>43</v>
      </c>
    </row>
    <row r="1532" spans="1:9" ht="14.25">
      <c r="A1532" s="53">
        <v>42913.638854166667</v>
      </c>
      <c r="B1532" s="15">
        <v>432429</v>
      </c>
      <c r="C1532" t="s">
        <v>245</v>
      </c>
      <c r="D1532" t="s">
        <v>4145</v>
      </c>
      <c r="E1532" t="s">
        <v>1565</v>
      </c>
      <c r="F1532" s="15">
        <v>-1500</v>
      </c>
      <c r="G1532" t="s">
        <v>367</v>
      </c>
      <c r="H1532" t="s">
        <v>432</v>
      </c>
      <c r="I1532" t="s">
        <v>73</v>
      </c>
    </row>
    <row r="1533" spans="1:9" ht="14.25">
      <c r="A1533" s="53">
        <v>42913.640046296299</v>
      </c>
      <c r="B1533" s="15">
        <v>432488</v>
      </c>
      <c r="C1533" t="s">
        <v>4146</v>
      </c>
      <c r="D1533" t="s">
        <v>4147</v>
      </c>
      <c r="E1533" t="s">
        <v>4148</v>
      </c>
      <c r="F1533" s="15">
        <v>-173</v>
      </c>
      <c r="G1533" t="s">
        <v>367</v>
      </c>
      <c r="H1533" t="s">
        <v>424</v>
      </c>
      <c r="I1533" t="s">
        <v>43</v>
      </c>
    </row>
    <row r="1534" spans="1:9" ht="14.25">
      <c r="A1534" s="53">
        <v>42913.642708333333</v>
      </c>
      <c r="B1534" s="15">
        <v>432626</v>
      </c>
      <c r="C1534" t="s">
        <v>4149</v>
      </c>
      <c r="D1534" t="s">
        <v>4150</v>
      </c>
      <c r="E1534" t="s">
        <v>4151</v>
      </c>
      <c r="F1534" s="15">
        <v>-525</v>
      </c>
      <c r="G1534" t="s">
        <v>367</v>
      </c>
      <c r="H1534" t="s">
        <v>443</v>
      </c>
      <c r="I1534" t="s">
        <v>43</v>
      </c>
    </row>
    <row r="1535" spans="1:9" ht="14.25">
      <c r="A1535" s="53">
        <v>42913.647453703707</v>
      </c>
      <c r="B1535" s="15">
        <v>432915</v>
      </c>
      <c r="C1535" t="s">
        <v>4152</v>
      </c>
      <c r="D1535" t="s">
        <v>4153</v>
      </c>
      <c r="E1535" t="s">
        <v>4154</v>
      </c>
      <c r="F1535" s="15">
        <v>-200</v>
      </c>
      <c r="G1535" t="s">
        <v>367</v>
      </c>
      <c r="H1535" t="s">
        <v>432</v>
      </c>
      <c r="I1535" t="s">
        <v>43</v>
      </c>
    </row>
    <row r="1536" spans="1:9" ht="14.25">
      <c r="A1536" s="53">
        <v>42913.649699074071</v>
      </c>
      <c r="B1536" s="15">
        <v>433017</v>
      </c>
      <c r="C1536" t="s">
        <v>4155</v>
      </c>
      <c r="D1536" t="s">
        <v>4156</v>
      </c>
      <c r="E1536" t="s">
        <v>4157</v>
      </c>
      <c r="F1536" s="15">
        <v>-740</v>
      </c>
      <c r="G1536" t="s">
        <v>367</v>
      </c>
      <c r="H1536" t="s">
        <v>486</v>
      </c>
      <c r="I1536" t="s">
        <v>43</v>
      </c>
    </row>
    <row r="1537" spans="1:9" ht="14.25">
      <c r="A1537" s="53">
        <v>42913.653692129628</v>
      </c>
      <c r="B1537" s="15">
        <v>433230</v>
      </c>
      <c r="C1537" t="s">
        <v>4158</v>
      </c>
      <c r="D1537" t="s">
        <v>4159</v>
      </c>
      <c r="E1537" t="s">
        <v>4160</v>
      </c>
      <c r="F1537" s="15">
        <v>-199</v>
      </c>
      <c r="G1537" t="s">
        <v>367</v>
      </c>
      <c r="H1537" t="s">
        <v>469</v>
      </c>
      <c r="I1537" t="s">
        <v>43</v>
      </c>
    </row>
    <row r="1538" spans="1:9" ht="14.25">
      <c r="A1538" s="53">
        <v>42913.65902777778</v>
      </c>
      <c r="B1538" s="15">
        <v>433494</v>
      </c>
      <c r="C1538" t="s">
        <v>4161</v>
      </c>
      <c r="D1538" t="s">
        <v>4162</v>
      </c>
      <c r="E1538" t="s">
        <v>4163</v>
      </c>
      <c r="F1538" s="15">
        <v>-3000</v>
      </c>
      <c r="G1538" t="s">
        <v>367</v>
      </c>
      <c r="H1538" t="s">
        <v>1427</v>
      </c>
      <c r="I1538" t="s">
        <v>43</v>
      </c>
    </row>
    <row r="1539" spans="1:9" ht="14.25">
      <c r="A1539" s="53">
        <v>42913.659537037034</v>
      </c>
      <c r="B1539" s="15">
        <v>433513</v>
      </c>
      <c r="C1539" t="s">
        <v>4164</v>
      </c>
      <c r="D1539" t="s">
        <v>4165</v>
      </c>
      <c r="E1539" t="s">
        <v>4166</v>
      </c>
      <c r="F1539" s="15">
        <v>-3</v>
      </c>
      <c r="G1539" t="s">
        <v>367</v>
      </c>
      <c r="H1539" t="s">
        <v>424</v>
      </c>
      <c r="I1539" t="s">
        <v>43</v>
      </c>
    </row>
    <row r="1540" spans="1:9" ht="14.25">
      <c r="A1540" s="53">
        <v>42913.659745370373</v>
      </c>
      <c r="B1540" s="15">
        <v>433524</v>
      </c>
      <c r="C1540" t="s">
        <v>4167</v>
      </c>
      <c r="D1540" t="s">
        <v>4168</v>
      </c>
      <c r="E1540" t="s">
        <v>4169</v>
      </c>
      <c r="F1540" s="15">
        <v>-752</v>
      </c>
      <c r="G1540" t="s">
        <v>367</v>
      </c>
      <c r="H1540" t="s">
        <v>443</v>
      </c>
      <c r="I1540" t="s">
        <v>43</v>
      </c>
    </row>
    <row r="1541" spans="1:9" ht="14.25">
      <c r="A1541" s="53">
        <v>42913.663599537038</v>
      </c>
      <c r="B1541" s="15">
        <v>433739</v>
      </c>
      <c r="C1541" t="s">
        <v>4170</v>
      </c>
      <c r="D1541" t="s">
        <v>4171</v>
      </c>
      <c r="E1541" t="s">
        <v>4172</v>
      </c>
      <c r="F1541" s="15">
        <v>-500</v>
      </c>
      <c r="G1541" t="s">
        <v>367</v>
      </c>
      <c r="H1541" t="s">
        <v>459</v>
      </c>
      <c r="I1541" t="s">
        <v>43</v>
      </c>
    </row>
    <row r="1542" spans="1:9" ht="14.25">
      <c r="A1542" s="53">
        <v>42913.665023148147</v>
      </c>
      <c r="B1542" s="15">
        <v>433833</v>
      </c>
      <c r="C1542" t="s">
        <v>245</v>
      </c>
      <c r="D1542" t="s">
        <v>4173</v>
      </c>
      <c r="E1542" t="s">
        <v>4174</v>
      </c>
      <c r="F1542" s="15">
        <v>-1300</v>
      </c>
      <c r="G1542" t="s">
        <v>367</v>
      </c>
      <c r="H1542" t="s">
        <v>462</v>
      </c>
      <c r="I1542" t="s">
        <v>73</v>
      </c>
    </row>
    <row r="1543" spans="1:9" ht="14.25">
      <c r="A1543" s="53">
        <v>42913.67459490741</v>
      </c>
      <c r="B1543" s="15">
        <v>434318</v>
      </c>
      <c r="C1543" t="s">
        <v>4175</v>
      </c>
      <c r="D1543" t="s">
        <v>4176</v>
      </c>
      <c r="E1543" t="s">
        <v>4177</v>
      </c>
      <c r="F1543" s="15">
        <v>-100</v>
      </c>
      <c r="G1543" t="s">
        <v>367</v>
      </c>
      <c r="H1543" t="s">
        <v>1032</v>
      </c>
      <c r="I1543" t="s">
        <v>43</v>
      </c>
    </row>
    <row r="1544" spans="1:9" ht="14.25">
      <c r="A1544" s="53">
        <v>42913.675196759257</v>
      </c>
      <c r="B1544" s="15">
        <v>434345</v>
      </c>
      <c r="C1544" t="s">
        <v>4178</v>
      </c>
      <c r="D1544" t="s">
        <v>4179</v>
      </c>
      <c r="E1544" t="s">
        <v>4180</v>
      </c>
      <c r="F1544" s="15">
        <v>-310</v>
      </c>
      <c r="G1544" t="s">
        <v>367</v>
      </c>
      <c r="H1544" t="s">
        <v>443</v>
      </c>
      <c r="I1544" t="s">
        <v>43</v>
      </c>
    </row>
    <row r="1545" spans="1:9" ht="14.25">
      <c r="A1545" s="53">
        <v>42913.678101851852</v>
      </c>
      <c r="B1545" s="15">
        <v>434500</v>
      </c>
      <c r="C1545" t="s">
        <v>4181</v>
      </c>
      <c r="D1545" t="s">
        <v>4182</v>
      </c>
      <c r="E1545" t="s">
        <v>4183</v>
      </c>
      <c r="F1545" s="15">
        <v>-1369</v>
      </c>
      <c r="G1545" t="s">
        <v>367</v>
      </c>
      <c r="H1545" t="s">
        <v>539</v>
      </c>
      <c r="I1545" t="s">
        <v>43</v>
      </c>
    </row>
    <row r="1546" spans="1:9" ht="14.25">
      <c r="A1546" s="53">
        <v>42913.682662037034</v>
      </c>
      <c r="B1546" s="15">
        <v>434693</v>
      </c>
      <c r="C1546" t="s">
        <v>4184</v>
      </c>
      <c r="D1546" t="s">
        <v>4185</v>
      </c>
      <c r="E1546" t="s">
        <v>4186</v>
      </c>
      <c r="F1546" s="15">
        <v>-1944</v>
      </c>
      <c r="G1546" t="s">
        <v>367</v>
      </c>
      <c r="H1546" t="s">
        <v>68</v>
      </c>
      <c r="I1546" t="s">
        <v>43</v>
      </c>
    </row>
    <row r="1547" spans="1:9" ht="14.25">
      <c r="A1547" s="53">
        <v>42913.694224537037</v>
      </c>
      <c r="B1547" s="15">
        <v>435194</v>
      </c>
      <c r="C1547" t="s">
        <v>4187</v>
      </c>
      <c r="D1547" t="s">
        <v>4188</v>
      </c>
      <c r="E1547" t="s">
        <v>4189</v>
      </c>
      <c r="F1547" s="15">
        <v>-500</v>
      </c>
      <c r="G1547" t="s">
        <v>367</v>
      </c>
      <c r="H1547" t="s">
        <v>1642</v>
      </c>
      <c r="I1547" t="s">
        <v>43</v>
      </c>
    </row>
    <row r="1548" spans="1:9" ht="14.25">
      <c r="A1548" s="53">
        <v>42913.695162037038</v>
      </c>
      <c r="B1548" s="15">
        <v>435237</v>
      </c>
      <c r="C1548" t="s">
        <v>4190</v>
      </c>
      <c r="D1548" t="s">
        <v>4191</v>
      </c>
      <c r="E1548" t="s">
        <v>4192</v>
      </c>
      <c r="F1548" s="15">
        <v>-349</v>
      </c>
      <c r="G1548" t="s">
        <v>367</v>
      </c>
      <c r="H1548" t="s">
        <v>424</v>
      </c>
      <c r="I1548" t="s">
        <v>43</v>
      </c>
    </row>
    <row r="1549" spans="1:9" ht="14.25">
      <c r="A1549" s="53">
        <v>42913.697893518518</v>
      </c>
      <c r="B1549" s="15">
        <v>435387</v>
      </c>
      <c r="C1549" t="s">
        <v>4193</v>
      </c>
      <c r="D1549" t="s">
        <v>4194</v>
      </c>
      <c r="E1549" t="s">
        <v>4195</v>
      </c>
      <c r="F1549" s="15">
        <v>-300</v>
      </c>
      <c r="G1549" t="s">
        <v>367</v>
      </c>
      <c r="H1549" t="s">
        <v>504</v>
      </c>
      <c r="I1549" t="s">
        <v>43</v>
      </c>
    </row>
    <row r="1550" spans="1:9" ht="14.25">
      <c r="A1550" s="53">
        <v>42913.708043981482</v>
      </c>
      <c r="B1550" s="15">
        <v>435815</v>
      </c>
      <c r="C1550" t="s">
        <v>4196</v>
      </c>
      <c r="D1550" t="s">
        <v>4197</v>
      </c>
      <c r="E1550" t="s">
        <v>4198</v>
      </c>
      <c r="F1550" s="15">
        <v>-100</v>
      </c>
      <c r="G1550" t="s">
        <v>367</v>
      </c>
      <c r="H1550" t="s">
        <v>653</v>
      </c>
      <c r="I1550" t="s">
        <v>43</v>
      </c>
    </row>
    <row r="1551" spans="1:9" ht="14.25">
      <c r="A1551" s="53">
        <v>42913.708564814813</v>
      </c>
      <c r="B1551" s="15">
        <v>435832</v>
      </c>
      <c r="C1551" t="s">
        <v>4199</v>
      </c>
      <c r="D1551" t="s">
        <v>4200</v>
      </c>
      <c r="E1551" t="s">
        <v>4201</v>
      </c>
      <c r="F1551" s="15">
        <v>-300</v>
      </c>
      <c r="G1551" t="s">
        <v>367</v>
      </c>
      <c r="H1551" t="s">
        <v>535</v>
      </c>
      <c r="I1551" t="s">
        <v>43</v>
      </c>
    </row>
    <row r="1552" spans="1:9" ht="14.25">
      <c r="A1552" s="53">
        <v>42913.708807870367</v>
      </c>
      <c r="B1552" s="15">
        <v>435841</v>
      </c>
      <c r="C1552" t="s">
        <v>4202</v>
      </c>
      <c r="D1552" t="s">
        <v>4203</v>
      </c>
      <c r="E1552" t="s">
        <v>4204</v>
      </c>
      <c r="F1552" s="15">
        <v>-29</v>
      </c>
      <c r="G1552" t="s">
        <v>367</v>
      </c>
      <c r="H1552" t="s">
        <v>67</v>
      </c>
      <c r="I1552" t="s">
        <v>43</v>
      </c>
    </row>
    <row r="1553" spans="1:9" ht="14.25">
      <c r="A1553" s="53">
        <v>42913.709050925929</v>
      </c>
      <c r="B1553" s="15">
        <v>435852</v>
      </c>
      <c r="C1553" t="s">
        <v>4205</v>
      </c>
      <c r="D1553" t="s">
        <v>4206</v>
      </c>
      <c r="E1553" t="s">
        <v>4207</v>
      </c>
      <c r="F1553" s="15">
        <v>-100</v>
      </c>
      <c r="G1553" t="s">
        <v>367</v>
      </c>
      <c r="H1553" t="s">
        <v>478</v>
      </c>
      <c r="I1553" t="s">
        <v>43</v>
      </c>
    </row>
    <row r="1554" spans="1:9" ht="14.25">
      <c r="A1554" s="53">
        <v>42913.709976851853</v>
      </c>
      <c r="B1554" s="15">
        <v>435883</v>
      </c>
      <c r="C1554" t="s">
        <v>4208</v>
      </c>
      <c r="D1554" t="s">
        <v>4209</v>
      </c>
      <c r="E1554" t="s">
        <v>4210</v>
      </c>
      <c r="F1554" s="15">
        <v>-100</v>
      </c>
      <c r="G1554" t="s">
        <v>367</v>
      </c>
      <c r="H1554" t="s">
        <v>653</v>
      </c>
      <c r="I1554" t="s">
        <v>43</v>
      </c>
    </row>
    <row r="1555" spans="1:9" ht="14.25">
      <c r="A1555" s="53">
        <v>42913.710335648146</v>
      </c>
      <c r="B1555" s="15">
        <v>435897</v>
      </c>
      <c r="C1555" t="s">
        <v>4211</v>
      </c>
      <c r="D1555" t="s">
        <v>4212</v>
      </c>
      <c r="E1555" t="s">
        <v>4177</v>
      </c>
      <c r="F1555" s="15">
        <v>-400</v>
      </c>
      <c r="G1555" t="s">
        <v>367</v>
      </c>
      <c r="H1555" t="s">
        <v>1032</v>
      </c>
      <c r="I1555" t="s">
        <v>43</v>
      </c>
    </row>
    <row r="1556" spans="1:9" ht="14.25">
      <c r="A1556" s="53">
        <v>42913.716192129628</v>
      </c>
      <c r="B1556" s="15">
        <v>436103</v>
      </c>
      <c r="C1556" t="s">
        <v>4213</v>
      </c>
      <c r="D1556" t="s">
        <v>4214</v>
      </c>
      <c r="E1556" t="s">
        <v>4215</v>
      </c>
      <c r="F1556" s="15">
        <v>-92</v>
      </c>
      <c r="G1556" t="s">
        <v>367</v>
      </c>
      <c r="H1556" t="s">
        <v>508</v>
      </c>
      <c r="I1556" t="s">
        <v>43</v>
      </c>
    </row>
    <row r="1557" spans="1:9" ht="14.25">
      <c r="A1557" s="53">
        <v>42913.718541666669</v>
      </c>
      <c r="B1557" s="15">
        <v>436168</v>
      </c>
      <c r="C1557" t="s">
        <v>4216</v>
      </c>
      <c r="D1557" t="s">
        <v>4217</v>
      </c>
      <c r="E1557" t="s">
        <v>4218</v>
      </c>
      <c r="F1557" s="15">
        <v>-53</v>
      </c>
      <c r="G1557" t="s">
        <v>367</v>
      </c>
      <c r="H1557" t="s">
        <v>478</v>
      </c>
      <c r="I1557" t="s">
        <v>43</v>
      </c>
    </row>
    <row r="1558" spans="1:9" ht="14.25">
      <c r="A1558" s="53">
        <v>42913.719178240739</v>
      </c>
      <c r="B1558" s="15">
        <v>436199</v>
      </c>
      <c r="C1558" t="s">
        <v>4219</v>
      </c>
      <c r="D1558" t="s">
        <v>4220</v>
      </c>
      <c r="E1558" t="s">
        <v>4221</v>
      </c>
      <c r="F1558" s="15">
        <v>-190</v>
      </c>
      <c r="G1558" t="s">
        <v>367</v>
      </c>
      <c r="H1558" t="s">
        <v>478</v>
      </c>
      <c r="I1558" t="s">
        <v>43</v>
      </c>
    </row>
    <row r="1559" spans="1:9" ht="14.25">
      <c r="A1559" s="53">
        <v>42913.719675925924</v>
      </c>
      <c r="B1559" s="15">
        <v>436214</v>
      </c>
      <c r="C1559" t="s">
        <v>4222</v>
      </c>
      <c r="D1559" t="s">
        <v>4220</v>
      </c>
      <c r="E1559" t="s">
        <v>4221</v>
      </c>
      <c r="F1559" s="15">
        <v>-8</v>
      </c>
      <c r="G1559" t="s">
        <v>367</v>
      </c>
      <c r="H1559" t="s">
        <v>478</v>
      </c>
      <c r="I1559" t="s">
        <v>43</v>
      </c>
    </row>
    <row r="1560" spans="1:9" ht="14.25">
      <c r="A1560" s="53">
        <v>42913.727199074077</v>
      </c>
      <c r="B1560" s="15">
        <v>436377</v>
      </c>
      <c r="C1560" t="s">
        <v>4223</v>
      </c>
      <c r="D1560" t="s">
        <v>4224</v>
      </c>
      <c r="E1560" t="s">
        <v>4225</v>
      </c>
      <c r="F1560" s="15">
        <v>-600</v>
      </c>
      <c r="G1560" t="s">
        <v>367</v>
      </c>
      <c r="H1560" t="s">
        <v>448</v>
      </c>
      <c r="I1560" t="s">
        <v>43</v>
      </c>
    </row>
    <row r="1561" spans="1:9" ht="14.25">
      <c r="A1561" s="53">
        <v>42913.742638888885</v>
      </c>
      <c r="B1561" s="15">
        <v>436577</v>
      </c>
      <c r="C1561" t="s">
        <v>4226</v>
      </c>
      <c r="D1561" t="s">
        <v>4227</v>
      </c>
      <c r="E1561" t="s">
        <v>4228</v>
      </c>
      <c r="F1561" s="15">
        <v>-1200</v>
      </c>
      <c r="G1561" t="s">
        <v>367</v>
      </c>
      <c r="H1561" t="s">
        <v>448</v>
      </c>
      <c r="I1561" t="s">
        <v>43</v>
      </c>
    </row>
    <row r="1562" spans="1:9" ht="14.25">
      <c r="A1562" s="53">
        <v>42913.743518518517</v>
      </c>
      <c r="B1562" s="15">
        <v>436586</v>
      </c>
      <c r="C1562" t="s">
        <v>4229</v>
      </c>
      <c r="D1562" t="s">
        <v>4227</v>
      </c>
      <c r="E1562" t="s">
        <v>4228</v>
      </c>
      <c r="F1562" s="15">
        <v>-32</v>
      </c>
      <c r="G1562" t="s">
        <v>367</v>
      </c>
      <c r="H1562" t="s">
        <v>448</v>
      </c>
      <c r="I1562" t="s">
        <v>43</v>
      </c>
    </row>
    <row r="1563" spans="1:9" ht="14.25">
      <c r="A1563" s="53">
        <v>42913.744247685187</v>
      </c>
      <c r="B1563" s="15">
        <v>436592</v>
      </c>
      <c r="C1563" t="s">
        <v>4230</v>
      </c>
      <c r="D1563" t="s">
        <v>4231</v>
      </c>
      <c r="E1563" t="s">
        <v>4232</v>
      </c>
      <c r="F1563" s="15">
        <v>-1900</v>
      </c>
      <c r="G1563" t="s">
        <v>367</v>
      </c>
      <c r="H1563" t="s">
        <v>424</v>
      </c>
      <c r="I1563" t="s">
        <v>43</v>
      </c>
    </row>
    <row r="1564" spans="1:9" ht="14.25">
      <c r="A1564" s="53">
        <v>42913.748530092591</v>
      </c>
      <c r="B1564" s="15">
        <v>436614</v>
      </c>
      <c r="C1564" t="s">
        <v>245</v>
      </c>
      <c r="D1564" t="s">
        <v>4233</v>
      </c>
      <c r="E1564" t="s">
        <v>4234</v>
      </c>
      <c r="F1564" s="15">
        <v>-4</v>
      </c>
      <c r="G1564" t="s">
        <v>367</v>
      </c>
      <c r="H1564" t="s">
        <v>738</v>
      </c>
      <c r="I1564" t="s">
        <v>73</v>
      </c>
    </row>
    <row r="1565" spans="1:9" ht="14.25">
      <c r="A1565" s="53">
        <v>42913.758587962962</v>
      </c>
      <c r="B1565" s="15">
        <v>436664</v>
      </c>
      <c r="C1565" t="s">
        <v>4235</v>
      </c>
      <c r="D1565" t="s">
        <v>4236</v>
      </c>
      <c r="E1565" t="s">
        <v>4237</v>
      </c>
      <c r="F1565" s="15">
        <v>-1095</v>
      </c>
      <c r="G1565" t="s">
        <v>367</v>
      </c>
      <c r="H1565" t="s">
        <v>432</v>
      </c>
      <c r="I1565" t="s">
        <v>43</v>
      </c>
    </row>
    <row r="1566" spans="1:9" ht="14.25">
      <c r="A1566" s="53">
        <v>42913.879826388889</v>
      </c>
      <c r="B1566" s="15">
        <v>436997</v>
      </c>
      <c r="D1566" t="s">
        <v>4049</v>
      </c>
      <c r="E1566" t="s">
        <v>4050</v>
      </c>
      <c r="F1566" s="15">
        <v>-1</v>
      </c>
      <c r="G1566" t="s">
        <v>367</v>
      </c>
      <c r="H1566" t="s">
        <v>469</v>
      </c>
      <c r="I1566" t="s">
        <v>73</v>
      </c>
    </row>
    <row r="1567" spans="1:9" ht="14.25">
      <c r="A1567" s="53">
        <v>42914.252754629626</v>
      </c>
      <c r="B1567" s="15">
        <v>437413</v>
      </c>
      <c r="C1567" t="s">
        <v>245</v>
      </c>
      <c r="D1567" t="s">
        <v>4238</v>
      </c>
      <c r="E1567" t="s">
        <v>4239</v>
      </c>
      <c r="F1567" s="15">
        <v>-127</v>
      </c>
      <c r="G1567" t="s">
        <v>367</v>
      </c>
      <c r="H1567" t="s">
        <v>279</v>
      </c>
      <c r="I1567" t="s">
        <v>73</v>
      </c>
    </row>
    <row r="1568" spans="1:9" ht="14.25">
      <c r="A1568" s="53">
        <v>42914.347592592596</v>
      </c>
      <c r="B1568" s="15">
        <v>438586</v>
      </c>
      <c r="C1568" t="s">
        <v>4240</v>
      </c>
      <c r="D1568" t="s">
        <v>4241</v>
      </c>
      <c r="E1568" t="s">
        <v>4242</v>
      </c>
      <c r="F1568" s="15">
        <v>-500</v>
      </c>
      <c r="G1568" t="s">
        <v>367</v>
      </c>
      <c r="H1568" t="s">
        <v>459</v>
      </c>
      <c r="I1568" t="s">
        <v>43</v>
      </c>
    </row>
    <row r="1569" spans="1:9" ht="14.25">
      <c r="A1569" s="53">
        <v>42914.370150462964</v>
      </c>
      <c r="B1569" s="15">
        <v>440131</v>
      </c>
      <c r="C1569" t="s">
        <v>4243</v>
      </c>
      <c r="D1569" t="s">
        <v>4244</v>
      </c>
      <c r="E1569" t="s">
        <v>4245</v>
      </c>
      <c r="F1569" s="15">
        <v>-294</v>
      </c>
      <c r="G1569" t="s">
        <v>367</v>
      </c>
      <c r="H1569" t="s">
        <v>947</v>
      </c>
      <c r="I1569" t="s">
        <v>43</v>
      </c>
    </row>
    <row r="1570" spans="1:9" ht="14.25">
      <c r="A1570" s="53">
        <v>42914.378993055558</v>
      </c>
      <c r="B1570" s="15">
        <v>440810</v>
      </c>
      <c r="C1570" t="s">
        <v>4246</v>
      </c>
      <c r="D1570" t="s">
        <v>4247</v>
      </c>
      <c r="E1570" t="s">
        <v>4248</v>
      </c>
      <c r="F1570" s="15">
        <v>-1000</v>
      </c>
      <c r="G1570" t="s">
        <v>367</v>
      </c>
      <c r="H1570" t="s">
        <v>462</v>
      </c>
      <c r="I1570" t="s">
        <v>43</v>
      </c>
    </row>
    <row r="1571" spans="1:9" ht="14.25">
      <c r="A1571" s="53">
        <v>42914.386747685188</v>
      </c>
      <c r="B1571" s="15">
        <v>441429</v>
      </c>
      <c r="C1571" t="s">
        <v>4249</v>
      </c>
      <c r="D1571" t="s">
        <v>4250</v>
      </c>
      <c r="E1571" t="s">
        <v>4251</v>
      </c>
      <c r="F1571" s="15">
        <v>-2059</v>
      </c>
      <c r="G1571" t="s">
        <v>367</v>
      </c>
      <c r="H1571" t="s">
        <v>486</v>
      </c>
      <c r="I1571" t="s">
        <v>43</v>
      </c>
    </row>
    <row r="1572" spans="1:9" ht="14.25">
      <c r="A1572" s="53">
        <v>42914.411249999997</v>
      </c>
      <c r="B1572" s="15">
        <v>443327</v>
      </c>
      <c r="C1572" t="s">
        <v>4252</v>
      </c>
      <c r="D1572" t="s">
        <v>4253</v>
      </c>
      <c r="E1572" t="s">
        <v>4254</v>
      </c>
      <c r="F1572" s="15">
        <v>-108</v>
      </c>
      <c r="G1572" t="s">
        <v>367</v>
      </c>
      <c r="H1572" t="s">
        <v>462</v>
      </c>
      <c r="I1572" t="s">
        <v>43</v>
      </c>
    </row>
    <row r="1573" spans="1:9" ht="14.25">
      <c r="A1573" s="53">
        <v>42914.425185185188</v>
      </c>
      <c r="B1573" s="15">
        <v>444345</v>
      </c>
      <c r="C1573" t="s">
        <v>245</v>
      </c>
      <c r="D1573" t="s">
        <v>4255</v>
      </c>
      <c r="E1573" t="s">
        <v>4256</v>
      </c>
      <c r="F1573" s="15">
        <v>-135</v>
      </c>
      <c r="G1573" t="s">
        <v>367</v>
      </c>
      <c r="H1573" t="s">
        <v>535</v>
      </c>
      <c r="I1573" t="s">
        <v>73</v>
      </c>
    </row>
    <row r="1574" spans="1:9" ht="14.25">
      <c r="A1574" s="53">
        <v>42914.434560185182</v>
      </c>
      <c r="B1574" s="15">
        <v>445085</v>
      </c>
      <c r="C1574" t="s">
        <v>4257</v>
      </c>
      <c r="D1574" t="s">
        <v>4258</v>
      </c>
      <c r="E1574" t="s">
        <v>4259</v>
      </c>
      <c r="F1574" s="15">
        <v>-5000</v>
      </c>
      <c r="G1574" t="s">
        <v>367</v>
      </c>
      <c r="H1574" t="s">
        <v>459</v>
      </c>
      <c r="I1574" t="s">
        <v>43</v>
      </c>
    </row>
    <row r="1575" spans="1:9" ht="14.25">
      <c r="A1575" s="53">
        <v>42914.447442129633</v>
      </c>
      <c r="B1575" s="15">
        <v>446069</v>
      </c>
      <c r="D1575" t="s">
        <v>4260</v>
      </c>
      <c r="E1575" t="s">
        <v>4261</v>
      </c>
      <c r="F1575" s="15">
        <v>-2848</v>
      </c>
      <c r="G1575" t="s">
        <v>367</v>
      </c>
      <c r="H1575" t="s">
        <v>576</v>
      </c>
      <c r="I1575" t="s">
        <v>73</v>
      </c>
    </row>
    <row r="1576" spans="1:9" ht="14.25">
      <c r="A1576" s="53">
        <v>42914.447604166664</v>
      </c>
      <c r="B1576" s="15">
        <v>446086</v>
      </c>
      <c r="C1576" t="s">
        <v>245</v>
      </c>
      <c r="D1576" t="s">
        <v>4262</v>
      </c>
      <c r="E1576" t="s">
        <v>4263</v>
      </c>
      <c r="F1576" s="15">
        <v>-200</v>
      </c>
      <c r="G1576" t="s">
        <v>367</v>
      </c>
      <c r="H1576" t="s">
        <v>436</v>
      </c>
      <c r="I1576" t="s">
        <v>73</v>
      </c>
    </row>
    <row r="1577" spans="1:9" ht="14.25">
      <c r="A1577" s="53">
        <v>42914.450370370374</v>
      </c>
      <c r="B1577" s="15">
        <v>446276</v>
      </c>
      <c r="C1577" t="s">
        <v>4264</v>
      </c>
      <c r="D1577" t="s">
        <v>4265</v>
      </c>
      <c r="E1577" t="s">
        <v>4266</v>
      </c>
      <c r="F1577" s="15">
        <v>-8000</v>
      </c>
      <c r="G1577" t="s">
        <v>367</v>
      </c>
      <c r="H1577" t="s">
        <v>429</v>
      </c>
      <c r="I1577" t="s">
        <v>43</v>
      </c>
    </row>
    <row r="1578" spans="1:9" ht="14.25">
      <c r="A1578" s="53">
        <v>42914.454085648147</v>
      </c>
      <c r="B1578" s="15">
        <v>446539</v>
      </c>
      <c r="C1578" t="s">
        <v>245</v>
      </c>
      <c r="D1578" t="s">
        <v>4267</v>
      </c>
      <c r="E1578" t="s">
        <v>4268</v>
      </c>
      <c r="F1578" s="15">
        <v>-346</v>
      </c>
      <c r="G1578" t="s">
        <v>367</v>
      </c>
      <c r="H1578" t="s">
        <v>422</v>
      </c>
      <c r="I1578" t="s">
        <v>73</v>
      </c>
    </row>
    <row r="1579" spans="1:9" ht="14.25">
      <c r="A1579" s="53">
        <v>42914.455763888887</v>
      </c>
      <c r="B1579" s="15">
        <v>446664</v>
      </c>
      <c r="C1579" t="s">
        <v>4269</v>
      </c>
      <c r="D1579" t="s">
        <v>4270</v>
      </c>
      <c r="E1579" t="s">
        <v>4271</v>
      </c>
      <c r="F1579" s="15">
        <v>-1000</v>
      </c>
      <c r="G1579" t="s">
        <v>367</v>
      </c>
      <c r="H1579" t="s">
        <v>448</v>
      </c>
      <c r="I1579" t="s">
        <v>43</v>
      </c>
    </row>
    <row r="1580" spans="1:9" ht="14.25">
      <c r="A1580" s="53">
        <v>42914.469930555555</v>
      </c>
      <c r="B1580" s="15">
        <v>447557</v>
      </c>
      <c r="C1580" t="s">
        <v>4272</v>
      </c>
      <c r="D1580" t="s">
        <v>4273</v>
      </c>
      <c r="E1580" t="s">
        <v>4274</v>
      </c>
      <c r="F1580" s="15">
        <v>-510</v>
      </c>
      <c r="G1580" t="s">
        <v>367</v>
      </c>
      <c r="H1580" t="s">
        <v>432</v>
      </c>
      <c r="I1580" t="s">
        <v>43</v>
      </c>
    </row>
    <row r="1581" spans="1:9" ht="14.25">
      <c r="A1581" s="53">
        <v>42914.495555555557</v>
      </c>
      <c r="B1581" s="15">
        <v>448730</v>
      </c>
      <c r="C1581" t="s">
        <v>245</v>
      </c>
      <c r="D1581" t="s">
        <v>4275</v>
      </c>
      <c r="E1581" t="s">
        <v>4276</v>
      </c>
      <c r="F1581" s="15">
        <v>-100</v>
      </c>
      <c r="G1581" t="s">
        <v>367</v>
      </c>
      <c r="H1581" t="s">
        <v>497</v>
      </c>
      <c r="I1581" t="s">
        <v>73</v>
      </c>
    </row>
    <row r="1582" spans="1:9" ht="14.25">
      <c r="A1582" s="53">
        <v>42914.502858796295</v>
      </c>
      <c r="B1582" s="15">
        <v>448925</v>
      </c>
      <c r="C1582" t="s">
        <v>4277</v>
      </c>
      <c r="D1582" t="s">
        <v>2812</v>
      </c>
      <c r="E1582" t="s">
        <v>2813</v>
      </c>
      <c r="F1582" s="15">
        <v>-229</v>
      </c>
      <c r="G1582" t="s">
        <v>367</v>
      </c>
      <c r="H1582" t="s">
        <v>508</v>
      </c>
      <c r="I1582" t="s">
        <v>43</v>
      </c>
    </row>
    <row r="1583" spans="1:9" ht="14.25">
      <c r="A1583" s="53">
        <v>42914.503449074073</v>
      </c>
      <c r="B1583" s="15">
        <v>448930</v>
      </c>
      <c r="C1583" t="s">
        <v>4278</v>
      </c>
      <c r="D1583" t="s">
        <v>4279</v>
      </c>
      <c r="E1583" t="s">
        <v>4280</v>
      </c>
      <c r="F1583" s="15">
        <v>-74</v>
      </c>
      <c r="G1583" t="s">
        <v>367</v>
      </c>
      <c r="H1583" t="s">
        <v>508</v>
      </c>
      <c r="I1583" t="s">
        <v>43</v>
      </c>
    </row>
    <row r="1584" spans="1:9" ht="14.25">
      <c r="A1584" s="53">
        <v>42914.524687500001</v>
      </c>
      <c r="B1584" s="15">
        <v>449193</v>
      </c>
      <c r="C1584" t="s">
        <v>4281</v>
      </c>
      <c r="D1584" t="s">
        <v>4282</v>
      </c>
      <c r="E1584" t="s">
        <v>4283</v>
      </c>
      <c r="F1584" s="15">
        <v>-250</v>
      </c>
      <c r="G1584" t="s">
        <v>367</v>
      </c>
      <c r="H1584" t="s">
        <v>432</v>
      </c>
      <c r="I1584" t="s">
        <v>43</v>
      </c>
    </row>
    <row r="1585" spans="1:9" ht="14.25">
      <c r="A1585" s="53">
        <v>42914.548379629632</v>
      </c>
      <c r="B1585" s="15">
        <v>449376</v>
      </c>
      <c r="C1585" t="s">
        <v>4284</v>
      </c>
      <c r="D1585" t="s">
        <v>4285</v>
      </c>
      <c r="E1585" t="s">
        <v>4286</v>
      </c>
      <c r="F1585" s="15">
        <v>-400</v>
      </c>
      <c r="G1585" t="s">
        <v>367</v>
      </c>
      <c r="H1585" t="s">
        <v>422</v>
      </c>
      <c r="I1585" t="s">
        <v>43</v>
      </c>
    </row>
    <row r="1586" spans="1:9" ht="14.25">
      <c r="A1586" s="53">
        <v>42914.549270833333</v>
      </c>
      <c r="B1586" s="15">
        <v>449384</v>
      </c>
      <c r="C1586" t="s">
        <v>4287</v>
      </c>
      <c r="D1586" t="s">
        <v>4288</v>
      </c>
      <c r="E1586" t="s">
        <v>4289</v>
      </c>
      <c r="F1586" s="15">
        <v>-900</v>
      </c>
      <c r="G1586" t="s">
        <v>367</v>
      </c>
      <c r="H1586" t="s">
        <v>458</v>
      </c>
      <c r="I1586" t="s">
        <v>43</v>
      </c>
    </row>
    <row r="1587" spans="1:9" ht="14.25">
      <c r="A1587" s="53">
        <v>42914.558738425927</v>
      </c>
      <c r="B1587" s="15">
        <v>449437</v>
      </c>
      <c r="C1587" t="s">
        <v>4290</v>
      </c>
      <c r="D1587" t="s">
        <v>4291</v>
      </c>
      <c r="E1587" t="s">
        <v>4292</v>
      </c>
      <c r="F1587" s="15">
        <v>-380</v>
      </c>
      <c r="G1587" t="s">
        <v>367</v>
      </c>
      <c r="H1587" t="s">
        <v>486</v>
      </c>
      <c r="I1587" t="s">
        <v>43</v>
      </c>
    </row>
    <row r="1588" spans="1:9" ht="14.25">
      <c r="A1588" s="53">
        <v>42914.558854166666</v>
      </c>
      <c r="B1588" s="15">
        <v>449438</v>
      </c>
      <c r="C1588" t="s">
        <v>4293</v>
      </c>
      <c r="D1588" t="s">
        <v>4294</v>
      </c>
      <c r="E1588" t="s">
        <v>4295</v>
      </c>
      <c r="F1588" s="15">
        <v>-305</v>
      </c>
      <c r="G1588" t="s">
        <v>367</v>
      </c>
      <c r="H1588" t="s">
        <v>443</v>
      </c>
      <c r="I1588" t="s">
        <v>43</v>
      </c>
    </row>
    <row r="1589" spans="1:9" ht="14.25">
      <c r="A1589" s="53">
        <v>42914.561574074076</v>
      </c>
      <c r="B1589" s="15">
        <v>449457</v>
      </c>
      <c r="C1589" t="s">
        <v>245</v>
      </c>
      <c r="D1589" t="s">
        <v>4296</v>
      </c>
      <c r="E1589" t="s">
        <v>4297</v>
      </c>
      <c r="F1589" s="15">
        <v>-992</v>
      </c>
      <c r="G1589" t="s">
        <v>367</v>
      </c>
      <c r="H1589" t="s">
        <v>448</v>
      </c>
      <c r="I1589" t="s">
        <v>73</v>
      </c>
    </row>
    <row r="1590" spans="1:9" ht="14.25">
      <c r="A1590" s="53">
        <v>42914.571481481478</v>
      </c>
      <c r="B1590" s="15">
        <v>449581</v>
      </c>
      <c r="C1590" t="s">
        <v>4298</v>
      </c>
      <c r="D1590" t="s">
        <v>4299</v>
      </c>
      <c r="E1590" t="s">
        <v>4300</v>
      </c>
      <c r="F1590" s="15">
        <v>-936</v>
      </c>
      <c r="G1590" t="s">
        <v>367</v>
      </c>
      <c r="H1590" t="s">
        <v>279</v>
      </c>
      <c r="I1590" t="s">
        <v>43</v>
      </c>
    </row>
    <row r="1591" spans="1:9" ht="14.25">
      <c r="A1591" s="53">
        <v>42914.576273148145</v>
      </c>
      <c r="B1591" s="15">
        <v>449645</v>
      </c>
      <c r="C1591" t="s">
        <v>4301</v>
      </c>
      <c r="D1591" t="s">
        <v>4302</v>
      </c>
      <c r="E1591" t="s">
        <v>4303</v>
      </c>
      <c r="F1591" s="15">
        <v>-500</v>
      </c>
      <c r="G1591" t="s">
        <v>367</v>
      </c>
      <c r="H1591" t="s">
        <v>486</v>
      </c>
      <c r="I1591" t="s">
        <v>43</v>
      </c>
    </row>
    <row r="1592" spans="1:9" ht="14.25">
      <c r="A1592" s="53">
        <v>42914.597743055558</v>
      </c>
      <c r="B1592" s="15">
        <v>450373</v>
      </c>
      <c r="C1592" t="s">
        <v>4304</v>
      </c>
      <c r="D1592" t="s">
        <v>4305</v>
      </c>
      <c r="E1592" t="s">
        <v>4306</v>
      </c>
      <c r="F1592" s="15">
        <v>-200</v>
      </c>
      <c r="G1592" t="s">
        <v>367</v>
      </c>
      <c r="H1592" t="s">
        <v>68</v>
      </c>
      <c r="I1592" t="s">
        <v>43</v>
      </c>
    </row>
    <row r="1593" spans="1:9" ht="14.25">
      <c r="A1593" s="53">
        <v>42914.609016203707</v>
      </c>
      <c r="B1593" s="15">
        <v>451049</v>
      </c>
      <c r="C1593" t="s">
        <v>4307</v>
      </c>
      <c r="D1593" t="s">
        <v>4308</v>
      </c>
      <c r="E1593" t="s">
        <v>4309</v>
      </c>
      <c r="F1593" s="15">
        <v>-931</v>
      </c>
      <c r="G1593" t="s">
        <v>367</v>
      </c>
      <c r="H1593" t="s">
        <v>422</v>
      </c>
      <c r="I1593" t="s">
        <v>43</v>
      </c>
    </row>
    <row r="1594" spans="1:9" ht="14.25">
      <c r="A1594" s="53">
        <v>42914.617048611108</v>
      </c>
      <c r="B1594" s="15">
        <v>451544</v>
      </c>
      <c r="C1594" t="s">
        <v>4310</v>
      </c>
      <c r="D1594" t="s">
        <v>4311</v>
      </c>
      <c r="E1594" t="s">
        <v>4312</v>
      </c>
      <c r="F1594" s="15">
        <v>-100</v>
      </c>
      <c r="G1594" t="s">
        <v>367</v>
      </c>
      <c r="H1594" t="s">
        <v>459</v>
      </c>
      <c r="I1594" t="s">
        <v>43</v>
      </c>
    </row>
    <row r="1595" spans="1:9" ht="14.25">
      <c r="A1595" s="53">
        <v>42914.618055555555</v>
      </c>
      <c r="B1595" s="15">
        <v>451625</v>
      </c>
      <c r="C1595" t="s">
        <v>4313</v>
      </c>
      <c r="D1595" t="s">
        <v>4314</v>
      </c>
      <c r="E1595" t="s">
        <v>4315</v>
      </c>
      <c r="F1595" s="15">
        <v>-600</v>
      </c>
      <c r="G1595" t="s">
        <v>367</v>
      </c>
      <c r="H1595" t="s">
        <v>504</v>
      </c>
      <c r="I1595" t="s">
        <v>43</v>
      </c>
    </row>
    <row r="1596" spans="1:9" ht="14.25">
      <c r="A1596" s="53">
        <v>42914.619837962964</v>
      </c>
      <c r="B1596" s="15">
        <v>451735</v>
      </c>
      <c r="C1596" t="s">
        <v>4316</v>
      </c>
      <c r="D1596" t="s">
        <v>4317</v>
      </c>
      <c r="E1596" t="s">
        <v>4318</v>
      </c>
      <c r="F1596" s="15">
        <v>-500</v>
      </c>
      <c r="G1596" t="s">
        <v>367</v>
      </c>
      <c r="H1596" t="s">
        <v>504</v>
      </c>
      <c r="I1596" t="s">
        <v>43</v>
      </c>
    </row>
    <row r="1597" spans="1:9" ht="14.25">
      <c r="A1597" s="53">
        <v>42914.621990740743</v>
      </c>
      <c r="B1597" s="15">
        <v>451847</v>
      </c>
      <c r="C1597" t="s">
        <v>4319</v>
      </c>
      <c r="D1597" t="s">
        <v>4320</v>
      </c>
      <c r="E1597" t="s">
        <v>4321</v>
      </c>
      <c r="F1597" s="15">
        <v>-7</v>
      </c>
      <c r="G1597" t="s">
        <v>367</v>
      </c>
      <c r="H1597" t="s">
        <v>462</v>
      </c>
      <c r="I1597" t="s">
        <v>43</v>
      </c>
    </row>
    <row r="1598" spans="1:9" ht="14.25">
      <c r="A1598" s="53">
        <v>42914.622245370374</v>
      </c>
      <c r="B1598" s="15">
        <v>451856</v>
      </c>
      <c r="C1598" t="s">
        <v>4322</v>
      </c>
      <c r="D1598" t="s">
        <v>230</v>
      </c>
      <c r="E1598" t="s">
        <v>231</v>
      </c>
      <c r="F1598" s="15">
        <v>-23</v>
      </c>
      <c r="G1598" t="s">
        <v>367</v>
      </c>
      <c r="H1598" t="s">
        <v>947</v>
      </c>
      <c r="I1598" t="s">
        <v>43</v>
      </c>
    </row>
    <row r="1599" spans="1:9" ht="14.25">
      <c r="A1599" s="53">
        <v>42914.623263888891</v>
      </c>
      <c r="B1599" s="15">
        <v>451913</v>
      </c>
      <c r="C1599" t="s">
        <v>4323</v>
      </c>
      <c r="D1599" t="s">
        <v>4324</v>
      </c>
      <c r="E1599" t="s">
        <v>4325</v>
      </c>
      <c r="F1599" s="15">
        <v>-12</v>
      </c>
      <c r="G1599" t="s">
        <v>367</v>
      </c>
      <c r="H1599" t="s">
        <v>535</v>
      </c>
      <c r="I1599" t="s">
        <v>43</v>
      </c>
    </row>
    <row r="1600" spans="1:9" ht="14.25">
      <c r="A1600" s="53">
        <v>42914.624328703707</v>
      </c>
      <c r="B1600" s="15">
        <v>451983</v>
      </c>
      <c r="C1600" t="s">
        <v>4326</v>
      </c>
      <c r="D1600" t="s">
        <v>4327</v>
      </c>
      <c r="E1600" t="s">
        <v>4328</v>
      </c>
      <c r="F1600" s="15">
        <v>-500</v>
      </c>
      <c r="G1600" t="s">
        <v>367</v>
      </c>
      <c r="H1600" t="s">
        <v>508</v>
      </c>
      <c r="I1600" t="s">
        <v>43</v>
      </c>
    </row>
    <row r="1601" spans="1:9" ht="14.25">
      <c r="A1601" s="53">
        <v>42914.624710648146</v>
      </c>
      <c r="B1601" s="15">
        <v>452016</v>
      </c>
      <c r="C1601" t="s">
        <v>4329</v>
      </c>
      <c r="D1601" t="s">
        <v>2886</v>
      </c>
      <c r="E1601" t="s">
        <v>2887</v>
      </c>
      <c r="F1601" s="15">
        <v>-405</v>
      </c>
      <c r="G1601" t="s">
        <v>367</v>
      </c>
      <c r="H1601" t="s">
        <v>443</v>
      </c>
      <c r="I1601" t="s">
        <v>43</v>
      </c>
    </row>
    <row r="1602" spans="1:9" ht="14.25">
      <c r="A1602" s="53">
        <v>42914.625358796293</v>
      </c>
      <c r="B1602" s="15">
        <v>452052</v>
      </c>
      <c r="C1602" t="s">
        <v>4330</v>
      </c>
      <c r="D1602" t="s">
        <v>2881</v>
      </c>
      <c r="E1602" t="s">
        <v>2882</v>
      </c>
      <c r="F1602" s="15">
        <v>-292</v>
      </c>
      <c r="G1602" t="s">
        <v>367</v>
      </c>
      <c r="H1602" t="s">
        <v>443</v>
      </c>
      <c r="I1602" t="s">
        <v>43</v>
      </c>
    </row>
    <row r="1603" spans="1:9" ht="14.25">
      <c r="A1603" s="53">
        <v>42914.629479166666</v>
      </c>
      <c r="B1603" s="15">
        <v>452336</v>
      </c>
      <c r="C1603" t="s">
        <v>4331</v>
      </c>
      <c r="D1603" t="s">
        <v>4332</v>
      </c>
      <c r="E1603" t="s">
        <v>4333</v>
      </c>
      <c r="F1603" s="15">
        <v>-1000</v>
      </c>
      <c r="G1603" t="s">
        <v>367</v>
      </c>
      <c r="H1603" t="s">
        <v>462</v>
      </c>
      <c r="I1603" t="s">
        <v>43</v>
      </c>
    </row>
    <row r="1604" spans="1:9" ht="14.25">
      <c r="A1604" s="53">
        <v>42914.629780092589</v>
      </c>
      <c r="B1604" s="15">
        <v>452357</v>
      </c>
      <c r="C1604" t="s">
        <v>245</v>
      </c>
      <c r="D1604" t="s">
        <v>4334</v>
      </c>
      <c r="E1604" t="s">
        <v>4335</v>
      </c>
      <c r="F1604" s="15">
        <v>-320</v>
      </c>
      <c r="G1604" t="s">
        <v>367</v>
      </c>
      <c r="H1604" t="s">
        <v>443</v>
      </c>
      <c r="I1604" t="s">
        <v>73</v>
      </c>
    </row>
    <row r="1605" spans="1:9" ht="14.25">
      <c r="A1605" s="53">
        <v>42914.630636574075</v>
      </c>
      <c r="B1605" s="15">
        <v>452419</v>
      </c>
      <c r="C1605" t="s">
        <v>4336</v>
      </c>
      <c r="D1605" t="s">
        <v>4305</v>
      </c>
      <c r="E1605" t="s">
        <v>4306</v>
      </c>
      <c r="F1605" s="15">
        <v>-76</v>
      </c>
      <c r="G1605" t="s">
        <v>367</v>
      </c>
      <c r="H1605" t="s">
        <v>69</v>
      </c>
      <c r="I1605" t="s">
        <v>43</v>
      </c>
    </row>
    <row r="1606" spans="1:9" ht="14.25">
      <c r="A1606" s="53">
        <v>42914.630844907406</v>
      </c>
      <c r="B1606" s="15">
        <v>452426</v>
      </c>
      <c r="C1606" t="s">
        <v>245</v>
      </c>
      <c r="D1606" t="s">
        <v>4337</v>
      </c>
      <c r="E1606" t="s">
        <v>4338</v>
      </c>
      <c r="F1606" s="15">
        <v>-119</v>
      </c>
      <c r="G1606" t="s">
        <v>367</v>
      </c>
      <c r="H1606" t="s">
        <v>429</v>
      </c>
      <c r="I1606" t="s">
        <v>73</v>
      </c>
    </row>
    <row r="1607" spans="1:9" ht="14.25">
      <c r="A1607" s="53">
        <v>42914.633391203701</v>
      </c>
      <c r="B1607" s="15">
        <v>452576</v>
      </c>
      <c r="C1607" t="s">
        <v>4339</v>
      </c>
      <c r="D1607" t="s">
        <v>4340</v>
      </c>
      <c r="E1607" t="s">
        <v>4341</v>
      </c>
      <c r="F1607" s="15">
        <v>-350</v>
      </c>
      <c r="G1607" t="s">
        <v>367</v>
      </c>
      <c r="H1607" t="s">
        <v>508</v>
      </c>
      <c r="I1607" t="s">
        <v>43</v>
      </c>
    </row>
    <row r="1608" spans="1:9" ht="14.25">
      <c r="A1608" s="53">
        <v>42914.635648148149</v>
      </c>
      <c r="B1608" s="15">
        <v>452708</v>
      </c>
      <c r="C1608" t="s">
        <v>4342</v>
      </c>
      <c r="D1608" t="s">
        <v>216</v>
      </c>
      <c r="E1608" t="s">
        <v>217</v>
      </c>
      <c r="F1608" s="15">
        <v>-100</v>
      </c>
      <c r="G1608" t="s">
        <v>367</v>
      </c>
      <c r="H1608" t="s">
        <v>443</v>
      </c>
      <c r="I1608" t="s">
        <v>43</v>
      </c>
    </row>
    <row r="1609" spans="1:9" ht="14.25">
      <c r="A1609" s="53">
        <v>42914.635682870372</v>
      </c>
      <c r="B1609" s="15">
        <v>452711</v>
      </c>
      <c r="C1609" t="s">
        <v>4343</v>
      </c>
      <c r="D1609" t="s">
        <v>4344</v>
      </c>
      <c r="E1609" t="s">
        <v>4345</v>
      </c>
      <c r="F1609" s="15">
        <v>-995</v>
      </c>
      <c r="G1609" t="s">
        <v>367</v>
      </c>
      <c r="H1609" t="s">
        <v>478</v>
      </c>
      <c r="I1609" t="s">
        <v>43</v>
      </c>
    </row>
    <row r="1610" spans="1:9" ht="14.25">
      <c r="A1610" s="53">
        <v>42914.636250000003</v>
      </c>
      <c r="B1610" s="15">
        <v>452738</v>
      </c>
      <c r="C1610" t="s">
        <v>4346</v>
      </c>
      <c r="D1610" t="s">
        <v>4347</v>
      </c>
      <c r="E1610" t="s">
        <v>4348</v>
      </c>
      <c r="F1610" s="15">
        <v>-238</v>
      </c>
      <c r="G1610" t="s">
        <v>367</v>
      </c>
      <c r="H1610" t="s">
        <v>432</v>
      </c>
      <c r="I1610" t="s">
        <v>43</v>
      </c>
    </row>
    <row r="1611" spans="1:9" ht="14.25">
      <c r="A1611" s="53">
        <v>42914.636423611111</v>
      </c>
      <c r="B1611" s="15">
        <v>452757</v>
      </c>
      <c r="C1611" t="s">
        <v>4349</v>
      </c>
      <c r="D1611" t="s">
        <v>4350</v>
      </c>
      <c r="E1611" t="s">
        <v>4351</v>
      </c>
      <c r="F1611" s="15">
        <v>-672</v>
      </c>
      <c r="G1611" t="s">
        <v>367</v>
      </c>
      <c r="H1611" t="s">
        <v>478</v>
      </c>
      <c r="I1611" t="s">
        <v>43</v>
      </c>
    </row>
    <row r="1612" spans="1:9" ht="14.25">
      <c r="A1612" s="53">
        <v>42914.636828703704</v>
      </c>
      <c r="B1612" s="15">
        <v>452784</v>
      </c>
      <c r="C1612" t="s">
        <v>4352</v>
      </c>
      <c r="D1612" t="s">
        <v>4353</v>
      </c>
      <c r="E1612" t="s">
        <v>4354</v>
      </c>
      <c r="F1612" s="15">
        <v>-500</v>
      </c>
      <c r="G1612" t="s">
        <v>367</v>
      </c>
      <c r="H1612" t="s">
        <v>432</v>
      </c>
      <c r="I1612" t="s">
        <v>43</v>
      </c>
    </row>
    <row r="1613" spans="1:9" ht="14.25">
      <c r="A1613" s="53">
        <v>42914.637789351851</v>
      </c>
      <c r="B1613" s="15">
        <v>452828</v>
      </c>
      <c r="C1613" t="s">
        <v>4355</v>
      </c>
      <c r="D1613" t="s">
        <v>4356</v>
      </c>
      <c r="E1613" t="s">
        <v>4357</v>
      </c>
      <c r="F1613" s="15">
        <v>-376</v>
      </c>
      <c r="G1613" t="s">
        <v>367</v>
      </c>
      <c r="H1613" t="s">
        <v>653</v>
      </c>
      <c r="I1613" t="s">
        <v>43</v>
      </c>
    </row>
    <row r="1614" spans="1:9" ht="14.25">
      <c r="A1614" s="53">
        <v>42914.639444444445</v>
      </c>
      <c r="B1614" s="15">
        <v>452945</v>
      </c>
      <c r="C1614" t="s">
        <v>4358</v>
      </c>
      <c r="D1614" t="s">
        <v>4359</v>
      </c>
      <c r="E1614" t="s">
        <v>709</v>
      </c>
      <c r="F1614" s="15">
        <v>-61</v>
      </c>
      <c r="G1614" t="s">
        <v>367</v>
      </c>
      <c r="H1614" t="s">
        <v>54</v>
      </c>
      <c r="I1614" t="s">
        <v>43</v>
      </c>
    </row>
    <row r="1615" spans="1:9" ht="14.25">
      <c r="A1615" s="53">
        <v>42914.640555555554</v>
      </c>
      <c r="B1615" s="15">
        <v>452995</v>
      </c>
      <c r="C1615" t="s">
        <v>4360</v>
      </c>
      <c r="D1615" t="s">
        <v>3925</v>
      </c>
      <c r="E1615" t="s">
        <v>3926</v>
      </c>
      <c r="F1615" s="15">
        <v>-2826</v>
      </c>
      <c r="G1615" t="s">
        <v>367</v>
      </c>
      <c r="H1615" t="s">
        <v>279</v>
      </c>
      <c r="I1615" t="s">
        <v>43</v>
      </c>
    </row>
    <row r="1616" spans="1:9" ht="14.25">
      <c r="A1616" s="53">
        <v>42914.641446759262</v>
      </c>
      <c r="B1616" s="15">
        <v>453052</v>
      </c>
      <c r="C1616" t="s">
        <v>4361</v>
      </c>
      <c r="D1616" t="s">
        <v>1640</v>
      </c>
      <c r="E1616" t="s">
        <v>1641</v>
      </c>
      <c r="F1616" s="15">
        <v>-750</v>
      </c>
      <c r="G1616" t="s">
        <v>367</v>
      </c>
      <c r="H1616" t="s">
        <v>443</v>
      </c>
      <c r="I1616" t="s">
        <v>43</v>
      </c>
    </row>
    <row r="1617" spans="1:9" ht="14.25">
      <c r="A1617" s="53">
        <v>42914.646967592591</v>
      </c>
      <c r="B1617" s="15">
        <v>453380</v>
      </c>
      <c r="C1617" t="s">
        <v>4362</v>
      </c>
      <c r="D1617" t="s">
        <v>4363</v>
      </c>
      <c r="E1617" t="s">
        <v>4364</v>
      </c>
      <c r="F1617" s="15">
        <v>-12</v>
      </c>
      <c r="G1617" t="s">
        <v>367</v>
      </c>
      <c r="H1617" t="s">
        <v>734</v>
      </c>
      <c r="I1617" t="s">
        <v>43</v>
      </c>
    </row>
    <row r="1618" spans="1:9" ht="14.25">
      <c r="A1618" s="53">
        <v>42914.652303240742</v>
      </c>
      <c r="B1618" s="15">
        <v>453683</v>
      </c>
      <c r="C1618" t="s">
        <v>4365</v>
      </c>
      <c r="D1618" t="s">
        <v>4366</v>
      </c>
      <c r="E1618" t="s">
        <v>4367</v>
      </c>
      <c r="F1618" s="15">
        <v>-1491</v>
      </c>
      <c r="G1618" t="s">
        <v>367</v>
      </c>
      <c r="H1618" t="s">
        <v>576</v>
      </c>
      <c r="I1618" t="s">
        <v>43</v>
      </c>
    </row>
    <row r="1619" spans="1:9" ht="14.25">
      <c r="A1619" s="53">
        <v>42914.65247685185</v>
      </c>
      <c r="B1619" s="15">
        <v>453691</v>
      </c>
      <c r="C1619" t="s">
        <v>4368</v>
      </c>
      <c r="D1619" t="s">
        <v>2584</v>
      </c>
      <c r="E1619" t="s">
        <v>2585</v>
      </c>
      <c r="F1619" s="15">
        <v>-5000</v>
      </c>
      <c r="G1619" t="s">
        <v>367</v>
      </c>
      <c r="H1619" t="s">
        <v>497</v>
      </c>
      <c r="I1619" t="s">
        <v>43</v>
      </c>
    </row>
    <row r="1620" spans="1:9" ht="14.25">
      <c r="A1620" s="53">
        <v>42914.654108796298</v>
      </c>
      <c r="B1620" s="15">
        <v>453772</v>
      </c>
      <c r="C1620" t="s">
        <v>4369</v>
      </c>
      <c r="D1620" t="s">
        <v>4370</v>
      </c>
      <c r="E1620" t="s">
        <v>4371</v>
      </c>
      <c r="F1620" s="15">
        <v>-9000</v>
      </c>
      <c r="G1620" t="s">
        <v>367</v>
      </c>
      <c r="H1620" t="s">
        <v>497</v>
      </c>
      <c r="I1620" t="s">
        <v>43</v>
      </c>
    </row>
    <row r="1621" spans="1:9" ht="14.25">
      <c r="A1621" s="53">
        <v>42914.654780092591</v>
      </c>
      <c r="B1621" s="15">
        <v>453819</v>
      </c>
      <c r="C1621" t="s">
        <v>4372</v>
      </c>
      <c r="D1621" t="s">
        <v>4370</v>
      </c>
      <c r="E1621" t="s">
        <v>4371</v>
      </c>
      <c r="F1621" s="15">
        <v>-1000</v>
      </c>
      <c r="G1621" t="s">
        <v>367</v>
      </c>
      <c r="H1621" t="s">
        <v>497</v>
      </c>
      <c r="I1621" t="s">
        <v>43</v>
      </c>
    </row>
    <row r="1622" spans="1:9" ht="14.25">
      <c r="A1622" s="53">
        <v>42914.661261574074</v>
      </c>
      <c r="B1622" s="15">
        <v>454139</v>
      </c>
      <c r="C1622" t="s">
        <v>4373</v>
      </c>
      <c r="D1622" t="s">
        <v>4374</v>
      </c>
      <c r="E1622" t="s">
        <v>4375</v>
      </c>
      <c r="F1622" s="15">
        <v>-911</v>
      </c>
      <c r="G1622" t="s">
        <v>367</v>
      </c>
      <c r="H1622" t="s">
        <v>535</v>
      </c>
      <c r="I1622" t="s">
        <v>43</v>
      </c>
    </row>
    <row r="1623" spans="1:9" ht="14.25">
      <c r="A1623" s="53">
        <v>42914.666712962964</v>
      </c>
      <c r="B1623" s="15">
        <v>454414</v>
      </c>
      <c r="C1623" t="s">
        <v>4376</v>
      </c>
      <c r="D1623" t="s">
        <v>4377</v>
      </c>
      <c r="E1623" t="s">
        <v>4378</v>
      </c>
      <c r="F1623" s="15">
        <v>-500</v>
      </c>
      <c r="G1623" t="s">
        <v>367</v>
      </c>
      <c r="H1623" t="s">
        <v>448</v>
      </c>
      <c r="I1623" t="s">
        <v>43</v>
      </c>
    </row>
    <row r="1624" spans="1:9" ht="14.25">
      <c r="A1624" s="53">
        <v>42914.667233796295</v>
      </c>
      <c r="B1624" s="15">
        <v>454452</v>
      </c>
      <c r="C1624" t="s">
        <v>4379</v>
      </c>
      <c r="D1624" t="s">
        <v>4377</v>
      </c>
      <c r="E1624" t="s">
        <v>4378</v>
      </c>
      <c r="F1624" s="15">
        <v>-200</v>
      </c>
      <c r="G1624" t="s">
        <v>367</v>
      </c>
      <c r="H1624" t="s">
        <v>448</v>
      </c>
      <c r="I1624" t="s">
        <v>43</v>
      </c>
    </row>
    <row r="1625" spans="1:9" ht="14.25">
      <c r="A1625" s="53">
        <v>42914.669571759259</v>
      </c>
      <c r="B1625" s="15">
        <v>454555</v>
      </c>
      <c r="C1625" t="s">
        <v>4380</v>
      </c>
      <c r="D1625" t="s">
        <v>4377</v>
      </c>
      <c r="E1625" t="s">
        <v>4378</v>
      </c>
      <c r="F1625" s="15">
        <v>-50</v>
      </c>
      <c r="G1625" t="s">
        <v>367</v>
      </c>
      <c r="H1625" t="s">
        <v>469</v>
      </c>
      <c r="I1625" t="s">
        <v>43</v>
      </c>
    </row>
    <row r="1626" spans="1:9" ht="14.25">
      <c r="A1626" s="53">
        <v>42914.674085648148</v>
      </c>
      <c r="B1626" s="15">
        <v>454752</v>
      </c>
      <c r="C1626" t="s">
        <v>4381</v>
      </c>
      <c r="D1626" t="s">
        <v>4382</v>
      </c>
      <c r="E1626" t="s">
        <v>4383</v>
      </c>
      <c r="F1626" s="15">
        <v>-2000</v>
      </c>
      <c r="G1626" t="s">
        <v>367</v>
      </c>
      <c r="H1626" t="s">
        <v>424</v>
      </c>
      <c r="I1626" t="s">
        <v>43</v>
      </c>
    </row>
    <row r="1627" spans="1:9" ht="14.25">
      <c r="A1627" s="53">
        <v>42914.675069444442</v>
      </c>
      <c r="B1627" s="15">
        <v>454800</v>
      </c>
      <c r="C1627" t="s">
        <v>245</v>
      </c>
      <c r="D1627" t="s">
        <v>4384</v>
      </c>
      <c r="E1627" t="s">
        <v>4385</v>
      </c>
      <c r="F1627" s="15">
        <v>-800</v>
      </c>
      <c r="G1627" t="s">
        <v>367</v>
      </c>
      <c r="H1627" t="s">
        <v>424</v>
      </c>
      <c r="I1627" t="s">
        <v>73</v>
      </c>
    </row>
    <row r="1628" spans="1:9" ht="14.25">
      <c r="A1628" s="53">
        <v>42914.686331018522</v>
      </c>
      <c r="B1628" s="15">
        <v>455265</v>
      </c>
      <c r="C1628" t="s">
        <v>4386</v>
      </c>
      <c r="D1628" t="s">
        <v>4387</v>
      </c>
      <c r="E1628" t="s">
        <v>4388</v>
      </c>
      <c r="F1628" s="15">
        <v>-192</v>
      </c>
      <c r="G1628" t="s">
        <v>367</v>
      </c>
      <c r="H1628" t="s">
        <v>432</v>
      </c>
      <c r="I1628" t="s">
        <v>43</v>
      </c>
    </row>
    <row r="1629" spans="1:9" ht="14.25">
      <c r="A1629" s="53">
        <v>42914.68787037037</v>
      </c>
      <c r="B1629" s="15">
        <v>455332</v>
      </c>
      <c r="C1629" t="s">
        <v>4389</v>
      </c>
      <c r="D1629" t="s">
        <v>4390</v>
      </c>
      <c r="E1629" t="s">
        <v>4391</v>
      </c>
      <c r="F1629" s="15">
        <v>-789</v>
      </c>
      <c r="G1629" t="s">
        <v>367</v>
      </c>
      <c r="H1629" t="s">
        <v>50</v>
      </c>
      <c r="I1629" t="s">
        <v>43</v>
      </c>
    </row>
    <row r="1630" spans="1:9" ht="14.25">
      <c r="A1630" s="53">
        <v>42914.695104166669</v>
      </c>
      <c r="B1630" s="15">
        <v>455635</v>
      </c>
      <c r="C1630" t="s">
        <v>245</v>
      </c>
      <c r="D1630" t="s">
        <v>4392</v>
      </c>
      <c r="E1630" t="s">
        <v>4393</v>
      </c>
      <c r="F1630" s="15">
        <v>-836</v>
      </c>
      <c r="G1630" t="s">
        <v>367</v>
      </c>
      <c r="H1630" t="s">
        <v>497</v>
      </c>
      <c r="I1630" t="s">
        <v>73</v>
      </c>
    </row>
    <row r="1631" spans="1:9" ht="14.25">
      <c r="A1631" s="53">
        <v>42914.698263888888</v>
      </c>
      <c r="B1631" s="15">
        <v>455778</v>
      </c>
      <c r="C1631" t="s">
        <v>4394</v>
      </c>
      <c r="D1631" t="s">
        <v>4395</v>
      </c>
      <c r="E1631" t="s">
        <v>4396</v>
      </c>
      <c r="F1631" s="15">
        <v>-60</v>
      </c>
      <c r="G1631" t="s">
        <v>367</v>
      </c>
      <c r="H1631" t="s">
        <v>279</v>
      </c>
      <c r="I1631" t="s">
        <v>43</v>
      </c>
    </row>
    <row r="1632" spans="1:9" ht="14.25">
      <c r="A1632" s="53">
        <v>42914.705277777779</v>
      </c>
      <c r="B1632" s="15">
        <v>456064</v>
      </c>
      <c r="C1632" t="s">
        <v>4397</v>
      </c>
      <c r="D1632" t="s">
        <v>4398</v>
      </c>
      <c r="E1632" t="s">
        <v>4399</v>
      </c>
      <c r="F1632" s="15">
        <v>-1277</v>
      </c>
      <c r="G1632" t="s">
        <v>367</v>
      </c>
      <c r="H1632" t="s">
        <v>452</v>
      </c>
      <c r="I1632" t="s">
        <v>43</v>
      </c>
    </row>
    <row r="1633" spans="1:9" ht="14.25">
      <c r="A1633" s="53">
        <v>42914.712569444448</v>
      </c>
      <c r="B1633" s="15">
        <v>456304</v>
      </c>
      <c r="C1633" t="s">
        <v>4400</v>
      </c>
      <c r="D1633" t="s">
        <v>4401</v>
      </c>
      <c r="E1633" t="s">
        <v>4402</v>
      </c>
      <c r="F1633" s="15">
        <v>-492</v>
      </c>
      <c r="G1633" t="s">
        <v>367</v>
      </c>
      <c r="H1633" t="s">
        <v>535</v>
      </c>
      <c r="I1633" t="s">
        <v>43</v>
      </c>
    </row>
    <row r="1634" spans="1:9" ht="14.25">
      <c r="A1634" s="53">
        <v>42914.720057870371</v>
      </c>
      <c r="B1634" s="15">
        <v>456550</v>
      </c>
      <c r="C1634" t="s">
        <v>4403</v>
      </c>
      <c r="D1634" t="s">
        <v>4404</v>
      </c>
      <c r="E1634" t="s">
        <v>4405</v>
      </c>
      <c r="F1634" s="15">
        <v>-90</v>
      </c>
      <c r="G1634" t="s">
        <v>367</v>
      </c>
      <c r="H1634" t="s">
        <v>436</v>
      </c>
      <c r="I1634" t="s">
        <v>43</v>
      </c>
    </row>
    <row r="1635" spans="1:9" ht="14.25">
      <c r="A1635" s="53">
        <v>42914.721273148149</v>
      </c>
      <c r="B1635" s="15">
        <v>456600</v>
      </c>
      <c r="C1635" t="s">
        <v>4406</v>
      </c>
      <c r="D1635" t="s">
        <v>4407</v>
      </c>
      <c r="E1635" t="s">
        <v>4408</v>
      </c>
      <c r="F1635" s="15">
        <v>-85</v>
      </c>
      <c r="G1635" t="s">
        <v>367</v>
      </c>
      <c r="H1635" t="s">
        <v>72</v>
      </c>
      <c r="I1635" t="s">
        <v>43</v>
      </c>
    </row>
    <row r="1636" spans="1:9" ht="14.25">
      <c r="A1636" s="53">
        <v>42914.73238425926</v>
      </c>
      <c r="B1636" s="15">
        <v>456861</v>
      </c>
      <c r="C1636" t="s">
        <v>4409</v>
      </c>
      <c r="D1636" t="s">
        <v>4410</v>
      </c>
      <c r="E1636" t="s">
        <v>4411</v>
      </c>
      <c r="F1636" s="15">
        <v>-500</v>
      </c>
      <c r="G1636" t="s">
        <v>367</v>
      </c>
      <c r="H1636" t="s">
        <v>478</v>
      </c>
      <c r="I1636" t="s">
        <v>43</v>
      </c>
    </row>
    <row r="1637" spans="1:9" ht="14.25">
      <c r="A1637" s="53">
        <v>42914.737662037034</v>
      </c>
      <c r="B1637" s="15">
        <v>456970</v>
      </c>
      <c r="C1637" t="s">
        <v>4412</v>
      </c>
      <c r="D1637" t="s">
        <v>4413</v>
      </c>
      <c r="E1637" t="s">
        <v>4414</v>
      </c>
      <c r="F1637" s="15">
        <v>-42</v>
      </c>
      <c r="G1637" t="s">
        <v>367</v>
      </c>
      <c r="H1637" t="s">
        <v>486</v>
      </c>
      <c r="I1637" t="s">
        <v>43</v>
      </c>
    </row>
    <row r="1638" spans="1:9" ht="14.25">
      <c r="A1638" s="53">
        <v>42914.738229166665</v>
      </c>
      <c r="B1638" s="15">
        <v>456977</v>
      </c>
      <c r="C1638" t="s">
        <v>4415</v>
      </c>
      <c r="D1638" t="s">
        <v>4416</v>
      </c>
      <c r="E1638" t="s">
        <v>4417</v>
      </c>
      <c r="F1638" s="15">
        <v>-479</v>
      </c>
      <c r="G1638" t="s">
        <v>367</v>
      </c>
      <c r="H1638" t="s">
        <v>432</v>
      </c>
      <c r="I1638" t="s">
        <v>43</v>
      </c>
    </row>
    <row r="1639" spans="1:9" ht="14.25">
      <c r="A1639" s="53">
        <v>42914.747303240743</v>
      </c>
      <c r="B1639" s="15">
        <v>457089</v>
      </c>
      <c r="C1639" t="s">
        <v>4418</v>
      </c>
      <c r="D1639" t="s">
        <v>4419</v>
      </c>
      <c r="E1639" t="s">
        <v>4420</v>
      </c>
      <c r="F1639" s="15">
        <v>-371</v>
      </c>
      <c r="G1639" t="s">
        <v>367</v>
      </c>
      <c r="H1639" t="s">
        <v>443</v>
      </c>
      <c r="I1639" t="s">
        <v>43</v>
      </c>
    </row>
    <row r="1640" spans="1:9" ht="14.25">
      <c r="A1640" s="53">
        <v>42914.757164351853</v>
      </c>
      <c r="B1640" s="15">
        <v>457195</v>
      </c>
      <c r="C1640" t="s">
        <v>4421</v>
      </c>
      <c r="D1640" t="s">
        <v>2014</v>
      </c>
      <c r="E1640" t="s">
        <v>2015</v>
      </c>
      <c r="F1640" s="15">
        <v>-70</v>
      </c>
      <c r="G1640" t="s">
        <v>367</v>
      </c>
      <c r="H1640" t="s">
        <v>462</v>
      </c>
      <c r="I1640" t="s">
        <v>43</v>
      </c>
    </row>
    <row r="1641" spans="1:9" ht="14.25">
      <c r="A1641" s="53">
        <v>42914.761874999997</v>
      </c>
      <c r="B1641" s="15">
        <v>457218</v>
      </c>
      <c r="C1641" t="s">
        <v>4422</v>
      </c>
      <c r="D1641" t="s">
        <v>4423</v>
      </c>
      <c r="E1641" t="s">
        <v>4424</v>
      </c>
      <c r="F1641" s="15">
        <v>-380</v>
      </c>
      <c r="G1641" t="s">
        <v>367</v>
      </c>
      <c r="H1641" t="s">
        <v>422</v>
      </c>
      <c r="I1641" t="s">
        <v>43</v>
      </c>
    </row>
    <row r="1642" spans="1:9" ht="14.25">
      <c r="A1642" s="53">
        <v>42914.838541666664</v>
      </c>
      <c r="B1642" s="15">
        <v>457400</v>
      </c>
      <c r="C1642" t="s">
        <v>4425</v>
      </c>
      <c r="D1642" t="s">
        <v>4426</v>
      </c>
      <c r="E1642" t="s">
        <v>4427</v>
      </c>
      <c r="F1642" s="15">
        <v>-115</v>
      </c>
      <c r="G1642" t="s">
        <v>367</v>
      </c>
      <c r="H1642" t="s">
        <v>455</v>
      </c>
      <c r="I1642" t="s">
        <v>43</v>
      </c>
    </row>
    <row r="1643" spans="1:9" ht="14.25">
      <c r="A1643" s="53">
        <v>42914.875092592592</v>
      </c>
      <c r="B1643" s="15">
        <v>457507</v>
      </c>
      <c r="C1643" t="s">
        <v>4428</v>
      </c>
      <c r="D1643" t="s">
        <v>4429</v>
      </c>
      <c r="E1643" t="s">
        <v>4430</v>
      </c>
      <c r="F1643" s="15">
        <v>-500</v>
      </c>
      <c r="G1643" t="s">
        <v>367</v>
      </c>
      <c r="H1643" t="s">
        <v>508</v>
      </c>
      <c r="I1643" t="s">
        <v>43</v>
      </c>
    </row>
    <row r="1644" spans="1:9" ht="14.25">
      <c r="A1644" s="53">
        <v>42914.875543981485</v>
      </c>
      <c r="B1644" s="15">
        <v>457509</v>
      </c>
      <c r="C1644" t="s">
        <v>4431</v>
      </c>
      <c r="D1644" t="s">
        <v>4429</v>
      </c>
      <c r="E1644" t="s">
        <v>4430</v>
      </c>
      <c r="F1644" s="15">
        <v>-182</v>
      </c>
      <c r="G1644" t="s">
        <v>367</v>
      </c>
      <c r="H1644" t="s">
        <v>508</v>
      </c>
      <c r="I1644" t="s">
        <v>43</v>
      </c>
    </row>
    <row r="1645" spans="1:9" ht="14.25">
      <c r="A1645" s="53">
        <v>42915.31659722222</v>
      </c>
      <c r="B1645" s="15">
        <v>458084</v>
      </c>
      <c r="C1645" t="s">
        <v>4432</v>
      </c>
      <c r="D1645" t="s">
        <v>4433</v>
      </c>
      <c r="E1645" t="s">
        <v>4434</v>
      </c>
      <c r="F1645" s="15">
        <v>-2908</v>
      </c>
      <c r="G1645" t="s">
        <v>367</v>
      </c>
      <c r="H1645" t="s">
        <v>539</v>
      </c>
      <c r="I1645" t="s">
        <v>43</v>
      </c>
    </row>
    <row r="1646" spans="1:9" ht="14.25">
      <c r="A1646" s="53">
        <v>42915.326099537036</v>
      </c>
      <c r="B1646" s="15">
        <v>458248</v>
      </c>
      <c r="C1646" t="s">
        <v>245</v>
      </c>
      <c r="D1646" t="s">
        <v>4435</v>
      </c>
      <c r="E1646" t="s">
        <v>4436</v>
      </c>
      <c r="F1646" s="15">
        <v>-1121</v>
      </c>
      <c r="G1646" t="s">
        <v>367</v>
      </c>
      <c r="H1646" t="s">
        <v>576</v>
      </c>
      <c r="I1646" t="s">
        <v>73</v>
      </c>
    </row>
    <row r="1647" spans="1:9" ht="14.25">
      <c r="A1647" s="53">
        <v>42915.351886574077</v>
      </c>
      <c r="B1647" s="15">
        <v>459352</v>
      </c>
      <c r="C1647" t="s">
        <v>245</v>
      </c>
      <c r="D1647" t="s">
        <v>4437</v>
      </c>
      <c r="E1647" t="s">
        <v>4438</v>
      </c>
      <c r="F1647" s="15">
        <v>-32</v>
      </c>
      <c r="G1647" t="s">
        <v>367</v>
      </c>
      <c r="H1647" t="s">
        <v>469</v>
      </c>
      <c r="I1647" t="s">
        <v>73</v>
      </c>
    </row>
    <row r="1648" spans="1:9" ht="14.25">
      <c r="A1648" s="53">
        <v>42915.363611111112</v>
      </c>
      <c r="B1648" s="15">
        <v>460266</v>
      </c>
      <c r="C1648" t="s">
        <v>245</v>
      </c>
      <c r="D1648" t="s">
        <v>4439</v>
      </c>
      <c r="E1648" t="s">
        <v>4440</v>
      </c>
      <c r="F1648" s="15">
        <v>-150</v>
      </c>
      <c r="G1648" t="s">
        <v>367</v>
      </c>
      <c r="H1648" t="s">
        <v>432</v>
      </c>
      <c r="I1648" t="s">
        <v>73</v>
      </c>
    </row>
    <row r="1649" spans="1:9" ht="14.25">
      <c r="A1649" s="53">
        <v>42915.36650462963</v>
      </c>
      <c r="B1649" s="15">
        <v>460507</v>
      </c>
      <c r="C1649" t="s">
        <v>4441</v>
      </c>
      <c r="D1649" t="s">
        <v>4442</v>
      </c>
      <c r="E1649" t="s">
        <v>4443</v>
      </c>
      <c r="F1649" s="15">
        <v>-74</v>
      </c>
      <c r="G1649" t="s">
        <v>367</v>
      </c>
      <c r="H1649" t="s">
        <v>422</v>
      </c>
      <c r="I1649" t="s">
        <v>43</v>
      </c>
    </row>
    <row r="1650" spans="1:9" ht="14.25">
      <c r="A1650" s="53">
        <v>42915.368969907409</v>
      </c>
      <c r="B1650" s="15">
        <v>460683</v>
      </c>
      <c r="C1650" t="s">
        <v>245</v>
      </c>
      <c r="D1650" t="s">
        <v>4444</v>
      </c>
      <c r="E1650" t="s">
        <v>4445</v>
      </c>
      <c r="F1650" s="15">
        <v>-500</v>
      </c>
      <c r="G1650" t="s">
        <v>367</v>
      </c>
      <c r="H1650" t="s">
        <v>653</v>
      </c>
      <c r="I1650" t="s">
        <v>73</v>
      </c>
    </row>
    <row r="1651" spans="1:9" ht="14.25">
      <c r="A1651" s="53">
        <v>42915.371354166666</v>
      </c>
      <c r="B1651" s="15">
        <v>460891</v>
      </c>
      <c r="C1651" t="s">
        <v>4446</v>
      </c>
      <c r="D1651" t="s">
        <v>4447</v>
      </c>
      <c r="E1651" t="s">
        <v>4448</v>
      </c>
      <c r="F1651" s="15">
        <v>-300</v>
      </c>
      <c r="G1651" t="s">
        <v>367</v>
      </c>
      <c r="H1651" t="s">
        <v>279</v>
      </c>
      <c r="I1651" t="s">
        <v>43</v>
      </c>
    </row>
    <row r="1652" spans="1:9" ht="14.25">
      <c r="A1652" s="53">
        <v>42915.372546296298</v>
      </c>
      <c r="B1652" s="15">
        <v>460971</v>
      </c>
      <c r="C1652" t="s">
        <v>4449</v>
      </c>
      <c r="D1652" t="s">
        <v>4450</v>
      </c>
      <c r="E1652" t="s">
        <v>4451</v>
      </c>
      <c r="F1652" s="15">
        <v>-20</v>
      </c>
      <c r="G1652" t="s">
        <v>367</v>
      </c>
      <c r="H1652" t="s">
        <v>562</v>
      </c>
      <c r="I1652" t="s">
        <v>43</v>
      </c>
    </row>
    <row r="1653" spans="1:9" ht="14.25">
      <c r="A1653" s="53">
        <v>42915.3827662037</v>
      </c>
      <c r="B1653" s="15">
        <v>461751</v>
      </c>
      <c r="C1653" t="s">
        <v>4452</v>
      </c>
      <c r="D1653" t="s">
        <v>4453</v>
      </c>
      <c r="E1653" t="s">
        <v>4454</v>
      </c>
      <c r="F1653" s="15">
        <v>-1477</v>
      </c>
      <c r="G1653" t="s">
        <v>367</v>
      </c>
      <c r="H1653" t="s">
        <v>1642</v>
      </c>
      <c r="I1653" t="s">
        <v>43</v>
      </c>
    </row>
    <row r="1654" spans="1:9" ht="14.25">
      <c r="A1654" s="53">
        <v>42915.390416666669</v>
      </c>
      <c r="B1654" s="15">
        <v>462366</v>
      </c>
      <c r="C1654" t="s">
        <v>4455</v>
      </c>
      <c r="D1654" t="s">
        <v>4456</v>
      </c>
      <c r="E1654" t="s">
        <v>4457</v>
      </c>
      <c r="F1654" s="15">
        <v>-177</v>
      </c>
      <c r="G1654" t="s">
        <v>367</v>
      </c>
      <c r="H1654" t="s">
        <v>486</v>
      </c>
      <c r="I1654" t="s">
        <v>43</v>
      </c>
    </row>
    <row r="1655" spans="1:9" ht="14.25">
      <c r="A1655" s="53">
        <v>42915.396620370368</v>
      </c>
      <c r="B1655" s="15">
        <v>462893</v>
      </c>
      <c r="C1655" t="s">
        <v>245</v>
      </c>
      <c r="D1655" t="s">
        <v>4458</v>
      </c>
      <c r="E1655" t="s">
        <v>4459</v>
      </c>
      <c r="F1655" s="15">
        <v>-7054</v>
      </c>
      <c r="G1655" t="s">
        <v>367</v>
      </c>
      <c r="H1655" t="s">
        <v>432</v>
      </c>
      <c r="I1655" t="s">
        <v>73</v>
      </c>
    </row>
    <row r="1656" spans="1:9" ht="14.25">
      <c r="A1656" s="53">
        <v>42915.399733796294</v>
      </c>
      <c r="B1656" s="15">
        <v>463175</v>
      </c>
      <c r="C1656" t="s">
        <v>245</v>
      </c>
      <c r="D1656" t="s">
        <v>4460</v>
      </c>
      <c r="E1656" t="s">
        <v>4461</v>
      </c>
      <c r="F1656" s="15">
        <v>-695</v>
      </c>
      <c r="G1656" t="s">
        <v>367</v>
      </c>
      <c r="H1656" t="s">
        <v>478</v>
      </c>
      <c r="I1656" t="s">
        <v>73</v>
      </c>
    </row>
    <row r="1657" spans="1:9" ht="14.25">
      <c r="A1657" s="53">
        <v>42915.407175925924</v>
      </c>
      <c r="B1657" s="15">
        <v>463730</v>
      </c>
      <c r="C1657" t="s">
        <v>245</v>
      </c>
      <c r="D1657" t="s">
        <v>4462</v>
      </c>
      <c r="E1657" t="s">
        <v>4463</v>
      </c>
      <c r="F1657" s="15">
        <v>-765</v>
      </c>
      <c r="G1657" t="s">
        <v>367</v>
      </c>
      <c r="H1657" t="s">
        <v>436</v>
      </c>
      <c r="I1657" t="s">
        <v>73</v>
      </c>
    </row>
    <row r="1658" spans="1:9" ht="14.25">
      <c r="A1658" s="53">
        <v>42915.409236111111</v>
      </c>
      <c r="B1658" s="15">
        <v>463890</v>
      </c>
      <c r="C1658" t="s">
        <v>245</v>
      </c>
      <c r="D1658" t="s">
        <v>4464</v>
      </c>
      <c r="E1658" t="s">
        <v>4465</v>
      </c>
      <c r="F1658" s="15">
        <v>-1000</v>
      </c>
      <c r="G1658" t="s">
        <v>367</v>
      </c>
      <c r="H1658" t="s">
        <v>436</v>
      </c>
      <c r="I1658" t="s">
        <v>73</v>
      </c>
    </row>
    <row r="1659" spans="1:9" ht="14.25">
      <c r="A1659" s="53">
        <v>42915.416597222225</v>
      </c>
      <c r="B1659" s="15">
        <v>464450</v>
      </c>
      <c r="C1659" t="s">
        <v>4466</v>
      </c>
      <c r="D1659" t="s">
        <v>4467</v>
      </c>
      <c r="E1659" t="s">
        <v>4468</v>
      </c>
      <c r="F1659" s="15">
        <v>-41</v>
      </c>
      <c r="G1659" t="s">
        <v>367</v>
      </c>
      <c r="H1659" t="s">
        <v>432</v>
      </c>
      <c r="I1659" t="s">
        <v>43</v>
      </c>
    </row>
    <row r="1660" spans="1:9" ht="14.25">
      <c r="A1660" s="53">
        <v>42915.418113425927</v>
      </c>
      <c r="B1660" s="15">
        <v>464572</v>
      </c>
      <c r="C1660" t="s">
        <v>4469</v>
      </c>
      <c r="D1660" t="s">
        <v>4470</v>
      </c>
      <c r="E1660" t="s">
        <v>4471</v>
      </c>
      <c r="F1660" s="15">
        <v>-1500</v>
      </c>
      <c r="G1660" t="s">
        <v>367</v>
      </c>
      <c r="H1660" t="s">
        <v>424</v>
      </c>
      <c r="I1660" t="s">
        <v>43</v>
      </c>
    </row>
    <row r="1661" spans="1:9" ht="14.25">
      <c r="A1661" s="53">
        <v>42915.42224537037</v>
      </c>
      <c r="B1661" s="15">
        <v>464882</v>
      </c>
      <c r="C1661" t="s">
        <v>245</v>
      </c>
      <c r="D1661" t="s">
        <v>135</v>
      </c>
      <c r="E1661" t="s">
        <v>136</v>
      </c>
      <c r="F1661" s="15">
        <v>-63</v>
      </c>
      <c r="G1661" t="s">
        <v>367</v>
      </c>
      <c r="H1661" t="s">
        <v>432</v>
      </c>
      <c r="I1661" t="s">
        <v>73</v>
      </c>
    </row>
    <row r="1662" spans="1:9" ht="14.25">
      <c r="A1662" s="53">
        <v>42915.422569444447</v>
      </c>
      <c r="B1662" s="15">
        <v>464904</v>
      </c>
      <c r="C1662" t="s">
        <v>4472</v>
      </c>
      <c r="D1662" t="s">
        <v>4473</v>
      </c>
      <c r="E1662" t="s">
        <v>301</v>
      </c>
      <c r="F1662" s="15">
        <v>-5000</v>
      </c>
      <c r="G1662" t="s">
        <v>367</v>
      </c>
      <c r="H1662" t="s">
        <v>462</v>
      </c>
      <c r="I1662" t="s">
        <v>43</v>
      </c>
    </row>
    <row r="1663" spans="1:9" ht="14.25">
      <c r="A1663" s="53">
        <v>42915.423020833332</v>
      </c>
      <c r="B1663" s="15">
        <v>464943</v>
      </c>
      <c r="C1663" t="s">
        <v>4474</v>
      </c>
      <c r="D1663" t="s">
        <v>137</v>
      </c>
      <c r="E1663" t="s">
        <v>138</v>
      </c>
      <c r="F1663" s="15">
        <v>-63</v>
      </c>
      <c r="G1663" t="s">
        <v>367</v>
      </c>
      <c r="H1663" t="s">
        <v>432</v>
      </c>
      <c r="I1663" t="s">
        <v>43</v>
      </c>
    </row>
    <row r="1664" spans="1:9" ht="14.25">
      <c r="A1664" s="53">
        <v>42915.423877314817</v>
      </c>
      <c r="B1664" s="15">
        <v>465023</v>
      </c>
      <c r="C1664" t="s">
        <v>4475</v>
      </c>
      <c r="D1664" t="s">
        <v>4476</v>
      </c>
      <c r="E1664" t="s">
        <v>4477</v>
      </c>
      <c r="F1664" s="15">
        <v>-1170</v>
      </c>
      <c r="G1664" t="s">
        <v>367</v>
      </c>
      <c r="H1664" t="s">
        <v>576</v>
      </c>
      <c r="I1664" t="s">
        <v>43</v>
      </c>
    </row>
    <row r="1665" spans="1:9" ht="14.25">
      <c r="A1665" s="53">
        <v>42915.438923611109</v>
      </c>
      <c r="B1665" s="15">
        <v>466156</v>
      </c>
      <c r="C1665" t="s">
        <v>4478</v>
      </c>
      <c r="D1665" t="s">
        <v>4479</v>
      </c>
      <c r="E1665" t="s">
        <v>4480</v>
      </c>
      <c r="F1665" s="15">
        <v>-42</v>
      </c>
      <c r="G1665" t="s">
        <v>367</v>
      </c>
      <c r="H1665" t="s">
        <v>582</v>
      </c>
      <c r="I1665" t="s">
        <v>43</v>
      </c>
    </row>
    <row r="1666" spans="1:9" ht="14.25">
      <c r="A1666" s="53">
        <v>42915.443009259259</v>
      </c>
      <c r="B1666" s="15">
        <v>466427</v>
      </c>
      <c r="C1666" t="s">
        <v>4481</v>
      </c>
      <c r="D1666" t="s">
        <v>4482</v>
      </c>
      <c r="E1666" t="s">
        <v>4483</v>
      </c>
      <c r="F1666" s="15">
        <v>-40</v>
      </c>
      <c r="G1666" t="s">
        <v>367</v>
      </c>
      <c r="H1666" t="s">
        <v>455</v>
      </c>
      <c r="I1666" t="s">
        <v>43</v>
      </c>
    </row>
    <row r="1667" spans="1:9" ht="14.25">
      <c r="A1667" s="53">
        <v>42915.444907407407</v>
      </c>
      <c r="B1667" s="15">
        <v>466556</v>
      </c>
      <c r="C1667" t="s">
        <v>4484</v>
      </c>
      <c r="D1667" t="s">
        <v>4485</v>
      </c>
      <c r="E1667" t="s">
        <v>4486</v>
      </c>
      <c r="F1667" s="15">
        <v>-100</v>
      </c>
      <c r="G1667" t="s">
        <v>367</v>
      </c>
      <c r="H1667" t="s">
        <v>653</v>
      </c>
      <c r="I1667" t="s">
        <v>43</v>
      </c>
    </row>
    <row r="1668" spans="1:9" ht="14.25">
      <c r="A1668" s="53">
        <v>42915.447395833333</v>
      </c>
      <c r="B1668" s="15">
        <v>466697</v>
      </c>
      <c r="C1668" t="s">
        <v>4487</v>
      </c>
      <c r="D1668" t="s">
        <v>4488</v>
      </c>
      <c r="E1668" t="s">
        <v>4489</v>
      </c>
      <c r="F1668" s="15">
        <v>-1000</v>
      </c>
      <c r="G1668" t="s">
        <v>367</v>
      </c>
      <c r="H1668" t="s">
        <v>443</v>
      </c>
      <c r="I1668" t="s">
        <v>43</v>
      </c>
    </row>
    <row r="1669" spans="1:9" ht="14.25">
      <c r="A1669" s="53">
        <v>42915.449664351851</v>
      </c>
      <c r="B1669" s="15">
        <v>466838</v>
      </c>
      <c r="C1669" t="s">
        <v>4490</v>
      </c>
      <c r="D1669" t="s">
        <v>4491</v>
      </c>
      <c r="E1669" t="s">
        <v>4492</v>
      </c>
      <c r="F1669" s="15">
        <v>-379</v>
      </c>
      <c r="G1669" t="s">
        <v>367</v>
      </c>
      <c r="H1669" t="s">
        <v>582</v>
      </c>
      <c r="I1669" t="s">
        <v>43</v>
      </c>
    </row>
    <row r="1670" spans="1:9" ht="14.25">
      <c r="A1670" s="53">
        <v>42915.454791666663</v>
      </c>
      <c r="B1670" s="15">
        <v>467125</v>
      </c>
      <c r="C1670" t="s">
        <v>4493</v>
      </c>
      <c r="D1670" t="s">
        <v>4494</v>
      </c>
      <c r="E1670" t="s">
        <v>4495</v>
      </c>
      <c r="F1670" s="15">
        <v>-98</v>
      </c>
      <c r="G1670" t="s">
        <v>367</v>
      </c>
      <c r="H1670" t="s">
        <v>462</v>
      </c>
      <c r="I1670" t="s">
        <v>43</v>
      </c>
    </row>
    <row r="1671" spans="1:9" ht="14.25">
      <c r="A1671" s="53">
        <v>42915.459803240738</v>
      </c>
      <c r="B1671" s="15">
        <v>467491</v>
      </c>
      <c r="C1671" t="s">
        <v>4496</v>
      </c>
      <c r="D1671" t="s">
        <v>4497</v>
      </c>
      <c r="E1671" t="s">
        <v>789</v>
      </c>
      <c r="F1671" s="15">
        <v>-534</v>
      </c>
      <c r="G1671" t="s">
        <v>367</v>
      </c>
      <c r="H1671" t="s">
        <v>432</v>
      </c>
      <c r="I1671" t="s">
        <v>43</v>
      </c>
    </row>
    <row r="1672" spans="1:9" ht="14.25">
      <c r="A1672" s="53">
        <v>42915.465671296297</v>
      </c>
      <c r="B1672" s="15">
        <v>467851</v>
      </c>
      <c r="C1672" t="s">
        <v>4498</v>
      </c>
      <c r="D1672" t="s">
        <v>4499</v>
      </c>
      <c r="E1672" t="s">
        <v>4500</v>
      </c>
      <c r="F1672" s="15">
        <v>-405</v>
      </c>
      <c r="G1672" t="s">
        <v>367</v>
      </c>
      <c r="H1672" t="s">
        <v>508</v>
      </c>
      <c r="I1672" t="s">
        <v>43</v>
      </c>
    </row>
    <row r="1673" spans="1:9" ht="14.25">
      <c r="A1673" s="53">
        <v>42915.466620370367</v>
      </c>
      <c r="B1673" s="15">
        <v>467913</v>
      </c>
      <c r="C1673" t="s">
        <v>4501</v>
      </c>
      <c r="D1673" t="s">
        <v>4502</v>
      </c>
      <c r="E1673" t="s">
        <v>4503</v>
      </c>
      <c r="F1673" s="15">
        <v>-892</v>
      </c>
      <c r="G1673" t="s">
        <v>367</v>
      </c>
      <c r="H1673" t="s">
        <v>508</v>
      </c>
      <c r="I1673" t="s">
        <v>43</v>
      </c>
    </row>
    <row r="1674" spans="1:9" ht="14.25">
      <c r="A1674" s="53">
        <v>42915.467499999999</v>
      </c>
      <c r="B1674" s="15">
        <v>467959</v>
      </c>
      <c r="C1674" t="s">
        <v>4504</v>
      </c>
      <c r="D1674" t="s">
        <v>4505</v>
      </c>
      <c r="E1674" t="s">
        <v>4506</v>
      </c>
      <c r="F1674" s="15">
        <v>-4500</v>
      </c>
      <c r="G1674" t="s">
        <v>367</v>
      </c>
      <c r="H1674" t="s">
        <v>562</v>
      </c>
      <c r="I1674" t="s">
        <v>43</v>
      </c>
    </row>
    <row r="1675" spans="1:9" ht="14.25">
      <c r="A1675" s="53">
        <v>42915.470335648148</v>
      </c>
      <c r="B1675" s="15">
        <v>468130</v>
      </c>
      <c r="C1675" t="s">
        <v>4507</v>
      </c>
      <c r="D1675" t="s">
        <v>4508</v>
      </c>
      <c r="E1675" t="s">
        <v>4509</v>
      </c>
      <c r="F1675" s="15">
        <v>-200</v>
      </c>
      <c r="G1675" t="s">
        <v>367</v>
      </c>
      <c r="H1675" t="s">
        <v>443</v>
      </c>
      <c r="I1675" t="s">
        <v>43</v>
      </c>
    </row>
    <row r="1676" spans="1:9" ht="14.25">
      <c r="A1676" s="53">
        <v>42915.471932870372</v>
      </c>
      <c r="B1676" s="15">
        <v>468217</v>
      </c>
      <c r="C1676" t="s">
        <v>245</v>
      </c>
      <c r="D1676" t="s">
        <v>4510</v>
      </c>
      <c r="E1676" t="s">
        <v>4511</v>
      </c>
      <c r="F1676" s="15">
        <v>-400</v>
      </c>
      <c r="G1676" t="s">
        <v>367</v>
      </c>
      <c r="H1676" t="s">
        <v>486</v>
      </c>
      <c r="I1676" t="s">
        <v>73</v>
      </c>
    </row>
    <row r="1677" spans="1:9" ht="14.25">
      <c r="A1677" s="53">
        <v>42915.474085648151</v>
      </c>
      <c r="B1677" s="15">
        <v>468321</v>
      </c>
      <c r="C1677" t="s">
        <v>4512</v>
      </c>
      <c r="D1677" t="s">
        <v>4513</v>
      </c>
      <c r="E1677" t="s">
        <v>4514</v>
      </c>
      <c r="F1677" s="15">
        <v>-2577</v>
      </c>
      <c r="G1677" t="s">
        <v>367</v>
      </c>
      <c r="H1677" t="s">
        <v>508</v>
      </c>
      <c r="I1677" t="s">
        <v>43</v>
      </c>
    </row>
    <row r="1678" spans="1:9" ht="14.25">
      <c r="A1678" s="53">
        <v>42915.480428240742</v>
      </c>
      <c r="B1678" s="15">
        <v>468663</v>
      </c>
      <c r="C1678" t="s">
        <v>4515</v>
      </c>
      <c r="D1678" t="s">
        <v>4516</v>
      </c>
      <c r="E1678" t="s">
        <v>4517</v>
      </c>
      <c r="F1678" s="15">
        <v>-198</v>
      </c>
      <c r="G1678" t="s">
        <v>367</v>
      </c>
      <c r="H1678" t="s">
        <v>497</v>
      </c>
      <c r="I1678" t="s">
        <v>43</v>
      </c>
    </row>
    <row r="1679" spans="1:9" ht="14.25">
      <c r="A1679" s="53">
        <v>42915.482071759259</v>
      </c>
      <c r="B1679" s="15">
        <v>468757</v>
      </c>
      <c r="C1679" t="s">
        <v>245</v>
      </c>
      <c r="D1679" t="s">
        <v>4518</v>
      </c>
      <c r="E1679" t="s">
        <v>4519</v>
      </c>
      <c r="F1679" s="15">
        <v>-417</v>
      </c>
      <c r="G1679" t="s">
        <v>367</v>
      </c>
      <c r="H1679" t="s">
        <v>497</v>
      </c>
      <c r="I1679" t="s">
        <v>73</v>
      </c>
    </row>
    <row r="1680" spans="1:9" ht="14.25">
      <c r="A1680" s="53">
        <v>42915.485844907409</v>
      </c>
      <c r="B1680" s="15">
        <v>468903</v>
      </c>
      <c r="C1680" t="s">
        <v>245</v>
      </c>
      <c r="D1680" t="s">
        <v>4520</v>
      </c>
      <c r="E1680" t="s">
        <v>4521</v>
      </c>
      <c r="F1680" s="15">
        <v>-100</v>
      </c>
      <c r="G1680" t="s">
        <v>367</v>
      </c>
      <c r="H1680" t="s">
        <v>497</v>
      </c>
      <c r="I1680" t="s">
        <v>73</v>
      </c>
    </row>
    <row r="1681" spans="1:9" ht="14.25">
      <c r="A1681" s="53">
        <v>42915.493368055555</v>
      </c>
      <c r="B1681" s="15">
        <v>469213</v>
      </c>
      <c r="C1681" t="s">
        <v>4522</v>
      </c>
      <c r="D1681" t="s">
        <v>218</v>
      </c>
      <c r="E1681" t="s">
        <v>219</v>
      </c>
      <c r="F1681" s="15">
        <v>-3084</v>
      </c>
      <c r="G1681" t="s">
        <v>367</v>
      </c>
      <c r="H1681" t="s">
        <v>443</v>
      </c>
      <c r="I1681" t="s">
        <v>43</v>
      </c>
    </row>
    <row r="1682" spans="1:9" ht="14.25">
      <c r="A1682" s="53">
        <v>42915.496539351851</v>
      </c>
      <c r="B1682" s="15">
        <v>469331</v>
      </c>
      <c r="C1682" t="s">
        <v>4523</v>
      </c>
      <c r="D1682" t="s">
        <v>4444</v>
      </c>
      <c r="E1682" t="s">
        <v>4445</v>
      </c>
      <c r="F1682" s="15">
        <v>-500</v>
      </c>
      <c r="G1682" t="s">
        <v>367</v>
      </c>
      <c r="H1682" t="s">
        <v>653</v>
      </c>
      <c r="I1682" t="s">
        <v>43</v>
      </c>
    </row>
    <row r="1683" spans="1:9" ht="14.25">
      <c r="A1683" s="53">
        <v>42915.500752314816</v>
      </c>
      <c r="B1683" s="15">
        <v>469440</v>
      </c>
      <c r="C1683" t="s">
        <v>4524</v>
      </c>
      <c r="D1683" t="s">
        <v>4525</v>
      </c>
      <c r="E1683" t="s">
        <v>4526</v>
      </c>
      <c r="F1683" s="15">
        <v>-9</v>
      </c>
      <c r="G1683" t="s">
        <v>367</v>
      </c>
      <c r="H1683" t="s">
        <v>478</v>
      </c>
      <c r="I1683" t="s">
        <v>43</v>
      </c>
    </row>
    <row r="1684" spans="1:9" ht="14.25">
      <c r="A1684" s="53">
        <v>42915.503240740742</v>
      </c>
      <c r="B1684" s="15">
        <v>469491</v>
      </c>
      <c r="C1684" t="s">
        <v>245</v>
      </c>
      <c r="D1684" t="s">
        <v>4527</v>
      </c>
      <c r="E1684" t="s">
        <v>4528</v>
      </c>
      <c r="F1684" s="15">
        <v>-979</v>
      </c>
      <c r="G1684" t="s">
        <v>367</v>
      </c>
      <c r="H1684" t="s">
        <v>633</v>
      </c>
      <c r="I1684" t="s">
        <v>73</v>
      </c>
    </row>
    <row r="1685" spans="1:9" ht="14.25">
      <c r="A1685" s="53">
        <v>42915.510995370372</v>
      </c>
      <c r="B1685" s="15">
        <v>469654</v>
      </c>
      <c r="C1685" t="s">
        <v>4529</v>
      </c>
      <c r="D1685" t="s">
        <v>3737</v>
      </c>
      <c r="E1685" t="s">
        <v>3738</v>
      </c>
      <c r="F1685" s="15">
        <v>-1418</v>
      </c>
      <c r="G1685" t="s">
        <v>367</v>
      </c>
      <c r="H1685" t="s">
        <v>497</v>
      </c>
      <c r="I1685" t="s">
        <v>43</v>
      </c>
    </row>
    <row r="1686" spans="1:9" ht="14.25">
      <c r="A1686" s="53">
        <v>42915.51457175926</v>
      </c>
      <c r="B1686" s="15">
        <v>469723</v>
      </c>
      <c r="C1686" t="s">
        <v>4530</v>
      </c>
      <c r="D1686" t="s">
        <v>4531</v>
      </c>
      <c r="E1686" t="s">
        <v>4532</v>
      </c>
      <c r="F1686" s="15">
        <v>-382</v>
      </c>
      <c r="G1686" t="s">
        <v>367</v>
      </c>
      <c r="H1686" t="s">
        <v>469</v>
      </c>
      <c r="I1686" t="s">
        <v>43</v>
      </c>
    </row>
    <row r="1687" spans="1:9" ht="14.25">
      <c r="A1687" s="53">
        <v>42915.525925925926</v>
      </c>
      <c r="B1687" s="15">
        <v>469879</v>
      </c>
      <c r="C1687" t="s">
        <v>4533</v>
      </c>
      <c r="D1687" t="s">
        <v>1992</v>
      </c>
      <c r="E1687" t="s">
        <v>1993</v>
      </c>
      <c r="F1687" s="15">
        <v>-500</v>
      </c>
      <c r="G1687" t="s">
        <v>367</v>
      </c>
      <c r="H1687" t="s">
        <v>486</v>
      </c>
      <c r="I1687" t="s">
        <v>43</v>
      </c>
    </row>
    <row r="1688" spans="1:9" ht="14.25">
      <c r="A1688" s="53">
        <v>42915.54960648148</v>
      </c>
      <c r="B1688" s="15">
        <v>470021</v>
      </c>
      <c r="C1688" t="s">
        <v>4534</v>
      </c>
      <c r="D1688" t="s">
        <v>4535</v>
      </c>
      <c r="E1688" t="s">
        <v>199</v>
      </c>
      <c r="F1688" s="15">
        <v>-150</v>
      </c>
      <c r="G1688" t="s">
        <v>367</v>
      </c>
      <c r="H1688" t="s">
        <v>469</v>
      </c>
      <c r="I1688" t="s">
        <v>43</v>
      </c>
    </row>
    <row r="1689" spans="1:9" ht="14.25">
      <c r="A1689" s="53">
        <v>42915.571458333332</v>
      </c>
      <c r="B1689" s="15">
        <v>470184</v>
      </c>
      <c r="C1689" t="s">
        <v>4536</v>
      </c>
      <c r="D1689" t="s">
        <v>4537</v>
      </c>
      <c r="E1689" t="s">
        <v>4538</v>
      </c>
      <c r="F1689" s="15">
        <v>-500</v>
      </c>
      <c r="G1689" t="s">
        <v>367</v>
      </c>
      <c r="H1689" t="s">
        <v>436</v>
      </c>
      <c r="I1689" t="s">
        <v>43</v>
      </c>
    </row>
    <row r="1690" spans="1:9" ht="14.25">
      <c r="A1690" s="53">
        <v>42915.573287037034</v>
      </c>
      <c r="B1690" s="15">
        <v>470207</v>
      </c>
      <c r="C1690" t="s">
        <v>4539</v>
      </c>
      <c r="D1690" t="s">
        <v>4540</v>
      </c>
      <c r="E1690" t="s">
        <v>4541</v>
      </c>
      <c r="F1690" s="15">
        <v>-1000</v>
      </c>
      <c r="G1690" t="s">
        <v>367</v>
      </c>
      <c r="H1690" t="s">
        <v>734</v>
      </c>
      <c r="I1690" t="s">
        <v>43</v>
      </c>
    </row>
    <row r="1691" spans="1:9" ht="14.25">
      <c r="A1691" s="53">
        <v>42915.573865740742</v>
      </c>
      <c r="B1691" s="15">
        <v>470213</v>
      </c>
      <c r="C1691" t="s">
        <v>4542</v>
      </c>
      <c r="D1691" t="s">
        <v>4543</v>
      </c>
      <c r="E1691" t="s">
        <v>4544</v>
      </c>
      <c r="F1691" s="15">
        <v>-166</v>
      </c>
      <c r="G1691" t="s">
        <v>367</v>
      </c>
      <c r="H1691" t="s">
        <v>443</v>
      </c>
      <c r="I1691" t="s">
        <v>43</v>
      </c>
    </row>
    <row r="1692" spans="1:9" ht="14.25">
      <c r="A1692" s="53">
        <v>42915.578946759262</v>
      </c>
      <c r="B1692" s="15">
        <v>470279</v>
      </c>
      <c r="C1692" t="s">
        <v>4545</v>
      </c>
      <c r="D1692" t="s">
        <v>4546</v>
      </c>
      <c r="E1692" t="s">
        <v>4547</v>
      </c>
      <c r="F1692" s="15">
        <v>-9999</v>
      </c>
      <c r="G1692" t="s">
        <v>367</v>
      </c>
      <c r="H1692" t="s">
        <v>478</v>
      </c>
      <c r="I1692" t="s">
        <v>43</v>
      </c>
    </row>
    <row r="1693" spans="1:9" ht="14.25">
      <c r="A1693" s="53">
        <v>42915.580405092594</v>
      </c>
      <c r="B1693" s="15">
        <v>470303</v>
      </c>
      <c r="C1693" t="s">
        <v>4548</v>
      </c>
      <c r="D1693" t="s">
        <v>4549</v>
      </c>
      <c r="E1693" t="s">
        <v>4550</v>
      </c>
      <c r="F1693" s="15">
        <v>-29</v>
      </c>
      <c r="G1693" t="s">
        <v>367</v>
      </c>
      <c r="H1693" t="s">
        <v>486</v>
      </c>
      <c r="I1693" t="s">
        <v>43</v>
      </c>
    </row>
    <row r="1694" spans="1:9" ht="14.25">
      <c r="A1694" s="53">
        <v>42915.614363425928</v>
      </c>
      <c r="B1694" s="15">
        <v>471705</v>
      </c>
      <c r="C1694" t="s">
        <v>245</v>
      </c>
      <c r="D1694" t="s">
        <v>334</v>
      </c>
      <c r="E1694" t="s">
        <v>335</v>
      </c>
      <c r="F1694" s="15">
        <v>-1000</v>
      </c>
      <c r="G1694" t="s">
        <v>367</v>
      </c>
      <c r="H1694" t="s">
        <v>462</v>
      </c>
      <c r="I1694" t="s">
        <v>73</v>
      </c>
    </row>
    <row r="1695" spans="1:9" ht="14.25">
      <c r="A1695" s="53">
        <v>42915.615185185183</v>
      </c>
      <c r="B1695" s="15">
        <v>471761</v>
      </c>
      <c r="C1695" t="s">
        <v>245</v>
      </c>
      <c r="D1695" t="s">
        <v>4551</v>
      </c>
      <c r="E1695" t="s">
        <v>4552</v>
      </c>
      <c r="F1695" s="15">
        <v>-867</v>
      </c>
      <c r="G1695" t="s">
        <v>367</v>
      </c>
      <c r="H1695" t="s">
        <v>497</v>
      </c>
      <c r="I1695" t="s">
        <v>73</v>
      </c>
    </row>
    <row r="1696" spans="1:9" ht="14.25">
      <c r="A1696" s="53">
        <v>42915.621898148151</v>
      </c>
      <c r="B1696" s="15">
        <v>472135</v>
      </c>
      <c r="C1696" t="s">
        <v>4553</v>
      </c>
      <c r="D1696" t="s">
        <v>4554</v>
      </c>
      <c r="E1696" t="s">
        <v>4555</v>
      </c>
      <c r="F1696" s="15">
        <v>-66</v>
      </c>
      <c r="G1696" t="s">
        <v>367</v>
      </c>
      <c r="H1696" t="s">
        <v>535</v>
      </c>
      <c r="I1696" t="s">
        <v>43</v>
      </c>
    </row>
    <row r="1697" spans="1:9" ht="14.25">
      <c r="A1697" s="53">
        <v>42915.624050925922</v>
      </c>
      <c r="B1697" s="15">
        <v>472261</v>
      </c>
      <c r="C1697" t="s">
        <v>245</v>
      </c>
      <c r="D1697" t="s">
        <v>4556</v>
      </c>
      <c r="E1697" t="s">
        <v>4557</v>
      </c>
      <c r="F1697" s="15">
        <v>-144</v>
      </c>
      <c r="G1697" t="s">
        <v>367</v>
      </c>
      <c r="H1697" t="s">
        <v>497</v>
      </c>
      <c r="I1697" t="s">
        <v>73</v>
      </c>
    </row>
    <row r="1698" spans="1:9" ht="14.25">
      <c r="A1698" s="53">
        <v>42915.650682870371</v>
      </c>
      <c r="B1698" s="15">
        <v>473673</v>
      </c>
      <c r="C1698" t="s">
        <v>245</v>
      </c>
      <c r="D1698" t="s">
        <v>4558</v>
      </c>
      <c r="E1698" t="s">
        <v>4559</v>
      </c>
      <c r="F1698" s="15">
        <v>-700</v>
      </c>
      <c r="G1698" t="s">
        <v>367</v>
      </c>
      <c r="H1698" t="s">
        <v>734</v>
      </c>
      <c r="I1698" t="s">
        <v>73</v>
      </c>
    </row>
    <row r="1699" spans="1:9" ht="14.25">
      <c r="A1699" s="53">
        <v>42915.651805555557</v>
      </c>
      <c r="B1699" s="15">
        <v>473725</v>
      </c>
      <c r="C1699" t="s">
        <v>4560</v>
      </c>
      <c r="D1699" t="s">
        <v>4561</v>
      </c>
      <c r="E1699" t="s">
        <v>4562</v>
      </c>
      <c r="F1699" s="15">
        <v>-90</v>
      </c>
      <c r="G1699" t="s">
        <v>367</v>
      </c>
      <c r="H1699" t="s">
        <v>734</v>
      </c>
      <c r="I1699" t="s">
        <v>43</v>
      </c>
    </row>
    <row r="1700" spans="1:9" ht="14.25">
      <c r="A1700" s="53">
        <v>42915.656898148147</v>
      </c>
      <c r="B1700" s="15">
        <v>473987</v>
      </c>
      <c r="C1700" t="s">
        <v>245</v>
      </c>
      <c r="D1700" t="s">
        <v>4563</v>
      </c>
      <c r="E1700" t="s">
        <v>4564</v>
      </c>
      <c r="F1700" s="15">
        <v>-170</v>
      </c>
      <c r="G1700" t="s">
        <v>367</v>
      </c>
      <c r="H1700" t="s">
        <v>448</v>
      </c>
      <c r="I1700" t="s">
        <v>73</v>
      </c>
    </row>
    <row r="1701" spans="1:9" ht="14.25">
      <c r="A1701" s="53">
        <v>42915.660543981481</v>
      </c>
      <c r="B1701" s="15">
        <v>474160</v>
      </c>
      <c r="C1701" t="s">
        <v>245</v>
      </c>
      <c r="D1701" t="s">
        <v>4565</v>
      </c>
      <c r="E1701" t="s">
        <v>4566</v>
      </c>
      <c r="F1701" s="15">
        <v>-4955</v>
      </c>
      <c r="G1701" t="s">
        <v>367</v>
      </c>
      <c r="H1701" t="s">
        <v>497</v>
      </c>
      <c r="I1701" t="s">
        <v>73</v>
      </c>
    </row>
    <row r="1702" spans="1:9" ht="14.25">
      <c r="A1702" s="53">
        <v>42915.660671296297</v>
      </c>
      <c r="B1702" s="15">
        <v>474170</v>
      </c>
      <c r="C1702" t="s">
        <v>4567</v>
      </c>
      <c r="D1702" t="s">
        <v>4568</v>
      </c>
      <c r="E1702" t="s">
        <v>4569</v>
      </c>
      <c r="F1702" s="15">
        <v>-553</v>
      </c>
      <c r="G1702" t="s">
        <v>367</v>
      </c>
      <c r="H1702" t="s">
        <v>429</v>
      </c>
      <c r="I1702" t="s">
        <v>43</v>
      </c>
    </row>
    <row r="1703" spans="1:9" ht="14.25">
      <c r="A1703" s="53">
        <v>42915.661435185182</v>
      </c>
      <c r="B1703" s="15">
        <v>474205</v>
      </c>
      <c r="C1703" t="s">
        <v>4570</v>
      </c>
      <c r="D1703" t="s">
        <v>4571</v>
      </c>
      <c r="E1703" t="s">
        <v>4572</v>
      </c>
      <c r="F1703" s="15">
        <v>-980</v>
      </c>
      <c r="G1703" t="s">
        <v>367</v>
      </c>
      <c r="H1703" t="s">
        <v>448</v>
      </c>
      <c r="I1703" t="s">
        <v>43</v>
      </c>
    </row>
    <row r="1704" spans="1:9" ht="14.25">
      <c r="A1704" s="53">
        <v>42915.665844907409</v>
      </c>
      <c r="B1704" s="15">
        <v>474428</v>
      </c>
      <c r="C1704" t="s">
        <v>4573</v>
      </c>
      <c r="D1704" t="s">
        <v>4574</v>
      </c>
      <c r="E1704" t="s">
        <v>4575</v>
      </c>
      <c r="F1704" s="15">
        <v>-4218</v>
      </c>
      <c r="G1704" t="s">
        <v>367</v>
      </c>
      <c r="H1704" t="s">
        <v>448</v>
      </c>
      <c r="I1704" t="s">
        <v>43</v>
      </c>
    </row>
    <row r="1705" spans="1:9" ht="14.25">
      <c r="A1705" s="53">
        <v>42915.669224537036</v>
      </c>
      <c r="B1705" s="15">
        <v>474559</v>
      </c>
      <c r="C1705" t="s">
        <v>4576</v>
      </c>
      <c r="D1705" t="s">
        <v>4577</v>
      </c>
      <c r="E1705" t="s">
        <v>2591</v>
      </c>
      <c r="F1705" s="15">
        <v>-1575</v>
      </c>
      <c r="G1705" t="s">
        <v>367</v>
      </c>
      <c r="H1705" t="s">
        <v>508</v>
      </c>
      <c r="I1705" t="s">
        <v>43</v>
      </c>
    </row>
    <row r="1706" spans="1:9" ht="14.25">
      <c r="A1706" s="53">
        <v>42915.671840277777</v>
      </c>
      <c r="B1706" s="15">
        <v>474662</v>
      </c>
      <c r="C1706" t="s">
        <v>4578</v>
      </c>
      <c r="D1706" t="s">
        <v>4579</v>
      </c>
      <c r="E1706" t="s">
        <v>4580</v>
      </c>
      <c r="F1706" s="15">
        <v>-1165</v>
      </c>
      <c r="G1706" t="s">
        <v>367</v>
      </c>
      <c r="H1706" t="s">
        <v>448</v>
      </c>
      <c r="I1706" t="s">
        <v>43</v>
      </c>
    </row>
    <row r="1707" spans="1:9" ht="14.25">
      <c r="A1707" s="53">
        <v>42915.672905092593</v>
      </c>
      <c r="B1707" s="15">
        <v>474705</v>
      </c>
      <c r="C1707" t="s">
        <v>245</v>
      </c>
      <c r="D1707" t="s">
        <v>4581</v>
      </c>
      <c r="E1707" t="s">
        <v>4582</v>
      </c>
      <c r="F1707" s="15">
        <v>-200</v>
      </c>
      <c r="G1707" t="s">
        <v>367</v>
      </c>
      <c r="H1707" t="s">
        <v>486</v>
      </c>
      <c r="I1707" t="s">
        <v>73</v>
      </c>
    </row>
    <row r="1708" spans="1:9" ht="14.25">
      <c r="A1708" s="53">
        <v>42915.684340277781</v>
      </c>
      <c r="B1708" s="15">
        <v>475202</v>
      </c>
      <c r="C1708" t="s">
        <v>4583</v>
      </c>
      <c r="D1708" t="s">
        <v>4584</v>
      </c>
      <c r="E1708" t="s">
        <v>4585</v>
      </c>
      <c r="F1708" s="15">
        <v>-38</v>
      </c>
      <c r="G1708" t="s">
        <v>367</v>
      </c>
      <c r="H1708" t="s">
        <v>734</v>
      </c>
      <c r="I1708" t="s">
        <v>43</v>
      </c>
    </row>
    <row r="1709" spans="1:9" ht="14.25">
      <c r="A1709" s="53">
        <v>42915.687303240738</v>
      </c>
      <c r="B1709" s="15">
        <v>475341</v>
      </c>
      <c r="C1709" t="s">
        <v>4586</v>
      </c>
      <c r="D1709" t="s">
        <v>4587</v>
      </c>
      <c r="E1709" t="s">
        <v>4588</v>
      </c>
      <c r="F1709" s="15">
        <v>-32</v>
      </c>
      <c r="G1709" t="s">
        <v>367</v>
      </c>
      <c r="H1709" t="s">
        <v>50</v>
      </c>
      <c r="I1709" t="s">
        <v>43</v>
      </c>
    </row>
    <row r="1710" spans="1:9" ht="14.25">
      <c r="A1710" s="53">
        <v>42915.693298611113</v>
      </c>
      <c r="B1710" s="15">
        <v>475595</v>
      </c>
      <c r="C1710" t="s">
        <v>4589</v>
      </c>
      <c r="D1710" t="s">
        <v>4590</v>
      </c>
      <c r="E1710" t="s">
        <v>331</v>
      </c>
      <c r="F1710" s="15">
        <v>-996</v>
      </c>
      <c r="G1710" t="s">
        <v>367</v>
      </c>
      <c r="H1710" t="s">
        <v>436</v>
      </c>
      <c r="I1710" t="s">
        <v>43</v>
      </c>
    </row>
    <row r="1711" spans="1:9" ht="14.25">
      <c r="A1711" s="53">
        <v>42915.694432870368</v>
      </c>
      <c r="B1711" s="15">
        <v>475636</v>
      </c>
      <c r="C1711" t="s">
        <v>4591</v>
      </c>
      <c r="D1711" t="s">
        <v>4592</v>
      </c>
      <c r="E1711" t="s">
        <v>4593</v>
      </c>
      <c r="F1711" s="15">
        <v>-789</v>
      </c>
      <c r="G1711" t="s">
        <v>367</v>
      </c>
      <c r="H1711" t="s">
        <v>653</v>
      </c>
      <c r="I1711" t="s">
        <v>43</v>
      </c>
    </row>
    <row r="1712" spans="1:9" ht="14.25">
      <c r="A1712" s="53">
        <v>42915.695543981485</v>
      </c>
      <c r="B1712" s="15">
        <v>475688</v>
      </c>
      <c r="C1712" t="s">
        <v>4594</v>
      </c>
      <c r="D1712" t="s">
        <v>4595</v>
      </c>
      <c r="E1712" t="s">
        <v>4596</v>
      </c>
      <c r="F1712" s="15">
        <v>-600</v>
      </c>
      <c r="G1712" t="s">
        <v>367</v>
      </c>
      <c r="H1712" t="s">
        <v>429</v>
      </c>
      <c r="I1712" t="s">
        <v>43</v>
      </c>
    </row>
    <row r="1713" spans="1:9" ht="14.25">
      <c r="A1713" s="53">
        <v>42915.695810185185</v>
      </c>
      <c r="B1713" s="15">
        <v>475703</v>
      </c>
      <c r="C1713" t="s">
        <v>4597</v>
      </c>
      <c r="D1713" t="s">
        <v>4598</v>
      </c>
      <c r="E1713" t="s">
        <v>4599</v>
      </c>
      <c r="F1713" s="15">
        <v>-3358</v>
      </c>
      <c r="G1713" t="s">
        <v>367</v>
      </c>
      <c r="H1713" t="s">
        <v>424</v>
      </c>
      <c r="I1713" t="s">
        <v>43</v>
      </c>
    </row>
    <row r="1714" spans="1:9" ht="14.25">
      <c r="A1714" s="53">
        <v>42915.698229166665</v>
      </c>
      <c r="B1714" s="15">
        <v>475802</v>
      </c>
      <c r="C1714" t="s">
        <v>4600</v>
      </c>
      <c r="D1714" t="s">
        <v>4601</v>
      </c>
      <c r="E1714" t="s">
        <v>4602</v>
      </c>
      <c r="F1714" s="15">
        <v>-362</v>
      </c>
      <c r="G1714" t="s">
        <v>367</v>
      </c>
      <c r="H1714" t="s">
        <v>734</v>
      </c>
      <c r="I1714" t="s">
        <v>43</v>
      </c>
    </row>
    <row r="1715" spans="1:9" ht="14.25">
      <c r="A1715" s="53">
        <v>42915.699479166666</v>
      </c>
      <c r="B1715" s="15">
        <v>475858</v>
      </c>
      <c r="C1715" t="s">
        <v>245</v>
      </c>
      <c r="D1715" t="s">
        <v>4603</v>
      </c>
      <c r="E1715" t="s">
        <v>4604</v>
      </c>
      <c r="F1715" s="15">
        <v>-100</v>
      </c>
      <c r="G1715" t="s">
        <v>367</v>
      </c>
      <c r="H1715" t="s">
        <v>478</v>
      </c>
      <c r="I1715" t="s">
        <v>73</v>
      </c>
    </row>
    <row r="1716" spans="1:9" ht="14.25">
      <c r="A1716" s="53">
        <v>42915.702743055554</v>
      </c>
      <c r="B1716" s="15">
        <v>475999</v>
      </c>
      <c r="C1716" t="s">
        <v>245</v>
      </c>
      <c r="D1716" t="s">
        <v>4605</v>
      </c>
      <c r="E1716" t="s">
        <v>4606</v>
      </c>
      <c r="F1716" s="15">
        <v>-200</v>
      </c>
      <c r="G1716" t="s">
        <v>367</v>
      </c>
      <c r="H1716" t="s">
        <v>432</v>
      </c>
      <c r="I1716" t="s">
        <v>73</v>
      </c>
    </row>
    <row r="1717" spans="1:9" ht="14.25">
      <c r="A1717" s="53">
        <v>42915.710775462961</v>
      </c>
      <c r="B1717" s="15">
        <v>476247</v>
      </c>
      <c r="C1717" t="s">
        <v>245</v>
      </c>
      <c r="D1717" t="s">
        <v>4607</v>
      </c>
      <c r="E1717" t="s">
        <v>4608</v>
      </c>
      <c r="F1717" s="15">
        <v>-88</v>
      </c>
      <c r="G1717" t="s">
        <v>367</v>
      </c>
      <c r="H1717" t="s">
        <v>478</v>
      </c>
      <c r="I1717" t="s">
        <v>73</v>
      </c>
    </row>
    <row r="1718" spans="1:9" ht="14.25">
      <c r="A1718" s="53">
        <v>42915.71166666667</v>
      </c>
      <c r="B1718" s="15">
        <v>476267</v>
      </c>
      <c r="C1718" t="s">
        <v>4609</v>
      </c>
      <c r="D1718" t="s">
        <v>4610</v>
      </c>
      <c r="E1718" t="s">
        <v>4611</v>
      </c>
      <c r="F1718" s="15">
        <v>-200</v>
      </c>
      <c r="G1718" t="s">
        <v>367</v>
      </c>
      <c r="H1718" t="s">
        <v>443</v>
      </c>
      <c r="I1718" t="s">
        <v>43</v>
      </c>
    </row>
    <row r="1719" spans="1:9" ht="14.25">
      <c r="A1719" s="53">
        <v>42915.713043981479</v>
      </c>
      <c r="B1719" s="15">
        <v>476304</v>
      </c>
      <c r="C1719" t="s">
        <v>4612</v>
      </c>
      <c r="D1719" t="s">
        <v>4613</v>
      </c>
      <c r="E1719" t="s">
        <v>4614</v>
      </c>
      <c r="F1719" s="15">
        <v>-900</v>
      </c>
      <c r="G1719" t="s">
        <v>367</v>
      </c>
      <c r="H1719" t="s">
        <v>65</v>
      </c>
      <c r="I1719" t="s">
        <v>43</v>
      </c>
    </row>
    <row r="1720" spans="1:9" ht="14.25">
      <c r="A1720" s="53">
        <v>42915.714571759258</v>
      </c>
      <c r="B1720" s="15">
        <v>476348</v>
      </c>
      <c r="C1720" t="s">
        <v>4615</v>
      </c>
      <c r="D1720" t="s">
        <v>4616</v>
      </c>
      <c r="E1720" t="s">
        <v>4617</v>
      </c>
      <c r="F1720" s="15">
        <v>-695</v>
      </c>
      <c r="G1720" t="s">
        <v>367</v>
      </c>
      <c r="H1720" t="s">
        <v>947</v>
      </c>
      <c r="I1720" t="s">
        <v>43</v>
      </c>
    </row>
    <row r="1721" spans="1:9" ht="14.25">
      <c r="A1721" s="53">
        <v>42915.725347222222</v>
      </c>
      <c r="B1721" s="15">
        <v>476592</v>
      </c>
      <c r="C1721" t="s">
        <v>4618</v>
      </c>
      <c r="D1721" t="s">
        <v>4619</v>
      </c>
      <c r="E1721" t="s">
        <v>4620</v>
      </c>
      <c r="F1721" s="15">
        <v>-44</v>
      </c>
      <c r="G1721" t="s">
        <v>367</v>
      </c>
      <c r="H1721" t="s">
        <v>469</v>
      </c>
      <c r="I1721" t="s">
        <v>43</v>
      </c>
    </row>
    <row r="1722" spans="1:9" ht="14.25">
      <c r="A1722" s="53">
        <v>42915.725405092591</v>
      </c>
      <c r="B1722" s="15">
        <v>476593</v>
      </c>
      <c r="C1722" t="s">
        <v>245</v>
      </c>
      <c r="D1722" t="s">
        <v>4621</v>
      </c>
      <c r="E1722" t="s">
        <v>4622</v>
      </c>
      <c r="F1722" s="15">
        <v>-144</v>
      </c>
      <c r="G1722" t="s">
        <v>367</v>
      </c>
      <c r="H1722" t="s">
        <v>576</v>
      </c>
      <c r="I1722" t="s">
        <v>73</v>
      </c>
    </row>
    <row r="1723" spans="1:9" ht="14.25">
      <c r="A1723" s="53">
        <v>42915.728067129632</v>
      </c>
      <c r="B1723" s="15">
        <v>476649</v>
      </c>
      <c r="C1723" t="s">
        <v>4623</v>
      </c>
      <c r="D1723" t="s">
        <v>4624</v>
      </c>
      <c r="E1723" t="s">
        <v>4625</v>
      </c>
      <c r="F1723" s="15">
        <v>-357</v>
      </c>
      <c r="G1723" t="s">
        <v>367</v>
      </c>
      <c r="H1723" t="s">
        <v>497</v>
      </c>
      <c r="I1723" t="s">
        <v>43</v>
      </c>
    </row>
    <row r="1724" spans="1:9" ht="14.25">
      <c r="A1724" s="53">
        <v>42915.740497685183</v>
      </c>
      <c r="B1724" s="15">
        <v>476811</v>
      </c>
      <c r="C1724" t="s">
        <v>4626</v>
      </c>
      <c r="D1724" t="s">
        <v>4627</v>
      </c>
      <c r="E1724" t="s">
        <v>4628</v>
      </c>
      <c r="F1724" s="15">
        <v>-400</v>
      </c>
      <c r="G1724" t="s">
        <v>367</v>
      </c>
      <c r="H1724" t="s">
        <v>633</v>
      </c>
      <c r="I1724" t="s">
        <v>43</v>
      </c>
    </row>
    <row r="1725" spans="1:9" ht="14.25">
      <c r="A1725" s="53">
        <v>42915.741331018522</v>
      </c>
      <c r="B1725" s="15">
        <v>476821</v>
      </c>
      <c r="C1725" t="s">
        <v>4629</v>
      </c>
      <c r="D1725" t="s">
        <v>4630</v>
      </c>
      <c r="E1725" t="s">
        <v>4631</v>
      </c>
      <c r="F1725" s="15">
        <v>-300</v>
      </c>
      <c r="G1725" t="s">
        <v>367</v>
      </c>
      <c r="H1725" t="s">
        <v>947</v>
      </c>
      <c r="I1725" t="s">
        <v>43</v>
      </c>
    </row>
    <row r="1726" spans="1:9" ht="14.25">
      <c r="A1726" s="53">
        <v>42915.761817129627</v>
      </c>
      <c r="B1726" s="15">
        <v>476931</v>
      </c>
      <c r="C1726" t="s">
        <v>4632</v>
      </c>
      <c r="D1726" t="s">
        <v>234</v>
      </c>
      <c r="E1726" t="s">
        <v>235</v>
      </c>
      <c r="F1726" s="15">
        <v>-6</v>
      </c>
      <c r="G1726" t="s">
        <v>367</v>
      </c>
      <c r="H1726" t="s">
        <v>462</v>
      </c>
      <c r="I1726" t="s">
        <v>43</v>
      </c>
    </row>
    <row r="1727" spans="1:9" ht="14.25">
      <c r="A1727" s="53">
        <v>42915.805856481478</v>
      </c>
      <c r="B1727" s="15">
        <v>477031</v>
      </c>
      <c r="D1727" t="s">
        <v>4633</v>
      </c>
      <c r="E1727" t="s">
        <v>4634</v>
      </c>
      <c r="F1727" s="15">
        <v>-1516</v>
      </c>
      <c r="G1727" t="s">
        <v>367</v>
      </c>
      <c r="H1727" t="s">
        <v>497</v>
      </c>
      <c r="I1727" t="s">
        <v>73</v>
      </c>
    </row>
    <row r="1728" spans="1:9" ht="14.25">
      <c r="A1728" s="53">
        <v>42915.820150462961</v>
      </c>
      <c r="B1728" s="15">
        <v>477057</v>
      </c>
      <c r="C1728" t="s">
        <v>245</v>
      </c>
      <c r="D1728" t="s">
        <v>4635</v>
      </c>
      <c r="E1728" t="s">
        <v>4636</v>
      </c>
      <c r="F1728" s="15">
        <v>-5000</v>
      </c>
      <c r="G1728" t="s">
        <v>367</v>
      </c>
      <c r="H1728" t="s">
        <v>432</v>
      </c>
      <c r="I1728" t="s">
        <v>73</v>
      </c>
    </row>
    <row r="1729" spans="1:9" ht="14.25">
      <c r="A1729" s="53">
        <v>42915.862754629627</v>
      </c>
      <c r="B1729" s="15">
        <v>477183</v>
      </c>
      <c r="C1729" t="s">
        <v>4637</v>
      </c>
      <c r="D1729" t="s">
        <v>4638</v>
      </c>
      <c r="E1729" t="s">
        <v>4639</v>
      </c>
      <c r="F1729" s="15">
        <v>-11</v>
      </c>
      <c r="G1729" t="s">
        <v>367</v>
      </c>
      <c r="H1729" t="s">
        <v>448</v>
      </c>
      <c r="I1729" t="s">
        <v>43</v>
      </c>
    </row>
    <row r="1730" spans="1:9" ht="14.25">
      <c r="A1730" s="53">
        <v>42916.323738425926</v>
      </c>
      <c r="B1730" s="15">
        <v>477910</v>
      </c>
      <c r="C1730" t="s">
        <v>4640</v>
      </c>
      <c r="D1730" t="s">
        <v>4641</v>
      </c>
      <c r="E1730" t="s">
        <v>4642</v>
      </c>
      <c r="F1730" s="15">
        <v>-873</v>
      </c>
      <c r="G1730" t="s">
        <v>367</v>
      </c>
      <c r="H1730" t="s">
        <v>576</v>
      </c>
      <c r="I1730" t="s">
        <v>43</v>
      </c>
    </row>
    <row r="1731" spans="1:9" ht="14.25">
      <c r="A1731" s="53">
        <v>42916.361296296294</v>
      </c>
      <c r="B1731" s="15">
        <v>479697</v>
      </c>
      <c r="C1731" t="s">
        <v>4643</v>
      </c>
      <c r="D1731" t="s">
        <v>4644</v>
      </c>
      <c r="E1731" t="s">
        <v>4645</v>
      </c>
      <c r="F1731" s="15">
        <v>-7000</v>
      </c>
      <c r="G1731" t="s">
        <v>367</v>
      </c>
      <c r="H1731" t="s">
        <v>497</v>
      </c>
      <c r="I1731" t="s">
        <v>43</v>
      </c>
    </row>
    <row r="1732" spans="1:9" ht="14.25">
      <c r="A1732" s="53">
        <v>42916.365914351853</v>
      </c>
      <c r="B1732" s="15">
        <v>480003</v>
      </c>
      <c r="C1732" t="s">
        <v>4646</v>
      </c>
      <c r="D1732" t="s">
        <v>4647</v>
      </c>
      <c r="E1732" t="s">
        <v>4648</v>
      </c>
      <c r="F1732" s="15">
        <v>-492</v>
      </c>
      <c r="G1732" t="s">
        <v>367</v>
      </c>
      <c r="H1732" t="s">
        <v>448</v>
      </c>
      <c r="I1732" t="s">
        <v>43</v>
      </c>
    </row>
    <row r="1733" spans="1:9" ht="14.25">
      <c r="A1733" s="53">
        <v>42916.368391203701</v>
      </c>
      <c r="B1733" s="15">
        <v>480159</v>
      </c>
      <c r="C1733" t="s">
        <v>4649</v>
      </c>
      <c r="D1733" t="s">
        <v>4650</v>
      </c>
      <c r="E1733" t="s">
        <v>4651</v>
      </c>
      <c r="F1733" s="15">
        <v>-165</v>
      </c>
      <c r="G1733" t="s">
        <v>367</v>
      </c>
      <c r="H1733" t="s">
        <v>497</v>
      </c>
      <c r="I1733" t="s">
        <v>43</v>
      </c>
    </row>
    <row r="1734" spans="1:9" ht="14.25">
      <c r="A1734" s="53">
        <v>42916.384074074071</v>
      </c>
      <c r="B1734" s="15">
        <v>481351</v>
      </c>
      <c r="C1734" t="s">
        <v>4652</v>
      </c>
      <c r="D1734" t="s">
        <v>4653</v>
      </c>
      <c r="E1734" t="s">
        <v>4654</v>
      </c>
      <c r="F1734" s="15">
        <v>-260</v>
      </c>
      <c r="G1734" t="s">
        <v>367</v>
      </c>
      <c r="H1734" t="s">
        <v>947</v>
      </c>
      <c r="I1734" t="s">
        <v>43</v>
      </c>
    </row>
    <row r="1735" spans="1:9" ht="14.25">
      <c r="A1735" s="53">
        <v>42916.386458333334</v>
      </c>
      <c r="B1735" s="15">
        <v>481540</v>
      </c>
      <c r="C1735" t="s">
        <v>4655</v>
      </c>
      <c r="D1735" t="s">
        <v>4656</v>
      </c>
      <c r="E1735" t="s">
        <v>4657</v>
      </c>
      <c r="F1735" s="15">
        <v>-5000</v>
      </c>
      <c r="G1735" t="s">
        <v>367</v>
      </c>
      <c r="H1735" t="s">
        <v>497</v>
      </c>
      <c r="I1735" t="s">
        <v>43</v>
      </c>
    </row>
    <row r="1736" spans="1:9" ht="14.25">
      <c r="A1736" s="53">
        <v>42916.399189814816</v>
      </c>
      <c r="B1736" s="15">
        <v>482497</v>
      </c>
      <c r="C1736" t="s">
        <v>245</v>
      </c>
      <c r="D1736" t="s">
        <v>4658</v>
      </c>
      <c r="E1736" t="s">
        <v>4659</v>
      </c>
      <c r="F1736" s="15">
        <v>-850</v>
      </c>
      <c r="G1736" t="s">
        <v>367</v>
      </c>
      <c r="H1736" t="s">
        <v>432</v>
      </c>
      <c r="I1736" t="s">
        <v>73</v>
      </c>
    </row>
    <row r="1737" spans="1:9" ht="14.25">
      <c r="A1737" s="53">
        <v>42916.40960648148</v>
      </c>
      <c r="B1737" s="15">
        <v>483185</v>
      </c>
      <c r="C1737" t="s">
        <v>4660</v>
      </c>
      <c r="D1737" t="s">
        <v>4661</v>
      </c>
      <c r="E1737" t="s">
        <v>4662</v>
      </c>
      <c r="F1737" s="15">
        <v>-1492</v>
      </c>
      <c r="G1737" t="s">
        <v>367</v>
      </c>
      <c r="H1737" t="s">
        <v>535</v>
      </c>
      <c r="I1737" t="s">
        <v>43</v>
      </c>
    </row>
    <row r="1738" spans="1:9" ht="14.25">
      <c r="A1738" s="53">
        <v>42916.411944444444</v>
      </c>
      <c r="B1738" s="15">
        <v>483331</v>
      </c>
      <c r="C1738" t="s">
        <v>4663</v>
      </c>
      <c r="D1738" t="s">
        <v>4664</v>
      </c>
      <c r="E1738" t="s">
        <v>4665</v>
      </c>
      <c r="F1738" s="15">
        <v>-1136</v>
      </c>
      <c r="G1738" t="s">
        <v>367</v>
      </c>
      <c r="H1738" t="s">
        <v>504</v>
      </c>
      <c r="I1738" t="s">
        <v>43</v>
      </c>
    </row>
    <row r="1739" spans="1:9" ht="14.25">
      <c r="A1739" s="53">
        <v>42916.415289351855</v>
      </c>
      <c r="B1739" s="15">
        <v>483559</v>
      </c>
      <c r="C1739" t="s">
        <v>4666</v>
      </c>
      <c r="D1739" t="s">
        <v>4667</v>
      </c>
      <c r="E1739" t="s">
        <v>4668</v>
      </c>
      <c r="F1739" s="15">
        <v>-1992</v>
      </c>
      <c r="G1739" t="s">
        <v>367</v>
      </c>
      <c r="H1739" t="s">
        <v>486</v>
      </c>
      <c r="I1739" t="s">
        <v>43</v>
      </c>
    </row>
    <row r="1740" spans="1:9" ht="14.25">
      <c r="A1740" s="53">
        <v>42916.416712962964</v>
      </c>
      <c r="B1740" s="15">
        <v>483647</v>
      </c>
      <c r="C1740" t="s">
        <v>245</v>
      </c>
      <c r="D1740" t="s">
        <v>4669</v>
      </c>
      <c r="E1740" t="s">
        <v>4670</v>
      </c>
      <c r="F1740" s="15">
        <v>-400</v>
      </c>
      <c r="G1740" t="s">
        <v>367</v>
      </c>
      <c r="H1740" t="s">
        <v>448</v>
      </c>
      <c r="I1740" t="s">
        <v>73</v>
      </c>
    </row>
    <row r="1741" spans="1:9" ht="14.25">
      <c r="A1741" s="53">
        <v>42916.41878472222</v>
      </c>
      <c r="B1741" s="15">
        <v>483768</v>
      </c>
      <c r="C1741" t="s">
        <v>4671</v>
      </c>
      <c r="D1741" t="s">
        <v>4672</v>
      </c>
      <c r="E1741" t="s">
        <v>4673</v>
      </c>
      <c r="F1741" s="15">
        <v>-1870</v>
      </c>
      <c r="G1741" t="s">
        <v>367</v>
      </c>
      <c r="H1741" t="s">
        <v>478</v>
      </c>
      <c r="I1741" t="s">
        <v>43</v>
      </c>
    </row>
    <row r="1742" spans="1:9" ht="14.25">
      <c r="A1742" s="53">
        <v>42916.419525462959</v>
      </c>
      <c r="B1742" s="15">
        <v>483831</v>
      </c>
      <c r="C1742" t="s">
        <v>4674</v>
      </c>
      <c r="D1742" t="s">
        <v>4675</v>
      </c>
      <c r="E1742" t="s">
        <v>4676</v>
      </c>
      <c r="F1742" s="15">
        <v>-2000</v>
      </c>
      <c r="G1742" t="s">
        <v>367</v>
      </c>
      <c r="H1742" t="s">
        <v>478</v>
      </c>
      <c r="I1742" t="s">
        <v>43</v>
      </c>
    </row>
    <row r="1743" spans="1:9" ht="14.25">
      <c r="A1743" s="53">
        <v>42916.41983796296</v>
      </c>
      <c r="B1743" s="15">
        <v>483854</v>
      </c>
      <c r="C1743" t="s">
        <v>4677</v>
      </c>
      <c r="D1743" t="s">
        <v>4675</v>
      </c>
      <c r="E1743" t="s">
        <v>4676</v>
      </c>
      <c r="F1743" s="15">
        <v>-1198</v>
      </c>
      <c r="G1743" t="s">
        <v>367</v>
      </c>
      <c r="H1743" t="s">
        <v>478</v>
      </c>
      <c r="I1743" t="s">
        <v>43</v>
      </c>
    </row>
    <row r="1744" spans="1:9" ht="14.25">
      <c r="A1744" s="53">
        <v>42916.423888888887</v>
      </c>
      <c r="B1744" s="15">
        <v>484137</v>
      </c>
      <c r="C1744" t="s">
        <v>4678</v>
      </c>
      <c r="D1744" t="s">
        <v>4679</v>
      </c>
      <c r="E1744" t="s">
        <v>4680</v>
      </c>
      <c r="F1744" s="15">
        <v>-115</v>
      </c>
      <c r="G1744" t="s">
        <v>367</v>
      </c>
      <c r="H1744" t="s">
        <v>48</v>
      </c>
      <c r="I1744" t="s">
        <v>43</v>
      </c>
    </row>
    <row r="1745" spans="1:9" ht="14.25">
      <c r="A1745" s="53">
        <v>42916.425358796296</v>
      </c>
      <c r="B1745" s="15">
        <v>484236</v>
      </c>
      <c r="C1745" t="s">
        <v>4681</v>
      </c>
      <c r="D1745" t="s">
        <v>4682</v>
      </c>
      <c r="E1745" t="s">
        <v>4683</v>
      </c>
      <c r="F1745" s="15">
        <v>-4079</v>
      </c>
      <c r="G1745" t="s">
        <v>367</v>
      </c>
      <c r="H1745" t="s">
        <v>562</v>
      </c>
      <c r="I1745" t="s">
        <v>43</v>
      </c>
    </row>
    <row r="1746" spans="1:9" ht="14.25">
      <c r="A1746" s="53">
        <v>42916.441701388889</v>
      </c>
      <c r="B1746" s="15">
        <v>485288</v>
      </c>
      <c r="C1746" t="s">
        <v>4684</v>
      </c>
      <c r="D1746" t="s">
        <v>4605</v>
      </c>
      <c r="E1746" t="s">
        <v>4606</v>
      </c>
      <c r="F1746" s="15">
        <v>-200</v>
      </c>
      <c r="G1746" t="s">
        <v>367</v>
      </c>
      <c r="H1746" t="s">
        <v>497</v>
      </c>
      <c r="I1746" t="s">
        <v>43</v>
      </c>
    </row>
    <row r="1747" spans="1:9" ht="14.25">
      <c r="A1747" s="53">
        <v>42916.446793981479</v>
      </c>
      <c r="B1747" s="15">
        <v>485553</v>
      </c>
      <c r="C1747" t="s">
        <v>4685</v>
      </c>
      <c r="D1747" t="s">
        <v>4686</v>
      </c>
      <c r="E1747" t="s">
        <v>4687</v>
      </c>
      <c r="F1747" s="15">
        <v>-992</v>
      </c>
      <c r="G1747" t="s">
        <v>367</v>
      </c>
      <c r="H1747" t="s">
        <v>486</v>
      </c>
      <c r="I1747" t="s">
        <v>43</v>
      </c>
    </row>
    <row r="1748" spans="1:9" ht="14.25">
      <c r="A1748" s="53">
        <v>42916.454456018517</v>
      </c>
      <c r="B1748" s="15">
        <v>486069</v>
      </c>
      <c r="C1748" t="s">
        <v>4688</v>
      </c>
      <c r="D1748" t="s">
        <v>4689</v>
      </c>
      <c r="E1748" t="s">
        <v>4690</v>
      </c>
      <c r="F1748" s="15">
        <v>-393</v>
      </c>
      <c r="G1748" t="s">
        <v>367</v>
      </c>
      <c r="H1748" t="s">
        <v>478</v>
      </c>
      <c r="I1748" t="s">
        <v>43</v>
      </c>
    </row>
    <row r="1749" spans="1:9" ht="14.25">
      <c r="A1749" s="53">
        <v>42916.456296296295</v>
      </c>
      <c r="B1749" s="15">
        <v>486177</v>
      </c>
      <c r="C1749" t="s">
        <v>4691</v>
      </c>
      <c r="D1749" t="s">
        <v>4692</v>
      </c>
      <c r="E1749" t="s">
        <v>4693</v>
      </c>
      <c r="F1749" s="15">
        <v>-238</v>
      </c>
      <c r="G1749" t="s">
        <v>367</v>
      </c>
      <c r="H1749" t="s">
        <v>443</v>
      </c>
      <c r="I1749" t="s">
        <v>43</v>
      </c>
    </row>
    <row r="1750" spans="1:9" ht="14.25">
      <c r="A1750" s="53">
        <v>42916.457407407404</v>
      </c>
      <c r="B1750" s="15">
        <v>486228</v>
      </c>
      <c r="C1750" t="s">
        <v>4694</v>
      </c>
      <c r="D1750" t="s">
        <v>4695</v>
      </c>
      <c r="E1750" t="s">
        <v>4696</v>
      </c>
      <c r="F1750" s="15">
        <v>-400</v>
      </c>
      <c r="G1750" t="s">
        <v>367</v>
      </c>
      <c r="H1750" t="s">
        <v>443</v>
      </c>
      <c r="I1750" t="s">
        <v>43</v>
      </c>
    </row>
    <row r="1751" spans="1:9" ht="14.25">
      <c r="A1751" s="53">
        <v>42916.459050925929</v>
      </c>
      <c r="B1751" s="15">
        <v>486317</v>
      </c>
      <c r="C1751" t="s">
        <v>4697</v>
      </c>
      <c r="D1751" t="s">
        <v>4698</v>
      </c>
      <c r="E1751" t="s">
        <v>4699</v>
      </c>
      <c r="F1751" s="15">
        <v>-246</v>
      </c>
      <c r="G1751" t="s">
        <v>367</v>
      </c>
      <c r="H1751" t="s">
        <v>429</v>
      </c>
      <c r="I1751" t="s">
        <v>43</v>
      </c>
    </row>
    <row r="1752" spans="1:9" ht="14.25">
      <c r="A1752" s="53">
        <v>42916.459490740737</v>
      </c>
      <c r="B1752" s="15">
        <v>486345</v>
      </c>
      <c r="C1752" t="s">
        <v>4700</v>
      </c>
      <c r="D1752" t="s">
        <v>4701</v>
      </c>
      <c r="E1752" t="s">
        <v>4702</v>
      </c>
      <c r="F1752" s="15">
        <v>-247</v>
      </c>
      <c r="G1752" t="s">
        <v>367</v>
      </c>
      <c r="H1752" t="s">
        <v>429</v>
      </c>
      <c r="I1752" t="s">
        <v>43</v>
      </c>
    </row>
    <row r="1753" spans="1:9" ht="14.25">
      <c r="A1753" s="53">
        <v>42916.465520833335</v>
      </c>
      <c r="B1753" s="15">
        <v>486682</v>
      </c>
      <c r="C1753" t="s">
        <v>245</v>
      </c>
      <c r="D1753" t="s">
        <v>4703</v>
      </c>
      <c r="E1753" t="s">
        <v>4704</v>
      </c>
      <c r="F1753" s="15">
        <v>-3500</v>
      </c>
      <c r="G1753" t="s">
        <v>367</v>
      </c>
      <c r="H1753" t="s">
        <v>497</v>
      </c>
      <c r="I1753" t="s">
        <v>73</v>
      </c>
    </row>
    <row r="1754" spans="1:9" ht="14.25">
      <c r="A1754" s="53">
        <v>42916.467812499999</v>
      </c>
      <c r="B1754" s="15">
        <v>486829</v>
      </c>
      <c r="C1754" t="s">
        <v>4705</v>
      </c>
      <c r="D1754" t="s">
        <v>4706</v>
      </c>
      <c r="E1754" t="s">
        <v>4707</v>
      </c>
      <c r="F1754" s="15">
        <v>-7275</v>
      </c>
      <c r="G1754" t="s">
        <v>367</v>
      </c>
      <c r="H1754" t="s">
        <v>429</v>
      </c>
      <c r="I1754" t="s">
        <v>43</v>
      </c>
    </row>
    <row r="1755" spans="1:9" ht="14.25">
      <c r="A1755" s="53">
        <v>42916.467939814815</v>
      </c>
      <c r="B1755" s="15">
        <v>486841</v>
      </c>
      <c r="C1755" t="s">
        <v>4708</v>
      </c>
      <c r="D1755" t="s">
        <v>4709</v>
      </c>
      <c r="E1755" t="s">
        <v>4710</v>
      </c>
      <c r="F1755" s="15">
        <v>-100</v>
      </c>
      <c r="G1755" t="s">
        <v>367</v>
      </c>
      <c r="H1755" t="s">
        <v>576</v>
      </c>
      <c r="I1755" t="s">
        <v>43</v>
      </c>
    </row>
    <row r="1756" spans="1:9" ht="14.25">
      <c r="A1756" s="53">
        <v>42916.468541666669</v>
      </c>
      <c r="B1756" s="15">
        <v>486872</v>
      </c>
      <c r="C1756" t="s">
        <v>4711</v>
      </c>
      <c r="D1756" t="s">
        <v>4712</v>
      </c>
      <c r="E1756" t="s">
        <v>4713</v>
      </c>
      <c r="F1756" s="15">
        <v>-1200</v>
      </c>
      <c r="G1756" t="s">
        <v>367</v>
      </c>
      <c r="H1756" t="s">
        <v>429</v>
      </c>
      <c r="I1756" t="s">
        <v>43</v>
      </c>
    </row>
    <row r="1757" spans="1:9" ht="14.25">
      <c r="A1757" s="53">
        <v>42916.469942129632</v>
      </c>
      <c r="B1757" s="15">
        <v>486955</v>
      </c>
      <c r="C1757" t="s">
        <v>4714</v>
      </c>
      <c r="D1757" t="s">
        <v>4715</v>
      </c>
      <c r="E1757" t="s">
        <v>4716</v>
      </c>
      <c r="F1757" s="15">
        <v>-160</v>
      </c>
      <c r="G1757" t="s">
        <v>367</v>
      </c>
      <c r="H1757" t="s">
        <v>478</v>
      </c>
      <c r="I1757" t="s">
        <v>43</v>
      </c>
    </row>
    <row r="1758" spans="1:9" ht="14.25">
      <c r="A1758" s="53">
        <v>42916.471585648149</v>
      </c>
      <c r="B1758" s="15">
        <v>487060</v>
      </c>
      <c r="C1758" t="s">
        <v>4717</v>
      </c>
      <c r="D1758" t="s">
        <v>4718</v>
      </c>
      <c r="E1758" t="s">
        <v>4719</v>
      </c>
      <c r="F1758" s="15">
        <v>-500</v>
      </c>
      <c r="G1758" t="s">
        <v>367</v>
      </c>
      <c r="H1758" t="s">
        <v>436</v>
      </c>
      <c r="I1758" t="s">
        <v>43</v>
      </c>
    </row>
    <row r="1759" spans="1:9" ht="14.25">
      <c r="A1759" s="53">
        <v>42916.487280092595</v>
      </c>
      <c r="B1759" s="15">
        <v>487728</v>
      </c>
      <c r="C1759" t="s">
        <v>4720</v>
      </c>
      <c r="D1759" t="s">
        <v>4721</v>
      </c>
      <c r="E1759" t="s">
        <v>4722</v>
      </c>
      <c r="F1759" s="15">
        <v>-5000</v>
      </c>
      <c r="G1759" t="s">
        <v>367</v>
      </c>
      <c r="H1759" t="s">
        <v>429</v>
      </c>
      <c r="I1759" t="s">
        <v>43</v>
      </c>
    </row>
    <row r="1760" spans="1:9" ht="14.25">
      <c r="A1760" s="53">
        <v>42916.50099537037</v>
      </c>
      <c r="B1760" s="15">
        <v>488108</v>
      </c>
      <c r="C1760" t="s">
        <v>4723</v>
      </c>
      <c r="D1760" t="s">
        <v>4724</v>
      </c>
      <c r="E1760" t="s">
        <v>4725</v>
      </c>
      <c r="F1760" s="15">
        <v>-100</v>
      </c>
      <c r="G1760" t="s">
        <v>367</v>
      </c>
      <c r="H1760" t="s">
        <v>443</v>
      </c>
      <c r="I1760" t="s">
        <v>43</v>
      </c>
    </row>
    <row r="1761" spans="1:9" ht="14.25">
      <c r="A1761" s="53">
        <v>42916.502546296295</v>
      </c>
      <c r="B1761" s="15">
        <v>488129</v>
      </c>
      <c r="C1761" t="s">
        <v>4726</v>
      </c>
      <c r="D1761" t="s">
        <v>4727</v>
      </c>
      <c r="E1761" t="s">
        <v>4728</v>
      </c>
      <c r="F1761" s="15">
        <v>-65</v>
      </c>
      <c r="G1761" t="s">
        <v>367</v>
      </c>
      <c r="H1761" t="s">
        <v>508</v>
      </c>
      <c r="I1761" t="s">
        <v>43</v>
      </c>
    </row>
    <row r="1762" spans="1:9" ht="14.25">
      <c r="A1762" s="53">
        <v>42916.507430555554</v>
      </c>
      <c r="B1762" s="15">
        <v>488208</v>
      </c>
      <c r="C1762" t="s">
        <v>245</v>
      </c>
      <c r="D1762" t="s">
        <v>4729</v>
      </c>
      <c r="E1762" t="s">
        <v>4730</v>
      </c>
      <c r="F1762" s="15">
        <v>-400</v>
      </c>
      <c r="G1762" t="s">
        <v>367</v>
      </c>
      <c r="H1762" t="s">
        <v>497</v>
      </c>
      <c r="I1762" t="s">
        <v>73</v>
      </c>
    </row>
    <row r="1763" spans="1:9" ht="14.25">
      <c r="A1763" s="53">
        <v>42916.507569444446</v>
      </c>
      <c r="B1763" s="15">
        <v>488213</v>
      </c>
      <c r="C1763" t="s">
        <v>4731</v>
      </c>
      <c r="D1763" t="s">
        <v>4732</v>
      </c>
      <c r="E1763" t="s">
        <v>4521</v>
      </c>
      <c r="F1763" s="15">
        <v>-132</v>
      </c>
      <c r="G1763" t="s">
        <v>367</v>
      </c>
      <c r="H1763" t="s">
        <v>539</v>
      </c>
      <c r="I1763" t="s">
        <v>43</v>
      </c>
    </row>
    <row r="1764" spans="1:9" ht="14.25">
      <c r="A1764" s="53">
        <v>42916.514143518521</v>
      </c>
      <c r="B1764" s="15">
        <v>488297</v>
      </c>
      <c r="C1764" t="s">
        <v>4733</v>
      </c>
      <c r="D1764" t="s">
        <v>4734</v>
      </c>
      <c r="E1764" t="s">
        <v>4735</v>
      </c>
      <c r="F1764" s="15">
        <v>-600</v>
      </c>
      <c r="G1764" t="s">
        <v>367</v>
      </c>
      <c r="H1764" t="s">
        <v>279</v>
      </c>
      <c r="I1764" t="s">
        <v>43</v>
      </c>
    </row>
    <row r="1765" spans="1:9" ht="14.25">
      <c r="A1765" s="53">
        <v>42916.514270833337</v>
      </c>
      <c r="B1765" s="15">
        <v>488298</v>
      </c>
      <c r="C1765" t="s">
        <v>245</v>
      </c>
      <c r="D1765" t="s">
        <v>4736</v>
      </c>
      <c r="E1765" t="s">
        <v>4737</v>
      </c>
      <c r="F1765" s="15">
        <v>-4400</v>
      </c>
      <c r="G1765" t="s">
        <v>367</v>
      </c>
      <c r="H1765" t="s">
        <v>429</v>
      </c>
      <c r="I1765" t="s">
        <v>73</v>
      </c>
    </row>
    <row r="1766" spans="1:9" ht="14.25">
      <c r="A1766" s="53">
        <v>42916.514918981484</v>
      </c>
      <c r="B1766" s="15">
        <v>488305</v>
      </c>
      <c r="C1766" t="s">
        <v>4738</v>
      </c>
      <c r="D1766" t="s">
        <v>4736</v>
      </c>
      <c r="E1766" t="s">
        <v>4737</v>
      </c>
      <c r="F1766" s="15">
        <v>-3643</v>
      </c>
      <c r="G1766" t="s">
        <v>367</v>
      </c>
      <c r="H1766" t="s">
        <v>429</v>
      </c>
      <c r="I1766" t="s">
        <v>43</v>
      </c>
    </row>
    <row r="1767" spans="1:9" ht="14.25">
      <c r="A1767" s="53">
        <v>42916.515335648146</v>
      </c>
      <c r="B1767" s="15">
        <v>488309</v>
      </c>
      <c r="C1767" t="s">
        <v>4739</v>
      </c>
      <c r="D1767" t="s">
        <v>4740</v>
      </c>
      <c r="E1767" t="s">
        <v>4741</v>
      </c>
      <c r="F1767" s="15">
        <v>-4175</v>
      </c>
      <c r="G1767" t="s">
        <v>367</v>
      </c>
      <c r="H1767" t="s">
        <v>497</v>
      </c>
      <c r="I1767" t="s">
        <v>43</v>
      </c>
    </row>
    <row r="1768" spans="1:9" ht="14.25">
      <c r="A1768" s="53">
        <v>42916.515798611108</v>
      </c>
      <c r="B1768" s="15">
        <v>488314</v>
      </c>
      <c r="C1768" t="s">
        <v>4742</v>
      </c>
      <c r="D1768" t="s">
        <v>4740</v>
      </c>
      <c r="E1768" t="s">
        <v>4741</v>
      </c>
      <c r="F1768" s="15">
        <v>-200</v>
      </c>
      <c r="G1768" t="s">
        <v>367</v>
      </c>
      <c r="H1768" t="s">
        <v>497</v>
      </c>
      <c r="I1768" t="s">
        <v>43</v>
      </c>
    </row>
    <row r="1769" spans="1:9" ht="14.25">
      <c r="A1769" s="53">
        <v>42916.515856481485</v>
      </c>
      <c r="B1769" s="15">
        <v>488316</v>
      </c>
      <c r="C1769" t="s">
        <v>4743</v>
      </c>
      <c r="D1769" t="s">
        <v>4744</v>
      </c>
      <c r="E1769" t="s">
        <v>4745</v>
      </c>
      <c r="F1769" s="15">
        <v>-4200</v>
      </c>
      <c r="G1769" t="s">
        <v>367</v>
      </c>
      <c r="H1769" t="s">
        <v>432</v>
      </c>
      <c r="I1769" t="s">
        <v>43</v>
      </c>
    </row>
    <row r="1770" spans="1:9" ht="14.25">
      <c r="A1770" s="53">
        <v>42916.516053240739</v>
      </c>
      <c r="B1770" s="15">
        <v>488318</v>
      </c>
      <c r="C1770" t="s">
        <v>4746</v>
      </c>
      <c r="D1770" t="s">
        <v>4740</v>
      </c>
      <c r="E1770" t="s">
        <v>4741</v>
      </c>
      <c r="F1770" s="15">
        <v>-100</v>
      </c>
      <c r="G1770" t="s">
        <v>367</v>
      </c>
      <c r="H1770" t="s">
        <v>497</v>
      </c>
      <c r="I1770" t="s">
        <v>43</v>
      </c>
    </row>
    <row r="1771" spans="1:9" ht="14.25">
      <c r="A1771" s="53">
        <v>42916.528831018521</v>
      </c>
      <c r="B1771" s="15">
        <v>488394</v>
      </c>
      <c r="C1771" t="s">
        <v>4747</v>
      </c>
      <c r="D1771" t="s">
        <v>4748</v>
      </c>
      <c r="E1771" t="s">
        <v>4749</v>
      </c>
      <c r="F1771" s="15">
        <v>-1900</v>
      </c>
      <c r="G1771" t="s">
        <v>367</v>
      </c>
      <c r="H1771" t="s">
        <v>478</v>
      </c>
      <c r="I1771" t="s">
        <v>43</v>
      </c>
    </row>
    <row r="1772" spans="1:9" ht="14.25">
      <c r="A1772" s="53">
        <v>42916.534918981481</v>
      </c>
      <c r="B1772" s="15">
        <v>488442</v>
      </c>
      <c r="C1772" t="s">
        <v>4750</v>
      </c>
      <c r="D1772" t="s">
        <v>4751</v>
      </c>
      <c r="E1772" t="s">
        <v>4752</v>
      </c>
      <c r="F1772" s="15">
        <v>-399</v>
      </c>
      <c r="G1772" t="s">
        <v>367</v>
      </c>
      <c r="H1772" t="s">
        <v>504</v>
      </c>
      <c r="I1772" t="s">
        <v>43</v>
      </c>
    </row>
    <row r="1773" spans="1:9" ht="14.25">
      <c r="A1773" s="53">
        <v>42916.547962962963</v>
      </c>
      <c r="B1773" s="15">
        <v>488501</v>
      </c>
      <c r="C1773" t="s">
        <v>4753</v>
      </c>
      <c r="D1773" t="s">
        <v>4754</v>
      </c>
      <c r="E1773" t="s">
        <v>4755</v>
      </c>
      <c r="F1773" s="15">
        <v>-9994</v>
      </c>
      <c r="G1773" t="s">
        <v>367</v>
      </c>
      <c r="H1773" t="s">
        <v>497</v>
      </c>
      <c r="I1773" t="s">
        <v>43</v>
      </c>
    </row>
    <row r="1774" spans="1:9" ht="14.25">
      <c r="A1774" s="53">
        <v>42916.580196759256</v>
      </c>
      <c r="B1774" s="15">
        <v>488792</v>
      </c>
      <c r="C1774" t="s">
        <v>4756</v>
      </c>
      <c r="D1774" t="s">
        <v>4757</v>
      </c>
      <c r="E1774" t="s">
        <v>4758</v>
      </c>
      <c r="F1774" s="15">
        <v>-100</v>
      </c>
      <c r="G1774" t="s">
        <v>367</v>
      </c>
      <c r="H1774" t="s">
        <v>459</v>
      </c>
      <c r="I1774" t="s">
        <v>43</v>
      </c>
    </row>
    <row r="1775" spans="1:9" ht="14.25">
      <c r="A1775" s="53">
        <v>42916.585856481484</v>
      </c>
      <c r="B1775" s="15">
        <v>488927</v>
      </c>
      <c r="C1775" t="s">
        <v>4759</v>
      </c>
      <c r="D1775" t="s">
        <v>2853</v>
      </c>
      <c r="E1775" t="s">
        <v>2854</v>
      </c>
      <c r="F1775" s="15">
        <v>-624</v>
      </c>
      <c r="G1775" t="s">
        <v>367</v>
      </c>
      <c r="H1775" t="s">
        <v>497</v>
      </c>
      <c r="I1775" t="s">
        <v>43</v>
      </c>
    </row>
    <row r="1776" spans="1:9" ht="14.25">
      <c r="A1776" s="53">
        <v>42916.590717592589</v>
      </c>
      <c r="B1776" s="15">
        <v>489089</v>
      </c>
      <c r="C1776" t="s">
        <v>4760</v>
      </c>
      <c r="D1776" t="s">
        <v>4761</v>
      </c>
      <c r="E1776" t="s">
        <v>4762</v>
      </c>
      <c r="F1776" s="15">
        <v>-137</v>
      </c>
      <c r="G1776" t="s">
        <v>367</v>
      </c>
      <c r="H1776" t="s">
        <v>459</v>
      </c>
      <c r="I1776" t="s">
        <v>43</v>
      </c>
    </row>
    <row r="1777" spans="1:9" ht="14.25">
      <c r="A1777" s="53">
        <v>42916.590868055559</v>
      </c>
      <c r="B1777" s="15">
        <v>489102</v>
      </c>
      <c r="C1777" t="s">
        <v>4763</v>
      </c>
      <c r="D1777" t="s">
        <v>4764</v>
      </c>
      <c r="E1777" t="s">
        <v>4765</v>
      </c>
      <c r="F1777" s="15">
        <v>-111</v>
      </c>
      <c r="G1777" t="s">
        <v>367</v>
      </c>
      <c r="H1777" t="s">
        <v>63</v>
      </c>
      <c r="I1777" t="s">
        <v>43</v>
      </c>
    </row>
    <row r="1778" spans="1:9" ht="14.25">
      <c r="A1778" s="53">
        <v>42916.594108796293</v>
      </c>
      <c r="B1778" s="15">
        <v>489216</v>
      </c>
      <c r="C1778" t="s">
        <v>4766</v>
      </c>
      <c r="D1778" t="s">
        <v>4767</v>
      </c>
      <c r="E1778" t="s">
        <v>4768</v>
      </c>
      <c r="F1778" s="15">
        <v>-200</v>
      </c>
      <c r="G1778" t="s">
        <v>367</v>
      </c>
      <c r="H1778" t="s">
        <v>478</v>
      </c>
      <c r="I1778" t="s">
        <v>43</v>
      </c>
    </row>
    <row r="1779" spans="1:9" ht="14.25">
      <c r="A1779" s="53">
        <v>42916.606354166666</v>
      </c>
      <c r="B1779" s="15">
        <v>489746</v>
      </c>
      <c r="C1779" t="s">
        <v>4769</v>
      </c>
      <c r="D1779" t="s">
        <v>4770</v>
      </c>
      <c r="E1779" t="s">
        <v>4771</v>
      </c>
      <c r="F1779" s="15">
        <v>-500</v>
      </c>
      <c r="G1779" t="s">
        <v>367</v>
      </c>
      <c r="H1779" t="s">
        <v>448</v>
      </c>
      <c r="I1779" t="s">
        <v>43</v>
      </c>
    </row>
    <row r="1780" spans="1:9" ht="14.25">
      <c r="A1780" s="53">
        <v>42916.607604166667</v>
      </c>
      <c r="B1780" s="15">
        <v>489789</v>
      </c>
      <c r="C1780" t="s">
        <v>245</v>
      </c>
      <c r="D1780" t="s">
        <v>4772</v>
      </c>
      <c r="E1780" t="s">
        <v>4773</v>
      </c>
      <c r="F1780" s="15">
        <v>-595</v>
      </c>
      <c r="G1780" t="s">
        <v>367</v>
      </c>
      <c r="H1780" t="s">
        <v>478</v>
      </c>
      <c r="I1780" t="s">
        <v>73</v>
      </c>
    </row>
    <row r="1781" spans="1:9" ht="14.25">
      <c r="A1781" s="53">
        <v>42916.610983796294</v>
      </c>
      <c r="B1781" s="15">
        <v>489928</v>
      </c>
      <c r="C1781" t="s">
        <v>245</v>
      </c>
      <c r="D1781" t="s">
        <v>4774</v>
      </c>
      <c r="E1781" t="s">
        <v>4775</v>
      </c>
      <c r="F1781" s="15">
        <v>-309</v>
      </c>
      <c r="G1781" t="s">
        <v>367</v>
      </c>
      <c r="H1781" t="s">
        <v>486</v>
      </c>
      <c r="I1781" t="s">
        <v>73</v>
      </c>
    </row>
    <row r="1782" spans="1:9" ht="14.25">
      <c r="A1782" s="53">
        <v>42916.611192129632</v>
      </c>
      <c r="B1782" s="15">
        <v>489938</v>
      </c>
      <c r="C1782" t="s">
        <v>4776</v>
      </c>
      <c r="D1782" t="s">
        <v>4777</v>
      </c>
      <c r="E1782" t="s">
        <v>4778</v>
      </c>
      <c r="F1782" s="15">
        <v>-1488</v>
      </c>
      <c r="G1782" t="s">
        <v>367</v>
      </c>
      <c r="H1782" t="s">
        <v>497</v>
      </c>
      <c r="I1782" t="s">
        <v>43</v>
      </c>
    </row>
    <row r="1783" spans="1:9" ht="14.25">
      <c r="A1783" s="53">
        <v>42916.619317129633</v>
      </c>
      <c r="B1783" s="15">
        <v>490365</v>
      </c>
      <c r="C1783" t="s">
        <v>4779</v>
      </c>
      <c r="D1783" t="s">
        <v>4780</v>
      </c>
      <c r="E1783" t="s">
        <v>4781</v>
      </c>
      <c r="F1783" s="15">
        <v>-330</v>
      </c>
      <c r="G1783" t="s">
        <v>367</v>
      </c>
      <c r="H1783" t="s">
        <v>424</v>
      </c>
      <c r="I1783" t="s">
        <v>43</v>
      </c>
    </row>
    <row r="1784" spans="1:9" ht="14.25">
      <c r="A1784" s="53">
        <v>42916.625763888886</v>
      </c>
      <c r="B1784" s="15">
        <v>490681</v>
      </c>
      <c r="C1784" t="s">
        <v>4782</v>
      </c>
      <c r="D1784" t="s">
        <v>4783</v>
      </c>
      <c r="E1784" t="s">
        <v>4784</v>
      </c>
      <c r="F1784" s="15">
        <v>-421</v>
      </c>
      <c r="G1784" t="s">
        <v>367</v>
      </c>
      <c r="H1784" t="s">
        <v>539</v>
      </c>
      <c r="I1784" t="s">
        <v>43</v>
      </c>
    </row>
    <row r="1785" spans="1:9" ht="14.25">
      <c r="A1785" s="53">
        <v>42916.631747685184</v>
      </c>
      <c r="B1785" s="15">
        <v>490963</v>
      </c>
      <c r="C1785" t="s">
        <v>4785</v>
      </c>
      <c r="D1785" t="s">
        <v>4786</v>
      </c>
      <c r="E1785" t="s">
        <v>4787</v>
      </c>
      <c r="F1785" s="15">
        <v>-85</v>
      </c>
      <c r="G1785" t="s">
        <v>367</v>
      </c>
      <c r="H1785" t="s">
        <v>443</v>
      </c>
      <c r="I1785" t="s">
        <v>43</v>
      </c>
    </row>
    <row r="1786" spans="1:9" ht="14.25">
      <c r="A1786" s="53">
        <v>42916.632256944446</v>
      </c>
      <c r="B1786" s="15">
        <v>490984</v>
      </c>
      <c r="C1786" t="s">
        <v>245</v>
      </c>
      <c r="D1786" t="s">
        <v>2939</v>
      </c>
      <c r="E1786" t="s">
        <v>2940</v>
      </c>
      <c r="F1786" s="15">
        <v>-4873</v>
      </c>
      <c r="G1786" t="s">
        <v>367</v>
      </c>
      <c r="H1786" t="s">
        <v>429</v>
      </c>
      <c r="I1786" t="s">
        <v>73</v>
      </c>
    </row>
    <row r="1787" spans="1:9" ht="14.25">
      <c r="A1787" s="53">
        <v>42916.637430555558</v>
      </c>
      <c r="B1787" s="15">
        <v>491210</v>
      </c>
      <c r="C1787" t="s">
        <v>4788</v>
      </c>
      <c r="D1787" t="s">
        <v>4789</v>
      </c>
      <c r="E1787" t="s">
        <v>4790</v>
      </c>
      <c r="F1787" s="15">
        <v>-600</v>
      </c>
      <c r="G1787" t="s">
        <v>367</v>
      </c>
      <c r="H1787" t="s">
        <v>436</v>
      </c>
      <c r="I1787" t="s">
        <v>43</v>
      </c>
    </row>
    <row r="1788" spans="1:9" ht="14.25">
      <c r="A1788" s="53">
        <v>42916.638090277775</v>
      </c>
      <c r="B1788" s="15">
        <v>491234</v>
      </c>
      <c r="C1788" t="s">
        <v>245</v>
      </c>
      <c r="D1788" t="s">
        <v>4543</v>
      </c>
      <c r="E1788" t="s">
        <v>4544</v>
      </c>
      <c r="F1788" s="15">
        <v>-179</v>
      </c>
      <c r="G1788" t="s">
        <v>367</v>
      </c>
      <c r="H1788" t="s">
        <v>508</v>
      </c>
      <c r="I1788" t="s">
        <v>73</v>
      </c>
    </row>
    <row r="1789" spans="1:9" ht="14.25">
      <c r="A1789" s="53">
        <v>42916.638958333337</v>
      </c>
      <c r="B1789" s="15">
        <v>491263</v>
      </c>
      <c r="C1789" t="s">
        <v>4791</v>
      </c>
      <c r="D1789" t="s">
        <v>4792</v>
      </c>
      <c r="E1789" t="s">
        <v>4793</v>
      </c>
      <c r="F1789" s="15">
        <v>-3200</v>
      </c>
      <c r="G1789" t="s">
        <v>367</v>
      </c>
      <c r="H1789" t="s">
        <v>478</v>
      </c>
      <c r="I1789" t="s">
        <v>43</v>
      </c>
    </row>
    <row r="1790" spans="1:9" ht="14.25">
      <c r="A1790" s="53">
        <v>42916.641030092593</v>
      </c>
      <c r="B1790" s="15">
        <v>491353</v>
      </c>
      <c r="C1790" t="s">
        <v>4794</v>
      </c>
      <c r="D1790" t="s">
        <v>4795</v>
      </c>
      <c r="E1790" t="s">
        <v>4796</v>
      </c>
      <c r="F1790" s="15">
        <v>-500</v>
      </c>
      <c r="G1790" t="s">
        <v>367</v>
      </c>
      <c r="H1790" t="s">
        <v>459</v>
      </c>
      <c r="I1790" t="s">
        <v>43</v>
      </c>
    </row>
    <row r="1791" spans="1:9" ht="14.25">
      <c r="A1791" s="53">
        <v>42916.641226851854</v>
      </c>
      <c r="B1791" s="15">
        <v>491367</v>
      </c>
      <c r="C1791" t="s">
        <v>4797</v>
      </c>
      <c r="D1791" t="s">
        <v>4798</v>
      </c>
      <c r="E1791" t="s">
        <v>4799</v>
      </c>
      <c r="F1791" s="15">
        <v>-1500</v>
      </c>
      <c r="G1791" t="s">
        <v>367</v>
      </c>
      <c r="H1791" t="s">
        <v>429</v>
      </c>
      <c r="I1791" t="s">
        <v>43</v>
      </c>
    </row>
    <row r="1792" spans="1:9" ht="14.25">
      <c r="A1792" s="53">
        <v>42916.645555555559</v>
      </c>
      <c r="B1792" s="15">
        <v>491571</v>
      </c>
      <c r="C1792" t="s">
        <v>4800</v>
      </c>
      <c r="D1792" t="s">
        <v>4801</v>
      </c>
      <c r="E1792" t="s">
        <v>4802</v>
      </c>
      <c r="F1792" s="15">
        <v>-3674</v>
      </c>
      <c r="G1792" t="s">
        <v>367</v>
      </c>
      <c r="H1792" t="s">
        <v>432</v>
      </c>
      <c r="I1792" t="s">
        <v>43</v>
      </c>
    </row>
    <row r="1793" spans="1:9" ht="14.25">
      <c r="A1793" s="53">
        <v>42916.64675925926</v>
      </c>
      <c r="B1793" s="15">
        <v>491618</v>
      </c>
      <c r="C1793" t="s">
        <v>4803</v>
      </c>
      <c r="D1793" t="s">
        <v>4804</v>
      </c>
      <c r="E1793" t="s">
        <v>4805</v>
      </c>
      <c r="F1793" s="15">
        <v>-50</v>
      </c>
      <c r="G1793" t="s">
        <v>367</v>
      </c>
      <c r="H1793" t="s">
        <v>859</v>
      </c>
      <c r="I1793" t="s">
        <v>43</v>
      </c>
    </row>
    <row r="1794" spans="1:9" ht="14.25">
      <c r="A1794" s="53">
        <v>42916.647789351853</v>
      </c>
      <c r="B1794" s="15">
        <v>491670</v>
      </c>
      <c r="C1794" t="s">
        <v>4806</v>
      </c>
      <c r="D1794" t="s">
        <v>4807</v>
      </c>
      <c r="E1794" t="s">
        <v>4808</v>
      </c>
      <c r="F1794" s="15">
        <v>-755</v>
      </c>
      <c r="G1794" t="s">
        <v>367</v>
      </c>
      <c r="H1794" t="s">
        <v>53</v>
      </c>
      <c r="I1794" t="s">
        <v>43</v>
      </c>
    </row>
    <row r="1795" spans="1:9" ht="14.25">
      <c r="A1795" s="53">
        <v>42916.647916666669</v>
      </c>
      <c r="B1795" s="15">
        <v>491674</v>
      </c>
      <c r="C1795" t="s">
        <v>4809</v>
      </c>
      <c r="D1795" t="s">
        <v>4810</v>
      </c>
      <c r="E1795" t="s">
        <v>4811</v>
      </c>
      <c r="F1795" s="15">
        <v>-120</v>
      </c>
      <c r="G1795" t="s">
        <v>367</v>
      </c>
      <c r="H1795" t="s">
        <v>462</v>
      </c>
      <c r="I1795" t="s">
        <v>43</v>
      </c>
    </row>
    <row r="1796" spans="1:9" ht="14.25">
      <c r="A1796" s="53">
        <v>42916.648090277777</v>
      </c>
      <c r="B1796" s="15">
        <v>491683</v>
      </c>
      <c r="C1796" t="s">
        <v>4812</v>
      </c>
      <c r="D1796" t="s">
        <v>4813</v>
      </c>
      <c r="E1796" t="s">
        <v>4814</v>
      </c>
      <c r="F1796" s="15">
        <v>-213</v>
      </c>
      <c r="G1796" t="s">
        <v>367</v>
      </c>
      <c r="H1796" t="s">
        <v>443</v>
      </c>
      <c r="I1796" t="s">
        <v>43</v>
      </c>
    </row>
    <row r="1797" spans="1:9" ht="14.25">
      <c r="A1797" s="53">
        <v>42916.652233796296</v>
      </c>
      <c r="B1797" s="15">
        <v>491875</v>
      </c>
      <c r="C1797" t="s">
        <v>4815</v>
      </c>
      <c r="D1797" t="s">
        <v>4816</v>
      </c>
      <c r="E1797" t="s">
        <v>4817</v>
      </c>
      <c r="F1797" s="15">
        <v>-811</v>
      </c>
      <c r="G1797" t="s">
        <v>367</v>
      </c>
      <c r="H1797" t="s">
        <v>562</v>
      </c>
      <c r="I1797" t="s">
        <v>43</v>
      </c>
    </row>
    <row r="1798" spans="1:9" ht="14.25">
      <c r="A1798" s="53">
        <v>42916.653981481482</v>
      </c>
      <c r="B1798" s="15">
        <v>491947</v>
      </c>
      <c r="C1798" t="s">
        <v>4818</v>
      </c>
      <c r="D1798" t="s">
        <v>4819</v>
      </c>
      <c r="E1798" t="s">
        <v>4820</v>
      </c>
      <c r="F1798" s="15">
        <v>-300</v>
      </c>
      <c r="G1798" t="s">
        <v>367</v>
      </c>
      <c r="H1798" t="s">
        <v>508</v>
      </c>
      <c r="I1798" t="s">
        <v>43</v>
      </c>
    </row>
    <row r="1799" spans="1:9" ht="14.25">
      <c r="A1799" s="53">
        <v>42916.664375</v>
      </c>
      <c r="B1799" s="15">
        <v>492380</v>
      </c>
      <c r="C1799" t="s">
        <v>4821</v>
      </c>
      <c r="D1799" t="s">
        <v>4822</v>
      </c>
      <c r="E1799" t="s">
        <v>4823</v>
      </c>
      <c r="F1799" s="15">
        <v>-96</v>
      </c>
      <c r="G1799" t="s">
        <v>367</v>
      </c>
      <c r="H1799" t="s">
        <v>776</v>
      </c>
      <c r="I1799" t="s">
        <v>43</v>
      </c>
    </row>
    <row r="1800" spans="1:9" ht="14.25">
      <c r="A1800" s="53">
        <v>42916.668171296296</v>
      </c>
      <c r="B1800" s="15">
        <v>492555</v>
      </c>
      <c r="C1800" t="s">
        <v>245</v>
      </c>
      <c r="D1800" t="s">
        <v>4824</v>
      </c>
      <c r="E1800" t="s">
        <v>4825</v>
      </c>
      <c r="F1800" s="15">
        <v>-490</v>
      </c>
      <c r="G1800" t="s">
        <v>367</v>
      </c>
      <c r="H1800" t="s">
        <v>459</v>
      </c>
      <c r="I1800" t="s">
        <v>73</v>
      </c>
    </row>
    <row r="1801" spans="1:9" ht="14.25">
      <c r="A1801" s="53">
        <v>42916.668414351851</v>
      </c>
      <c r="B1801" s="15">
        <v>492562</v>
      </c>
      <c r="C1801" t="s">
        <v>4826</v>
      </c>
      <c r="D1801" t="s">
        <v>4827</v>
      </c>
      <c r="E1801" t="s">
        <v>4828</v>
      </c>
      <c r="F1801" s="15">
        <v>-159</v>
      </c>
      <c r="G1801" t="s">
        <v>367</v>
      </c>
      <c r="H1801" t="s">
        <v>422</v>
      </c>
      <c r="I1801" t="s">
        <v>43</v>
      </c>
    </row>
    <row r="1802" spans="1:9" ht="14.25">
      <c r="A1802" s="53">
        <v>42916.669988425929</v>
      </c>
      <c r="B1802" s="15">
        <v>492628</v>
      </c>
      <c r="C1802" t="s">
        <v>4829</v>
      </c>
      <c r="D1802" t="s">
        <v>4830</v>
      </c>
      <c r="E1802" t="s">
        <v>4831</v>
      </c>
      <c r="F1802" s="15">
        <v>-92</v>
      </c>
      <c r="G1802" t="s">
        <v>367</v>
      </c>
      <c r="H1802" t="s">
        <v>436</v>
      </c>
      <c r="I1802" t="s">
        <v>43</v>
      </c>
    </row>
    <row r="1803" spans="1:9" ht="14.25">
      <c r="A1803" s="53">
        <v>42916.671157407407</v>
      </c>
      <c r="B1803" s="15">
        <v>492656</v>
      </c>
      <c r="C1803" t="s">
        <v>4832</v>
      </c>
      <c r="D1803" t="s">
        <v>4833</v>
      </c>
      <c r="E1803" t="s">
        <v>4834</v>
      </c>
      <c r="F1803" s="15">
        <v>-16</v>
      </c>
      <c r="G1803" t="s">
        <v>367</v>
      </c>
      <c r="H1803" t="s">
        <v>776</v>
      </c>
      <c r="I1803" t="s">
        <v>43</v>
      </c>
    </row>
    <row r="1804" spans="1:9" ht="14.25">
      <c r="A1804" s="53">
        <v>42916.673854166664</v>
      </c>
      <c r="B1804" s="15">
        <v>492748</v>
      </c>
      <c r="C1804" t="s">
        <v>245</v>
      </c>
      <c r="D1804" t="s">
        <v>4835</v>
      </c>
      <c r="E1804" t="s">
        <v>4836</v>
      </c>
      <c r="F1804" s="15">
        <v>-1000</v>
      </c>
      <c r="G1804" t="s">
        <v>367</v>
      </c>
      <c r="H1804" t="s">
        <v>504</v>
      </c>
      <c r="I1804" t="s">
        <v>73</v>
      </c>
    </row>
    <row r="1805" spans="1:9" ht="14.25">
      <c r="A1805" s="53">
        <v>42916.675497685188</v>
      </c>
      <c r="B1805" s="15">
        <v>492808</v>
      </c>
      <c r="C1805" t="s">
        <v>4837</v>
      </c>
      <c r="D1805" t="s">
        <v>4838</v>
      </c>
      <c r="E1805" t="s">
        <v>4839</v>
      </c>
      <c r="F1805" s="15">
        <v>-43</v>
      </c>
      <c r="G1805" t="s">
        <v>367</v>
      </c>
      <c r="H1805" t="s">
        <v>70</v>
      </c>
      <c r="I1805" t="s">
        <v>43</v>
      </c>
    </row>
    <row r="1806" spans="1:9" ht="14.25">
      <c r="A1806" s="53">
        <v>42916.675902777781</v>
      </c>
      <c r="B1806" s="15">
        <v>492833</v>
      </c>
      <c r="C1806" t="s">
        <v>245</v>
      </c>
      <c r="D1806" t="s">
        <v>4840</v>
      </c>
      <c r="E1806" t="s">
        <v>4841</v>
      </c>
      <c r="F1806" s="15">
        <v>-484</v>
      </c>
      <c r="G1806" t="s">
        <v>367</v>
      </c>
      <c r="H1806" t="s">
        <v>462</v>
      </c>
      <c r="I1806" t="s">
        <v>73</v>
      </c>
    </row>
    <row r="1807" spans="1:9" ht="14.25">
      <c r="A1807" s="53">
        <v>42916.676724537036</v>
      </c>
      <c r="B1807" s="15">
        <v>492875</v>
      </c>
      <c r="C1807" t="s">
        <v>4842</v>
      </c>
      <c r="D1807" t="s">
        <v>4843</v>
      </c>
      <c r="E1807" t="s">
        <v>4844</v>
      </c>
      <c r="F1807" s="15">
        <v>-450</v>
      </c>
      <c r="G1807" t="s">
        <v>367</v>
      </c>
      <c r="H1807" t="s">
        <v>576</v>
      </c>
      <c r="I1807" t="s">
        <v>43</v>
      </c>
    </row>
    <row r="1808" spans="1:9" ht="14.25">
      <c r="A1808" s="53">
        <v>42916.681759259256</v>
      </c>
      <c r="B1808" s="15">
        <v>493060</v>
      </c>
      <c r="C1808" t="s">
        <v>4845</v>
      </c>
      <c r="D1808" t="s">
        <v>4846</v>
      </c>
      <c r="E1808" t="s">
        <v>4847</v>
      </c>
      <c r="F1808" s="15">
        <v>-100</v>
      </c>
      <c r="G1808" t="s">
        <v>367</v>
      </c>
      <c r="H1808" t="s">
        <v>490</v>
      </c>
      <c r="I1808" t="s">
        <v>43</v>
      </c>
    </row>
    <row r="1809" spans="1:9" ht="14.25">
      <c r="A1809" s="53">
        <v>42916.69059027778</v>
      </c>
      <c r="B1809" s="15">
        <v>493410</v>
      </c>
      <c r="C1809" t="s">
        <v>4848</v>
      </c>
      <c r="D1809" t="s">
        <v>4849</v>
      </c>
      <c r="E1809" t="s">
        <v>4850</v>
      </c>
      <c r="F1809" s="15">
        <v>-500</v>
      </c>
      <c r="G1809" t="s">
        <v>367</v>
      </c>
      <c r="H1809" t="s">
        <v>486</v>
      </c>
      <c r="I1809" t="s">
        <v>43</v>
      </c>
    </row>
    <row r="1810" spans="1:9" ht="14.25">
      <c r="A1810" s="53">
        <v>42916.72320601852</v>
      </c>
      <c r="B1810" s="15">
        <v>494148</v>
      </c>
      <c r="C1810" t="s">
        <v>4851</v>
      </c>
      <c r="D1810" t="s">
        <v>4852</v>
      </c>
      <c r="E1810" t="s">
        <v>4853</v>
      </c>
      <c r="F1810" s="15">
        <v>-600</v>
      </c>
      <c r="G1810" t="s">
        <v>367</v>
      </c>
      <c r="H1810" t="s">
        <v>443</v>
      </c>
      <c r="I1810" t="s">
        <v>43</v>
      </c>
    </row>
    <row r="1811" spans="1:9" ht="14.25">
      <c r="A1811" s="53">
        <v>42916.765081018515</v>
      </c>
      <c r="B1811" s="15">
        <v>494442</v>
      </c>
      <c r="C1811" t="s">
        <v>4854</v>
      </c>
      <c r="D1811" t="s">
        <v>4855</v>
      </c>
      <c r="E1811" t="s">
        <v>4856</v>
      </c>
      <c r="F1811" s="15">
        <v>-400</v>
      </c>
      <c r="G1811" t="s">
        <v>367</v>
      </c>
      <c r="H1811" t="s">
        <v>422</v>
      </c>
      <c r="I1811" t="s">
        <v>43</v>
      </c>
    </row>
    <row r="1812" spans="1:9" ht="14.25">
      <c r="A1812" s="53">
        <v>42916.779409722221</v>
      </c>
      <c r="B1812" s="15">
        <v>494481</v>
      </c>
      <c r="C1812" t="s">
        <v>4857</v>
      </c>
      <c r="D1812" t="s">
        <v>4858</v>
      </c>
      <c r="E1812" t="s">
        <v>4859</v>
      </c>
      <c r="F1812" s="15">
        <v>-542</v>
      </c>
      <c r="G1812" t="s">
        <v>367</v>
      </c>
      <c r="H1812" t="s">
        <v>458</v>
      </c>
      <c r="I1812" t="s">
        <v>43</v>
      </c>
    </row>
    <row r="1813" spans="1:9" ht="14.25">
      <c r="A1813" s="53">
        <v>42916.781550925924</v>
      </c>
      <c r="B1813" s="15">
        <v>494485</v>
      </c>
      <c r="C1813" t="s">
        <v>4860</v>
      </c>
      <c r="D1813" t="s">
        <v>4861</v>
      </c>
      <c r="E1813" t="s">
        <v>4862</v>
      </c>
      <c r="F1813" s="15">
        <v>-34</v>
      </c>
      <c r="G1813" t="s">
        <v>367</v>
      </c>
      <c r="H1813" t="s">
        <v>458</v>
      </c>
      <c r="I1813" t="s">
        <v>43</v>
      </c>
    </row>
    <row r="1814" spans="1:9" ht="14.25">
      <c r="A1814" s="53">
        <v>42916.817106481481</v>
      </c>
      <c r="B1814" s="15">
        <v>494571</v>
      </c>
      <c r="C1814" t="s">
        <v>4863</v>
      </c>
      <c r="D1814" t="s">
        <v>4864</v>
      </c>
      <c r="E1814" t="s">
        <v>4865</v>
      </c>
      <c r="F1814" s="15">
        <v>-1000</v>
      </c>
      <c r="G1814" t="s">
        <v>367</v>
      </c>
      <c r="H1814" t="s">
        <v>486</v>
      </c>
      <c r="I1814" t="s">
        <v>43</v>
      </c>
    </row>
    <row r="1815" spans="1:9" ht="14.25">
      <c r="A1815" s="53">
        <v>42916.850729166668</v>
      </c>
      <c r="B1815" s="15">
        <v>494623</v>
      </c>
      <c r="C1815" t="s">
        <v>4866</v>
      </c>
      <c r="D1815" t="s">
        <v>4867</v>
      </c>
      <c r="E1815" t="s">
        <v>4868</v>
      </c>
      <c r="F1815" s="15">
        <v>-5000</v>
      </c>
      <c r="G1815" t="s">
        <v>367</v>
      </c>
      <c r="H1815" t="s">
        <v>443</v>
      </c>
      <c r="I1815" t="s">
        <v>43</v>
      </c>
    </row>
    <row r="1816" spans="1:9" ht="14.25">
      <c r="A1816" s="53">
        <v>42916.904479166667</v>
      </c>
      <c r="B1816" s="15">
        <v>494723</v>
      </c>
      <c r="C1816" t="s">
        <v>4869</v>
      </c>
      <c r="D1816" t="s">
        <v>4870</v>
      </c>
      <c r="E1816" t="s">
        <v>4871</v>
      </c>
      <c r="F1816" s="15">
        <v>-200</v>
      </c>
      <c r="G1816" t="s">
        <v>367</v>
      </c>
      <c r="H1816" t="s">
        <v>478</v>
      </c>
      <c r="I1816" t="s">
        <v>43</v>
      </c>
    </row>
    <row r="1817" spans="1:9" ht="14.25">
      <c r="A1817" s="53">
        <v>42916.915925925925</v>
      </c>
      <c r="B1817" s="15">
        <v>494746</v>
      </c>
      <c r="C1817" t="s">
        <v>245</v>
      </c>
      <c r="D1817" t="s">
        <v>4296</v>
      </c>
      <c r="E1817" t="s">
        <v>4297</v>
      </c>
      <c r="F1817" s="15">
        <v>-922</v>
      </c>
      <c r="G1817" t="s">
        <v>367</v>
      </c>
      <c r="H1817" t="s">
        <v>653</v>
      </c>
      <c r="I1817" t="s">
        <v>73</v>
      </c>
    </row>
    <row r="1818" spans="1:9" ht="14.25">
      <c r="A1818" s="53">
        <v>42916.91678240741</v>
      </c>
      <c r="B1818" s="15">
        <v>494749</v>
      </c>
      <c r="C1818" t="s">
        <v>245</v>
      </c>
      <c r="D1818" t="s">
        <v>4296</v>
      </c>
      <c r="E1818" t="s">
        <v>4297</v>
      </c>
      <c r="F1818" s="15">
        <v>-70</v>
      </c>
      <c r="G1818" t="s">
        <v>367</v>
      </c>
      <c r="H1818" t="s">
        <v>653</v>
      </c>
      <c r="I1818" t="s">
        <v>73</v>
      </c>
    </row>
    <row r="1819" spans="1:9" ht="14.25">
      <c r="A1819" s="53">
        <v>42916.966423611113</v>
      </c>
      <c r="B1819" s="15">
        <v>494848</v>
      </c>
      <c r="C1819" t="s">
        <v>4872</v>
      </c>
      <c r="D1819" t="s">
        <v>4873</v>
      </c>
      <c r="E1819" t="s">
        <v>4874</v>
      </c>
      <c r="F1819" s="15">
        <v>-24</v>
      </c>
      <c r="G1819" t="s">
        <v>367</v>
      </c>
      <c r="H1819" t="s">
        <v>436</v>
      </c>
      <c r="I1819" t="s">
        <v>43</v>
      </c>
    </row>
    <row r="1820" spans="1:9" ht="14.25">
      <c r="A1820" s="53">
        <v>42916.988657407404</v>
      </c>
      <c r="B1820" s="15">
        <v>494871</v>
      </c>
      <c r="C1820" t="s">
        <v>4875</v>
      </c>
      <c r="D1820" t="s">
        <v>4876</v>
      </c>
      <c r="E1820" t="s">
        <v>4877</v>
      </c>
      <c r="F1820" s="15">
        <v>-1126</v>
      </c>
      <c r="G1820" t="s">
        <v>367</v>
      </c>
      <c r="H1820" t="s">
        <v>576</v>
      </c>
      <c r="I1820" t="s">
        <v>43</v>
      </c>
    </row>
  </sheetData>
  <autoFilter ref="A1:K1350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65"/>
  <sheetViews>
    <sheetView zoomScale="85" zoomScaleNormal="85" workbookViewId="0">
      <selection activeCell="G1" sqref="G1:G1048576"/>
    </sheetView>
  </sheetViews>
  <sheetFormatPr defaultRowHeight="13.5"/>
  <cols>
    <col min="1" max="1" width="17.25" bestFit="1" customWidth="1"/>
    <col min="4" max="4" width="14.875" customWidth="1"/>
    <col min="6" max="6" width="18.5" customWidth="1"/>
    <col min="7" max="7" width="11.5" customWidth="1"/>
    <col min="9" max="9" width="8.5" customWidth="1"/>
    <col min="10" max="10" width="7.875" customWidth="1"/>
    <col min="11" max="11" width="7.25" bestFit="1" customWidth="1"/>
    <col min="12" max="12" width="17.25" bestFit="1" customWidth="1"/>
    <col min="13" max="13" width="8.125" customWidth="1"/>
    <col min="14" max="14" width="20.375" style="17" customWidth="1"/>
  </cols>
  <sheetData>
    <row r="1" spans="1:16">
      <c r="A1" t="s">
        <v>23</v>
      </c>
      <c r="B1" t="s">
        <v>24</v>
      </c>
      <c r="C1" t="s">
        <v>25</v>
      </c>
      <c r="D1" t="s">
        <v>29</v>
      </c>
      <c r="E1" t="s">
        <v>416</v>
      </c>
      <c r="F1" t="s">
        <v>418</v>
      </c>
      <c r="G1" t="s">
        <v>26</v>
      </c>
      <c r="H1" t="s">
        <v>27</v>
      </c>
      <c r="I1" t="s">
        <v>28</v>
      </c>
      <c r="J1" t="s">
        <v>41</v>
      </c>
      <c r="K1" t="s">
        <v>41</v>
      </c>
      <c r="L1" t="s">
        <v>23</v>
      </c>
      <c r="M1" s="19" t="s">
        <v>419</v>
      </c>
      <c r="N1" s="55" t="s">
        <v>420</v>
      </c>
      <c r="O1" s="19" t="s">
        <v>13729</v>
      </c>
      <c r="P1" s="19" t="s">
        <v>13730</v>
      </c>
    </row>
    <row r="2" spans="1:16" ht="14.25" hidden="1">
      <c r="A2" s="53">
        <v>42890.033958333333</v>
      </c>
      <c r="B2" t="s">
        <v>285</v>
      </c>
      <c r="C2" t="s">
        <v>286</v>
      </c>
      <c r="D2" s="15">
        <v>15179</v>
      </c>
      <c r="E2" s="15">
        <v>15099</v>
      </c>
      <c r="F2" t="s">
        <v>357</v>
      </c>
      <c r="G2" s="15">
        <v>1</v>
      </c>
      <c r="H2" t="s">
        <v>367</v>
      </c>
      <c r="I2" t="s">
        <v>422</v>
      </c>
      <c r="J2" t="s">
        <v>73</v>
      </c>
      <c r="K2" t="s">
        <v>73</v>
      </c>
      <c r="L2" s="53">
        <v>42890.033958333333</v>
      </c>
      <c r="M2" t="str">
        <f>VLOOKUP(E2,自助退!B:K,9,FALSE)</f>
        <v>9</v>
      </c>
      <c r="N2" s="17">
        <f>VLOOKUP(E2,自助退!B:U,20,FALSE)</f>
        <v>42889.984097222223</v>
      </c>
      <c r="O2" t="e">
        <f>VLOOKUP(E2,自助退!B:S,18,FALSE)</f>
        <v>#N/A</v>
      </c>
      <c r="P2" t="e">
        <f>VLOOKUP(E2,自助退!B:T,19,FALSE)</f>
        <v>#N/A</v>
      </c>
    </row>
    <row r="3" spans="1:16" ht="14.25" hidden="1">
      <c r="A3" s="53">
        <v>42892.486793981479</v>
      </c>
      <c r="B3" t="s">
        <v>453</v>
      </c>
      <c r="C3" t="s">
        <v>454</v>
      </c>
      <c r="D3" s="15">
        <v>54471</v>
      </c>
      <c r="E3" s="15">
        <v>46533</v>
      </c>
      <c r="F3" t="s">
        <v>4878</v>
      </c>
      <c r="G3" s="15">
        <v>716</v>
      </c>
      <c r="H3" t="s">
        <v>367</v>
      </c>
      <c r="I3" t="s">
        <v>455</v>
      </c>
      <c r="J3" t="s">
        <v>73</v>
      </c>
      <c r="K3" t="s">
        <v>73</v>
      </c>
      <c r="L3" s="53">
        <v>42892.486793981479</v>
      </c>
      <c r="M3" t="str">
        <f>VLOOKUP(E3,自助退!B:K,9,FALSE)</f>
        <v>9</v>
      </c>
      <c r="N3" s="17">
        <f>VLOOKUP(E3,自助退!B:U,20,FALSE)</f>
        <v>42892.380694444444</v>
      </c>
      <c r="O3" t="e">
        <f>VLOOKUP(E3,自助退!B:S,18,FALSE)</f>
        <v>#N/A</v>
      </c>
      <c r="P3" t="e">
        <f>VLOOKUP(E3,自助退!B:T,19,FALSE)</f>
        <v>#N/A</v>
      </c>
    </row>
    <row r="4" spans="1:16" ht="14.25" hidden="1">
      <c r="A4" s="53">
        <v>42892.844108796293</v>
      </c>
      <c r="B4" t="s">
        <v>430</v>
      </c>
      <c r="C4" t="s">
        <v>431</v>
      </c>
      <c r="D4" s="15">
        <v>64030</v>
      </c>
      <c r="E4" s="15">
        <v>33169</v>
      </c>
      <c r="F4" t="s">
        <v>4879</v>
      </c>
      <c r="G4" s="15">
        <v>496</v>
      </c>
      <c r="H4" t="s">
        <v>367</v>
      </c>
      <c r="I4" t="s">
        <v>432</v>
      </c>
      <c r="J4" t="s">
        <v>73</v>
      </c>
      <c r="K4" t="s">
        <v>73</v>
      </c>
      <c r="L4" s="53">
        <v>42892.844108796293</v>
      </c>
      <c r="M4" t="str">
        <f>VLOOKUP(E4,自助退!B:K,9,FALSE)</f>
        <v>9</v>
      </c>
      <c r="N4" s="17">
        <f>VLOOKUP(E4,自助退!B:U,20,FALSE)</f>
        <v>42891.553888888891</v>
      </c>
      <c r="O4" t="e">
        <f>VLOOKUP(E4,自助退!B:S,18,FALSE)</f>
        <v>#N/A</v>
      </c>
      <c r="P4" t="e">
        <f>VLOOKUP(E4,自助退!B:T,19,FALSE)</f>
        <v>#N/A</v>
      </c>
    </row>
    <row r="5" spans="1:16" ht="14.25" hidden="1">
      <c r="A5" s="53">
        <v>42892.84946759259</v>
      </c>
      <c r="B5" t="s">
        <v>456</v>
      </c>
      <c r="C5" t="s">
        <v>457</v>
      </c>
      <c r="D5" s="15">
        <v>64047</v>
      </c>
      <c r="E5" s="15">
        <v>46812</v>
      </c>
      <c r="F5" t="s">
        <v>4880</v>
      </c>
      <c r="G5" s="15">
        <v>1000</v>
      </c>
      <c r="H5" t="s">
        <v>367</v>
      </c>
      <c r="I5" t="s">
        <v>458</v>
      </c>
      <c r="J5" t="s">
        <v>73</v>
      </c>
      <c r="K5" t="s">
        <v>73</v>
      </c>
      <c r="L5" s="53">
        <v>42892.84946759259</v>
      </c>
      <c r="M5" t="str">
        <f>VLOOKUP(E5,自助退!B:K,9,FALSE)</f>
        <v>9</v>
      </c>
      <c r="N5" s="17">
        <f>VLOOKUP(E5,自助退!B:U,20,FALSE)</f>
        <v>42892.384201388886</v>
      </c>
      <c r="O5" t="e">
        <f>VLOOKUP(E5,自助退!B:S,18,FALSE)</f>
        <v>#N/A</v>
      </c>
      <c r="P5" t="e">
        <f>VLOOKUP(E5,自助退!B:T,19,FALSE)</f>
        <v>#N/A</v>
      </c>
    </row>
    <row r="6" spans="1:16" ht="14.25" hidden="1">
      <c r="A6" s="53">
        <v>42892.943379629629</v>
      </c>
      <c r="B6" t="s">
        <v>456</v>
      </c>
      <c r="C6" t="s">
        <v>457</v>
      </c>
      <c r="D6" s="15">
        <v>64267</v>
      </c>
      <c r="E6" s="15">
        <v>48447</v>
      </c>
      <c r="F6" t="s">
        <v>4880</v>
      </c>
      <c r="G6" s="15">
        <v>1183</v>
      </c>
      <c r="H6" t="s">
        <v>367</v>
      </c>
      <c r="I6" t="s">
        <v>459</v>
      </c>
      <c r="J6" t="s">
        <v>73</v>
      </c>
      <c r="K6" t="s">
        <v>73</v>
      </c>
      <c r="L6" s="53">
        <v>42892.943379629629</v>
      </c>
      <c r="M6" t="str">
        <f>VLOOKUP(E6,自助退!B:K,9,FALSE)</f>
        <v>9</v>
      </c>
      <c r="N6" s="17">
        <f>VLOOKUP(E6,自助退!B:U,20,FALSE)</f>
        <v>42892.404456018521</v>
      </c>
      <c r="O6" t="e">
        <f>VLOOKUP(E6,自助退!B:S,18,FALSE)</f>
        <v>#N/A</v>
      </c>
      <c r="P6" t="e">
        <f>VLOOKUP(E6,自助退!B:T,19,FALSE)</f>
        <v>#N/A</v>
      </c>
    </row>
    <row r="7" spans="1:16" ht="14.25" hidden="1">
      <c r="A7" s="53">
        <v>42892.956921296296</v>
      </c>
      <c r="B7" t="s">
        <v>460</v>
      </c>
      <c r="C7" t="s">
        <v>461</v>
      </c>
      <c r="D7" s="15">
        <v>64293</v>
      </c>
      <c r="E7" s="15">
        <v>50473</v>
      </c>
      <c r="F7" t="s">
        <v>4881</v>
      </c>
      <c r="G7" s="15">
        <v>1996</v>
      </c>
      <c r="H7" t="s">
        <v>367</v>
      </c>
      <c r="I7" t="s">
        <v>462</v>
      </c>
      <c r="J7" t="s">
        <v>73</v>
      </c>
      <c r="K7" t="s">
        <v>73</v>
      </c>
      <c r="L7" s="53">
        <v>42892.956921296296</v>
      </c>
      <c r="M7" t="str">
        <f>VLOOKUP(E7,自助退!B:K,9,FALSE)</f>
        <v>9</v>
      </c>
      <c r="N7" s="17">
        <f>VLOOKUP(E7,自助退!B:U,20,FALSE)</f>
        <v>42892.430127314816</v>
      </c>
      <c r="O7" t="e">
        <f>VLOOKUP(E7,自助退!B:S,18,FALSE)</f>
        <v>#N/A</v>
      </c>
      <c r="P7" t="e">
        <f>VLOOKUP(E7,自助退!B:T,19,FALSE)</f>
        <v>#N/A</v>
      </c>
    </row>
    <row r="8" spans="1:16" ht="14.25" hidden="1">
      <c r="A8" s="53">
        <v>42892.959699074076</v>
      </c>
      <c r="B8" t="s">
        <v>476</v>
      </c>
      <c r="C8" t="s">
        <v>477</v>
      </c>
      <c r="D8" s="15">
        <v>64299</v>
      </c>
      <c r="E8" s="15">
        <v>52388</v>
      </c>
      <c r="F8" t="s">
        <v>4882</v>
      </c>
      <c r="G8" s="15">
        <v>1000</v>
      </c>
      <c r="H8" t="s">
        <v>367</v>
      </c>
      <c r="I8" t="s">
        <v>478</v>
      </c>
      <c r="J8" t="s">
        <v>73</v>
      </c>
      <c r="K8" t="s">
        <v>73</v>
      </c>
      <c r="L8" s="53">
        <v>42892.959699074076</v>
      </c>
      <c r="M8" t="str">
        <f>VLOOKUP(E8,自助退!B:K,9,FALSE)</f>
        <v>9</v>
      </c>
      <c r="N8" s="17">
        <f>VLOOKUP(E8,自助退!B:U,20,FALSE)</f>
        <v>42892.454444444447</v>
      </c>
      <c r="O8" t="e">
        <f>VLOOKUP(E8,自助退!B:S,18,FALSE)</f>
        <v>#N/A</v>
      </c>
      <c r="P8" t="e">
        <f>VLOOKUP(E8,自助退!B:T,19,FALSE)</f>
        <v>#N/A</v>
      </c>
    </row>
    <row r="9" spans="1:16" ht="14.25" hidden="1">
      <c r="A9" s="53">
        <v>42892.961192129631</v>
      </c>
      <c r="B9" t="s">
        <v>290</v>
      </c>
      <c r="C9" t="s">
        <v>291</v>
      </c>
      <c r="D9" s="15">
        <v>64300</v>
      </c>
      <c r="E9" s="15">
        <v>55502</v>
      </c>
      <c r="F9" t="s">
        <v>361</v>
      </c>
      <c r="G9" s="15">
        <v>4000</v>
      </c>
      <c r="H9" t="s">
        <v>367</v>
      </c>
      <c r="I9" t="s">
        <v>497</v>
      </c>
      <c r="J9" t="s">
        <v>73</v>
      </c>
      <c r="K9" t="s">
        <v>73</v>
      </c>
      <c r="L9" s="53">
        <v>42892.961192129631</v>
      </c>
      <c r="M9" t="str">
        <f>VLOOKUP(E9,自助退!B:K,9,FALSE)</f>
        <v>9</v>
      </c>
      <c r="N9" s="17">
        <f>VLOOKUP(E9,自助退!B:U,20,FALSE)</f>
        <v>42892.51017361111</v>
      </c>
      <c r="O9" t="e">
        <f>VLOOKUP(E9,自助退!B:S,18,FALSE)</f>
        <v>#N/A</v>
      </c>
      <c r="P9" t="e">
        <f>VLOOKUP(E9,自助退!B:T,19,FALSE)</f>
        <v>#N/A</v>
      </c>
    </row>
    <row r="10" spans="1:16" ht="14.25" hidden="1">
      <c r="A10" s="53">
        <v>42892.962268518517</v>
      </c>
      <c r="B10" t="s">
        <v>518</v>
      </c>
      <c r="C10" t="s">
        <v>519</v>
      </c>
      <c r="D10" s="15">
        <v>64301</v>
      </c>
      <c r="E10" s="15">
        <v>57843</v>
      </c>
      <c r="F10" t="s">
        <v>4883</v>
      </c>
      <c r="G10" s="15">
        <v>400</v>
      </c>
      <c r="H10" t="s">
        <v>367</v>
      </c>
      <c r="I10" t="s">
        <v>432</v>
      </c>
      <c r="J10" t="s">
        <v>73</v>
      </c>
      <c r="K10" t="s">
        <v>73</v>
      </c>
      <c r="L10" s="53">
        <v>42892.962268518517</v>
      </c>
      <c r="M10" t="str">
        <f>VLOOKUP(E10,自助退!B:K,9,FALSE)</f>
        <v>9</v>
      </c>
      <c r="N10" s="17">
        <f>VLOOKUP(E10,自助退!B:U,20,FALSE)</f>
        <v>42892.613159722219</v>
      </c>
      <c r="O10" t="e">
        <f>VLOOKUP(E10,自助退!B:S,18,FALSE)</f>
        <v>#N/A</v>
      </c>
      <c r="P10" t="e">
        <f>VLOOKUP(E10,自助退!B:T,19,FALSE)</f>
        <v>#N/A</v>
      </c>
    </row>
    <row r="11" spans="1:16" ht="14.25" hidden="1">
      <c r="A11" s="53">
        <v>42892.963518518518</v>
      </c>
      <c r="B11" t="s">
        <v>540</v>
      </c>
      <c r="C11" t="s">
        <v>541</v>
      </c>
      <c r="D11" s="15">
        <v>64302</v>
      </c>
      <c r="E11" s="15">
        <v>61628</v>
      </c>
      <c r="F11" t="s">
        <v>4884</v>
      </c>
      <c r="G11" s="15">
        <v>196</v>
      </c>
      <c r="H11" t="s">
        <v>367</v>
      </c>
      <c r="I11" t="s">
        <v>432</v>
      </c>
      <c r="J11" t="s">
        <v>73</v>
      </c>
      <c r="K11" t="s">
        <v>73</v>
      </c>
      <c r="L11" s="53">
        <v>42892.963518518518</v>
      </c>
      <c r="M11" t="str">
        <f>VLOOKUP(E11,自助退!B:K,9,FALSE)</f>
        <v>9</v>
      </c>
      <c r="N11" s="17">
        <f>VLOOKUP(E11,自助退!B:U,20,FALSE)</f>
        <v>42892.682037037041</v>
      </c>
      <c r="O11" t="e">
        <f>VLOOKUP(E11,自助退!B:S,18,FALSE)</f>
        <v>#N/A</v>
      </c>
      <c r="P11" t="e">
        <f>VLOOKUP(E11,自助退!B:T,19,FALSE)</f>
        <v>#N/A</v>
      </c>
    </row>
    <row r="12" spans="1:16" ht="14.25" hidden="1">
      <c r="A12" s="53">
        <v>42893.498668981483</v>
      </c>
      <c r="B12" t="s">
        <v>592</v>
      </c>
      <c r="C12" t="s">
        <v>593</v>
      </c>
      <c r="D12" s="15">
        <v>76377</v>
      </c>
      <c r="E12" s="15">
        <v>71510</v>
      </c>
      <c r="F12" t="s">
        <v>4885</v>
      </c>
      <c r="G12" s="15">
        <v>100</v>
      </c>
      <c r="H12" t="s">
        <v>367</v>
      </c>
      <c r="I12" t="s">
        <v>443</v>
      </c>
      <c r="J12" t="s">
        <v>73</v>
      </c>
      <c r="K12" t="s">
        <v>73</v>
      </c>
      <c r="L12" s="53">
        <v>42893.498668981483</v>
      </c>
      <c r="M12" t="str">
        <f>VLOOKUP(E12,自助退!B:K,9,FALSE)</f>
        <v>9</v>
      </c>
      <c r="N12" s="17">
        <f>VLOOKUP(E12,自助退!B:U,20,FALSE)</f>
        <v>42893.420185185183</v>
      </c>
      <c r="O12" t="e">
        <f>VLOOKUP(E12,自助退!B:S,18,FALSE)</f>
        <v>#N/A</v>
      </c>
      <c r="P12" t="e">
        <f>VLOOKUP(E12,自助退!B:T,19,FALSE)</f>
        <v>#N/A</v>
      </c>
    </row>
    <row r="13" spans="1:16" ht="14.25" hidden="1">
      <c r="A13" s="53">
        <v>42894.042430555557</v>
      </c>
      <c r="B13" t="s">
        <v>604</v>
      </c>
      <c r="C13" t="s">
        <v>605</v>
      </c>
      <c r="D13" s="15">
        <v>85541</v>
      </c>
      <c r="E13" s="15">
        <v>73154</v>
      </c>
      <c r="F13" t="s">
        <v>4886</v>
      </c>
      <c r="G13" s="15">
        <v>1000</v>
      </c>
      <c r="H13" t="s">
        <v>367</v>
      </c>
      <c r="I13" t="s">
        <v>459</v>
      </c>
      <c r="J13" t="s">
        <v>73</v>
      </c>
      <c r="K13" t="s">
        <v>73</v>
      </c>
      <c r="L13" s="53">
        <v>42894.042430555557</v>
      </c>
      <c r="M13" t="str">
        <f>VLOOKUP(E13,自助退!B:K,9,FALSE)</f>
        <v>9</v>
      </c>
      <c r="N13" s="17">
        <f>VLOOKUP(E13,自助退!B:U,20,FALSE)</f>
        <v>42893.441724537035</v>
      </c>
      <c r="O13" t="e">
        <f>VLOOKUP(E13,自助退!B:S,18,FALSE)</f>
        <v>#N/A</v>
      </c>
      <c r="P13" t="e">
        <f>VLOOKUP(E13,自助退!B:T,19,FALSE)</f>
        <v>#N/A</v>
      </c>
    </row>
    <row r="14" spans="1:16" ht="14.25" hidden="1">
      <c r="A14" s="53">
        <v>42894.043171296296</v>
      </c>
      <c r="B14" t="s">
        <v>648</v>
      </c>
      <c r="C14" t="s">
        <v>649</v>
      </c>
      <c r="D14" s="15">
        <v>85547</v>
      </c>
      <c r="E14" s="15">
        <v>78643</v>
      </c>
      <c r="F14" t="s">
        <v>4887</v>
      </c>
      <c r="G14" s="15">
        <v>60</v>
      </c>
      <c r="H14" t="s">
        <v>367</v>
      </c>
      <c r="I14" t="s">
        <v>478</v>
      </c>
      <c r="J14" t="s">
        <v>73</v>
      </c>
      <c r="K14" t="s">
        <v>73</v>
      </c>
      <c r="L14" s="53">
        <v>42894.043171296296</v>
      </c>
      <c r="M14" t="str">
        <f>VLOOKUP(E14,自助退!B:K,9,FALSE)</f>
        <v>9</v>
      </c>
      <c r="N14" s="17">
        <f>VLOOKUP(E14,自助退!B:U,20,FALSE)</f>
        <v>42893.605717592596</v>
      </c>
      <c r="O14" t="e">
        <f>VLOOKUP(E14,自助退!B:S,18,FALSE)</f>
        <v>#N/A</v>
      </c>
      <c r="P14" t="e">
        <f>VLOOKUP(E14,自助退!B:T,19,FALSE)</f>
        <v>#N/A</v>
      </c>
    </row>
    <row r="15" spans="1:16" ht="14.25" hidden="1">
      <c r="A15" s="53">
        <v>42894.043298611112</v>
      </c>
      <c r="B15" t="s">
        <v>665</v>
      </c>
      <c r="C15" t="s">
        <v>666</v>
      </c>
      <c r="D15" s="15">
        <v>85549</v>
      </c>
      <c r="E15" s="15">
        <v>81356</v>
      </c>
      <c r="F15" t="s">
        <v>4888</v>
      </c>
      <c r="G15" s="15">
        <v>744</v>
      </c>
      <c r="H15" t="s">
        <v>367</v>
      </c>
      <c r="I15" t="s">
        <v>483</v>
      </c>
      <c r="J15" t="s">
        <v>73</v>
      </c>
      <c r="K15" t="s">
        <v>73</v>
      </c>
      <c r="L15" s="53">
        <v>42894.043298611112</v>
      </c>
      <c r="M15" t="str">
        <f>VLOOKUP(E15,自助退!B:K,9,FALSE)</f>
        <v>9</v>
      </c>
      <c r="N15" s="17">
        <f>VLOOKUP(E15,自助退!B:U,20,FALSE)</f>
        <v>42893.652060185188</v>
      </c>
      <c r="O15" t="e">
        <f>VLOOKUP(E15,自助退!B:S,18,FALSE)</f>
        <v>#N/A</v>
      </c>
      <c r="P15" t="e">
        <f>VLOOKUP(E15,自助退!B:T,19,FALSE)</f>
        <v>#N/A</v>
      </c>
    </row>
    <row r="16" spans="1:16" ht="14.25" hidden="1">
      <c r="A16" s="53">
        <v>42894.043564814812</v>
      </c>
      <c r="B16" t="s">
        <v>684</v>
      </c>
      <c r="C16" t="s">
        <v>685</v>
      </c>
      <c r="D16" s="15">
        <v>85552</v>
      </c>
      <c r="E16" s="15">
        <v>84066</v>
      </c>
      <c r="F16" t="s">
        <v>4889</v>
      </c>
      <c r="G16" s="15">
        <v>40</v>
      </c>
      <c r="H16" t="s">
        <v>367</v>
      </c>
      <c r="I16" t="s">
        <v>535</v>
      </c>
      <c r="J16" t="s">
        <v>73</v>
      </c>
      <c r="K16" t="s">
        <v>73</v>
      </c>
      <c r="L16" s="53">
        <v>42894.043564814812</v>
      </c>
      <c r="M16" t="str">
        <f>VLOOKUP(E16,自助退!B:K,9,FALSE)</f>
        <v>9</v>
      </c>
      <c r="N16" s="17">
        <f>VLOOKUP(E16,自助退!B:U,20,FALSE)</f>
        <v>42893.715856481482</v>
      </c>
      <c r="O16" t="e">
        <f>VLOOKUP(E16,自助退!B:S,18,FALSE)</f>
        <v>#N/A</v>
      </c>
      <c r="P16" t="e">
        <f>VLOOKUP(E16,自助退!B:T,19,FALSE)</f>
        <v>#N/A</v>
      </c>
    </row>
    <row r="17" spans="1:16" ht="14.25" hidden="1">
      <c r="A17" s="53">
        <v>42894.043692129628</v>
      </c>
      <c r="B17" t="s">
        <v>689</v>
      </c>
      <c r="C17" t="s">
        <v>690</v>
      </c>
      <c r="D17" s="15">
        <v>85554</v>
      </c>
      <c r="E17" s="15">
        <v>84541</v>
      </c>
      <c r="F17" t="s">
        <v>4890</v>
      </c>
      <c r="G17" s="15">
        <v>2900</v>
      </c>
      <c r="H17" t="s">
        <v>367</v>
      </c>
      <c r="I17" t="s">
        <v>443</v>
      </c>
      <c r="J17" t="s">
        <v>73</v>
      </c>
      <c r="K17" t="s">
        <v>73</v>
      </c>
      <c r="L17" s="53">
        <v>42894.043692129628</v>
      </c>
      <c r="M17" t="str">
        <f>VLOOKUP(E17,自助退!B:K,9,FALSE)</f>
        <v>9</v>
      </c>
      <c r="N17" s="17">
        <f>VLOOKUP(E17,自助退!B:U,20,FALSE)</f>
        <v>42893.732835648145</v>
      </c>
      <c r="O17" t="e">
        <f>VLOOKUP(E17,自助退!B:S,18,FALSE)</f>
        <v>#N/A</v>
      </c>
      <c r="P17" t="e">
        <f>VLOOKUP(E17,自助退!B:T,19,FALSE)</f>
        <v>#N/A</v>
      </c>
    </row>
    <row r="18" spans="1:16" ht="14.25" hidden="1">
      <c r="A18" s="53">
        <v>42894.043819444443</v>
      </c>
      <c r="B18" t="s">
        <v>691</v>
      </c>
      <c r="C18" t="s">
        <v>692</v>
      </c>
      <c r="D18" s="15">
        <v>85555</v>
      </c>
      <c r="E18" s="15">
        <v>84550</v>
      </c>
      <c r="F18" t="s">
        <v>4891</v>
      </c>
      <c r="G18" s="15">
        <v>2000</v>
      </c>
      <c r="H18" t="s">
        <v>367</v>
      </c>
      <c r="I18" t="s">
        <v>469</v>
      </c>
      <c r="J18" t="s">
        <v>73</v>
      </c>
      <c r="K18" t="s">
        <v>73</v>
      </c>
      <c r="L18" s="53">
        <v>42894.043819444443</v>
      </c>
      <c r="M18" t="str">
        <f>VLOOKUP(E18,自助退!B:K,9,FALSE)</f>
        <v>9</v>
      </c>
      <c r="N18" s="17">
        <f>VLOOKUP(E18,自助退!B:U,20,FALSE)</f>
        <v>42893.73300925926</v>
      </c>
      <c r="O18" t="e">
        <f>VLOOKUP(E18,自助退!B:S,18,FALSE)</f>
        <v>#N/A</v>
      </c>
      <c r="P18" t="e">
        <f>VLOOKUP(E18,自助退!B:T,19,FALSE)</f>
        <v>#N/A</v>
      </c>
    </row>
    <row r="19" spans="1:16" ht="14.25" hidden="1">
      <c r="A19" s="53">
        <v>42894.043900462966</v>
      </c>
      <c r="B19" t="s">
        <v>693</v>
      </c>
      <c r="C19" t="s">
        <v>694</v>
      </c>
      <c r="D19" s="15">
        <v>85556</v>
      </c>
      <c r="E19" s="15">
        <v>84611</v>
      </c>
      <c r="F19" t="s">
        <v>4892</v>
      </c>
      <c r="G19" s="15">
        <v>5599</v>
      </c>
      <c r="H19" t="s">
        <v>367</v>
      </c>
      <c r="I19" t="s">
        <v>562</v>
      </c>
      <c r="J19" t="s">
        <v>73</v>
      </c>
      <c r="K19" t="s">
        <v>73</v>
      </c>
      <c r="L19" s="53">
        <v>42894.043900462966</v>
      </c>
      <c r="M19" t="str">
        <f>VLOOKUP(E19,自助退!B:K,9,FALSE)</f>
        <v>9</v>
      </c>
      <c r="N19" s="17">
        <f>VLOOKUP(E19,自助退!B:U,20,FALSE)</f>
        <v>42893.735636574071</v>
      </c>
      <c r="O19" t="e">
        <f>VLOOKUP(E19,自助退!B:S,18,FALSE)</f>
        <v>#N/A</v>
      </c>
      <c r="P19" t="e">
        <f>VLOOKUP(E19,自助退!B:T,19,FALSE)</f>
        <v>#N/A</v>
      </c>
    </row>
    <row r="20" spans="1:16" ht="14.25" hidden="1">
      <c r="A20" s="53">
        <v>42894.043969907405</v>
      </c>
      <c r="B20" t="s">
        <v>700</v>
      </c>
      <c r="C20" t="s">
        <v>701</v>
      </c>
      <c r="D20" s="15">
        <v>85557</v>
      </c>
      <c r="E20" s="15">
        <v>84807</v>
      </c>
      <c r="F20" t="s">
        <v>4893</v>
      </c>
      <c r="G20" s="15">
        <v>300</v>
      </c>
      <c r="H20" t="s">
        <v>367</v>
      </c>
      <c r="I20" t="s">
        <v>448</v>
      </c>
      <c r="J20" t="s">
        <v>73</v>
      </c>
      <c r="K20" t="s">
        <v>73</v>
      </c>
      <c r="L20" s="53">
        <v>42894.043969907405</v>
      </c>
      <c r="M20" t="str">
        <f>VLOOKUP(E20,自助退!B:K,9,FALSE)</f>
        <v>9</v>
      </c>
      <c r="N20" s="17">
        <f>VLOOKUP(E20,自助退!B:U,20,FALSE)</f>
        <v>42893.747210648151</v>
      </c>
      <c r="O20" t="e">
        <f>VLOOKUP(E20,自助退!B:S,18,FALSE)</f>
        <v>#N/A</v>
      </c>
      <c r="P20" t="e">
        <f>VLOOKUP(E20,自助退!B:T,19,FALSE)</f>
        <v>#N/A</v>
      </c>
    </row>
    <row r="21" spans="1:16" ht="14.25" hidden="1">
      <c r="A21" s="53">
        <v>42894.04409722222</v>
      </c>
      <c r="B21" t="s">
        <v>700</v>
      </c>
      <c r="C21" t="s">
        <v>701</v>
      </c>
      <c r="D21" s="15">
        <v>85558</v>
      </c>
      <c r="E21" s="15">
        <v>84816</v>
      </c>
      <c r="F21" t="s">
        <v>4893</v>
      </c>
      <c r="G21" s="15">
        <v>3</v>
      </c>
      <c r="H21" t="s">
        <v>367</v>
      </c>
      <c r="I21" t="s">
        <v>448</v>
      </c>
      <c r="J21" t="s">
        <v>73</v>
      </c>
      <c r="K21" t="s">
        <v>73</v>
      </c>
      <c r="L21" s="53">
        <v>42894.04409722222</v>
      </c>
      <c r="M21" t="str">
        <f>VLOOKUP(E21,自助退!B:K,9,FALSE)</f>
        <v>9</v>
      </c>
      <c r="N21" s="17">
        <f>VLOOKUP(E21,自助退!B:U,20,FALSE)</f>
        <v>42893.747754629629</v>
      </c>
      <c r="O21" t="e">
        <f>VLOOKUP(E21,自助退!B:S,18,FALSE)</f>
        <v>#N/A</v>
      </c>
      <c r="P21" t="e">
        <f>VLOOKUP(E21,自助退!B:T,19,FALSE)</f>
        <v>#N/A</v>
      </c>
    </row>
    <row r="22" spans="1:16" ht="14.25" hidden="1">
      <c r="A22" s="53">
        <v>42894.044166666667</v>
      </c>
      <c r="B22" t="s">
        <v>702</v>
      </c>
      <c r="C22" t="s">
        <v>703</v>
      </c>
      <c r="D22" s="15">
        <v>85559</v>
      </c>
      <c r="E22" s="15">
        <v>84873</v>
      </c>
      <c r="F22" t="s">
        <v>4892</v>
      </c>
      <c r="G22" s="15">
        <v>5819</v>
      </c>
      <c r="H22" t="s">
        <v>367</v>
      </c>
      <c r="I22" t="s">
        <v>448</v>
      </c>
      <c r="J22" t="s">
        <v>73</v>
      </c>
      <c r="K22" t="s">
        <v>73</v>
      </c>
      <c r="L22" s="53">
        <v>42894.044166666667</v>
      </c>
      <c r="M22" t="str">
        <f>VLOOKUP(E22,自助退!B:K,9,FALSE)</f>
        <v>9</v>
      </c>
      <c r="N22" s="17">
        <f>VLOOKUP(E22,自助退!B:U,20,FALSE)</f>
        <v>42893.753981481481</v>
      </c>
      <c r="O22" t="e">
        <f>VLOOKUP(E22,自助退!B:S,18,FALSE)</f>
        <v>#N/A</v>
      </c>
      <c r="P22" t="e">
        <f>VLOOKUP(E22,自助退!B:T,19,FALSE)</f>
        <v>#N/A</v>
      </c>
    </row>
    <row r="23" spans="1:16" ht="14.25" hidden="1">
      <c r="A23" s="53">
        <v>42894.044247685182</v>
      </c>
      <c r="B23" t="s">
        <v>222</v>
      </c>
      <c r="C23" t="s">
        <v>223</v>
      </c>
      <c r="D23" s="15">
        <v>85560</v>
      </c>
      <c r="E23" s="15">
        <v>84999</v>
      </c>
      <c r="F23" t="s">
        <v>267</v>
      </c>
      <c r="G23" s="15">
        <v>800</v>
      </c>
      <c r="H23" t="s">
        <v>367</v>
      </c>
      <c r="I23" t="s">
        <v>478</v>
      </c>
      <c r="J23" t="s">
        <v>73</v>
      </c>
      <c r="K23" t="s">
        <v>73</v>
      </c>
      <c r="L23" s="53">
        <v>42894.044247685182</v>
      </c>
      <c r="M23" t="str">
        <f>VLOOKUP(E23,自助退!B:K,9,FALSE)</f>
        <v>9</v>
      </c>
      <c r="N23" s="17">
        <f>VLOOKUP(E23,自助退!B:U,20,FALSE)</f>
        <v>42893.773784722223</v>
      </c>
      <c r="O23" t="e">
        <f>VLOOKUP(E23,自助退!B:S,18,FALSE)</f>
        <v>#N/A</v>
      </c>
      <c r="P23" t="e">
        <f>VLOOKUP(E23,自助退!B:T,19,FALSE)</f>
        <v>#N/A</v>
      </c>
    </row>
    <row r="24" spans="1:16" ht="14.25" hidden="1">
      <c r="A24" s="53">
        <v>42894.044502314813</v>
      </c>
      <c r="B24" t="s">
        <v>715</v>
      </c>
      <c r="C24" t="s">
        <v>716</v>
      </c>
      <c r="D24" s="15">
        <v>85561</v>
      </c>
      <c r="E24" s="15">
        <v>85166</v>
      </c>
      <c r="F24" t="s">
        <v>4894</v>
      </c>
      <c r="G24" s="15">
        <v>500</v>
      </c>
      <c r="H24" t="s">
        <v>367</v>
      </c>
      <c r="I24" t="s">
        <v>497</v>
      </c>
      <c r="J24" t="s">
        <v>73</v>
      </c>
      <c r="K24" t="s">
        <v>73</v>
      </c>
      <c r="L24" s="53">
        <v>42894.044502314813</v>
      </c>
      <c r="M24" t="str">
        <f>VLOOKUP(E24,自助退!B:K,9,FALSE)</f>
        <v>9</v>
      </c>
      <c r="N24" s="17">
        <f>VLOOKUP(E24,自助退!B:U,20,FALSE)</f>
        <v>42893.844537037039</v>
      </c>
      <c r="O24" t="e">
        <f>VLOOKUP(E24,自助退!B:S,18,FALSE)</f>
        <v>#N/A</v>
      </c>
      <c r="P24" t="e">
        <f>VLOOKUP(E24,自助退!B:T,19,FALSE)</f>
        <v>#N/A</v>
      </c>
    </row>
    <row r="25" spans="1:16" ht="14.25" hidden="1">
      <c r="A25" s="53">
        <v>42894.406365740739</v>
      </c>
      <c r="B25" t="s">
        <v>739</v>
      </c>
      <c r="C25" t="s">
        <v>740</v>
      </c>
      <c r="D25" s="15">
        <v>91526</v>
      </c>
      <c r="E25" s="15">
        <v>90948</v>
      </c>
      <c r="F25" t="s">
        <v>4895</v>
      </c>
      <c r="G25" s="15">
        <v>20</v>
      </c>
      <c r="H25" t="s">
        <v>367</v>
      </c>
      <c r="I25" t="s">
        <v>448</v>
      </c>
      <c r="J25" t="s">
        <v>73</v>
      </c>
      <c r="K25" t="s">
        <v>73</v>
      </c>
      <c r="L25" s="53">
        <v>42894.406365740739</v>
      </c>
      <c r="M25" t="str">
        <f>VLOOKUP(E25,自助退!B:K,9,FALSE)</f>
        <v>9</v>
      </c>
      <c r="N25" s="17">
        <f>VLOOKUP(E25,自助退!B:U,20,FALSE)</f>
        <v>42894.399317129632</v>
      </c>
      <c r="O25" t="str">
        <f>VLOOKUP(E25,自助退!B:S,18,FALSE)</f>
        <v>B</v>
      </c>
      <c r="P25" t="str">
        <f>VLOOKUP(E25,自助退!B:T,19,FALSE)</f>
        <v>20170608</v>
      </c>
    </row>
    <row r="26" spans="1:16" ht="14.25" hidden="1">
      <c r="A26" s="53">
        <v>42894.406481481485</v>
      </c>
      <c r="B26" t="s">
        <v>739</v>
      </c>
      <c r="C26" t="s">
        <v>740</v>
      </c>
      <c r="D26" s="15">
        <v>91534</v>
      </c>
      <c r="E26" s="15">
        <v>91014</v>
      </c>
      <c r="F26" t="s">
        <v>4895</v>
      </c>
      <c r="G26" s="15">
        <v>14</v>
      </c>
      <c r="H26" t="s">
        <v>367</v>
      </c>
      <c r="I26" t="s">
        <v>448</v>
      </c>
      <c r="J26" t="s">
        <v>73</v>
      </c>
      <c r="K26" t="s">
        <v>73</v>
      </c>
      <c r="L26" s="53">
        <v>42894.406481481485</v>
      </c>
      <c r="M26" t="str">
        <f>VLOOKUP(E26,自助退!B:K,9,FALSE)</f>
        <v>9</v>
      </c>
      <c r="N26" s="17">
        <f>VLOOKUP(E26,自助退!B:U,20,FALSE)</f>
        <v>42894.399988425925</v>
      </c>
      <c r="O26" t="str">
        <f>VLOOKUP(E26,自助退!B:S,18,FALSE)</f>
        <v>B</v>
      </c>
      <c r="P26" t="str">
        <f>VLOOKUP(E26,自助退!B:T,19,FALSE)</f>
        <v>20170608</v>
      </c>
    </row>
    <row r="27" spans="1:16" ht="14.25" hidden="1">
      <c r="A27" s="53">
        <v>42895.076944444445</v>
      </c>
      <c r="B27" t="s">
        <v>842</v>
      </c>
      <c r="C27" t="s">
        <v>843</v>
      </c>
      <c r="D27" s="15">
        <v>106265</v>
      </c>
      <c r="E27" s="15">
        <v>105580</v>
      </c>
      <c r="F27" t="s">
        <v>4896</v>
      </c>
      <c r="G27" s="15">
        <v>248</v>
      </c>
      <c r="H27" t="s">
        <v>367</v>
      </c>
      <c r="I27" t="s">
        <v>424</v>
      </c>
      <c r="J27" t="s">
        <v>73</v>
      </c>
      <c r="K27" t="s">
        <v>73</v>
      </c>
      <c r="L27" s="53">
        <v>42895.076944444445</v>
      </c>
      <c r="M27" t="str">
        <f>VLOOKUP(E27,自助退!B:K,9,FALSE)</f>
        <v>9</v>
      </c>
      <c r="N27" s="17">
        <f>VLOOKUP(E27,自助退!B:U,20,FALSE)</f>
        <v>42894.763368055559</v>
      </c>
      <c r="O27" t="e">
        <f>VLOOKUP(E27,自助退!B:S,18,FALSE)</f>
        <v>#N/A</v>
      </c>
      <c r="P27" t="e">
        <f>VLOOKUP(E27,自助退!B:T,19,FALSE)</f>
        <v>#N/A</v>
      </c>
    </row>
    <row r="28" spans="1:16" ht="14.25" hidden="1">
      <c r="A28" s="53">
        <v>42895.077453703707</v>
      </c>
      <c r="B28" t="s">
        <v>831</v>
      </c>
      <c r="C28" t="s">
        <v>832</v>
      </c>
      <c r="D28" s="15">
        <v>106267</v>
      </c>
      <c r="E28" s="15">
        <v>104574</v>
      </c>
      <c r="F28" t="s">
        <v>4897</v>
      </c>
      <c r="G28" s="15">
        <v>273</v>
      </c>
      <c r="H28" t="s">
        <v>367</v>
      </c>
      <c r="I28" t="s">
        <v>443</v>
      </c>
      <c r="J28" t="s">
        <v>73</v>
      </c>
      <c r="K28" t="s">
        <v>73</v>
      </c>
      <c r="L28" s="53">
        <v>42895.077453703707</v>
      </c>
      <c r="M28" t="str">
        <f>VLOOKUP(E28,自助退!B:K,9,FALSE)</f>
        <v>9</v>
      </c>
      <c r="N28" s="17">
        <f>VLOOKUP(E28,自助退!B:U,20,FALSE)</f>
        <v>42894.706412037034</v>
      </c>
      <c r="O28" t="e">
        <f>VLOOKUP(E28,自助退!B:S,18,FALSE)</f>
        <v>#N/A</v>
      </c>
      <c r="P28" t="e">
        <f>VLOOKUP(E28,自助退!B:T,19,FALSE)</f>
        <v>#N/A</v>
      </c>
    </row>
    <row r="29" spans="1:16" ht="14.25" hidden="1">
      <c r="A29" s="53">
        <v>42895.077523148146</v>
      </c>
      <c r="B29" t="s">
        <v>826</v>
      </c>
      <c r="C29" t="s">
        <v>827</v>
      </c>
      <c r="D29" s="15">
        <v>106268</v>
      </c>
      <c r="E29" s="15">
        <v>104325</v>
      </c>
      <c r="F29" t="s">
        <v>4898</v>
      </c>
      <c r="G29" s="15">
        <v>292</v>
      </c>
      <c r="H29" t="s">
        <v>367</v>
      </c>
      <c r="I29" t="s">
        <v>483</v>
      </c>
      <c r="J29" t="s">
        <v>73</v>
      </c>
      <c r="K29" t="s">
        <v>73</v>
      </c>
      <c r="L29" s="53">
        <v>42895.077523148146</v>
      </c>
      <c r="M29" t="str">
        <f>VLOOKUP(E29,自助退!B:K,9,FALSE)</f>
        <v>9</v>
      </c>
      <c r="N29" s="17">
        <f>VLOOKUP(E29,自助退!B:U,20,FALSE)</f>
        <v>42894.697199074071</v>
      </c>
      <c r="O29" t="e">
        <f>VLOOKUP(E29,自助退!B:S,18,FALSE)</f>
        <v>#N/A</v>
      </c>
      <c r="P29" t="e">
        <f>VLOOKUP(E29,自助退!B:T,19,FALSE)</f>
        <v>#N/A</v>
      </c>
    </row>
    <row r="30" spans="1:16" ht="14.25" hidden="1">
      <c r="A30" s="53">
        <v>42895.077731481484</v>
      </c>
      <c r="B30" t="s">
        <v>113</v>
      </c>
      <c r="C30" t="s">
        <v>114</v>
      </c>
      <c r="D30" s="15">
        <v>106270</v>
      </c>
      <c r="E30" s="15">
        <v>102264</v>
      </c>
      <c r="F30" t="s">
        <v>155</v>
      </c>
      <c r="G30" s="15">
        <v>564</v>
      </c>
      <c r="H30" t="s">
        <v>367</v>
      </c>
      <c r="I30" t="s">
        <v>452</v>
      </c>
      <c r="J30" t="s">
        <v>73</v>
      </c>
      <c r="K30" t="s">
        <v>73</v>
      </c>
      <c r="L30" s="53">
        <v>42895.077731481484</v>
      </c>
      <c r="M30" t="str">
        <f>VLOOKUP(E30,自助退!B:K,9,FALSE)</f>
        <v>9</v>
      </c>
      <c r="N30" s="17">
        <f>VLOOKUP(E30,自助退!B:U,20,FALSE)</f>
        <v>42894.652511574073</v>
      </c>
      <c r="O30" t="e">
        <f>VLOOKUP(E30,自助退!B:S,18,FALSE)</f>
        <v>#N/A</v>
      </c>
      <c r="P30" t="e">
        <f>VLOOKUP(E30,自助退!B:T,19,FALSE)</f>
        <v>#N/A</v>
      </c>
    </row>
    <row r="31" spans="1:16" ht="14.25" hidden="1">
      <c r="A31" s="53">
        <v>42895.077870370369</v>
      </c>
      <c r="B31" t="s">
        <v>790</v>
      </c>
      <c r="C31" t="s">
        <v>791</v>
      </c>
      <c r="D31" s="15">
        <v>106272</v>
      </c>
      <c r="E31" s="15">
        <v>98595</v>
      </c>
      <c r="F31" t="s">
        <v>4899</v>
      </c>
      <c r="G31" s="15">
        <v>145</v>
      </c>
      <c r="H31" t="s">
        <v>367</v>
      </c>
      <c r="I31" t="s">
        <v>462</v>
      </c>
      <c r="J31" t="s">
        <v>73</v>
      </c>
      <c r="K31" t="s">
        <v>73</v>
      </c>
      <c r="L31" s="53">
        <v>42895.077870370369</v>
      </c>
      <c r="M31" t="str">
        <f>VLOOKUP(E31,自助退!B:K,9,FALSE)</f>
        <v>9</v>
      </c>
      <c r="N31" s="17">
        <f>VLOOKUP(E31,自助退!B:U,20,FALSE)</f>
        <v>42894.566828703704</v>
      </c>
      <c r="O31" t="e">
        <f>VLOOKUP(E31,自助退!B:S,18,FALSE)</f>
        <v>#N/A</v>
      </c>
      <c r="P31" t="e">
        <f>VLOOKUP(E31,自助退!B:T,19,FALSE)</f>
        <v>#N/A</v>
      </c>
    </row>
    <row r="32" spans="1:16" ht="14.25" hidden="1">
      <c r="A32" s="53">
        <v>42895.078101851854</v>
      </c>
      <c r="B32" t="s">
        <v>780</v>
      </c>
      <c r="C32" t="s">
        <v>781</v>
      </c>
      <c r="D32" s="15">
        <v>106276</v>
      </c>
      <c r="E32" s="15">
        <v>97699</v>
      </c>
      <c r="F32" t="s">
        <v>4900</v>
      </c>
      <c r="G32" s="15">
        <v>857</v>
      </c>
      <c r="H32" t="s">
        <v>367</v>
      </c>
      <c r="I32" t="s">
        <v>279</v>
      </c>
      <c r="J32" t="s">
        <v>73</v>
      </c>
      <c r="K32" t="s">
        <v>73</v>
      </c>
      <c r="L32" s="53">
        <v>42895.078101851854</v>
      </c>
      <c r="M32" t="str">
        <f>VLOOKUP(E32,自助退!B:K,9,FALSE)</f>
        <v>9</v>
      </c>
      <c r="N32" s="17">
        <f>VLOOKUP(E32,自助退!B:U,20,FALSE)</f>
        <v>42894.498622685183</v>
      </c>
      <c r="O32" t="e">
        <f>VLOOKUP(E32,自助退!B:S,18,FALSE)</f>
        <v>#N/A</v>
      </c>
      <c r="P32" t="e">
        <f>VLOOKUP(E32,自助退!B:T,19,FALSE)</f>
        <v>#N/A</v>
      </c>
    </row>
    <row r="33" spans="1:16" ht="14.25" hidden="1">
      <c r="A33" s="53">
        <v>42895.078368055554</v>
      </c>
      <c r="B33" t="s">
        <v>741</v>
      </c>
      <c r="C33" t="s">
        <v>742</v>
      </c>
      <c r="D33" s="15">
        <v>106280</v>
      </c>
      <c r="E33" s="15">
        <v>92636</v>
      </c>
      <c r="F33" t="s">
        <v>4901</v>
      </c>
      <c r="G33" s="15">
        <v>2000</v>
      </c>
      <c r="H33" t="s">
        <v>367</v>
      </c>
      <c r="I33" t="s">
        <v>562</v>
      </c>
      <c r="J33" t="s">
        <v>73</v>
      </c>
      <c r="K33" t="s">
        <v>73</v>
      </c>
      <c r="L33" s="53">
        <v>42895.078368055554</v>
      </c>
      <c r="M33" t="str">
        <f>VLOOKUP(E33,自助退!B:K,9,FALSE)</f>
        <v>9</v>
      </c>
      <c r="N33" s="17">
        <f>VLOOKUP(E33,自助退!B:U,20,FALSE)</f>
        <v>42894.420868055553</v>
      </c>
      <c r="O33" t="e">
        <f>VLOOKUP(E33,自助退!B:S,18,FALSE)</f>
        <v>#N/A</v>
      </c>
      <c r="P33" t="e">
        <f>VLOOKUP(E33,自助退!B:T,19,FALSE)</f>
        <v>#N/A</v>
      </c>
    </row>
    <row r="34" spans="1:16" ht="14.25" hidden="1">
      <c r="A34" s="53">
        <v>42895.078449074077</v>
      </c>
      <c r="B34" t="s">
        <v>691</v>
      </c>
      <c r="C34" t="s">
        <v>692</v>
      </c>
      <c r="D34" s="15">
        <v>106281</v>
      </c>
      <c r="E34" s="15">
        <v>88959</v>
      </c>
      <c r="F34" t="s">
        <v>4891</v>
      </c>
      <c r="G34" s="15">
        <v>2000</v>
      </c>
      <c r="H34" t="s">
        <v>367</v>
      </c>
      <c r="I34" t="s">
        <v>730</v>
      </c>
      <c r="J34" t="s">
        <v>73</v>
      </c>
      <c r="K34" t="s">
        <v>73</v>
      </c>
      <c r="L34" s="53">
        <v>42895.078449074077</v>
      </c>
      <c r="M34" t="str">
        <f>VLOOKUP(E34,自助退!B:K,9,FALSE)</f>
        <v>9</v>
      </c>
      <c r="N34" s="17">
        <f>VLOOKUP(E34,自助退!B:U,20,FALSE)</f>
        <v>42894.373900462961</v>
      </c>
      <c r="O34" t="e">
        <f>VLOOKUP(E34,自助退!B:S,18,FALSE)</f>
        <v>#N/A</v>
      </c>
      <c r="P34" t="e">
        <f>VLOOKUP(E34,自助退!B:T,19,FALSE)</f>
        <v>#N/A</v>
      </c>
    </row>
    <row r="35" spans="1:16" ht="14.25" hidden="1">
      <c r="A35" s="53">
        <v>42895.667187500003</v>
      </c>
      <c r="B35" t="s">
        <v>961</v>
      </c>
      <c r="C35" t="s">
        <v>962</v>
      </c>
      <c r="D35" s="15">
        <v>122987</v>
      </c>
      <c r="E35" s="15">
        <v>122486</v>
      </c>
      <c r="F35" t="s">
        <v>4902</v>
      </c>
      <c r="G35" s="15">
        <v>7000</v>
      </c>
      <c r="H35" t="s">
        <v>367</v>
      </c>
      <c r="I35" t="s">
        <v>478</v>
      </c>
      <c r="J35" t="s">
        <v>73</v>
      </c>
      <c r="K35" t="s">
        <v>73</v>
      </c>
      <c r="L35" s="53">
        <v>42895.667187500003</v>
      </c>
      <c r="M35" t="str">
        <f>VLOOKUP(E35,自助退!B:K,9,FALSE)</f>
        <v>9</v>
      </c>
      <c r="N35" s="17">
        <f>VLOOKUP(E35,自助退!B:U,20,FALSE)</f>
        <v>42895.656435185185</v>
      </c>
      <c r="O35" t="e">
        <f>VLOOKUP(E35,自助退!B:S,18,FALSE)</f>
        <v>#N/A</v>
      </c>
      <c r="P35" t="e">
        <f>VLOOKUP(E35,自助退!B:T,19,FALSE)</f>
        <v>#N/A</v>
      </c>
    </row>
    <row r="36" spans="1:16" ht="14.25" hidden="1">
      <c r="A36" s="53">
        <v>42895.698194444441</v>
      </c>
      <c r="B36" t="s">
        <v>973</v>
      </c>
      <c r="C36" t="s">
        <v>974</v>
      </c>
      <c r="D36" s="15">
        <v>124283</v>
      </c>
      <c r="E36" s="15">
        <v>124056</v>
      </c>
      <c r="F36" t="s">
        <v>4903</v>
      </c>
      <c r="G36" s="15">
        <v>868</v>
      </c>
      <c r="H36" t="s">
        <v>367</v>
      </c>
      <c r="I36" t="s">
        <v>448</v>
      </c>
      <c r="J36" t="s">
        <v>73</v>
      </c>
      <c r="K36" t="s">
        <v>73</v>
      </c>
      <c r="L36" s="53">
        <v>42895.698194444441</v>
      </c>
      <c r="M36" t="str">
        <f>VLOOKUP(E36,自助退!B:K,9,FALSE)</f>
        <v>9</v>
      </c>
      <c r="N36" s="17">
        <f>VLOOKUP(E36,自助退!B:U,20,FALSE)</f>
        <v>42895.691354166665</v>
      </c>
      <c r="O36" t="str">
        <f>VLOOKUP(E36,自助退!B:S,18,FALSE)</f>
        <v>B</v>
      </c>
      <c r="P36" t="str">
        <f>VLOOKUP(E36,自助退!B:T,19,FALSE)</f>
        <v>20170609</v>
      </c>
    </row>
    <row r="37" spans="1:16" ht="14.25" hidden="1">
      <c r="A37" s="53">
        <v>42895.9215625</v>
      </c>
      <c r="B37" t="s">
        <v>869</v>
      </c>
      <c r="C37" t="s">
        <v>870</v>
      </c>
      <c r="D37" s="15">
        <v>125988</v>
      </c>
      <c r="E37" s="15">
        <v>110183</v>
      </c>
      <c r="F37" t="s">
        <v>4904</v>
      </c>
      <c r="G37" s="15">
        <v>190</v>
      </c>
      <c r="H37" t="s">
        <v>367</v>
      </c>
      <c r="I37" t="s">
        <v>279</v>
      </c>
      <c r="J37" t="s">
        <v>73</v>
      </c>
      <c r="K37" t="s">
        <v>73</v>
      </c>
      <c r="L37" s="53">
        <v>42895.9215625</v>
      </c>
      <c r="M37" t="str">
        <f>VLOOKUP(E37,自助退!B:K,9,FALSE)</f>
        <v>9</v>
      </c>
      <c r="N37" s="17">
        <f>VLOOKUP(E37,自助退!B:U,20,FALSE)</f>
        <v>42895.379293981481</v>
      </c>
      <c r="O37" t="e">
        <f>VLOOKUP(E37,自助退!B:S,18,FALSE)</f>
        <v>#N/A</v>
      </c>
      <c r="P37" t="e">
        <f>VLOOKUP(E37,自助退!B:T,19,FALSE)</f>
        <v>#N/A</v>
      </c>
    </row>
    <row r="38" spans="1:16" ht="14.25" hidden="1">
      <c r="A38" s="53">
        <v>42895.921990740739</v>
      </c>
      <c r="B38" t="s">
        <v>191</v>
      </c>
      <c r="C38" t="s">
        <v>192</v>
      </c>
      <c r="D38" s="15">
        <v>125993</v>
      </c>
      <c r="E38" s="15">
        <v>116164</v>
      </c>
      <c r="F38" t="s">
        <v>253</v>
      </c>
      <c r="G38" s="15">
        <v>500</v>
      </c>
      <c r="H38" t="s">
        <v>367</v>
      </c>
      <c r="I38" t="s">
        <v>452</v>
      </c>
      <c r="J38" t="s">
        <v>73</v>
      </c>
      <c r="K38" t="s">
        <v>73</v>
      </c>
      <c r="L38" s="53">
        <v>42895.921990740739</v>
      </c>
      <c r="M38" t="str">
        <f>VLOOKUP(E38,自助退!B:K,9,FALSE)</f>
        <v>9</v>
      </c>
      <c r="N38" s="17">
        <f>VLOOKUP(E38,自助退!B:U,20,FALSE)</f>
        <v>42895.461909722224</v>
      </c>
      <c r="O38" t="e">
        <f>VLOOKUP(E38,自助退!B:S,18,FALSE)</f>
        <v>#N/A</v>
      </c>
      <c r="P38" t="e">
        <f>VLOOKUP(E38,自助退!B:T,19,FALSE)</f>
        <v>#N/A</v>
      </c>
    </row>
    <row r="39" spans="1:16" ht="14.25" hidden="1">
      <c r="A39" s="53">
        <v>42895.922048611108</v>
      </c>
      <c r="B39" t="s">
        <v>889</v>
      </c>
      <c r="C39" t="s">
        <v>890</v>
      </c>
      <c r="D39" s="15">
        <v>125994</v>
      </c>
      <c r="E39" s="15">
        <v>116344</v>
      </c>
      <c r="F39" t="s">
        <v>4905</v>
      </c>
      <c r="G39" s="15">
        <v>2500</v>
      </c>
      <c r="H39" t="s">
        <v>367</v>
      </c>
      <c r="I39" t="s">
        <v>562</v>
      </c>
      <c r="J39" t="s">
        <v>73</v>
      </c>
      <c r="K39" t="s">
        <v>73</v>
      </c>
      <c r="L39" s="53">
        <v>42895.922048611108</v>
      </c>
      <c r="M39" t="str">
        <f>VLOOKUP(E39,自助退!B:K,9,FALSE)</f>
        <v>9</v>
      </c>
      <c r="N39" s="17">
        <f>VLOOKUP(E39,自助退!B:U,20,FALSE)</f>
        <v>42895.464699074073</v>
      </c>
      <c r="O39" t="e">
        <f>VLOOKUP(E39,自助退!B:S,18,FALSE)</f>
        <v>#N/A</v>
      </c>
      <c r="P39" t="e">
        <f>VLOOKUP(E39,自助退!B:T,19,FALSE)</f>
        <v>#N/A</v>
      </c>
    </row>
    <row r="40" spans="1:16" ht="14.25" hidden="1">
      <c r="A40" s="53">
        <v>42895.9221412037</v>
      </c>
      <c r="B40" t="s">
        <v>889</v>
      </c>
      <c r="C40" t="s">
        <v>890</v>
      </c>
      <c r="D40" s="15">
        <v>125995</v>
      </c>
      <c r="E40" s="15">
        <v>116456</v>
      </c>
      <c r="F40" t="s">
        <v>4905</v>
      </c>
      <c r="G40" s="15">
        <v>200</v>
      </c>
      <c r="H40" t="s">
        <v>367</v>
      </c>
      <c r="I40" t="s">
        <v>459</v>
      </c>
      <c r="J40" t="s">
        <v>73</v>
      </c>
      <c r="K40" t="s">
        <v>73</v>
      </c>
      <c r="L40" s="53">
        <v>42895.9221412037</v>
      </c>
      <c r="M40" t="str">
        <f>VLOOKUP(E40,自助退!B:K,9,FALSE)</f>
        <v>9</v>
      </c>
      <c r="N40" s="17">
        <f>VLOOKUP(E40,自助退!B:U,20,FALSE)</f>
        <v>42895.466423611113</v>
      </c>
      <c r="O40" t="e">
        <f>VLOOKUP(E40,自助退!B:S,18,FALSE)</f>
        <v>#N/A</v>
      </c>
      <c r="P40" t="e">
        <f>VLOOKUP(E40,自助退!B:T,19,FALSE)</f>
        <v>#N/A</v>
      </c>
    </row>
    <row r="41" spans="1:16" ht="14.25" hidden="1">
      <c r="A41" s="53">
        <v>42895.922199074077</v>
      </c>
      <c r="B41" t="s">
        <v>39</v>
      </c>
      <c r="C41" t="s">
        <v>80</v>
      </c>
      <c r="D41" s="15">
        <v>125996</v>
      </c>
      <c r="E41" s="15">
        <v>116726</v>
      </c>
      <c r="F41" t="s">
        <v>154</v>
      </c>
      <c r="G41" s="15">
        <v>1000</v>
      </c>
      <c r="H41" t="s">
        <v>367</v>
      </c>
      <c r="I41" t="s">
        <v>436</v>
      </c>
      <c r="J41" t="s">
        <v>73</v>
      </c>
      <c r="K41" t="s">
        <v>73</v>
      </c>
      <c r="L41" s="53">
        <v>42895.922199074077</v>
      </c>
      <c r="M41" t="str">
        <f>VLOOKUP(E41,自助退!B:K,9,FALSE)</f>
        <v>9</v>
      </c>
      <c r="N41" s="17">
        <f>VLOOKUP(E41,自助退!B:U,20,FALSE)</f>
        <v>42895.470706018517</v>
      </c>
      <c r="O41" t="e">
        <f>VLOOKUP(E41,自助退!B:S,18,FALSE)</f>
        <v>#N/A</v>
      </c>
      <c r="P41" t="e">
        <f>VLOOKUP(E41,自助退!B:T,19,FALSE)</f>
        <v>#N/A</v>
      </c>
    </row>
    <row r="42" spans="1:16" ht="14.25" hidden="1">
      <c r="A42" s="53">
        <v>42895.922407407408</v>
      </c>
      <c r="B42" t="s">
        <v>715</v>
      </c>
      <c r="C42" t="s">
        <v>716</v>
      </c>
      <c r="D42" s="15">
        <v>125999</v>
      </c>
      <c r="E42" s="15">
        <v>118302</v>
      </c>
      <c r="F42" t="s">
        <v>4894</v>
      </c>
      <c r="G42" s="15">
        <v>506</v>
      </c>
      <c r="H42" t="s">
        <v>367</v>
      </c>
      <c r="I42" t="s">
        <v>497</v>
      </c>
      <c r="J42" t="s">
        <v>73</v>
      </c>
      <c r="K42" t="s">
        <v>73</v>
      </c>
      <c r="L42" s="53">
        <v>42895.922407407408</v>
      </c>
      <c r="M42" t="str">
        <f>VLOOKUP(E42,自助退!B:K,9,FALSE)</f>
        <v>9</v>
      </c>
      <c r="N42" s="17">
        <f>VLOOKUP(E42,自助退!B:U,20,FALSE)</f>
        <v>42895.511736111112</v>
      </c>
      <c r="O42" t="e">
        <f>VLOOKUP(E42,自助退!B:S,18,FALSE)</f>
        <v>#N/A</v>
      </c>
      <c r="P42" t="e">
        <f>VLOOKUP(E42,自助退!B:T,19,FALSE)</f>
        <v>#N/A</v>
      </c>
    </row>
    <row r="43" spans="1:16" ht="14.25" hidden="1">
      <c r="A43" s="53">
        <v>42895.922476851854</v>
      </c>
      <c r="B43" t="s">
        <v>934</v>
      </c>
      <c r="C43" t="s">
        <v>935</v>
      </c>
      <c r="D43" s="15">
        <v>126000</v>
      </c>
      <c r="E43" s="15">
        <v>120717</v>
      </c>
      <c r="F43" t="s">
        <v>4906</v>
      </c>
      <c r="G43" s="15">
        <v>138</v>
      </c>
      <c r="H43" t="s">
        <v>367</v>
      </c>
      <c r="I43" t="s">
        <v>469</v>
      </c>
      <c r="J43" t="s">
        <v>73</v>
      </c>
      <c r="K43" t="s">
        <v>73</v>
      </c>
      <c r="L43" s="53">
        <v>42895.922476851854</v>
      </c>
      <c r="M43" t="str">
        <f>VLOOKUP(E43,自助退!B:K,9,FALSE)</f>
        <v>9</v>
      </c>
      <c r="N43" s="17">
        <f>VLOOKUP(E43,自助退!B:U,20,FALSE)</f>
        <v>42895.621064814812</v>
      </c>
      <c r="O43" t="e">
        <f>VLOOKUP(E43,自助退!B:S,18,FALSE)</f>
        <v>#N/A</v>
      </c>
      <c r="P43" t="e">
        <f>VLOOKUP(E43,自助退!B:T,19,FALSE)</f>
        <v>#N/A</v>
      </c>
    </row>
    <row r="44" spans="1:16" ht="14.25" hidden="1">
      <c r="A44" s="53">
        <v>42895.922662037039</v>
      </c>
      <c r="B44" t="s">
        <v>693</v>
      </c>
      <c r="C44" t="s">
        <v>694</v>
      </c>
      <c r="D44" s="15">
        <v>126003</v>
      </c>
      <c r="E44" s="15">
        <v>121839</v>
      </c>
      <c r="F44" t="s">
        <v>4892</v>
      </c>
      <c r="G44" s="15">
        <v>5599</v>
      </c>
      <c r="H44" t="s">
        <v>367</v>
      </c>
      <c r="I44" t="s">
        <v>448</v>
      </c>
      <c r="J44" t="s">
        <v>73</v>
      </c>
      <c r="K44" t="s">
        <v>73</v>
      </c>
      <c r="L44" s="53">
        <v>42895.922662037039</v>
      </c>
      <c r="M44" t="str">
        <f>VLOOKUP(E44,自助退!B:K,9,FALSE)</f>
        <v>9</v>
      </c>
      <c r="N44" s="17">
        <f>VLOOKUP(E44,自助退!B:U,20,FALSE)</f>
        <v>42895.64340277778</v>
      </c>
      <c r="O44" t="e">
        <f>VLOOKUP(E44,自助退!B:S,18,FALSE)</f>
        <v>#N/A</v>
      </c>
      <c r="P44" t="e">
        <f>VLOOKUP(E44,自助退!B:T,19,FALSE)</f>
        <v>#N/A</v>
      </c>
    </row>
    <row r="45" spans="1:16" ht="14.25" hidden="1">
      <c r="A45" s="53">
        <v>42895.922754629632</v>
      </c>
      <c r="B45" t="s">
        <v>702</v>
      </c>
      <c r="C45" t="s">
        <v>703</v>
      </c>
      <c r="D45" s="15">
        <v>126006</v>
      </c>
      <c r="E45" s="15">
        <v>121894</v>
      </c>
      <c r="F45" t="s">
        <v>4892</v>
      </c>
      <c r="G45" s="15">
        <v>5819</v>
      </c>
      <c r="H45" t="s">
        <v>367</v>
      </c>
      <c r="I45" t="s">
        <v>448</v>
      </c>
      <c r="J45" t="s">
        <v>73</v>
      </c>
      <c r="K45" t="s">
        <v>73</v>
      </c>
      <c r="L45" s="53">
        <v>42895.922754629632</v>
      </c>
      <c r="M45" t="str">
        <f>VLOOKUP(E45,自助退!B:K,9,FALSE)</f>
        <v>9</v>
      </c>
      <c r="N45" s="17">
        <f>VLOOKUP(E45,自助退!B:U,20,FALSE)</f>
        <v>42895.644293981481</v>
      </c>
      <c r="O45" t="e">
        <f>VLOOKUP(E45,自助退!B:S,18,FALSE)</f>
        <v>#N/A</v>
      </c>
      <c r="P45" t="e">
        <f>VLOOKUP(E45,自助退!B:T,19,FALSE)</f>
        <v>#N/A</v>
      </c>
    </row>
    <row r="46" spans="1:16" ht="14.25" hidden="1">
      <c r="A46" s="53">
        <v>42895.922824074078</v>
      </c>
      <c r="B46" t="s">
        <v>942</v>
      </c>
      <c r="C46" t="s">
        <v>943</v>
      </c>
      <c r="D46" s="15">
        <v>126007</v>
      </c>
      <c r="E46" s="15">
        <v>121946</v>
      </c>
      <c r="F46" t="s">
        <v>4907</v>
      </c>
      <c r="G46" s="15">
        <v>1000</v>
      </c>
      <c r="H46" t="s">
        <v>367</v>
      </c>
      <c r="I46" t="s">
        <v>483</v>
      </c>
      <c r="J46" t="s">
        <v>73</v>
      </c>
      <c r="K46" t="s">
        <v>73</v>
      </c>
      <c r="L46" s="53">
        <v>42895.922824074078</v>
      </c>
      <c r="M46" t="str">
        <f>VLOOKUP(E46,自助退!B:K,9,FALSE)</f>
        <v>9</v>
      </c>
      <c r="N46" s="17">
        <f>VLOOKUP(E46,自助退!B:U,20,FALSE)</f>
        <v>42895.644826388889</v>
      </c>
      <c r="O46" t="e">
        <f>VLOOKUP(E46,自助退!B:S,18,FALSE)</f>
        <v>#N/A</v>
      </c>
      <c r="P46" t="e">
        <f>VLOOKUP(E46,自助退!B:T,19,FALSE)</f>
        <v>#N/A</v>
      </c>
    </row>
    <row r="47" spans="1:16" ht="14.25" hidden="1">
      <c r="A47" s="53">
        <v>42895.922881944447</v>
      </c>
      <c r="B47" t="s">
        <v>957</v>
      </c>
      <c r="C47" t="s">
        <v>958</v>
      </c>
      <c r="D47" s="15">
        <v>126008</v>
      </c>
      <c r="E47" s="15">
        <v>122398</v>
      </c>
      <c r="F47" t="s">
        <v>4908</v>
      </c>
      <c r="G47" s="15">
        <v>1900</v>
      </c>
      <c r="H47" t="s">
        <v>367</v>
      </c>
      <c r="I47" t="s">
        <v>539</v>
      </c>
      <c r="J47" t="s">
        <v>73</v>
      </c>
      <c r="K47" t="s">
        <v>73</v>
      </c>
      <c r="L47" s="53">
        <v>42895.922881944447</v>
      </c>
      <c r="M47" t="str">
        <f>VLOOKUP(E47,自助退!B:K,9,FALSE)</f>
        <v>9</v>
      </c>
      <c r="N47" s="17">
        <f>VLOOKUP(E47,自助退!B:U,20,FALSE)</f>
        <v>42895.654317129629</v>
      </c>
      <c r="O47" t="e">
        <f>VLOOKUP(E47,自助退!B:S,18,FALSE)</f>
        <v>#N/A</v>
      </c>
      <c r="P47" t="e">
        <f>VLOOKUP(E47,自助退!B:T,19,FALSE)</f>
        <v>#N/A</v>
      </c>
    </row>
    <row r="48" spans="1:16" ht="14.25" hidden="1">
      <c r="A48" s="53">
        <v>42895.922939814816</v>
      </c>
      <c r="B48" t="s">
        <v>959</v>
      </c>
      <c r="C48" t="s">
        <v>960</v>
      </c>
      <c r="D48" s="15">
        <v>126009</v>
      </c>
      <c r="E48" s="15">
        <v>122439</v>
      </c>
      <c r="F48" t="s">
        <v>4908</v>
      </c>
      <c r="G48" s="15">
        <v>500</v>
      </c>
      <c r="H48" t="s">
        <v>367</v>
      </c>
      <c r="I48" t="s">
        <v>539</v>
      </c>
      <c r="J48" t="s">
        <v>73</v>
      </c>
      <c r="K48" t="s">
        <v>73</v>
      </c>
      <c r="L48" s="53">
        <v>42895.922939814816</v>
      </c>
      <c r="M48" t="str">
        <f>VLOOKUP(E48,自助退!B:K,9,FALSE)</f>
        <v>9</v>
      </c>
      <c r="N48" s="17">
        <f>VLOOKUP(E48,自助退!B:U,20,FALSE)</f>
        <v>42895.655358796299</v>
      </c>
      <c r="O48" t="e">
        <f>VLOOKUP(E48,自助退!B:S,18,FALSE)</f>
        <v>#N/A</v>
      </c>
      <c r="P48" t="e">
        <f>VLOOKUP(E48,自助退!B:T,19,FALSE)</f>
        <v>#N/A</v>
      </c>
    </row>
    <row r="49" spans="1:16" ht="14.25" hidden="1">
      <c r="A49" s="53">
        <v>42895.922997685186</v>
      </c>
      <c r="B49" t="s">
        <v>966</v>
      </c>
      <c r="C49" t="s">
        <v>967</v>
      </c>
      <c r="D49" s="15">
        <v>126010</v>
      </c>
      <c r="E49" s="15">
        <v>122915</v>
      </c>
      <c r="F49" t="s">
        <v>4909</v>
      </c>
      <c r="G49" s="15">
        <v>1900</v>
      </c>
      <c r="H49" t="s">
        <v>367</v>
      </c>
      <c r="I49" t="s">
        <v>483</v>
      </c>
      <c r="J49" t="s">
        <v>73</v>
      </c>
      <c r="K49" t="s">
        <v>73</v>
      </c>
      <c r="L49" s="53">
        <v>42895.922997685186</v>
      </c>
      <c r="M49" t="str">
        <f>VLOOKUP(E49,自助退!B:K,9,FALSE)</f>
        <v>9</v>
      </c>
      <c r="N49" s="17">
        <f>VLOOKUP(E49,自助退!B:U,20,FALSE)</f>
        <v>42895.665625000001</v>
      </c>
      <c r="O49" t="e">
        <f>VLOOKUP(E49,自助退!B:S,18,FALSE)</f>
        <v>#N/A</v>
      </c>
      <c r="P49" t="e">
        <f>VLOOKUP(E49,自助退!B:T,19,FALSE)</f>
        <v>#N/A</v>
      </c>
    </row>
    <row r="50" spans="1:16" ht="14.25" hidden="1">
      <c r="A50" s="53">
        <v>42895.923171296294</v>
      </c>
      <c r="B50" t="s">
        <v>971</v>
      </c>
      <c r="C50" t="s">
        <v>972</v>
      </c>
      <c r="D50" s="15">
        <v>126012</v>
      </c>
      <c r="E50" s="15">
        <v>124013</v>
      </c>
      <c r="F50" t="s">
        <v>4910</v>
      </c>
      <c r="G50" s="15">
        <v>66</v>
      </c>
      <c r="H50" t="s">
        <v>367</v>
      </c>
      <c r="I50" t="s">
        <v>738</v>
      </c>
      <c r="J50" t="s">
        <v>73</v>
      </c>
      <c r="K50" t="s">
        <v>73</v>
      </c>
      <c r="L50" s="53">
        <v>42895.923171296294</v>
      </c>
      <c r="M50" t="str">
        <f>VLOOKUP(E50,自助退!B:K,9,FALSE)</f>
        <v>9</v>
      </c>
      <c r="N50" s="17">
        <f>VLOOKUP(E50,自助退!B:U,20,FALSE)</f>
        <v>42895.690474537034</v>
      </c>
      <c r="O50" t="e">
        <f>VLOOKUP(E50,自助退!B:S,18,FALSE)</f>
        <v>#N/A</v>
      </c>
      <c r="P50" t="e">
        <f>VLOOKUP(E50,自助退!B:T,19,FALSE)</f>
        <v>#N/A</v>
      </c>
    </row>
    <row r="51" spans="1:16" ht="14.25" hidden="1">
      <c r="A51" s="53">
        <v>42895.923310185186</v>
      </c>
      <c r="B51" t="s">
        <v>40</v>
      </c>
      <c r="C51" t="s">
        <v>79</v>
      </c>
      <c r="D51" s="15">
        <v>126014</v>
      </c>
      <c r="E51" s="15">
        <v>124856</v>
      </c>
      <c r="F51" t="s">
        <v>149</v>
      </c>
      <c r="G51" s="15">
        <v>370</v>
      </c>
      <c r="H51" t="s">
        <v>367</v>
      </c>
      <c r="I51" t="s">
        <v>443</v>
      </c>
      <c r="J51" t="s">
        <v>73</v>
      </c>
      <c r="K51" t="s">
        <v>73</v>
      </c>
      <c r="L51" s="53">
        <v>42895.923310185186</v>
      </c>
      <c r="M51" t="str">
        <f>VLOOKUP(E51,自助退!B:K,9,FALSE)</f>
        <v>9</v>
      </c>
      <c r="N51" s="17">
        <f>VLOOKUP(E51,自助退!B:U,20,FALSE)</f>
        <v>42895.714421296296</v>
      </c>
      <c r="O51" t="e">
        <f>VLOOKUP(E51,自助退!B:S,18,FALSE)</f>
        <v>#N/A</v>
      </c>
      <c r="P51" t="e">
        <f>VLOOKUP(E51,自助退!B:T,19,FALSE)</f>
        <v>#N/A</v>
      </c>
    </row>
    <row r="52" spans="1:16" ht="14.25" hidden="1">
      <c r="A52" s="53">
        <v>42895.923368055555</v>
      </c>
      <c r="B52" t="s">
        <v>985</v>
      </c>
      <c r="C52" t="s">
        <v>986</v>
      </c>
      <c r="D52" s="15">
        <v>126015</v>
      </c>
      <c r="E52" s="15">
        <v>125027</v>
      </c>
      <c r="F52" t="s">
        <v>4911</v>
      </c>
      <c r="G52" s="15">
        <v>41</v>
      </c>
      <c r="H52" t="s">
        <v>367</v>
      </c>
      <c r="I52" t="s">
        <v>562</v>
      </c>
      <c r="J52" t="s">
        <v>73</v>
      </c>
      <c r="K52" t="s">
        <v>73</v>
      </c>
      <c r="L52" s="53">
        <v>42895.923368055555</v>
      </c>
      <c r="M52" t="str">
        <f>VLOOKUP(E52,自助退!B:K,9,FALSE)</f>
        <v>9</v>
      </c>
      <c r="N52" s="17">
        <f>VLOOKUP(E52,自助退!B:U,20,FALSE)</f>
        <v>42895.720729166664</v>
      </c>
      <c r="O52" t="e">
        <f>VLOOKUP(E52,自助退!B:S,18,FALSE)</f>
        <v>#N/A</v>
      </c>
      <c r="P52" t="e">
        <f>VLOOKUP(E52,自助退!B:T,19,FALSE)</f>
        <v>#N/A</v>
      </c>
    </row>
    <row r="53" spans="1:16" ht="14.25" hidden="1">
      <c r="A53" s="53">
        <v>42895.923437500001</v>
      </c>
      <c r="B53" t="s">
        <v>987</v>
      </c>
      <c r="C53" t="s">
        <v>988</v>
      </c>
      <c r="D53" s="15">
        <v>126016</v>
      </c>
      <c r="E53" s="15">
        <v>125191</v>
      </c>
      <c r="F53" t="s">
        <v>4912</v>
      </c>
      <c r="G53" s="15">
        <v>400</v>
      </c>
      <c r="H53" t="s">
        <v>367</v>
      </c>
      <c r="I53" t="s">
        <v>424</v>
      </c>
      <c r="J53" t="s">
        <v>73</v>
      </c>
      <c r="K53" t="s">
        <v>73</v>
      </c>
      <c r="L53" s="53">
        <v>42895.923437500001</v>
      </c>
      <c r="M53" t="str">
        <f>VLOOKUP(E53,自助退!B:K,9,FALSE)</f>
        <v>9</v>
      </c>
      <c r="N53" s="17">
        <f>VLOOKUP(E53,自助退!B:U,20,FALSE)</f>
        <v>42895.727812500001</v>
      </c>
      <c r="O53" t="e">
        <f>VLOOKUP(E53,自助退!B:S,18,FALSE)</f>
        <v>#N/A</v>
      </c>
      <c r="P53" t="e">
        <f>VLOOKUP(E53,自助退!B:T,19,FALSE)</f>
        <v>#N/A</v>
      </c>
    </row>
    <row r="54" spans="1:16" ht="14.25" hidden="1">
      <c r="A54" s="53">
        <v>42895.923564814817</v>
      </c>
      <c r="B54" t="s">
        <v>993</v>
      </c>
      <c r="C54" t="s">
        <v>994</v>
      </c>
      <c r="D54" s="15">
        <v>126018</v>
      </c>
      <c r="E54" s="15">
        <v>125697</v>
      </c>
      <c r="F54" t="s">
        <v>4913</v>
      </c>
      <c r="G54" s="15">
        <v>382</v>
      </c>
      <c r="H54" t="s">
        <v>367</v>
      </c>
      <c r="I54" t="s">
        <v>422</v>
      </c>
      <c r="J54" t="s">
        <v>73</v>
      </c>
      <c r="K54" t="s">
        <v>73</v>
      </c>
      <c r="L54" s="53">
        <v>42895.923564814817</v>
      </c>
      <c r="M54" t="str">
        <f>VLOOKUP(E54,自助退!B:K,9,FALSE)</f>
        <v>9</v>
      </c>
      <c r="N54" s="17">
        <f>VLOOKUP(E54,自助退!B:U,20,FALSE)</f>
        <v>42895.803344907406</v>
      </c>
      <c r="O54" t="e">
        <f>VLOOKUP(E54,自助退!B:S,18,FALSE)</f>
        <v>#N/A</v>
      </c>
      <c r="P54" t="e">
        <f>VLOOKUP(E54,自助退!B:T,19,FALSE)</f>
        <v>#N/A</v>
      </c>
    </row>
    <row r="55" spans="1:16" ht="14.25" hidden="1">
      <c r="A55" s="53">
        <v>42897.028240740743</v>
      </c>
      <c r="B55" t="s">
        <v>826</v>
      </c>
      <c r="C55" t="s">
        <v>827</v>
      </c>
      <c r="D55" s="15">
        <v>135954</v>
      </c>
      <c r="E55" s="15">
        <v>126547</v>
      </c>
      <c r="F55" t="s">
        <v>4898</v>
      </c>
      <c r="G55" s="15">
        <v>292</v>
      </c>
      <c r="H55" t="s">
        <v>367</v>
      </c>
      <c r="I55" t="s">
        <v>483</v>
      </c>
      <c r="J55" t="s">
        <v>73</v>
      </c>
      <c r="K55" t="s">
        <v>73</v>
      </c>
      <c r="L55" s="53">
        <v>42897.028240740743</v>
      </c>
      <c r="M55" t="str">
        <f>VLOOKUP(E55,自助退!B:K,9,FALSE)</f>
        <v>9</v>
      </c>
      <c r="N55" s="17">
        <f>VLOOKUP(E55,自助退!B:U,20,FALSE)</f>
        <v>42896.315266203703</v>
      </c>
      <c r="O55" t="e">
        <f>VLOOKUP(E55,自助退!B:S,18,FALSE)</f>
        <v>#N/A</v>
      </c>
      <c r="P55" t="e">
        <f>VLOOKUP(E55,自助退!B:T,19,FALSE)</f>
        <v>#N/A</v>
      </c>
    </row>
    <row r="56" spans="1:16" ht="14.25" hidden="1">
      <c r="A56" s="53">
        <v>42897.028692129628</v>
      </c>
      <c r="B56" t="s">
        <v>453</v>
      </c>
      <c r="C56" t="s">
        <v>454</v>
      </c>
      <c r="D56" s="15">
        <v>135955</v>
      </c>
      <c r="E56" s="15">
        <v>126680</v>
      </c>
      <c r="F56" t="s">
        <v>4878</v>
      </c>
      <c r="G56" s="15">
        <v>715</v>
      </c>
      <c r="H56" t="s">
        <v>367</v>
      </c>
      <c r="I56" t="s">
        <v>776</v>
      </c>
      <c r="J56" t="s">
        <v>73</v>
      </c>
      <c r="K56" t="s">
        <v>73</v>
      </c>
      <c r="L56" s="53">
        <v>42897.028692129628</v>
      </c>
      <c r="M56" t="str">
        <f>VLOOKUP(E56,自助退!B:K,9,FALSE)</f>
        <v>9</v>
      </c>
      <c r="N56" s="17">
        <f>VLOOKUP(E56,自助退!B:U,20,FALSE)</f>
        <v>42896.325925925928</v>
      </c>
      <c r="O56" t="e">
        <f>VLOOKUP(E56,自助退!B:S,18,FALSE)</f>
        <v>#N/A</v>
      </c>
      <c r="P56" t="e">
        <f>VLOOKUP(E56,自助退!B:T,19,FALSE)</f>
        <v>#N/A</v>
      </c>
    </row>
    <row r="57" spans="1:16" ht="14.25" hidden="1">
      <c r="A57" s="53">
        <v>42897.028923611113</v>
      </c>
      <c r="B57" t="s">
        <v>1018</v>
      </c>
      <c r="C57" t="s">
        <v>1019</v>
      </c>
      <c r="D57" s="15">
        <v>135956</v>
      </c>
      <c r="E57" s="15">
        <v>128863</v>
      </c>
      <c r="F57" t="s">
        <v>4914</v>
      </c>
      <c r="G57" s="15">
        <v>296</v>
      </c>
      <c r="H57" t="s">
        <v>367</v>
      </c>
      <c r="I57" t="s">
        <v>436</v>
      </c>
      <c r="J57" t="s">
        <v>73</v>
      </c>
      <c r="K57" t="s">
        <v>73</v>
      </c>
      <c r="L57" s="53">
        <v>42897.028923611113</v>
      </c>
      <c r="M57" t="str">
        <f>VLOOKUP(E57,自助退!B:K,9,FALSE)</f>
        <v>9</v>
      </c>
      <c r="N57" s="17">
        <f>VLOOKUP(E57,自助退!B:U,20,FALSE)</f>
        <v>42896.389340277776</v>
      </c>
      <c r="O57" t="e">
        <f>VLOOKUP(E57,自助退!B:S,18,FALSE)</f>
        <v>#N/A</v>
      </c>
      <c r="P57" t="e">
        <f>VLOOKUP(E57,自助退!B:T,19,FALSE)</f>
        <v>#N/A</v>
      </c>
    </row>
    <row r="58" spans="1:16" ht="14.25" hidden="1">
      <c r="A58" s="53">
        <v>42897.029409722221</v>
      </c>
      <c r="B58" t="s">
        <v>1030</v>
      </c>
      <c r="C58" t="s">
        <v>1031</v>
      </c>
      <c r="D58" s="15">
        <v>135962</v>
      </c>
      <c r="E58" s="15">
        <v>130733</v>
      </c>
      <c r="F58" t="s">
        <v>4915</v>
      </c>
      <c r="G58" s="15">
        <v>712</v>
      </c>
      <c r="H58" t="s">
        <v>367</v>
      </c>
      <c r="I58" t="s">
        <v>1032</v>
      </c>
      <c r="J58" t="s">
        <v>73</v>
      </c>
      <c r="K58" t="s">
        <v>73</v>
      </c>
      <c r="L58" s="53">
        <v>42897.029409722221</v>
      </c>
      <c r="M58" t="str">
        <f>VLOOKUP(E58,自助退!B:K,9,FALSE)</f>
        <v>9</v>
      </c>
      <c r="N58" s="17">
        <f>VLOOKUP(E58,自助退!B:U,20,FALSE)</f>
        <v>42896.436793981484</v>
      </c>
      <c r="O58" t="e">
        <f>VLOOKUP(E58,自助退!B:S,18,FALSE)</f>
        <v>#N/A</v>
      </c>
      <c r="P58" t="e">
        <f>VLOOKUP(E58,自助退!B:T,19,FALSE)</f>
        <v>#N/A</v>
      </c>
    </row>
    <row r="59" spans="1:16" ht="14.25" hidden="1">
      <c r="A59" s="53">
        <v>42897.029479166667</v>
      </c>
      <c r="B59" t="s">
        <v>1036</v>
      </c>
      <c r="C59" t="s">
        <v>1037</v>
      </c>
      <c r="D59" s="15">
        <v>135964</v>
      </c>
      <c r="E59" s="15">
        <v>131679</v>
      </c>
      <c r="F59" t="s">
        <v>4916</v>
      </c>
      <c r="G59" s="15">
        <v>140</v>
      </c>
      <c r="H59" t="s">
        <v>367</v>
      </c>
      <c r="I59" t="s">
        <v>432</v>
      </c>
      <c r="J59" t="s">
        <v>73</v>
      </c>
      <c r="K59" t="s">
        <v>73</v>
      </c>
      <c r="L59" s="53">
        <v>42897.029479166667</v>
      </c>
      <c r="M59" t="str">
        <f>VLOOKUP(E59,自助退!B:K,9,FALSE)</f>
        <v>9</v>
      </c>
      <c r="N59" s="17">
        <f>VLOOKUP(E59,自助退!B:U,20,FALSE)</f>
        <v>42896.463460648149</v>
      </c>
      <c r="O59" t="e">
        <f>VLOOKUP(E59,自助退!B:S,18,FALSE)</f>
        <v>#N/A</v>
      </c>
      <c r="P59" t="e">
        <f>VLOOKUP(E59,自助退!B:T,19,FALSE)</f>
        <v>#N/A</v>
      </c>
    </row>
    <row r="60" spans="1:16" ht="14.25" hidden="1">
      <c r="A60" s="53">
        <v>42897.029548611114</v>
      </c>
      <c r="B60" t="s">
        <v>1038</v>
      </c>
      <c r="C60" t="s">
        <v>1039</v>
      </c>
      <c r="D60" s="15">
        <v>135965</v>
      </c>
      <c r="E60" s="15">
        <v>132145</v>
      </c>
      <c r="F60" t="s">
        <v>4917</v>
      </c>
      <c r="G60" s="15">
        <v>1255</v>
      </c>
      <c r="H60" t="s">
        <v>367</v>
      </c>
      <c r="I60" t="s">
        <v>497</v>
      </c>
      <c r="J60" t="s">
        <v>73</v>
      </c>
      <c r="K60" t="s">
        <v>73</v>
      </c>
      <c r="L60" s="53">
        <v>42897.029548611114</v>
      </c>
      <c r="M60" t="str">
        <f>VLOOKUP(E60,自助退!B:K,9,FALSE)</f>
        <v>9</v>
      </c>
      <c r="N60" s="17">
        <f>VLOOKUP(E60,自助退!B:U,20,FALSE)</f>
        <v>42896.47693287037</v>
      </c>
      <c r="O60" t="e">
        <f>VLOOKUP(E60,自助退!B:S,18,FALSE)</f>
        <v>#N/A</v>
      </c>
      <c r="P60" t="e">
        <f>VLOOKUP(E60,自助退!B:T,19,FALSE)</f>
        <v>#N/A</v>
      </c>
    </row>
    <row r="61" spans="1:16" ht="14.25" hidden="1">
      <c r="A61" s="53">
        <v>42897.029988425929</v>
      </c>
      <c r="B61" t="s">
        <v>1086</v>
      </c>
      <c r="C61" t="s">
        <v>1087</v>
      </c>
      <c r="D61" s="15">
        <v>135972</v>
      </c>
      <c r="E61" s="15">
        <v>135294</v>
      </c>
      <c r="F61" t="s">
        <v>4918</v>
      </c>
      <c r="G61" s="15">
        <v>4</v>
      </c>
      <c r="H61" t="s">
        <v>367</v>
      </c>
      <c r="I61" t="s">
        <v>299</v>
      </c>
      <c r="J61" t="s">
        <v>73</v>
      </c>
      <c r="K61" t="s">
        <v>73</v>
      </c>
      <c r="L61" s="53">
        <v>42897.029988425929</v>
      </c>
      <c r="M61" t="str">
        <f>VLOOKUP(E61,自助退!B:K,9,FALSE)</f>
        <v>9</v>
      </c>
      <c r="N61" s="17">
        <f>VLOOKUP(E61,自助退!B:U,20,FALSE)</f>
        <v>42896.715428240743</v>
      </c>
      <c r="O61" t="e">
        <f>VLOOKUP(E61,自助退!B:S,18,FALSE)</f>
        <v>#N/A</v>
      </c>
      <c r="P61" t="e">
        <f>VLOOKUP(E61,自助退!B:T,19,FALSE)</f>
        <v>#N/A</v>
      </c>
    </row>
    <row r="62" spans="1:16" ht="14.25" hidden="1">
      <c r="A62" s="53">
        <v>42897.030069444445</v>
      </c>
      <c r="B62" t="s">
        <v>1091</v>
      </c>
      <c r="C62" t="s">
        <v>1092</v>
      </c>
      <c r="D62" s="15">
        <v>135973</v>
      </c>
      <c r="E62" s="15">
        <v>135488</v>
      </c>
      <c r="F62" t="s">
        <v>4919</v>
      </c>
      <c r="G62" s="15">
        <v>6000</v>
      </c>
      <c r="H62" t="s">
        <v>367</v>
      </c>
      <c r="I62" t="s">
        <v>432</v>
      </c>
      <c r="J62" t="s">
        <v>73</v>
      </c>
      <c r="K62" t="s">
        <v>73</v>
      </c>
      <c r="L62" s="53">
        <v>42897.030069444445</v>
      </c>
      <c r="M62" t="str">
        <f>VLOOKUP(E62,自助退!B:K,9,FALSE)</f>
        <v>9</v>
      </c>
      <c r="N62" s="17">
        <f>VLOOKUP(E62,自助退!B:U,20,FALSE)</f>
        <v>42896.788773148146</v>
      </c>
      <c r="O62" t="e">
        <f>VLOOKUP(E62,自助退!B:S,18,FALSE)</f>
        <v>#N/A</v>
      </c>
      <c r="P62" t="e">
        <f>VLOOKUP(E62,自助退!B:T,19,FALSE)</f>
        <v>#N/A</v>
      </c>
    </row>
    <row r="63" spans="1:16" ht="14.25" hidden="1">
      <c r="A63" s="53">
        <v>42897.912731481483</v>
      </c>
      <c r="B63" t="s">
        <v>453</v>
      </c>
      <c r="C63" t="s">
        <v>454</v>
      </c>
      <c r="D63" s="15">
        <v>139214</v>
      </c>
      <c r="E63" s="15">
        <v>137352</v>
      </c>
      <c r="F63" t="s">
        <v>4878</v>
      </c>
      <c r="G63" s="15">
        <v>715</v>
      </c>
      <c r="H63" t="s">
        <v>367</v>
      </c>
      <c r="I63" t="s">
        <v>497</v>
      </c>
      <c r="J63" t="s">
        <v>73</v>
      </c>
      <c r="K63" t="s">
        <v>73</v>
      </c>
      <c r="L63" s="53">
        <v>42897.912731481483</v>
      </c>
      <c r="M63" t="str">
        <f>VLOOKUP(E63,自助退!B:K,9,FALSE)</f>
        <v>9</v>
      </c>
      <c r="N63" s="17">
        <f>VLOOKUP(E63,自助退!B:U,20,FALSE)</f>
        <v>42897.457233796296</v>
      </c>
      <c r="O63" t="e">
        <f>VLOOKUP(E63,自助退!B:S,18,FALSE)</f>
        <v>#N/A</v>
      </c>
      <c r="P63" t="e">
        <f>VLOOKUP(E63,自助退!B:T,19,FALSE)</f>
        <v>#N/A</v>
      </c>
    </row>
    <row r="64" spans="1:16" ht="14.25" hidden="1">
      <c r="A64" s="53">
        <v>42897.912800925929</v>
      </c>
      <c r="B64" t="s">
        <v>889</v>
      </c>
      <c r="C64" t="s">
        <v>890</v>
      </c>
      <c r="D64" s="15">
        <v>139215</v>
      </c>
      <c r="E64" s="15">
        <v>137662</v>
      </c>
      <c r="F64" t="s">
        <v>4905</v>
      </c>
      <c r="G64" s="15">
        <v>2500</v>
      </c>
      <c r="H64" t="s">
        <v>367</v>
      </c>
      <c r="I64" t="s">
        <v>432</v>
      </c>
      <c r="J64" t="s">
        <v>73</v>
      </c>
      <c r="K64" t="s">
        <v>73</v>
      </c>
      <c r="L64" s="53">
        <v>42897.912800925929</v>
      </c>
      <c r="M64" t="str">
        <f>VLOOKUP(E64,自助退!B:K,9,FALSE)</f>
        <v>9</v>
      </c>
      <c r="N64" s="17">
        <f>VLOOKUP(E64,自助退!B:U,20,FALSE)</f>
        <v>42897.490486111114</v>
      </c>
      <c r="O64" t="e">
        <f>VLOOKUP(E64,自助退!B:S,18,FALSE)</f>
        <v>#N/A</v>
      </c>
      <c r="P64" t="e">
        <f>VLOOKUP(E64,自助退!B:T,19,FALSE)</f>
        <v>#N/A</v>
      </c>
    </row>
    <row r="65" spans="1:16" ht="14.25" hidden="1">
      <c r="A65" s="53">
        <v>42897.912870370368</v>
      </c>
      <c r="B65" t="s">
        <v>1102</v>
      </c>
      <c r="C65" t="s">
        <v>1103</v>
      </c>
      <c r="D65" s="15">
        <v>139216</v>
      </c>
      <c r="E65" s="15">
        <v>137948</v>
      </c>
      <c r="F65" t="s">
        <v>4920</v>
      </c>
      <c r="G65" s="15">
        <v>500</v>
      </c>
      <c r="H65" t="s">
        <v>367</v>
      </c>
      <c r="I65" t="s">
        <v>483</v>
      </c>
      <c r="J65" t="s">
        <v>73</v>
      </c>
      <c r="K65" t="s">
        <v>73</v>
      </c>
      <c r="L65" s="53">
        <v>42897.912870370368</v>
      </c>
      <c r="M65" t="str">
        <f>VLOOKUP(E65,自助退!B:K,9,FALSE)</f>
        <v>9</v>
      </c>
      <c r="N65" s="17">
        <f>VLOOKUP(E65,自助退!B:U,20,FALSE)</f>
        <v>42897.539606481485</v>
      </c>
      <c r="O65" t="e">
        <f>VLOOKUP(E65,自助退!B:S,18,FALSE)</f>
        <v>#N/A</v>
      </c>
      <c r="P65" t="e">
        <f>VLOOKUP(E65,自助退!B:T,19,FALSE)</f>
        <v>#N/A</v>
      </c>
    </row>
    <row r="66" spans="1:16" ht="14.25" hidden="1">
      <c r="A66" s="53">
        <v>42897.912928240738</v>
      </c>
      <c r="B66" t="s">
        <v>1102</v>
      </c>
      <c r="C66" t="s">
        <v>1103</v>
      </c>
      <c r="D66" s="15">
        <v>139217</v>
      </c>
      <c r="E66" s="15">
        <v>137949</v>
      </c>
      <c r="F66" t="s">
        <v>4920</v>
      </c>
      <c r="G66" s="15">
        <v>500</v>
      </c>
      <c r="H66" t="s">
        <v>367</v>
      </c>
      <c r="I66" t="s">
        <v>483</v>
      </c>
      <c r="J66" t="s">
        <v>73</v>
      </c>
      <c r="K66" t="s">
        <v>73</v>
      </c>
      <c r="L66" s="53">
        <v>42897.912928240738</v>
      </c>
      <c r="M66" t="str">
        <f>VLOOKUP(E66,自助退!B:K,9,FALSE)</f>
        <v>9</v>
      </c>
      <c r="N66" s="17">
        <f>VLOOKUP(E66,自助退!B:U,20,FALSE)</f>
        <v>42897.539884259262</v>
      </c>
      <c r="O66" t="e">
        <f>VLOOKUP(E66,自助退!B:S,18,FALSE)</f>
        <v>#N/A</v>
      </c>
      <c r="P66" t="e">
        <f>VLOOKUP(E66,自助退!B:T,19,FALSE)</f>
        <v>#N/A</v>
      </c>
    </row>
    <row r="67" spans="1:16" ht="14.25" hidden="1">
      <c r="A67" s="53">
        <v>42897.913032407407</v>
      </c>
      <c r="B67" t="s">
        <v>1104</v>
      </c>
      <c r="C67" t="s">
        <v>1105</v>
      </c>
      <c r="D67" s="15">
        <v>139218</v>
      </c>
      <c r="E67" s="15">
        <v>137952</v>
      </c>
      <c r="F67" t="s">
        <v>4920</v>
      </c>
      <c r="G67" s="15">
        <v>120</v>
      </c>
      <c r="H67" t="s">
        <v>367</v>
      </c>
      <c r="I67" t="s">
        <v>483</v>
      </c>
      <c r="J67" t="s">
        <v>73</v>
      </c>
      <c r="K67" t="s">
        <v>73</v>
      </c>
      <c r="L67" s="53">
        <v>42897.913032407407</v>
      </c>
      <c r="M67" t="str">
        <f>VLOOKUP(E67,自助退!B:K,9,FALSE)</f>
        <v>9</v>
      </c>
      <c r="N67" s="17">
        <f>VLOOKUP(E67,自助退!B:U,20,FALSE)</f>
        <v>42897.541030092594</v>
      </c>
      <c r="O67" t="e">
        <f>VLOOKUP(E67,自助退!B:S,18,FALSE)</f>
        <v>#N/A</v>
      </c>
      <c r="P67" t="e">
        <f>VLOOKUP(E67,自助退!B:T,19,FALSE)</f>
        <v>#N/A</v>
      </c>
    </row>
    <row r="68" spans="1:16" ht="14.25" hidden="1">
      <c r="A68" s="53">
        <v>42897.913148148145</v>
      </c>
      <c r="B68" t="s">
        <v>1114</v>
      </c>
      <c r="C68" t="s">
        <v>1115</v>
      </c>
      <c r="D68" s="15">
        <v>139220</v>
      </c>
      <c r="E68" s="15">
        <v>138981</v>
      </c>
      <c r="F68" t="s">
        <v>4921</v>
      </c>
      <c r="G68" s="15">
        <v>7944</v>
      </c>
      <c r="H68" t="s">
        <v>367</v>
      </c>
      <c r="I68" t="s">
        <v>429</v>
      </c>
      <c r="J68" t="s">
        <v>73</v>
      </c>
      <c r="K68" t="s">
        <v>73</v>
      </c>
      <c r="L68" s="53">
        <v>42897.913148148145</v>
      </c>
      <c r="M68" t="str">
        <f>VLOOKUP(E68,自助退!B:K,9,FALSE)</f>
        <v>9</v>
      </c>
      <c r="N68" s="17">
        <f>VLOOKUP(E68,自助退!B:U,20,FALSE)</f>
        <v>42897.831990740742</v>
      </c>
      <c r="O68" t="e">
        <f>VLOOKUP(E68,自助退!B:S,18,FALSE)</f>
        <v>#N/A</v>
      </c>
      <c r="P68" t="e">
        <f>VLOOKUP(E68,自助退!B:T,19,FALSE)</f>
        <v>#N/A</v>
      </c>
    </row>
    <row r="69" spans="1:16" ht="14.25" hidden="1">
      <c r="A69" s="53">
        <v>42898.444722222222</v>
      </c>
      <c r="B69" t="s">
        <v>1134</v>
      </c>
      <c r="C69" t="s">
        <v>1135</v>
      </c>
      <c r="D69" s="15">
        <v>151066</v>
      </c>
      <c r="E69" s="15">
        <v>150577</v>
      </c>
      <c r="F69" t="s">
        <v>4922</v>
      </c>
      <c r="G69" s="15">
        <v>216</v>
      </c>
      <c r="H69" t="s">
        <v>367</v>
      </c>
      <c r="I69" t="s">
        <v>429</v>
      </c>
      <c r="J69" t="s">
        <v>73</v>
      </c>
      <c r="K69" t="s">
        <v>73</v>
      </c>
      <c r="L69" s="53">
        <v>42898.444722222222</v>
      </c>
      <c r="M69" t="str">
        <f>VLOOKUP(E69,自助退!B:K,9,FALSE)</f>
        <v>9</v>
      </c>
      <c r="N69" s="17">
        <f>VLOOKUP(E69,自助退!B:U,20,FALSE)</f>
        <v>42898.439189814817</v>
      </c>
      <c r="O69" t="str">
        <f>VLOOKUP(E69,自助退!B:S,18,FALSE)</f>
        <v>B</v>
      </c>
      <c r="P69" t="str">
        <f>VLOOKUP(E69,自助退!B:T,19,FALSE)</f>
        <v>20170612</v>
      </c>
    </row>
    <row r="70" spans="1:16" ht="14.25" hidden="1">
      <c r="A70" s="53">
        <v>42898.462592592594</v>
      </c>
      <c r="B70" t="s">
        <v>1163</v>
      </c>
      <c r="C70" t="s">
        <v>1164</v>
      </c>
      <c r="D70" s="15">
        <v>152566</v>
      </c>
      <c r="E70" s="15">
        <v>151938</v>
      </c>
      <c r="F70" t="s">
        <v>4923</v>
      </c>
      <c r="G70" s="15">
        <v>115</v>
      </c>
      <c r="H70" t="s">
        <v>367</v>
      </c>
      <c r="I70" t="s">
        <v>443</v>
      </c>
      <c r="J70" t="s">
        <v>73</v>
      </c>
      <c r="K70" t="s">
        <v>73</v>
      </c>
      <c r="L70" s="53">
        <v>42898.462592592594</v>
      </c>
      <c r="M70" t="str">
        <f>VLOOKUP(E70,自助退!B:K,9,FALSE)</f>
        <v>9</v>
      </c>
      <c r="N70" s="17">
        <f>VLOOKUP(E70,自助退!B:U,20,FALSE)</f>
        <v>42898.45548611111</v>
      </c>
      <c r="O70" t="str">
        <f>VLOOKUP(E70,自助退!B:S,18,FALSE)</f>
        <v>B</v>
      </c>
      <c r="P70" t="str">
        <f>VLOOKUP(E70,自助退!B:T,19,FALSE)</f>
        <v>20170612</v>
      </c>
    </row>
    <row r="71" spans="1:16" ht="14.25" hidden="1">
      <c r="A71" s="53">
        <v>42898.632395833331</v>
      </c>
      <c r="B71" t="s">
        <v>1253</v>
      </c>
      <c r="C71" t="s">
        <v>1254</v>
      </c>
      <c r="D71" s="15">
        <v>159147</v>
      </c>
      <c r="E71" s="15">
        <v>158789</v>
      </c>
      <c r="F71" t="s">
        <v>4924</v>
      </c>
      <c r="G71" s="15">
        <v>361</v>
      </c>
      <c r="H71" t="s">
        <v>367</v>
      </c>
      <c r="I71" t="s">
        <v>299</v>
      </c>
      <c r="J71" t="s">
        <v>73</v>
      </c>
      <c r="K71" t="s">
        <v>73</v>
      </c>
      <c r="L71" s="53">
        <v>42898.632395833331</v>
      </c>
      <c r="M71" t="str">
        <f>VLOOKUP(E71,自助退!B:K,9,FALSE)</f>
        <v>9</v>
      </c>
      <c r="N71" s="17">
        <f>VLOOKUP(E71,自助退!B:U,20,FALSE)</f>
        <v>42898.626793981479</v>
      </c>
      <c r="O71" t="str">
        <f>VLOOKUP(E71,自助退!B:S,18,FALSE)</f>
        <v>B</v>
      </c>
      <c r="P71" t="str">
        <f>VLOOKUP(E71,自助退!B:T,19,FALSE)</f>
        <v>20170612</v>
      </c>
    </row>
    <row r="72" spans="1:16" ht="14.25" hidden="1">
      <c r="A72" s="53">
        <v>42898.649594907409</v>
      </c>
      <c r="B72" t="s">
        <v>1268</v>
      </c>
      <c r="C72" t="s">
        <v>1269</v>
      </c>
      <c r="D72" s="15">
        <v>160343</v>
      </c>
      <c r="E72" s="15">
        <v>159909</v>
      </c>
      <c r="F72" t="s">
        <v>4925</v>
      </c>
      <c r="G72" s="15">
        <v>500</v>
      </c>
      <c r="H72" t="s">
        <v>367</v>
      </c>
      <c r="I72" t="s">
        <v>459</v>
      </c>
      <c r="J72" t="s">
        <v>73</v>
      </c>
      <c r="K72" t="s">
        <v>73</v>
      </c>
      <c r="L72" s="53">
        <v>42898.649594907409</v>
      </c>
      <c r="M72" t="str">
        <f>VLOOKUP(E72,自助退!B:K,9,FALSE)</f>
        <v>9</v>
      </c>
      <c r="N72" s="17">
        <f>VLOOKUP(E72,自助退!B:U,20,FALSE)</f>
        <v>42898.642731481479</v>
      </c>
      <c r="O72" t="str">
        <f>VLOOKUP(E72,自助退!B:S,18,FALSE)</f>
        <v>B</v>
      </c>
      <c r="P72" t="str">
        <f>VLOOKUP(E72,自助退!B:T,19,FALSE)</f>
        <v>20170612</v>
      </c>
    </row>
    <row r="73" spans="1:16" ht="14.25" hidden="1">
      <c r="A73" s="53">
        <v>42898.663877314815</v>
      </c>
      <c r="B73" t="s">
        <v>1272</v>
      </c>
      <c r="C73" t="s">
        <v>1273</v>
      </c>
      <c r="D73" s="15">
        <v>161236</v>
      </c>
      <c r="E73" s="15">
        <v>160953</v>
      </c>
      <c r="F73" t="s">
        <v>4926</v>
      </c>
      <c r="G73" s="15">
        <v>498</v>
      </c>
      <c r="H73" t="s">
        <v>367</v>
      </c>
      <c r="I73" t="s">
        <v>734</v>
      </c>
      <c r="J73" t="s">
        <v>73</v>
      </c>
      <c r="K73" t="s">
        <v>73</v>
      </c>
      <c r="L73" s="53">
        <v>42898.663877314815</v>
      </c>
      <c r="M73" t="str">
        <f>VLOOKUP(E73,自助退!B:K,9,FALSE)</f>
        <v>9</v>
      </c>
      <c r="N73" s="17">
        <f>VLOOKUP(E73,自助退!B:U,20,FALSE)</f>
        <v>42898.658819444441</v>
      </c>
      <c r="O73" t="str">
        <f>VLOOKUP(E73,自助退!B:S,18,FALSE)</f>
        <v>B</v>
      </c>
      <c r="P73" t="str">
        <f>VLOOKUP(E73,自助退!B:T,19,FALSE)</f>
        <v>20170612</v>
      </c>
    </row>
    <row r="74" spans="1:16" ht="14.25" hidden="1">
      <c r="A74" s="53">
        <v>42898.666944444441</v>
      </c>
      <c r="B74" t="s">
        <v>1276</v>
      </c>
      <c r="C74" t="s">
        <v>1277</v>
      </c>
      <c r="D74" s="15">
        <v>161427</v>
      </c>
      <c r="E74" s="15">
        <v>161189</v>
      </c>
      <c r="F74" t="s">
        <v>4927</v>
      </c>
      <c r="G74" s="15">
        <v>1500</v>
      </c>
      <c r="H74" t="s">
        <v>367</v>
      </c>
      <c r="I74" t="s">
        <v>469</v>
      </c>
      <c r="J74" t="s">
        <v>73</v>
      </c>
      <c r="K74" t="s">
        <v>73</v>
      </c>
      <c r="L74" s="53">
        <v>42898.666944444441</v>
      </c>
      <c r="M74" t="str">
        <f>VLOOKUP(E74,自助退!B:K,9,FALSE)</f>
        <v>9</v>
      </c>
      <c r="N74" s="17">
        <f>VLOOKUP(E74,自助退!B:U,20,FALSE)</f>
        <v>42898.662754629629</v>
      </c>
      <c r="O74" t="str">
        <f>VLOOKUP(E74,自助退!B:S,18,FALSE)</f>
        <v>B</v>
      </c>
      <c r="P74" t="str">
        <f>VLOOKUP(E74,自助退!B:T,19,FALSE)</f>
        <v>20170612</v>
      </c>
    </row>
    <row r="75" spans="1:16" ht="14.25" hidden="1">
      <c r="A75" s="53">
        <v>42898.667071759257</v>
      </c>
      <c r="B75" t="s">
        <v>1274</v>
      </c>
      <c r="C75" t="s">
        <v>1275</v>
      </c>
      <c r="D75" s="15">
        <v>161433</v>
      </c>
      <c r="E75" s="15">
        <v>161098</v>
      </c>
      <c r="F75" t="s">
        <v>4928</v>
      </c>
      <c r="G75" s="15">
        <v>430</v>
      </c>
      <c r="H75" t="s">
        <v>367</v>
      </c>
      <c r="I75" t="s">
        <v>469</v>
      </c>
      <c r="J75" t="s">
        <v>73</v>
      </c>
      <c r="K75" t="s">
        <v>73</v>
      </c>
      <c r="L75" s="53">
        <v>42898.667071759257</v>
      </c>
      <c r="M75" t="str">
        <f>VLOOKUP(E75,自助退!B:K,9,FALSE)</f>
        <v>9</v>
      </c>
      <c r="N75" s="17">
        <f>VLOOKUP(E75,自助退!B:U,20,FALSE)</f>
        <v>42898.661064814813</v>
      </c>
      <c r="O75" t="str">
        <f>VLOOKUP(E75,自助退!B:S,18,FALSE)</f>
        <v>B</v>
      </c>
      <c r="P75" t="str">
        <f>VLOOKUP(E75,自助退!B:T,19,FALSE)</f>
        <v>20170612</v>
      </c>
    </row>
    <row r="76" spans="1:16" ht="14.25" hidden="1">
      <c r="A76" s="53">
        <v>42898.680891203701</v>
      </c>
      <c r="B76" t="s">
        <v>1281</v>
      </c>
      <c r="C76" t="s">
        <v>1282</v>
      </c>
      <c r="D76" s="15">
        <v>162283</v>
      </c>
      <c r="E76" s="15">
        <v>161849</v>
      </c>
      <c r="F76" t="s">
        <v>4929</v>
      </c>
      <c r="G76" s="15">
        <v>5000</v>
      </c>
      <c r="H76" t="s">
        <v>367</v>
      </c>
      <c r="I76" t="s">
        <v>483</v>
      </c>
      <c r="J76" t="s">
        <v>73</v>
      </c>
      <c r="K76" t="s">
        <v>73</v>
      </c>
      <c r="L76" s="53">
        <v>42898.680891203701</v>
      </c>
      <c r="M76" t="str">
        <f>VLOOKUP(E76,自助退!B:K,9,FALSE)</f>
        <v>9</v>
      </c>
      <c r="N76" s="17">
        <f>VLOOKUP(E76,自助退!B:U,20,FALSE)</f>
        <v>42898.67386574074</v>
      </c>
      <c r="O76" t="str">
        <f>VLOOKUP(E76,自助退!B:S,18,FALSE)</f>
        <v>B</v>
      </c>
      <c r="P76" t="str">
        <f>VLOOKUP(E76,自助退!B:T,19,FALSE)</f>
        <v>20170612</v>
      </c>
    </row>
    <row r="77" spans="1:16" ht="14.25" hidden="1">
      <c r="A77" s="53">
        <v>42898.684317129628</v>
      </c>
      <c r="B77" t="s">
        <v>1283</v>
      </c>
      <c r="C77" t="s">
        <v>1284</v>
      </c>
      <c r="D77" s="15">
        <v>162468</v>
      </c>
      <c r="E77" s="15">
        <v>162246</v>
      </c>
      <c r="F77" t="s">
        <v>4930</v>
      </c>
      <c r="G77" s="15">
        <v>9</v>
      </c>
      <c r="H77" t="s">
        <v>367</v>
      </c>
      <c r="I77" t="s">
        <v>424</v>
      </c>
      <c r="J77" t="s">
        <v>73</v>
      </c>
      <c r="K77" t="s">
        <v>73</v>
      </c>
      <c r="L77" s="53">
        <v>42898.684317129628</v>
      </c>
      <c r="M77" t="str">
        <f>VLOOKUP(E77,自助退!B:K,9,FALSE)</f>
        <v>9</v>
      </c>
      <c r="N77" s="17">
        <f>VLOOKUP(E77,自助退!B:U,20,FALSE)</f>
        <v>42898.680162037039</v>
      </c>
      <c r="O77" t="str">
        <f>VLOOKUP(E77,自助退!B:S,18,FALSE)</f>
        <v>B</v>
      </c>
      <c r="P77" t="str">
        <f>VLOOKUP(E77,自助退!B:T,19,FALSE)</f>
        <v>20170612</v>
      </c>
    </row>
    <row r="78" spans="1:16" ht="14.25" hidden="1">
      <c r="A78" s="53">
        <v>42898.684490740743</v>
      </c>
      <c r="B78" t="s">
        <v>1283</v>
      </c>
      <c r="C78" t="s">
        <v>1284</v>
      </c>
      <c r="D78" s="15">
        <v>162474</v>
      </c>
      <c r="E78" s="15">
        <v>162216</v>
      </c>
      <c r="F78" t="s">
        <v>4930</v>
      </c>
      <c r="G78" s="15">
        <v>1000</v>
      </c>
      <c r="H78" t="s">
        <v>367</v>
      </c>
      <c r="I78" t="s">
        <v>424</v>
      </c>
      <c r="J78" t="s">
        <v>73</v>
      </c>
      <c r="K78" t="s">
        <v>73</v>
      </c>
      <c r="L78" s="53">
        <v>42898.684490740743</v>
      </c>
      <c r="M78" t="str">
        <f>VLOOKUP(E78,自助退!B:K,9,FALSE)</f>
        <v>9</v>
      </c>
      <c r="N78" s="17">
        <f>VLOOKUP(E78,自助退!B:U,20,FALSE)</f>
        <v>42898.679699074077</v>
      </c>
      <c r="O78" t="str">
        <f>VLOOKUP(E78,自助退!B:S,18,FALSE)</f>
        <v>B</v>
      </c>
      <c r="P78" t="str">
        <f>VLOOKUP(E78,自助退!B:T,19,FALSE)</f>
        <v>20170612</v>
      </c>
    </row>
    <row r="79" spans="1:16" ht="14.25" hidden="1">
      <c r="A79" s="53">
        <v>42898.712256944447</v>
      </c>
      <c r="B79" t="s">
        <v>1312</v>
      </c>
      <c r="C79" t="s">
        <v>1313</v>
      </c>
      <c r="D79" s="15">
        <v>163737</v>
      </c>
      <c r="E79" s="15">
        <v>163504</v>
      </c>
      <c r="F79" t="s">
        <v>4931</v>
      </c>
      <c r="G79" s="15">
        <v>96</v>
      </c>
      <c r="H79" t="s">
        <v>367</v>
      </c>
      <c r="I79" t="s">
        <v>424</v>
      </c>
      <c r="J79" t="s">
        <v>73</v>
      </c>
      <c r="K79" t="s">
        <v>73</v>
      </c>
      <c r="L79" s="53">
        <v>42898.712256944447</v>
      </c>
      <c r="M79" t="str">
        <f>VLOOKUP(E79,自助退!B:K,9,FALSE)</f>
        <v>9</v>
      </c>
      <c r="N79" s="17">
        <f>VLOOKUP(E79,自助退!B:U,20,FALSE)</f>
        <v>42898.705914351849</v>
      </c>
      <c r="O79" t="str">
        <f>VLOOKUP(E79,自助退!B:S,18,FALSE)</f>
        <v>B</v>
      </c>
      <c r="P79" t="str">
        <f>VLOOKUP(E79,自助退!B:T,19,FALSE)</f>
        <v>20170612</v>
      </c>
    </row>
    <row r="80" spans="1:16" ht="14.25" hidden="1">
      <c r="A80" s="53">
        <v>42899.455335648148</v>
      </c>
      <c r="B80" t="s">
        <v>1379</v>
      </c>
      <c r="C80" t="s">
        <v>1380</v>
      </c>
      <c r="D80" s="15">
        <v>176572</v>
      </c>
      <c r="E80" s="15">
        <v>176013</v>
      </c>
      <c r="F80" t="s">
        <v>4932</v>
      </c>
      <c r="G80" s="15">
        <v>65</v>
      </c>
      <c r="H80" t="s">
        <v>367</v>
      </c>
      <c r="I80" t="s">
        <v>1381</v>
      </c>
      <c r="J80" t="s">
        <v>73</v>
      </c>
      <c r="K80" t="s">
        <v>73</v>
      </c>
      <c r="L80" s="53">
        <v>42899.455335648148</v>
      </c>
      <c r="M80" t="str">
        <f>VLOOKUP(E80,自助退!B:K,9,FALSE)</f>
        <v>9</v>
      </c>
      <c r="N80" s="17">
        <f>VLOOKUP(E80,自助退!B:U,20,FALSE)</f>
        <v>42899.448761574073</v>
      </c>
      <c r="O80" t="str">
        <f>VLOOKUP(E80,自助退!B:S,18,FALSE)</f>
        <v>B</v>
      </c>
      <c r="P80" t="str">
        <f>VLOOKUP(E80,自助退!B:T,19,FALSE)</f>
        <v>20170613</v>
      </c>
    </row>
    <row r="81" spans="1:16" ht="14.25" hidden="1">
      <c r="A81" s="53">
        <v>42899.974675925929</v>
      </c>
      <c r="B81" t="s">
        <v>1208</v>
      </c>
      <c r="C81" t="s">
        <v>1209</v>
      </c>
      <c r="D81" s="15">
        <v>188161</v>
      </c>
      <c r="E81" s="15">
        <v>155561</v>
      </c>
      <c r="F81" t="s">
        <v>4933</v>
      </c>
      <c r="G81" s="15">
        <v>9050</v>
      </c>
      <c r="H81" t="s">
        <v>367</v>
      </c>
      <c r="I81" t="s">
        <v>436</v>
      </c>
      <c r="J81" t="s">
        <v>73</v>
      </c>
      <c r="K81" t="s">
        <v>73</v>
      </c>
      <c r="L81" s="53">
        <v>42899.974675925929</v>
      </c>
      <c r="M81" t="str">
        <f>VLOOKUP(E81,自助退!B:K,9,FALSE)</f>
        <v>9</v>
      </c>
      <c r="N81" s="17">
        <f>VLOOKUP(E81,自助退!B:U,20,FALSE)</f>
        <v>42898.536840277775</v>
      </c>
      <c r="O81" t="str">
        <f>VLOOKUP(E81,自助退!B:S,18,FALSE)</f>
        <v>B</v>
      </c>
      <c r="P81" t="str">
        <f>VLOOKUP(E81,自助退!B:T,19,FALSE)</f>
        <v>20170612</v>
      </c>
    </row>
    <row r="82" spans="1:16" ht="14.25" hidden="1">
      <c r="A82" s="53">
        <v>42899.978958333333</v>
      </c>
      <c r="B82" t="s">
        <v>1155</v>
      </c>
      <c r="C82" t="s">
        <v>1156</v>
      </c>
      <c r="D82" s="15">
        <v>188171</v>
      </c>
      <c r="E82" s="15">
        <v>151418</v>
      </c>
      <c r="F82" t="s">
        <v>4934</v>
      </c>
      <c r="G82" s="15">
        <v>500</v>
      </c>
      <c r="H82" t="s">
        <v>367</v>
      </c>
      <c r="I82" t="s">
        <v>539</v>
      </c>
      <c r="J82" t="s">
        <v>73</v>
      </c>
      <c r="K82" t="s">
        <v>73</v>
      </c>
      <c r="L82" s="53">
        <v>42899.978958333333</v>
      </c>
      <c r="M82" t="str">
        <f>VLOOKUP(E82,自助退!B:K,9,FALSE)</f>
        <v>9</v>
      </c>
      <c r="N82" s="17">
        <f>VLOOKUP(E82,自助退!B:U,20,FALSE)</f>
        <v>42898.448703703703</v>
      </c>
      <c r="O82" t="e">
        <f>VLOOKUP(E82,自助退!B:S,18,FALSE)</f>
        <v>#N/A</v>
      </c>
      <c r="P82" t="e">
        <f>VLOOKUP(E82,自助退!B:T,19,FALSE)</f>
        <v>#N/A</v>
      </c>
    </row>
    <row r="83" spans="1:16" ht="14.25" hidden="1">
      <c r="A83" s="53">
        <v>42899.97929398148</v>
      </c>
      <c r="B83" t="s">
        <v>1270</v>
      </c>
      <c r="C83" t="s">
        <v>1271</v>
      </c>
      <c r="D83" s="15">
        <v>188173</v>
      </c>
      <c r="E83" s="15">
        <v>160614</v>
      </c>
      <c r="F83" t="s">
        <v>383</v>
      </c>
      <c r="G83" s="15">
        <v>451</v>
      </c>
      <c r="H83" t="s">
        <v>367</v>
      </c>
      <c r="I83" t="s">
        <v>776</v>
      </c>
      <c r="J83" t="s">
        <v>73</v>
      </c>
      <c r="K83" t="s">
        <v>73</v>
      </c>
      <c r="L83" s="53">
        <v>42899.97929398148</v>
      </c>
      <c r="M83" t="str">
        <f>VLOOKUP(E83,自助退!B:K,9,FALSE)</f>
        <v>9</v>
      </c>
      <c r="N83" s="17">
        <f>VLOOKUP(E83,自助退!B:U,20,FALSE)</f>
        <v>42898.653738425928</v>
      </c>
      <c r="O83" t="e">
        <f>VLOOKUP(E83,自助退!B:S,18,FALSE)</f>
        <v>#N/A</v>
      </c>
      <c r="P83" t="e">
        <f>VLOOKUP(E83,自助退!B:T,19,FALSE)</f>
        <v>#N/A</v>
      </c>
    </row>
    <row r="84" spans="1:16" ht="14.25" hidden="1">
      <c r="A84" s="53">
        <v>42900.715740740743</v>
      </c>
      <c r="B84" t="s">
        <v>1543</v>
      </c>
      <c r="C84" t="s">
        <v>1544</v>
      </c>
      <c r="D84" s="15">
        <v>208310</v>
      </c>
      <c r="E84" s="15">
        <v>199069</v>
      </c>
      <c r="F84" t="s">
        <v>4935</v>
      </c>
      <c r="G84" s="15">
        <v>958</v>
      </c>
      <c r="H84" t="s">
        <v>367</v>
      </c>
      <c r="I84" t="s">
        <v>497</v>
      </c>
      <c r="J84" t="s">
        <v>73</v>
      </c>
      <c r="K84" t="s">
        <v>73</v>
      </c>
      <c r="L84" s="53">
        <v>42900.715740740743</v>
      </c>
      <c r="M84" t="str">
        <f>VLOOKUP(E84,自助退!B:K,9,FALSE)</f>
        <v>9</v>
      </c>
      <c r="N84" s="17">
        <f>VLOOKUP(E84,自助退!B:U,20,FALSE)</f>
        <v>42900.462893518517</v>
      </c>
      <c r="O84" t="str">
        <f>VLOOKUP(E84,自助退!B:S,18,FALSE)</f>
        <v>B</v>
      </c>
      <c r="P84" t="str">
        <f>VLOOKUP(E84,自助退!B:T,19,FALSE)</f>
        <v>20170614</v>
      </c>
    </row>
    <row r="85" spans="1:16" ht="14.25" hidden="1">
      <c r="A85" s="53">
        <v>42900.715879629628</v>
      </c>
      <c r="B85" t="s">
        <v>1114</v>
      </c>
      <c r="C85" t="s">
        <v>1115</v>
      </c>
      <c r="D85" s="15">
        <v>208316</v>
      </c>
      <c r="E85" s="15">
        <v>199195</v>
      </c>
      <c r="F85" t="s">
        <v>4921</v>
      </c>
      <c r="G85" s="15">
        <v>7944</v>
      </c>
      <c r="H85" t="s">
        <v>367</v>
      </c>
      <c r="I85" t="s">
        <v>429</v>
      </c>
      <c r="J85" t="s">
        <v>73</v>
      </c>
      <c r="K85" t="s">
        <v>73</v>
      </c>
      <c r="L85" s="53">
        <v>42900.715879629628</v>
      </c>
      <c r="M85" t="str">
        <f>VLOOKUP(E85,自助退!B:K,9,FALSE)</f>
        <v>9</v>
      </c>
      <c r="N85" s="17">
        <f>VLOOKUP(E85,自助退!B:U,20,FALSE)</f>
        <v>42900.46503472222</v>
      </c>
      <c r="O85" t="str">
        <f>VLOOKUP(E85,自助退!B:S,18,FALSE)</f>
        <v>B</v>
      </c>
      <c r="P85" t="str">
        <f>VLOOKUP(E85,自助退!B:T,19,FALSE)</f>
        <v>20170614</v>
      </c>
    </row>
    <row r="86" spans="1:16" ht="14.25" hidden="1">
      <c r="A86" s="53">
        <v>42900.722569444442</v>
      </c>
      <c r="B86" t="s">
        <v>1547</v>
      </c>
      <c r="C86" t="s">
        <v>1548</v>
      </c>
      <c r="D86" s="15">
        <v>208478</v>
      </c>
      <c r="E86" s="15">
        <v>199619</v>
      </c>
      <c r="F86" t="s">
        <v>4936</v>
      </c>
      <c r="G86" s="15">
        <v>517</v>
      </c>
      <c r="H86" t="s">
        <v>367</v>
      </c>
      <c r="I86" t="s">
        <v>429</v>
      </c>
      <c r="J86" t="s">
        <v>73</v>
      </c>
      <c r="K86" t="s">
        <v>73</v>
      </c>
      <c r="L86" s="53">
        <v>42900.722569444442</v>
      </c>
      <c r="M86" t="str">
        <f>VLOOKUP(E86,自助退!B:K,9,FALSE)</f>
        <v>9</v>
      </c>
      <c r="N86" s="17">
        <f>VLOOKUP(E86,自助退!B:U,20,FALSE)</f>
        <v>42900.471388888887</v>
      </c>
      <c r="O86" t="str">
        <f>VLOOKUP(E86,自助退!B:S,18,FALSE)</f>
        <v>B</v>
      </c>
      <c r="P86" t="str">
        <f>VLOOKUP(E86,自助退!B:T,19,FALSE)</f>
        <v>20170614</v>
      </c>
    </row>
    <row r="87" spans="1:16" ht="14.25" hidden="1">
      <c r="A87" s="53">
        <v>42900.722685185188</v>
      </c>
      <c r="B87" t="s">
        <v>1545</v>
      </c>
      <c r="C87" t="s">
        <v>1546</v>
      </c>
      <c r="D87" s="15">
        <v>208480</v>
      </c>
      <c r="E87" s="15">
        <v>199592</v>
      </c>
      <c r="F87" t="s">
        <v>4937</v>
      </c>
      <c r="G87" s="15">
        <v>357</v>
      </c>
      <c r="H87" t="s">
        <v>367</v>
      </c>
      <c r="I87" t="s">
        <v>429</v>
      </c>
      <c r="J87" t="s">
        <v>73</v>
      </c>
      <c r="K87" t="s">
        <v>73</v>
      </c>
      <c r="L87" s="53">
        <v>42900.722685185188</v>
      </c>
      <c r="M87" t="str">
        <f>VLOOKUP(E87,自助退!B:K,9,FALSE)</f>
        <v>9</v>
      </c>
      <c r="N87" s="17">
        <f>VLOOKUP(E87,自助退!B:U,20,FALSE)</f>
        <v>42900.470775462964</v>
      </c>
      <c r="O87" t="str">
        <f>VLOOKUP(E87,自助退!B:S,18,FALSE)</f>
        <v>B</v>
      </c>
      <c r="P87" t="str">
        <f>VLOOKUP(E87,自助退!B:T,19,FALSE)</f>
        <v>20170614</v>
      </c>
    </row>
    <row r="88" spans="1:16" ht="14.25" hidden="1">
      <c r="A88" s="53">
        <v>42900.750347222223</v>
      </c>
      <c r="B88" t="s">
        <v>1564</v>
      </c>
      <c r="C88" t="s">
        <v>1565</v>
      </c>
      <c r="D88" s="15">
        <v>208948</v>
      </c>
      <c r="E88" s="15">
        <v>200896</v>
      </c>
      <c r="F88" t="s">
        <v>4938</v>
      </c>
      <c r="G88" s="15">
        <v>100</v>
      </c>
      <c r="H88" t="s">
        <v>367</v>
      </c>
      <c r="I88" t="s">
        <v>459</v>
      </c>
      <c r="J88" t="s">
        <v>73</v>
      </c>
      <c r="K88" t="s">
        <v>73</v>
      </c>
      <c r="L88" s="53">
        <v>42900.750347222223</v>
      </c>
      <c r="M88" t="str">
        <f>VLOOKUP(E88,自助退!B:K,9,FALSE)</f>
        <v>9</v>
      </c>
      <c r="N88" s="17">
        <f>VLOOKUP(E88,自助退!B:U,20,FALSE)</f>
        <v>42900.498923611114</v>
      </c>
      <c r="O88" t="str">
        <f>VLOOKUP(E88,自助退!B:S,18,FALSE)</f>
        <v>B</v>
      </c>
      <c r="P88" t="str">
        <f>VLOOKUP(E88,自助退!B:T,19,FALSE)</f>
        <v>20170614</v>
      </c>
    </row>
    <row r="89" spans="1:16" ht="14.25" hidden="1">
      <c r="A89" s="53">
        <v>42900.750486111108</v>
      </c>
      <c r="B89" t="s">
        <v>1566</v>
      </c>
      <c r="C89" t="s">
        <v>1567</v>
      </c>
      <c r="D89" s="15">
        <v>208949</v>
      </c>
      <c r="E89" s="15">
        <v>200956</v>
      </c>
      <c r="F89" t="s">
        <v>4939</v>
      </c>
      <c r="G89" s="15">
        <v>500</v>
      </c>
      <c r="H89" t="s">
        <v>367</v>
      </c>
      <c r="I89" t="s">
        <v>478</v>
      </c>
      <c r="J89" t="s">
        <v>73</v>
      </c>
      <c r="K89" t="s">
        <v>73</v>
      </c>
      <c r="L89" s="53">
        <v>42900.750486111108</v>
      </c>
      <c r="M89" t="str">
        <f>VLOOKUP(E89,自助退!B:K,9,FALSE)</f>
        <v>9</v>
      </c>
      <c r="N89" s="17">
        <f>VLOOKUP(E89,自助退!B:U,20,FALSE)</f>
        <v>42900.5</v>
      </c>
      <c r="O89" t="str">
        <f>VLOOKUP(E89,自助退!B:S,18,FALSE)</f>
        <v>B</v>
      </c>
      <c r="P89" t="str">
        <f>VLOOKUP(E89,自助退!B:T,19,FALSE)</f>
        <v>20170614</v>
      </c>
    </row>
    <row r="90" spans="1:16" ht="14.25" hidden="1">
      <c r="A90" s="53">
        <v>42900.753819444442</v>
      </c>
      <c r="B90" t="s">
        <v>1568</v>
      </c>
      <c r="C90" t="s">
        <v>1569</v>
      </c>
      <c r="D90" s="15">
        <v>208968</v>
      </c>
      <c r="E90" s="15">
        <v>200999</v>
      </c>
      <c r="F90" t="s">
        <v>4940</v>
      </c>
      <c r="G90" s="15">
        <v>247</v>
      </c>
      <c r="H90" t="s">
        <v>367</v>
      </c>
      <c r="I90" t="s">
        <v>429</v>
      </c>
      <c r="J90" t="s">
        <v>73</v>
      </c>
      <c r="K90" t="s">
        <v>73</v>
      </c>
      <c r="L90" s="53">
        <v>42900.753819444442</v>
      </c>
      <c r="M90" t="str">
        <f>VLOOKUP(E90,自助退!B:K,9,FALSE)</f>
        <v>9</v>
      </c>
      <c r="N90" s="17">
        <f>VLOOKUP(E90,自助退!B:U,20,FALSE)</f>
        <v>42900.501435185186</v>
      </c>
      <c r="O90" t="str">
        <f>VLOOKUP(E90,自助退!B:S,18,FALSE)</f>
        <v>B</v>
      </c>
      <c r="P90" t="str">
        <f>VLOOKUP(E90,自助退!B:T,19,FALSE)</f>
        <v>20170614</v>
      </c>
    </row>
    <row r="91" spans="1:16" ht="14.25" hidden="1">
      <c r="A91" s="53">
        <v>42900.857997685183</v>
      </c>
      <c r="B91" t="s">
        <v>1618</v>
      </c>
      <c r="C91" t="s">
        <v>1619</v>
      </c>
      <c r="D91" s="15">
        <v>209308</v>
      </c>
      <c r="E91" s="15">
        <v>202920</v>
      </c>
      <c r="F91" t="s">
        <v>4941</v>
      </c>
      <c r="G91" s="15">
        <v>330</v>
      </c>
      <c r="H91" t="s">
        <v>367</v>
      </c>
      <c r="I91" t="s">
        <v>436</v>
      </c>
      <c r="J91" t="s">
        <v>73</v>
      </c>
      <c r="K91" t="s">
        <v>73</v>
      </c>
      <c r="L91" s="53">
        <v>42900.857997685183</v>
      </c>
      <c r="M91" t="str">
        <f>VLOOKUP(E91,自助退!B:K,9,FALSE)</f>
        <v>9</v>
      </c>
      <c r="N91" s="17">
        <f>VLOOKUP(E91,自助退!B:U,20,FALSE)</f>
        <v>42900.605347222219</v>
      </c>
      <c r="O91" t="str">
        <f>VLOOKUP(E91,自助退!B:S,18,FALSE)</f>
        <v>B</v>
      </c>
      <c r="P91" t="str">
        <f>VLOOKUP(E91,自助退!B:T,19,FALSE)</f>
        <v>20170614</v>
      </c>
    </row>
    <row r="92" spans="1:16" ht="14.25" hidden="1">
      <c r="A92" s="53">
        <v>42900.896249999998</v>
      </c>
      <c r="B92" t="s">
        <v>1643</v>
      </c>
      <c r="C92" t="s">
        <v>1644</v>
      </c>
      <c r="D92" s="15">
        <v>209424</v>
      </c>
      <c r="E92" s="15">
        <v>205133</v>
      </c>
      <c r="F92" t="s">
        <v>4942</v>
      </c>
      <c r="G92" s="15">
        <v>2000</v>
      </c>
      <c r="H92" t="s">
        <v>367</v>
      </c>
      <c r="I92" t="s">
        <v>539</v>
      </c>
      <c r="J92" t="s">
        <v>73</v>
      </c>
      <c r="K92" t="s">
        <v>73</v>
      </c>
      <c r="L92" s="53">
        <v>42900.896249999998</v>
      </c>
      <c r="M92" t="str">
        <f>VLOOKUP(E92,自助退!B:K,9,FALSE)</f>
        <v>9</v>
      </c>
      <c r="N92" s="17">
        <f>VLOOKUP(E92,自助退!B:U,20,FALSE)</f>
        <v>42900.644074074073</v>
      </c>
      <c r="O92" t="str">
        <f>VLOOKUP(E92,自助退!B:S,18,FALSE)</f>
        <v>B</v>
      </c>
      <c r="P92" t="str">
        <f>VLOOKUP(E92,自助退!B:T,19,FALSE)</f>
        <v>20170614</v>
      </c>
    </row>
    <row r="93" spans="1:16" ht="14.25" hidden="1">
      <c r="A93" s="53">
        <v>42900.903437499997</v>
      </c>
      <c r="B93" t="s">
        <v>106</v>
      </c>
      <c r="C93" t="s">
        <v>107</v>
      </c>
      <c r="D93" s="15">
        <v>209437</v>
      </c>
      <c r="E93" s="15">
        <v>205633</v>
      </c>
      <c r="F93" t="s">
        <v>152</v>
      </c>
      <c r="G93" s="15">
        <v>121</v>
      </c>
      <c r="H93" t="s">
        <v>367</v>
      </c>
      <c r="I93" t="s">
        <v>452</v>
      </c>
      <c r="J93" t="s">
        <v>73</v>
      </c>
      <c r="K93" t="s">
        <v>73</v>
      </c>
      <c r="L93" s="53">
        <v>42900.903437499997</v>
      </c>
      <c r="M93" t="str">
        <f>VLOOKUP(E93,自助退!B:K,9,FALSE)</f>
        <v>9</v>
      </c>
      <c r="N93" s="17">
        <f>VLOOKUP(E93,自助退!B:U,20,FALSE)</f>
        <v>42900.652337962965</v>
      </c>
      <c r="O93" t="str">
        <f>VLOOKUP(E93,自助退!B:S,18,FALSE)</f>
        <v>B</v>
      </c>
      <c r="P93" t="str">
        <f>VLOOKUP(E93,自助退!B:T,19,FALSE)</f>
        <v>20170614</v>
      </c>
    </row>
    <row r="94" spans="1:16" ht="14.25" hidden="1">
      <c r="A94" s="53">
        <v>42901.02484953704</v>
      </c>
      <c r="B94" t="s">
        <v>923</v>
      </c>
      <c r="C94" t="s">
        <v>924</v>
      </c>
      <c r="D94" s="15">
        <v>209619</v>
      </c>
      <c r="E94" s="15">
        <v>119855</v>
      </c>
      <c r="F94" t="s">
        <v>4943</v>
      </c>
      <c r="G94" s="15">
        <v>889</v>
      </c>
      <c r="H94" t="s">
        <v>367</v>
      </c>
      <c r="I94" t="s">
        <v>633</v>
      </c>
      <c r="J94" t="s">
        <v>73</v>
      </c>
      <c r="K94" t="s">
        <v>73</v>
      </c>
      <c r="L94" s="53">
        <v>42901.02484953704</v>
      </c>
      <c r="M94" t="str">
        <f>VLOOKUP(E94,自助退!B:K,9,FALSE)</f>
        <v>9</v>
      </c>
      <c r="N94" s="17">
        <f>VLOOKUP(E94,自助退!B:U,20,FALSE)</f>
        <v>42895.605243055557</v>
      </c>
      <c r="O94" t="str">
        <f>VLOOKUP(E94,自助退!B:S,18,FALSE)</f>
        <v>B</v>
      </c>
      <c r="P94" t="str">
        <f>VLOOKUP(E94,自助退!B:T,19,FALSE)</f>
        <v>20170609</v>
      </c>
    </row>
    <row r="95" spans="1:16" ht="14.25" hidden="1">
      <c r="A95" s="53">
        <v>42901.031377314815</v>
      </c>
      <c r="B95" t="s">
        <v>1054</v>
      </c>
      <c r="C95" t="s">
        <v>1055</v>
      </c>
      <c r="D95" s="15">
        <v>209624</v>
      </c>
      <c r="E95" s="15">
        <v>132952</v>
      </c>
      <c r="F95" t="s">
        <v>4944</v>
      </c>
      <c r="G95" s="15">
        <v>1694</v>
      </c>
      <c r="H95" t="s">
        <v>367</v>
      </c>
      <c r="I95" t="s">
        <v>469</v>
      </c>
      <c r="J95" t="s">
        <v>73</v>
      </c>
      <c r="K95" t="s">
        <v>73</v>
      </c>
      <c r="L95" s="53">
        <v>42901.031377314815</v>
      </c>
      <c r="M95" t="str">
        <f>VLOOKUP(E95,自助退!B:K,9,FALSE)</f>
        <v>9</v>
      </c>
      <c r="N95" s="17">
        <f>VLOOKUP(E95,自助退!B:U,20,FALSE)</f>
        <v>42896.523472222223</v>
      </c>
      <c r="O95" t="str">
        <f>VLOOKUP(E95,自助退!B:S,18,FALSE)</f>
        <v>B</v>
      </c>
      <c r="P95" t="str">
        <f>VLOOKUP(E95,自助退!B:T,19,FALSE)</f>
        <v>20170612</v>
      </c>
    </row>
    <row r="96" spans="1:16" ht="14.25" hidden="1">
      <c r="A96" s="53">
        <v>42901.576898148145</v>
      </c>
      <c r="B96" t="s">
        <v>1208</v>
      </c>
      <c r="C96" t="s">
        <v>1209</v>
      </c>
      <c r="D96" s="15">
        <v>222560</v>
      </c>
      <c r="E96" s="15">
        <v>210252</v>
      </c>
      <c r="F96" t="s">
        <v>4933</v>
      </c>
      <c r="G96" s="15">
        <v>9052</v>
      </c>
      <c r="H96" t="s">
        <v>367</v>
      </c>
      <c r="I96" t="s">
        <v>483</v>
      </c>
      <c r="J96" t="s">
        <v>73</v>
      </c>
      <c r="K96" t="s">
        <v>73</v>
      </c>
      <c r="L96" s="53">
        <v>42901.576898148145</v>
      </c>
      <c r="M96" t="str">
        <f>VLOOKUP(E96,自助退!B:K,9,FALSE)</f>
        <v>9</v>
      </c>
      <c r="N96" s="17">
        <f>VLOOKUP(E96,自助退!B:U,20,FALSE)</f>
        <v>42901.326041666667</v>
      </c>
      <c r="O96" t="str">
        <f>VLOOKUP(E96,自助退!B:S,18,FALSE)</f>
        <v>B</v>
      </c>
      <c r="P96" t="str">
        <f>VLOOKUP(E96,自助退!B:T,19,FALSE)</f>
        <v>20170615</v>
      </c>
    </row>
    <row r="97" spans="1:16" ht="14.25" hidden="1">
      <c r="A97" s="53">
        <v>42901.670590277776</v>
      </c>
      <c r="B97" t="s">
        <v>1775</v>
      </c>
      <c r="C97" t="s">
        <v>1776</v>
      </c>
      <c r="D97" s="15">
        <v>227548</v>
      </c>
      <c r="E97" s="15">
        <v>216532</v>
      </c>
      <c r="F97" t="s">
        <v>4945</v>
      </c>
      <c r="G97" s="15">
        <v>550</v>
      </c>
      <c r="H97" t="s">
        <v>367</v>
      </c>
      <c r="I97" t="s">
        <v>459</v>
      </c>
      <c r="J97" t="s">
        <v>73</v>
      </c>
      <c r="K97" t="s">
        <v>73</v>
      </c>
      <c r="L97" s="53">
        <v>42901.670590277776</v>
      </c>
      <c r="M97" t="str">
        <f>VLOOKUP(E97,自助退!B:K,9,FALSE)</f>
        <v>9</v>
      </c>
      <c r="N97" s="17">
        <f>VLOOKUP(E97,自助退!B:U,20,FALSE)</f>
        <v>42901.417210648149</v>
      </c>
      <c r="O97" t="str">
        <f>VLOOKUP(E97,自助退!B:S,18,FALSE)</f>
        <v>B</v>
      </c>
      <c r="P97" t="str">
        <f>VLOOKUP(E97,自助退!B:T,19,FALSE)</f>
        <v>20170615</v>
      </c>
    </row>
    <row r="98" spans="1:16" ht="14.25" hidden="1">
      <c r="A98" s="53">
        <v>42901.726087962961</v>
      </c>
      <c r="B98" t="s">
        <v>127</v>
      </c>
      <c r="C98" t="s">
        <v>128</v>
      </c>
      <c r="D98" s="15">
        <v>229804</v>
      </c>
      <c r="E98" s="15">
        <v>220355</v>
      </c>
      <c r="F98" t="s">
        <v>4946</v>
      </c>
      <c r="G98" s="15">
        <v>8154</v>
      </c>
      <c r="H98" t="s">
        <v>367</v>
      </c>
      <c r="I98" t="s">
        <v>452</v>
      </c>
      <c r="J98" t="s">
        <v>73</v>
      </c>
      <c r="K98" t="s">
        <v>73</v>
      </c>
      <c r="L98" s="53">
        <v>42901.726087962961</v>
      </c>
      <c r="M98" t="str">
        <f>VLOOKUP(E98,自助退!B:K,9,FALSE)</f>
        <v>9</v>
      </c>
      <c r="N98" s="17">
        <f>VLOOKUP(E98,自助退!B:U,20,FALSE)</f>
        <v>42901.473333333335</v>
      </c>
      <c r="O98" t="str">
        <f>VLOOKUP(E98,自助退!B:S,18,FALSE)</f>
        <v>B</v>
      </c>
      <c r="P98" t="str">
        <f>VLOOKUP(E98,自助退!B:T,19,FALSE)</f>
        <v>20170615</v>
      </c>
    </row>
    <row r="99" spans="1:16" ht="14.25" hidden="1">
      <c r="A99" s="53">
        <v>42901.733541666668</v>
      </c>
      <c r="B99" t="s">
        <v>1508</v>
      </c>
      <c r="C99" t="s">
        <v>1509</v>
      </c>
      <c r="D99" s="15">
        <v>229959</v>
      </c>
      <c r="E99" s="15">
        <v>193413</v>
      </c>
      <c r="F99" t="s">
        <v>4947</v>
      </c>
      <c r="G99" s="15">
        <v>3000</v>
      </c>
      <c r="H99" t="s">
        <v>367</v>
      </c>
      <c r="I99" t="s">
        <v>947</v>
      </c>
      <c r="J99" t="s">
        <v>73</v>
      </c>
      <c r="K99" t="s">
        <v>73</v>
      </c>
      <c r="L99" s="53">
        <v>42901.733541666668</v>
      </c>
      <c r="M99" t="str">
        <f>VLOOKUP(E99,自助退!B:K,9,FALSE)</f>
        <v>9</v>
      </c>
      <c r="N99" s="17">
        <f>VLOOKUP(E99,自助退!B:U,20,FALSE)</f>
        <v>42900.391562500001</v>
      </c>
      <c r="O99" t="e">
        <f>VLOOKUP(E99,自助退!B:S,18,FALSE)</f>
        <v>#N/A</v>
      </c>
      <c r="P99" t="e">
        <f>VLOOKUP(E99,自助退!B:T,19,FALSE)</f>
        <v>#N/A</v>
      </c>
    </row>
    <row r="100" spans="1:16" ht="14.25" hidden="1">
      <c r="A100" s="53">
        <v>42901.760810185187</v>
      </c>
      <c r="B100" t="s">
        <v>1814</v>
      </c>
      <c r="C100" t="s">
        <v>1815</v>
      </c>
      <c r="D100" s="15">
        <v>230273</v>
      </c>
      <c r="E100" s="15">
        <v>221794</v>
      </c>
      <c r="F100" t="s">
        <v>4948</v>
      </c>
      <c r="G100" s="15">
        <v>6</v>
      </c>
      <c r="H100" t="s">
        <v>367</v>
      </c>
      <c r="I100" t="s">
        <v>478</v>
      </c>
      <c r="J100" t="s">
        <v>73</v>
      </c>
      <c r="K100" t="s">
        <v>73</v>
      </c>
      <c r="L100" s="53">
        <v>42901.760810185187</v>
      </c>
      <c r="M100" t="str">
        <f>VLOOKUP(E100,自助退!B:K,9,FALSE)</f>
        <v>9</v>
      </c>
      <c r="N100" s="17">
        <f>VLOOKUP(E100,自助退!B:U,20,FALSE)</f>
        <v>42901.509548611109</v>
      </c>
      <c r="O100" t="str">
        <f>VLOOKUP(E100,自助退!B:S,18,FALSE)</f>
        <v>B</v>
      </c>
      <c r="P100" t="str">
        <f>VLOOKUP(E100,自助退!B:T,19,FALSE)</f>
        <v>20170615</v>
      </c>
    </row>
    <row r="101" spans="1:16" ht="14.25" hidden="1">
      <c r="A101" s="53">
        <v>42901.771226851852</v>
      </c>
      <c r="B101" t="s">
        <v>1820</v>
      </c>
      <c r="C101" t="s">
        <v>1821</v>
      </c>
      <c r="D101" s="15">
        <v>230316</v>
      </c>
      <c r="E101" s="15">
        <v>221973</v>
      </c>
      <c r="F101" t="s">
        <v>4949</v>
      </c>
      <c r="G101" s="15">
        <v>4000</v>
      </c>
      <c r="H101" t="s">
        <v>367</v>
      </c>
      <c r="I101" t="s">
        <v>483</v>
      </c>
      <c r="J101" t="s">
        <v>73</v>
      </c>
      <c r="K101" t="s">
        <v>73</v>
      </c>
      <c r="L101" s="53">
        <v>42901.771226851852</v>
      </c>
      <c r="M101" t="str">
        <f>VLOOKUP(E101,自助退!B:K,9,FALSE)</f>
        <v>9</v>
      </c>
      <c r="N101" s="17">
        <f>VLOOKUP(E101,自助退!B:U,20,FALSE)</f>
        <v>42901.520729166667</v>
      </c>
      <c r="O101" t="str">
        <f>VLOOKUP(E101,自助退!B:S,18,FALSE)</f>
        <v>B</v>
      </c>
      <c r="P101" t="str">
        <f>VLOOKUP(E101,自助退!B:T,19,FALSE)</f>
        <v>20170615</v>
      </c>
    </row>
    <row r="102" spans="1:16" ht="14.25" hidden="1">
      <c r="A102" s="53">
        <v>42901.778171296297</v>
      </c>
      <c r="B102" t="s">
        <v>1825</v>
      </c>
      <c r="C102" t="s">
        <v>1826</v>
      </c>
      <c r="D102" s="15">
        <v>230354</v>
      </c>
      <c r="E102" s="15">
        <v>222010</v>
      </c>
      <c r="F102" t="s">
        <v>4950</v>
      </c>
      <c r="G102" s="15">
        <v>210</v>
      </c>
      <c r="H102" t="s">
        <v>367</v>
      </c>
      <c r="I102" t="s">
        <v>432</v>
      </c>
      <c r="J102" t="s">
        <v>73</v>
      </c>
      <c r="K102" t="s">
        <v>73</v>
      </c>
      <c r="L102" s="53">
        <v>42901.778171296297</v>
      </c>
      <c r="M102" t="str">
        <f>VLOOKUP(E102,自助退!B:K,9,FALSE)</f>
        <v>9</v>
      </c>
      <c r="N102" s="17">
        <f>VLOOKUP(E102,自助退!B:U,20,FALSE)</f>
        <v>42901.524907407409</v>
      </c>
      <c r="O102" t="str">
        <f>VLOOKUP(E102,自助退!B:S,18,FALSE)</f>
        <v>B</v>
      </c>
      <c r="P102" t="str">
        <f>VLOOKUP(E102,自助退!B:T,19,FALSE)</f>
        <v>20170615</v>
      </c>
    </row>
    <row r="103" spans="1:16" ht="14.25" hidden="1">
      <c r="A103" s="53">
        <v>42901.799016203702</v>
      </c>
      <c r="B103" t="s">
        <v>1842</v>
      </c>
      <c r="C103" t="s">
        <v>1843</v>
      </c>
      <c r="D103" s="15">
        <v>230446</v>
      </c>
      <c r="E103" s="15">
        <v>222201</v>
      </c>
      <c r="F103" t="s">
        <v>4951</v>
      </c>
      <c r="G103" s="15">
        <v>116</v>
      </c>
      <c r="H103" t="s">
        <v>367</v>
      </c>
      <c r="I103" t="s">
        <v>422</v>
      </c>
      <c r="J103" t="s">
        <v>73</v>
      </c>
      <c r="K103" t="s">
        <v>73</v>
      </c>
      <c r="L103" s="53">
        <v>42901.799016203702</v>
      </c>
      <c r="M103" t="str">
        <f>VLOOKUP(E103,自助退!B:K,9,FALSE)</f>
        <v>9</v>
      </c>
      <c r="N103" s="17">
        <f>VLOOKUP(E103,自助退!B:U,20,FALSE)</f>
        <v>42901.547511574077</v>
      </c>
      <c r="O103" t="str">
        <f>VLOOKUP(E103,自助退!B:S,18,FALSE)</f>
        <v>B</v>
      </c>
      <c r="P103" t="str">
        <f>VLOOKUP(E103,自助退!B:T,19,FALSE)</f>
        <v>20170615</v>
      </c>
    </row>
    <row r="104" spans="1:16" ht="14.25" hidden="1">
      <c r="A104" s="53">
        <v>42901.903252314813</v>
      </c>
      <c r="B104" t="s">
        <v>1886</v>
      </c>
      <c r="C104" t="s">
        <v>1887</v>
      </c>
      <c r="D104" s="15">
        <v>230716</v>
      </c>
      <c r="E104" s="15">
        <v>226531</v>
      </c>
      <c r="F104" t="s">
        <v>4952</v>
      </c>
      <c r="G104" s="15">
        <v>1824</v>
      </c>
      <c r="H104" t="s">
        <v>367</v>
      </c>
      <c r="I104" t="s">
        <v>535</v>
      </c>
      <c r="J104" t="s">
        <v>73</v>
      </c>
      <c r="K104" t="s">
        <v>73</v>
      </c>
      <c r="L104" s="53">
        <v>42901.903252314813</v>
      </c>
      <c r="M104" t="str">
        <f>VLOOKUP(E104,自助退!B:K,9,FALSE)</f>
        <v>9</v>
      </c>
      <c r="N104" s="17">
        <f>VLOOKUP(E104,自助退!B:U,20,FALSE)</f>
        <v>42901.651180555556</v>
      </c>
      <c r="O104" t="str">
        <f>VLOOKUP(E104,自助退!B:S,18,FALSE)</f>
        <v>B</v>
      </c>
      <c r="P104" t="str">
        <f>VLOOKUP(E104,自助退!B:T,19,FALSE)</f>
        <v>20170615</v>
      </c>
    </row>
    <row r="105" spans="1:16" ht="14.25" hidden="1">
      <c r="A105" s="53">
        <v>42901.903287037036</v>
      </c>
      <c r="B105" t="s">
        <v>1891</v>
      </c>
      <c r="C105" t="s">
        <v>1892</v>
      </c>
      <c r="D105" s="15">
        <v>230717</v>
      </c>
      <c r="E105" s="15">
        <v>226579</v>
      </c>
      <c r="F105" t="s">
        <v>4952</v>
      </c>
      <c r="G105" s="15">
        <v>732</v>
      </c>
      <c r="H105" t="s">
        <v>367</v>
      </c>
      <c r="I105" t="s">
        <v>535</v>
      </c>
      <c r="J105" t="s">
        <v>73</v>
      </c>
      <c r="K105" t="s">
        <v>73</v>
      </c>
      <c r="L105" s="53">
        <v>42901.903287037036</v>
      </c>
      <c r="M105" t="str">
        <f>VLOOKUP(E105,自助退!B:K,9,FALSE)</f>
        <v>9</v>
      </c>
      <c r="N105" s="17">
        <f>VLOOKUP(E105,自助退!B:U,20,FALSE)</f>
        <v>42901.652002314811</v>
      </c>
      <c r="O105" t="str">
        <f>VLOOKUP(E105,自助退!B:S,18,FALSE)</f>
        <v>B</v>
      </c>
      <c r="P105" t="str">
        <f>VLOOKUP(E105,自助退!B:T,19,FALSE)</f>
        <v>20170615</v>
      </c>
    </row>
    <row r="106" spans="1:16" ht="14.25" hidden="1">
      <c r="A106" s="53">
        <v>42901.927476851852</v>
      </c>
      <c r="B106" t="s">
        <v>1922</v>
      </c>
      <c r="C106" t="s">
        <v>1923</v>
      </c>
      <c r="D106" s="15">
        <v>230776</v>
      </c>
      <c r="E106" s="15">
        <v>227825</v>
      </c>
      <c r="F106" t="s">
        <v>4953</v>
      </c>
      <c r="G106" s="15">
        <v>480</v>
      </c>
      <c r="H106" t="s">
        <v>367</v>
      </c>
      <c r="I106" t="s">
        <v>279</v>
      </c>
      <c r="J106" t="s">
        <v>73</v>
      </c>
      <c r="K106" t="s">
        <v>73</v>
      </c>
      <c r="L106" s="53">
        <v>42901.927476851852</v>
      </c>
      <c r="M106" t="str">
        <f>VLOOKUP(E106,自助退!B:K,9,FALSE)</f>
        <v>9</v>
      </c>
      <c r="N106" s="17">
        <f>VLOOKUP(E106,自助退!B:U,20,FALSE)</f>
        <v>42901.675671296296</v>
      </c>
      <c r="O106" t="str">
        <f>VLOOKUP(E106,自助退!B:S,18,FALSE)</f>
        <v>B</v>
      </c>
      <c r="P106" t="str">
        <f>VLOOKUP(E106,自助退!B:T,19,FALSE)</f>
        <v>20170615</v>
      </c>
    </row>
    <row r="107" spans="1:16" ht="14.25" hidden="1">
      <c r="A107" s="53">
        <v>42901.958784722221</v>
      </c>
      <c r="B107" t="s">
        <v>1953</v>
      </c>
      <c r="C107" t="s">
        <v>1954</v>
      </c>
      <c r="D107" s="15">
        <v>230836</v>
      </c>
      <c r="E107" s="15">
        <v>229284</v>
      </c>
      <c r="F107" t="s">
        <v>4941</v>
      </c>
      <c r="G107" s="15">
        <v>160</v>
      </c>
      <c r="H107" t="s">
        <v>367</v>
      </c>
      <c r="I107" t="s">
        <v>1032</v>
      </c>
      <c r="J107" t="s">
        <v>73</v>
      </c>
      <c r="K107" t="s">
        <v>73</v>
      </c>
      <c r="L107" s="53">
        <v>42901.958784722221</v>
      </c>
      <c r="M107" t="str">
        <f>VLOOKUP(E107,自助退!B:K,9,FALSE)</f>
        <v>9</v>
      </c>
      <c r="N107" s="17">
        <f>VLOOKUP(E107,自助退!B:U,20,FALSE)</f>
        <v>42901.707280092596</v>
      </c>
      <c r="O107" t="str">
        <f>VLOOKUP(E107,自助退!B:S,18,FALSE)</f>
        <v>B</v>
      </c>
      <c r="P107" t="str">
        <f>VLOOKUP(E107,自助退!B:T,19,FALSE)</f>
        <v>20170615</v>
      </c>
    </row>
    <row r="108" spans="1:16" ht="14.25" hidden="1">
      <c r="A108" s="53">
        <v>42902.632384259261</v>
      </c>
      <c r="B108" t="s">
        <v>1992</v>
      </c>
      <c r="C108" t="s">
        <v>1993</v>
      </c>
      <c r="D108" s="15">
        <v>246348</v>
      </c>
      <c r="E108" s="15">
        <v>235199</v>
      </c>
      <c r="F108" t="s">
        <v>4954</v>
      </c>
      <c r="G108" s="15">
        <v>500</v>
      </c>
      <c r="H108" t="s">
        <v>367</v>
      </c>
      <c r="I108" t="s">
        <v>504</v>
      </c>
      <c r="J108" t="s">
        <v>73</v>
      </c>
      <c r="K108" t="s">
        <v>73</v>
      </c>
      <c r="L108" s="53">
        <v>42902.632384259261</v>
      </c>
      <c r="M108" t="str">
        <f>VLOOKUP(E108,自助退!B:K,9,FALSE)</f>
        <v>9</v>
      </c>
      <c r="N108" s="17">
        <f>VLOOKUP(E108,自助退!B:U,20,FALSE)</f>
        <v>42902.381828703707</v>
      </c>
      <c r="O108" t="str">
        <f>VLOOKUP(E108,自助退!B:S,18,FALSE)</f>
        <v>B</v>
      </c>
      <c r="P108" t="str">
        <f>VLOOKUP(E108,自助退!B:T,19,FALSE)</f>
        <v>20170616</v>
      </c>
    </row>
    <row r="109" spans="1:16" ht="14.25" hidden="1">
      <c r="A109" s="53">
        <v>42902.701828703706</v>
      </c>
      <c r="B109" t="s">
        <v>2014</v>
      </c>
      <c r="C109" t="s">
        <v>2015</v>
      </c>
      <c r="D109" s="15">
        <v>249663</v>
      </c>
      <c r="E109" s="15">
        <v>240395</v>
      </c>
      <c r="F109" t="s">
        <v>4955</v>
      </c>
      <c r="G109" s="15">
        <v>13</v>
      </c>
      <c r="H109" t="s">
        <v>367</v>
      </c>
      <c r="I109" t="s">
        <v>424</v>
      </c>
      <c r="J109" t="s">
        <v>73</v>
      </c>
      <c r="K109" t="s">
        <v>73</v>
      </c>
      <c r="L109" s="53">
        <v>42902.701828703706</v>
      </c>
      <c r="M109" t="str">
        <f>VLOOKUP(E109,自助退!B:K,9,FALSE)</f>
        <v>9</v>
      </c>
      <c r="N109" s="17">
        <f>VLOOKUP(E109,自助退!B:U,20,FALSE)</f>
        <v>42902.449317129627</v>
      </c>
      <c r="O109" t="str">
        <f>VLOOKUP(E109,自助退!B:S,18,FALSE)</f>
        <v>B</v>
      </c>
      <c r="P109" t="str">
        <f>VLOOKUP(E109,自助退!B:T,19,FALSE)</f>
        <v>20170616</v>
      </c>
    </row>
    <row r="110" spans="1:16" ht="14.25" hidden="1">
      <c r="A110" s="53">
        <v>42902.705300925925</v>
      </c>
      <c r="B110" t="s">
        <v>2018</v>
      </c>
      <c r="C110" t="s">
        <v>2019</v>
      </c>
      <c r="D110" s="15">
        <v>249773</v>
      </c>
      <c r="E110" s="15">
        <v>240610</v>
      </c>
      <c r="F110" t="s">
        <v>4956</v>
      </c>
      <c r="G110" s="15">
        <v>797</v>
      </c>
      <c r="H110" t="s">
        <v>367</v>
      </c>
      <c r="I110" t="s">
        <v>947</v>
      </c>
      <c r="J110" t="s">
        <v>73</v>
      </c>
      <c r="K110" t="s">
        <v>73</v>
      </c>
      <c r="L110" s="53">
        <v>42902.705300925925</v>
      </c>
      <c r="M110" t="str">
        <f>VLOOKUP(E110,自助退!B:K,9,FALSE)</f>
        <v>9</v>
      </c>
      <c r="N110" s="17">
        <f>VLOOKUP(E110,自助退!B:U,20,FALSE)</f>
        <v>42902.453356481485</v>
      </c>
      <c r="O110" t="str">
        <f>VLOOKUP(E110,自助退!B:S,18,FALSE)</f>
        <v>B</v>
      </c>
      <c r="P110" t="str">
        <f>VLOOKUP(E110,自助退!B:T,19,FALSE)</f>
        <v>20170616</v>
      </c>
    </row>
    <row r="111" spans="1:16" ht="14.25" hidden="1">
      <c r="A111" s="53">
        <v>42902.747013888889</v>
      </c>
      <c r="B111" t="s">
        <v>2045</v>
      </c>
      <c r="C111" t="s">
        <v>2046</v>
      </c>
      <c r="D111" s="15">
        <v>250561</v>
      </c>
      <c r="E111" s="15">
        <v>242822</v>
      </c>
      <c r="F111" t="s">
        <v>4957</v>
      </c>
      <c r="G111" s="15">
        <v>609</v>
      </c>
      <c r="H111" t="s">
        <v>367</v>
      </c>
      <c r="I111" t="s">
        <v>497</v>
      </c>
      <c r="J111" t="s">
        <v>73</v>
      </c>
      <c r="K111" t="s">
        <v>73</v>
      </c>
      <c r="L111" s="53">
        <v>42902.747013888889</v>
      </c>
      <c r="M111" t="str">
        <f>VLOOKUP(E111,自助退!B:K,9,FALSE)</f>
        <v>9</v>
      </c>
      <c r="N111" s="17">
        <f>VLOOKUP(E111,自助退!B:U,20,FALSE)</f>
        <v>42902.49386574074</v>
      </c>
      <c r="O111" t="str">
        <f>VLOOKUP(E111,自助退!B:S,18,FALSE)</f>
        <v>B</v>
      </c>
      <c r="P111" t="str">
        <f>VLOOKUP(E111,自助退!B:T,19,FALSE)</f>
        <v>20170616</v>
      </c>
    </row>
    <row r="112" spans="1:16" ht="14.25" hidden="1">
      <c r="A112" s="53">
        <v>42902.750590277778</v>
      </c>
      <c r="B112" t="s">
        <v>2050</v>
      </c>
      <c r="C112" t="s">
        <v>2051</v>
      </c>
      <c r="D112" s="15">
        <v>250575</v>
      </c>
      <c r="E112" s="15">
        <v>242957</v>
      </c>
      <c r="F112" t="s">
        <v>4958</v>
      </c>
      <c r="G112" s="15">
        <v>1000</v>
      </c>
      <c r="H112" t="s">
        <v>367</v>
      </c>
      <c r="I112" t="s">
        <v>508</v>
      </c>
      <c r="J112" t="s">
        <v>73</v>
      </c>
      <c r="K112" t="s">
        <v>73</v>
      </c>
      <c r="L112" s="53">
        <v>42902.750590277778</v>
      </c>
      <c r="M112" t="str">
        <f>VLOOKUP(E112,自助退!B:K,9,FALSE)</f>
        <v>9</v>
      </c>
      <c r="N112" s="17">
        <f>VLOOKUP(E112,自助退!B:U,20,FALSE)</f>
        <v>42902.498067129629</v>
      </c>
      <c r="O112" t="str">
        <f>VLOOKUP(E112,自助退!B:S,18,FALSE)</f>
        <v>B</v>
      </c>
      <c r="P112" t="str">
        <f>VLOOKUP(E112,自助退!B:T,19,FALSE)</f>
        <v>20170616</v>
      </c>
    </row>
    <row r="113" spans="1:16" ht="14.25" hidden="1">
      <c r="A113" s="53">
        <v>42902.767928240741</v>
      </c>
      <c r="B113" t="s">
        <v>308</v>
      </c>
      <c r="C113" t="s">
        <v>309</v>
      </c>
      <c r="D113" s="15">
        <v>250630</v>
      </c>
      <c r="E113" s="15">
        <v>243300</v>
      </c>
      <c r="F113" t="s">
        <v>370</v>
      </c>
      <c r="G113" s="15">
        <v>671</v>
      </c>
      <c r="H113" t="s">
        <v>367</v>
      </c>
      <c r="I113" t="s">
        <v>424</v>
      </c>
      <c r="J113" t="s">
        <v>73</v>
      </c>
      <c r="K113" t="s">
        <v>73</v>
      </c>
      <c r="L113" s="53">
        <v>42902.767928240741</v>
      </c>
      <c r="M113" t="str">
        <f>VLOOKUP(E113,自助退!B:K,9,FALSE)</f>
        <v>9</v>
      </c>
      <c r="N113" s="17">
        <f>VLOOKUP(E113,自助退!B:U,20,FALSE)</f>
        <v>42902.514814814815</v>
      </c>
      <c r="O113" t="str">
        <f>VLOOKUP(E113,自助退!B:S,18,FALSE)</f>
        <v>B</v>
      </c>
      <c r="P113" t="str">
        <f>VLOOKUP(E113,自助退!B:T,19,FALSE)</f>
        <v>20170616</v>
      </c>
    </row>
    <row r="114" spans="1:16" ht="14.25" hidden="1">
      <c r="A114" s="53">
        <v>42902.767951388887</v>
      </c>
      <c r="B114" t="s">
        <v>2064</v>
      </c>
      <c r="C114" t="s">
        <v>2065</v>
      </c>
      <c r="D114" s="15">
        <v>250631</v>
      </c>
      <c r="E114" s="15">
        <v>243299</v>
      </c>
      <c r="F114" t="s">
        <v>4959</v>
      </c>
      <c r="G114" s="15">
        <v>244</v>
      </c>
      <c r="H114" t="s">
        <v>367</v>
      </c>
      <c r="I114" t="s">
        <v>497</v>
      </c>
      <c r="J114" t="s">
        <v>73</v>
      </c>
      <c r="K114" t="s">
        <v>73</v>
      </c>
      <c r="L114" s="53">
        <v>42902.767951388887</v>
      </c>
      <c r="M114" t="str">
        <f>VLOOKUP(E114,自助退!B:K,9,FALSE)</f>
        <v>9</v>
      </c>
      <c r="N114" s="17">
        <f>VLOOKUP(E114,自助退!B:U,20,FALSE)</f>
        <v>42902.514780092592</v>
      </c>
      <c r="O114" t="str">
        <f>VLOOKUP(E114,自助退!B:S,18,FALSE)</f>
        <v>B</v>
      </c>
      <c r="P114" t="str">
        <f>VLOOKUP(E114,自助退!B:T,19,FALSE)</f>
        <v>20170616</v>
      </c>
    </row>
    <row r="115" spans="1:16" ht="14.25" hidden="1">
      <c r="A115" s="53">
        <v>42902.809583333335</v>
      </c>
      <c r="B115" t="s">
        <v>122</v>
      </c>
      <c r="C115" t="s">
        <v>123</v>
      </c>
      <c r="D115" s="15">
        <v>250739</v>
      </c>
      <c r="E115" s="15">
        <v>243634</v>
      </c>
      <c r="F115" t="s">
        <v>159</v>
      </c>
      <c r="G115" s="15">
        <v>992</v>
      </c>
      <c r="H115" t="s">
        <v>367</v>
      </c>
      <c r="I115" t="s">
        <v>535</v>
      </c>
      <c r="J115" t="s">
        <v>73</v>
      </c>
      <c r="K115" t="s">
        <v>73</v>
      </c>
      <c r="L115" s="53">
        <v>42902.809583333335</v>
      </c>
      <c r="M115" t="str">
        <f>VLOOKUP(E115,自助退!B:K,9,FALSE)</f>
        <v>9</v>
      </c>
      <c r="N115" s="17">
        <f>VLOOKUP(E115,自助退!B:U,20,FALSE)</f>
        <v>42902.557708333334</v>
      </c>
      <c r="O115" t="str">
        <f>VLOOKUP(E115,自助退!B:S,18,FALSE)</f>
        <v>B</v>
      </c>
      <c r="P115" t="str">
        <f>VLOOKUP(E115,自助退!B:T,19,FALSE)</f>
        <v>20170616</v>
      </c>
    </row>
    <row r="116" spans="1:16" ht="14.25" hidden="1">
      <c r="A116" s="53">
        <v>42902.858194444445</v>
      </c>
      <c r="B116" t="s">
        <v>2095</v>
      </c>
      <c r="C116" t="s">
        <v>2096</v>
      </c>
      <c r="D116" s="15">
        <v>250827</v>
      </c>
      <c r="E116" s="15">
        <v>244906</v>
      </c>
      <c r="F116" t="s">
        <v>4960</v>
      </c>
      <c r="G116" s="15">
        <v>50</v>
      </c>
      <c r="H116" t="s">
        <v>367</v>
      </c>
      <c r="I116" t="s">
        <v>483</v>
      </c>
      <c r="J116" t="s">
        <v>73</v>
      </c>
      <c r="K116" t="s">
        <v>73</v>
      </c>
      <c r="L116" s="53">
        <v>42902.858194444445</v>
      </c>
      <c r="M116" t="str">
        <f>VLOOKUP(E116,自助退!B:K,9,FALSE)</f>
        <v>9</v>
      </c>
      <c r="N116" s="17">
        <f>VLOOKUP(E116,自助退!B:U,20,FALSE)</f>
        <v>42902.605810185189</v>
      </c>
      <c r="O116" t="str">
        <f>VLOOKUP(E116,自助退!B:S,18,FALSE)</f>
        <v>B</v>
      </c>
      <c r="P116" t="str">
        <f>VLOOKUP(E116,自助退!B:T,19,FALSE)</f>
        <v>20170616</v>
      </c>
    </row>
    <row r="117" spans="1:16" ht="14.25" hidden="1">
      <c r="A117" s="53">
        <v>42902.875555555554</v>
      </c>
      <c r="B117" t="s">
        <v>2106</v>
      </c>
      <c r="C117" t="s">
        <v>2107</v>
      </c>
      <c r="D117" s="15">
        <v>250862</v>
      </c>
      <c r="E117" s="15">
        <v>245828</v>
      </c>
      <c r="F117" t="s">
        <v>4961</v>
      </c>
      <c r="G117" s="15">
        <v>59</v>
      </c>
      <c r="H117" t="s">
        <v>367</v>
      </c>
      <c r="I117" t="s">
        <v>469</v>
      </c>
      <c r="J117" t="s">
        <v>73</v>
      </c>
      <c r="K117" t="s">
        <v>73</v>
      </c>
      <c r="L117" s="53">
        <v>42902.875555555554</v>
      </c>
      <c r="M117" t="str">
        <f>VLOOKUP(E117,自助退!B:K,9,FALSE)</f>
        <v>9</v>
      </c>
      <c r="N117" s="17">
        <f>VLOOKUP(E117,自助退!B:U,20,FALSE)</f>
        <v>42902.622303240743</v>
      </c>
      <c r="O117" t="str">
        <f>VLOOKUP(E117,自助退!B:S,18,FALSE)</f>
        <v>B</v>
      </c>
      <c r="P117" t="str">
        <f>VLOOKUP(E117,自助退!B:T,19,FALSE)</f>
        <v>20170616</v>
      </c>
    </row>
    <row r="118" spans="1:16" ht="14.25" hidden="1">
      <c r="A118" s="53">
        <v>42902.878923611112</v>
      </c>
      <c r="B118" t="s">
        <v>2114</v>
      </c>
      <c r="C118" t="s">
        <v>2115</v>
      </c>
      <c r="D118" s="15">
        <v>250867</v>
      </c>
      <c r="E118" s="15">
        <v>246021</v>
      </c>
      <c r="F118" t="s">
        <v>4962</v>
      </c>
      <c r="G118" s="15">
        <v>479</v>
      </c>
      <c r="H118" t="s">
        <v>367</v>
      </c>
      <c r="I118" t="s">
        <v>61</v>
      </c>
      <c r="J118" t="s">
        <v>73</v>
      </c>
      <c r="K118" t="s">
        <v>73</v>
      </c>
      <c r="L118" s="53">
        <v>42902.878923611112</v>
      </c>
      <c r="M118" t="str">
        <f>VLOOKUP(E118,自助退!B:K,9,FALSE)</f>
        <v>9</v>
      </c>
      <c r="N118" s="17">
        <f>VLOOKUP(E118,自助退!B:U,20,FALSE)</f>
        <v>42902.625567129631</v>
      </c>
      <c r="O118" t="str">
        <f>VLOOKUP(E118,自助退!B:S,18,FALSE)</f>
        <v>B</v>
      </c>
      <c r="P118" t="str">
        <f>VLOOKUP(E118,自助退!B:T,19,FALSE)</f>
        <v>20170616</v>
      </c>
    </row>
    <row r="119" spans="1:16" ht="14.25" hidden="1">
      <c r="A119" s="53">
        <v>42902.892928240741</v>
      </c>
      <c r="B119" t="s">
        <v>2116</v>
      </c>
      <c r="C119" t="s">
        <v>2117</v>
      </c>
      <c r="D119" s="15">
        <v>250894</v>
      </c>
      <c r="E119" s="15">
        <v>246568</v>
      </c>
      <c r="F119" t="s">
        <v>4963</v>
      </c>
      <c r="G119" s="15">
        <v>52</v>
      </c>
      <c r="H119" t="s">
        <v>367</v>
      </c>
      <c r="I119" t="s">
        <v>469</v>
      </c>
      <c r="J119" t="s">
        <v>73</v>
      </c>
      <c r="K119" t="s">
        <v>73</v>
      </c>
      <c r="L119" s="53">
        <v>42902.892928240741</v>
      </c>
      <c r="M119" t="str">
        <f>VLOOKUP(E119,自助退!B:K,9,FALSE)</f>
        <v>9</v>
      </c>
      <c r="N119" s="17">
        <f>VLOOKUP(E119,自助退!B:U,20,FALSE)</f>
        <v>42902.63616898148</v>
      </c>
      <c r="O119" t="str">
        <f>VLOOKUP(E119,自助退!B:S,18,FALSE)</f>
        <v>B</v>
      </c>
      <c r="P119" t="str">
        <f>VLOOKUP(E119,自助退!B:T,19,FALSE)</f>
        <v>20170616</v>
      </c>
    </row>
    <row r="120" spans="1:16" ht="14.25" hidden="1">
      <c r="A120" s="53">
        <v>42902.948518518519</v>
      </c>
      <c r="B120" t="s">
        <v>2161</v>
      </c>
      <c r="C120" t="s">
        <v>2162</v>
      </c>
      <c r="D120" s="15">
        <v>251026</v>
      </c>
      <c r="E120" s="15">
        <v>249325</v>
      </c>
      <c r="F120" t="s">
        <v>274</v>
      </c>
      <c r="G120" s="15">
        <v>550</v>
      </c>
      <c r="H120" t="s">
        <v>367</v>
      </c>
      <c r="I120" t="s">
        <v>452</v>
      </c>
      <c r="J120" t="s">
        <v>73</v>
      </c>
      <c r="K120" t="s">
        <v>73</v>
      </c>
      <c r="L120" s="53">
        <v>42902.948518518519</v>
      </c>
      <c r="M120" t="str">
        <f>VLOOKUP(E120,自助退!B:K,9,FALSE)</f>
        <v>9</v>
      </c>
      <c r="N120" s="17">
        <f>VLOOKUP(E120,自助退!B:U,20,FALSE)</f>
        <v>42902.691307870373</v>
      </c>
      <c r="O120" t="str">
        <f>VLOOKUP(E120,自助退!B:S,18,FALSE)</f>
        <v>B</v>
      </c>
      <c r="P120" t="str">
        <f>VLOOKUP(E120,自助退!B:T,19,FALSE)</f>
        <v>20170616</v>
      </c>
    </row>
    <row r="121" spans="1:16" ht="14.25" hidden="1">
      <c r="A121" s="53">
        <v>42903.959016203706</v>
      </c>
      <c r="B121" t="s">
        <v>484</v>
      </c>
      <c r="C121" t="s">
        <v>485</v>
      </c>
      <c r="D121" s="15">
        <v>260070</v>
      </c>
      <c r="E121" s="15">
        <v>54473</v>
      </c>
      <c r="F121" t="s">
        <v>4964</v>
      </c>
      <c r="G121" s="15">
        <v>364</v>
      </c>
      <c r="H121" t="s">
        <v>367</v>
      </c>
      <c r="I121" t="s">
        <v>486</v>
      </c>
      <c r="J121" t="s">
        <v>73</v>
      </c>
      <c r="K121" t="s">
        <v>73</v>
      </c>
      <c r="L121" s="53">
        <v>42903.959016203706</v>
      </c>
      <c r="M121" t="str">
        <f>VLOOKUP(E121,自助退!B:K,9,FALSE)</f>
        <v>8</v>
      </c>
      <c r="N121" s="17">
        <f>VLOOKUP(E121,自助退!B:U,20,FALSE)</f>
        <v>42892.48678240741</v>
      </c>
      <c r="O121" t="str">
        <f>VLOOKUP(E121,自助退!B:S,18,FALSE)</f>
        <v>B</v>
      </c>
      <c r="P121" t="str">
        <f>VLOOKUP(E121,自助退!B:T,19,FALSE)</f>
        <v>20170606</v>
      </c>
    </row>
    <row r="122" spans="1:16" ht="14.25" hidden="1">
      <c r="A122" s="53">
        <v>42904.318298611113</v>
      </c>
      <c r="B122" t="s">
        <v>999</v>
      </c>
      <c r="C122" t="s">
        <v>440</v>
      </c>
      <c r="D122" s="15">
        <v>260395</v>
      </c>
      <c r="E122" s="15">
        <v>260394</v>
      </c>
      <c r="F122" t="s">
        <v>4965</v>
      </c>
      <c r="G122" s="15">
        <v>10</v>
      </c>
      <c r="H122" t="s">
        <v>367</v>
      </c>
      <c r="I122" t="s">
        <v>486</v>
      </c>
      <c r="J122" t="s">
        <v>73</v>
      </c>
      <c r="K122" t="s">
        <v>73</v>
      </c>
      <c r="L122" s="53">
        <v>42904.318298611113</v>
      </c>
      <c r="M122" t="str">
        <f>VLOOKUP(E122,自助退!B:K,9,FALSE)</f>
        <v>9</v>
      </c>
      <c r="N122" s="17">
        <f>VLOOKUP(E122,自助退!B:U,20,FALSE)</f>
        <v>42904.317789351851</v>
      </c>
      <c r="O122" t="e">
        <f>VLOOKUP(E122,自助退!B:S,18,FALSE)</f>
        <v>#N/A</v>
      </c>
      <c r="P122" t="e">
        <f>VLOOKUP(E122,自助退!B:T,19,FALSE)</f>
        <v>#N/A</v>
      </c>
    </row>
    <row r="123" spans="1:16" ht="14.25" hidden="1">
      <c r="A123" s="53">
        <v>42904.31863425926</v>
      </c>
      <c r="B123" t="s">
        <v>999</v>
      </c>
      <c r="C123" t="s">
        <v>440</v>
      </c>
      <c r="D123" s="15">
        <v>260397</v>
      </c>
      <c r="E123" s="15">
        <v>260396</v>
      </c>
      <c r="F123" t="s">
        <v>4965</v>
      </c>
      <c r="G123" s="15">
        <v>10</v>
      </c>
      <c r="H123" t="s">
        <v>367</v>
      </c>
      <c r="I123" t="s">
        <v>486</v>
      </c>
      <c r="J123" t="s">
        <v>73</v>
      </c>
      <c r="K123" t="s">
        <v>73</v>
      </c>
      <c r="L123" s="53">
        <v>42904.31863425926</v>
      </c>
      <c r="M123" t="str">
        <f>VLOOKUP(E123,自助退!B:K,9,FALSE)</f>
        <v>9</v>
      </c>
      <c r="N123" s="17">
        <f>VLOOKUP(E123,自助退!B:U,20,FALSE)</f>
        <v>42904.318148148152</v>
      </c>
      <c r="O123" t="e">
        <f>VLOOKUP(E123,自助退!B:S,18,FALSE)</f>
        <v>#N/A</v>
      </c>
      <c r="P123" t="e">
        <f>VLOOKUP(E123,自助退!B:T,19,FALSE)</f>
        <v>#N/A</v>
      </c>
    </row>
    <row r="124" spans="1:16" ht="14.25" hidden="1">
      <c r="A124" s="53">
        <v>42904.358773148146</v>
      </c>
      <c r="B124" t="s">
        <v>999</v>
      </c>
      <c r="C124" t="s">
        <v>440</v>
      </c>
      <c r="D124" s="15">
        <v>260552</v>
      </c>
      <c r="E124" s="15">
        <v>260551</v>
      </c>
      <c r="F124" t="s">
        <v>4965</v>
      </c>
      <c r="G124" s="15">
        <v>10</v>
      </c>
      <c r="H124" t="s">
        <v>367</v>
      </c>
      <c r="I124" t="s">
        <v>244</v>
      </c>
      <c r="J124" t="s">
        <v>73</v>
      </c>
      <c r="K124" t="s">
        <v>73</v>
      </c>
      <c r="L124" s="53">
        <v>42904.358773148146</v>
      </c>
      <c r="M124" t="str">
        <f>VLOOKUP(E124,自助退!B:K,9,FALSE)</f>
        <v>9</v>
      </c>
      <c r="N124" s="17">
        <f>VLOOKUP(E124,自助退!B:U,20,FALSE)</f>
        <v>42904.359895833331</v>
      </c>
      <c r="O124" t="e">
        <f>VLOOKUP(E124,自助退!B:S,18,FALSE)</f>
        <v>#N/A</v>
      </c>
      <c r="P124" t="e">
        <f>VLOOKUP(E124,自助退!B:T,19,FALSE)</f>
        <v>#N/A</v>
      </c>
    </row>
    <row r="125" spans="1:16" ht="14.25" hidden="1">
      <c r="A125" s="53">
        <v>42904.410300925927</v>
      </c>
      <c r="B125" t="s">
        <v>999</v>
      </c>
      <c r="C125" t="s">
        <v>440</v>
      </c>
      <c r="D125" s="15">
        <v>261005</v>
      </c>
      <c r="E125" s="15">
        <v>261002</v>
      </c>
      <c r="F125" t="s">
        <v>4965</v>
      </c>
      <c r="G125" s="15">
        <v>10</v>
      </c>
      <c r="H125" t="s">
        <v>367</v>
      </c>
      <c r="I125" t="s">
        <v>776</v>
      </c>
      <c r="J125" t="s">
        <v>73</v>
      </c>
      <c r="K125" t="s">
        <v>73</v>
      </c>
      <c r="L125" s="53">
        <v>42904.410300925927</v>
      </c>
      <c r="M125" t="str">
        <f>VLOOKUP(E125,自助退!B:K,9,FALSE)</f>
        <v>9</v>
      </c>
      <c r="N125" s="17">
        <f>VLOOKUP(E125,自助退!B:U,20,FALSE)</f>
        <v>42904.409675925926</v>
      </c>
      <c r="O125" t="e">
        <f>VLOOKUP(E125,自助退!B:S,18,FALSE)</f>
        <v>#N/A</v>
      </c>
      <c r="P125" t="e">
        <f>VLOOKUP(E125,自助退!B:T,19,FALSE)</f>
        <v>#N/A</v>
      </c>
    </row>
    <row r="126" spans="1:16" ht="14.25" hidden="1">
      <c r="A126" s="53">
        <v>42904.583495370367</v>
      </c>
      <c r="B126" t="s">
        <v>2342</v>
      </c>
      <c r="C126" t="s">
        <v>2343</v>
      </c>
      <c r="D126" s="15">
        <v>262270</v>
      </c>
      <c r="E126" s="15">
        <v>261638</v>
      </c>
      <c r="F126" t="s">
        <v>4966</v>
      </c>
      <c r="G126" s="15">
        <v>60</v>
      </c>
      <c r="H126" t="s">
        <v>367</v>
      </c>
      <c r="I126" t="s">
        <v>504</v>
      </c>
      <c r="J126" t="s">
        <v>73</v>
      </c>
      <c r="K126" t="s">
        <v>73</v>
      </c>
      <c r="L126" s="53">
        <v>42904.583495370367</v>
      </c>
      <c r="M126" t="str">
        <f>VLOOKUP(E126,自助退!B:K,9,FALSE)</f>
        <v>9</v>
      </c>
      <c r="N126" s="17">
        <f>VLOOKUP(E126,自助退!B:U,20,FALSE)</f>
        <v>42904.472037037034</v>
      </c>
      <c r="O126" t="e">
        <f>VLOOKUP(E126,自助退!B:S,18,FALSE)</f>
        <v>#N/A</v>
      </c>
      <c r="P126" t="e">
        <f>VLOOKUP(E126,自助退!B:T,19,FALSE)</f>
        <v>#N/A</v>
      </c>
    </row>
    <row r="127" spans="1:16" ht="14.25" hidden="1">
      <c r="A127" s="53">
        <v>42904.679780092592</v>
      </c>
      <c r="B127" t="s">
        <v>2371</v>
      </c>
      <c r="C127" t="s">
        <v>2372</v>
      </c>
      <c r="D127" s="15">
        <v>262712</v>
      </c>
      <c r="E127" s="15">
        <v>262711</v>
      </c>
      <c r="F127" t="s">
        <v>4967</v>
      </c>
      <c r="G127" s="15">
        <v>290</v>
      </c>
      <c r="H127" t="s">
        <v>367</v>
      </c>
      <c r="I127" t="s">
        <v>486</v>
      </c>
      <c r="J127" t="s">
        <v>73</v>
      </c>
      <c r="K127" t="s">
        <v>73</v>
      </c>
      <c r="L127" s="53">
        <v>42904.679780092592</v>
      </c>
      <c r="M127" t="str">
        <f>VLOOKUP(E127,自助退!B:K,9,FALSE)</f>
        <v>9</v>
      </c>
      <c r="N127" s="17">
        <f>VLOOKUP(E127,自助退!B:U,20,FALSE)</f>
        <v>42904.679259259261</v>
      </c>
      <c r="O127" t="e">
        <f>VLOOKUP(E127,自助退!B:S,18,FALSE)</f>
        <v>#N/A</v>
      </c>
      <c r="P127" t="e">
        <f>VLOOKUP(E127,自助退!B:T,19,FALSE)</f>
        <v>#N/A</v>
      </c>
    </row>
    <row r="128" spans="1:16" ht="14.25" hidden="1">
      <c r="A128" s="53">
        <v>42904.680277777778</v>
      </c>
      <c r="B128" t="s">
        <v>2371</v>
      </c>
      <c r="C128" t="s">
        <v>2372</v>
      </c>
      <c r="D128" s="15">
        <v>262715</v>
      </c>
      <c r="E128" s="15">
        <v>262714</v>
      </c>
      <c r="F128" t="s">
        <v>4967</v>
      </c>
      <c r="G128" s="15">
        <v>274</v>
      </c>
      <c r="H128" t="s">
        <v>367</v>
      </c>
      <c r="I128" t="s">
        <v>486</v>
      </c>
      <c r="J128" t="s">
        <v>73</v>
      </c>
      <c r="K128" t="s">
        <v>73</v>
      </c>
      <c r="L128" s="53">
        <v>42904.680277777778</v>
      </c>
      <c r="M128" t="str">
        <f>VLOOKUP(E128,自助退!B:K,9,FALSE)</f>
        <v>9</v>
      </c>
      <c r="N128" s="17">
        <f>VLOOKUP(E128,自助退!B:U,20,FALSE)</f>
        <v>42904.679745370369</v>
      </c>
      <c r="O128" t="e">
        <f>VLOOKUP(E128,自助退!B:S,18,FALSE)</f>
        <v>#N/A</v>
      </c>
      <c r="P128" t="e">
        <f>VLOOKUP(E128,自助退!B:T,19,FALSE)</f>
        <v>#N/A</v>
      </c>
    </row>
    <row r="129" spans="1:16" ht="14.25" hidden="1">
      <c r="A129" s="53">
        <v>42904.681504629632</v>
      </c>
      <c r="B129" t="s">
        <v>2371</v>
      </c>
      <c r="C129" t="s">
        <v>2372</v>
      </c>
      <c r="D129" s="15">
        <v>262723</v>
      </c>
      <c r="E129" s="15">
        <v>262722</v>
      </c>
      <c r="F129" t="s">
        <v>4967</v>
      </c>
      <c r="G129" s="15">
        <v>270</v>
      </c>
      <c r="H129" t="s">
        <v>367</v>
      </c>
      <c r="I129" t="s">
        <v>539</v>
      </c>
      <c r="J129" t="s">
        <v>73</v>
      </c>
      <c r="K129" t="s">
        <v>73</v>
      </c>
      <c r="L129" s="53">
        <v>42904.681504629632</v>
      </c>
      <c r="M129" t="str">
        <f>VLOOKUP(E129,自助退!B:K,9,FALSE)</f>
        <v>9</v>
      </c>
      <c r="N129" s="17">
        <f>VLOOKUP(E129,自助退!B:U,20,FALSE)</f>
        <v>42904.681006944447</v>
      </c>
      <c r="O129" t="e">
        <f>VLOOKUP(E129,自助退!B:S,18,FALSE)</f>
        <v>#N/A</v>
      </c>
      <c r="P129" t="e">
        <f>VLOOKUP(E129,自助退!B:T,19,FALSE)</f>
        <v>#N/A</v>
      </c>
    </row>
    <row r="130" spans="1:16" ht="14.25" hidden="1">
      <c r="A130" s="53">
        <v>42904.682951388888</v>
      </c>
      <c r="B130" t="s">
        <v>2371</v>
      </c>
      <c r="C130" t="s">
        <v>2372</v>
      </c>
      <c r="D130" s="15">
        <v>262730</v>
      </c>
      <c r="E130" s="15">
        <v>262729</v>
      </c>
      <c r="F130" t="s">
        <v>4967</v>
      </c>
      <c r="G130" s="15">
        <v>270</v>
      </c>
      <c r="H130" t="s">
        <v>367</v>
      </c>
      <c r="I130" t="s">
        <v>44</v>
      </c>
      <c r="J130" t="s">
        <v>73</v>
      </c>
      <c r="K130" t="s">
        <v>73</v>
      </c>
      <c r="L130" s="53">
        <v>42904.682951388888</v>
      </c>
      <c r="M130" t="str">
        <f>VLOOKUP(E130,自助退!B:K,9,FALSE)</f>
        <v>9</v>
      </c>
      <c r="N130" s="17">
        <f>VLOOKUP(E130,自助退!B:U,20,FALSE)</f>
        <v>42904.682430555556</v>
      </c>
      <c r="O130" t="e">
        <f>VLOOKUP(E130,自助退!B:S,18,FALSE)</f>
        <v>#N/A</v>
      </c>
      <c r="P130" t="e">
        <f>VLOOKUP(E130,自助退!B:T,19,FALSE)</f>
        <v>#N/A</v>
      </c>
    </row>
    <row r="131" spans="1:16" ht="14.25" hidden="1">
      <c r="A131" s="53">
        <v>42904.685601851852</v>
      </c>
      <c r="B131" t="s">
        <v>2371</v>
      </c>
      <c r="C131" t="s">
        <v>2372</v>
      </c>
      <c r="D131" s="15">
        <v>262737</v>
      </c>
      <c r="E131" s="15">
        <v>262736</v>
      </c>
      <c r="F131" t="s">
        <v>4967</v>
      </c>
      <c r="G131" s="15">
        <v>270</v>
      </c>
      <c r="H131" t="s">
        <v>367</v>
      </c>
      <c r="I131" t="s">
        <v>44</v>
      </c>
      <c r="J131" t="s">
        <v>73</v>
      </c>
      <c r="K131" t="s">
        <v>73</v>
      </c>
      <c r="L131" s="53">
        <v>42904.685601851852</v>
      </c>
      <c r="M131" t="str">
        <f>VLOOKUP(E131,自助退!B:K,9,FALSE)</f>
        <v>9</v>
      </c>
      <c r="N131" s="17">
        <f>VLOOKUP(E131,自助退!B:U,20,FALSE)</f>
        <v>42904.685081018521</v>
      </c>
      <c r="O131" t="e">
        <f>VLOOKUP(E131,自助退!B:S,18,FALSE)</f>
        <v>#N/A</v>
      </c>
      <c r="P131" t="e">
        <f>VLOOKUP(E131,自助退!B:T,19,FALSE)</f>
        <v>#N/A</v>
      </c>
    </row>
    <row r="132" spans="1:16" ht="14.25" hidden="1">
      <c r="A132" s="53">
        <v>42905.455462962964</v>
      </c>
      <c r="B132" t="s">
        <v>1678</v>
      </c>
      <c r="C132" t="s">
        <v>1679</v>
      </c>
      <c r="D132" s="15">
        <v>276571</v>
      </c>
      <c r="E132" s="15">
        <v>276556</v>
      </c>
      <c r="F132" t="s">
        <v>4968</v>
      </c>
      <c r="G132" s="15">
        <v>400</v>
      </c>
      <c r="H132" t="s">
        <v>367</v>
      </c>
      <c r="I132" t="s">
        <v>279</v>
      </c>
      <c r="J132" t="s">
        <v>73</v>
      </c>
      <c r="K132" t="s">
        <v>73</v>
      </c>
      <c r="L132" s="53">
        <v>42905.455462962964</v>
      </c>
      <c r="M132" t="str">
        <f>VLOOKUP(E132,自助退!B:K,9,FALSE)</f>
        <v>9</v>
      </c>
      <c r="N132" s="17">
        <f>VLOOKUP(E132,自助退!B:U,20,FALSE)</f>
        <v>42905.45480324074</v>
      </c>
      <c r="O132" t="e">
        <f>VLOOKUP(E132,自助退!B:S,18,FALSE)</f>
        <v>#N/A</v>
      </c>
      <c r="P132" t="e">
        <f>VLOOKUP(E132,自助退!B:T,19,FALSE)</f>
        <v>#N/A</v>
      </c>
    </row>
    <row r="133" spans="1:16" ht="14.25" hidden="1">
      <c r="A133" s="53">
        <v>42905.455752314818</v>
      </c>
      <c r="B133" t="s">
        <v>1678</v>
      </c>
      <c r="C133" t="s">
        <v>1679</v>
      </c>
      <c r="D133" s="15">
        <v>276597</v>
      </c>
      <c r="E133" s="15">
        <v>276593</v>
      </c>
      <c r="F133" t="s">
        <v>4968</v>
      </c>
      <c r="G133" s="15">
        <v>400</v>
      </c>
      <c r="H133" t="s">
        <v>367</v>
      </c>
      <c r="I133" t="s">
        <v>279</v>
      </c>
      <c r="J133" t="s">
        <v>73</v>
      </c>
      <c r="K133" t="s">
        <v>73</v>
      </c>
      <c r="L133" s="53">
        <v>42905.455752314818</v>
      </c>
      <c r="M133" t="str">
        <f>VLOOKUP(E133,自助退!B:K,9,FALSE)</f>
        <v>9</v>
      </c>
      <c r="N133" s="17">
        <f>VLOOKUP(E133,自助退!B:U,20,FALSE)</f>
        <v>42905.455231481479</v>
      </c>
      <c r="O133" t="e">
        <f>VLOOKUP(E133,自助退!B:S,18,FALSE)</f>
        <v>#N/A</v>
      </c>
      <c r="P133" t="e">
        <f>VLOOKUP(E133,自助退!B:T,19,FALSE)</f>
        <v>#N/A</v>
      </c>
    </row>
    <row r="134" spans="1:16" ht="14.25" hidden="1">
      <c r="A134" s="53">
        <v>42905.456122685187</v>
      </c>
      <c r="B134" t="s">
        <v>1678</v>
      </c>
      <c r="C134" t="s">
        <v>1679</v>
      </c>
      <c r="D134" s="15">
        <v>276634</v>
      </c>
      <c r="E134" s="15">
        <v>276632</v>
      </c>
      <c r="F134" t="s">
        <v>4968</v>
      </c>
      <c r="G134" s="15">
        <v>400</v>
      </c>
      <c r="H134" t="s">
        <v>367</v>
      </c>
      <c r="I134" t="s">
        <v>469</v>
      </c>
      <c r="J134" t="s">
        <v>73</v>
      </c>
      <c r="K134" t="s">
        <v>73</v>
      </c>
      <c r="L134" s="53">
        <v>42905.456122685187</v>
      </c>
      <c r="M134" t="str">
        <f>VLOOKUP(E134,自助退!B:K,9,FALSE)</f>
        <v>9</v>
      </c>
      <c r="N134" s="17">
        <f>VLOOKUP(E134,自助退!B:U,20,FALSE)</f>
        <v>42905.455555555556</v>
      </c>
      <c r="O134" t="e">
        <f>VLOOKUP(E134,自助退!B:S,18,FALSE)</f>
        <v>#N/A</v>
      </c>
      <c r="P134" t="e">
        <f>VLOOKUP(E134,自助退!B:T,19,FALSE)</f>
        <v>#N/A</v>
      </c>
    </row>
    <row r="135" spans="1:16" ht="14.25" hidden="1">
      <c r="A135" s="53">
        <v>42905.460173611114</v>
      </c>
      <c r="B135" t="s">
        <v>1678</v>
      </c>
      <c r="C135" t="s">
        <v>1679</v>
      </c>
      <c r="D135" s="15">
        <v>277014</v>
      </c>
      <c r="E135" s="15">
        <v>277013</v>
      </c>
      <c r="F135" t="s">
        <v>4968</v>
      </c>
      <c r="G135" s="15">
        <v>400</v>
      </c>
      <c r="H135" t="s">
        <v>367</v>
      </c>
      <c r="I135" t="s">
        <v>443</v>
      </c>
      <c r="J135" t="s">
        <v>73</v>
      </c>
      <c r="K135" t="s">
        <v>73</v>
      </c>
      <c r="L135" s="53">
        <v>42905.460173611114</v>
      </c>
      <c r="M135" t="str">
        <f>VLOOKUP(E135,自助退!B:K,9,FALSE)</f>
        <v>9</v>
      </c>
      <c r="N135" s="17">
        <f>VLOOKUP(E135,自助退!B:U,20,FALSE)</f>
        <v>42905.459664351853</v>
      </c>
      <c r="O135" t="e">
        <f>VLOOKUP(E135,自助退!B:S,18,FALSE)</f>
        <v>#N/A</v>
      </c>
      <c r="P135" t="e">
        <f>VLOOKUP(E135,自助退!B:T,19,FALSE)</f>
        <v>#N/A</v>
      </c>
    </row>
    <row r="136" spans="1:16" ht="14.25" hidden="1">
      <c r="A136" s="53">
        <v>42905.460844907408</v>
      </c>
      <c r="B136" t="s">
        <v>1678</v>
      </c>
      <c r="C136" t="s">
        <v>1679</v>
      </c>
      <c r="D136" s="15">
        <v>277100</v>
      </c>
      <c r="E136" s="15">
        <v>277099</v>
      </c>
      <c r="F136" t="s">
        <v>4968</v>
      </c>
      <c r="G136" s="15">
        <v>400</v>
      </c>
      <c r="H136" t="s">
        <v>367</v>
      </c>
      <c r="I136" t="s">
        <v>443</v>
      </c>
      <c r="J136" t="s">
        <v>73</v>
      </c>
      <c r="K136" t="s">
        <v>73</v>
      </c>
      <c r="L136" s="53">
        <v>42905.460844907408</v>
      </c>
      <c r="M136" t="str">
        <f>VLOOKUP(E136,自助退!B:K,9,FALSE)</f>
        <v>9</v>
      </c>
      <c r="N136" s="17">
        <f>VLOOKUP(E136,自助退!B:U,20,FALSE)</f>
        <v>42905.460347222222</v>
      </c>
      <c r="O136" t="e">
        <f>VLOOKUP(E136,自助退!B:S,18,FALSE)</f>
        <v>#N/A</v>
      </c>
      <c r="P136" t="e">
        <f>VLOOKUP(E136,自助退!B:T,19,FALSE)</f>
        <v>#N/A</v>
      </c>
    </row>
    <row r="137" spans="1:16" ht="14.25" hidden="1">
      <c r="A137" s="53">
        <v>42905.462152777778</v>
      </c>
      <c r="B137" t="s">
        <v>1678</v>
      </c>
      <c r="C137" t="s">
        <v>1679</v>
      </c>
      <c r="D137" s="15">
        <v>277198</v>
      </c>
      <c r="E137" s="15">
        <v>277196</v>
      </c>
      <c r="F137" t="s">
        <v>4968</v>
      </c>
      <c r="G137" s="15">
        <v>400</v>
      </c>
      <c r="H137" t="s">
        <v>367</v>
      </c>
      <c r="I137" t="s">
        <v>50</v>
      </c>
      <c r="J137" t="s">
        <v>73</v>
      </c>
      <c r="K137" t="s">
        <v>73</v>
      </c>
      <c r="L137" s="53">
        <v>42905.462152777778</v>
      </c>
      <c r="M137" t="str">
        <f>VLOOKUP(E137,自助退!B:K,9,FALSE)</f>
        <v>9</v>
      </c>
      <c r="N137" s="17">
        <f>VLOOKUP(E137,自助退!B:U,20,FALSE)</f>
        <v>42905.461597222224</v>
      </c>
      <c r="O137" t="e">
        <f>VLOOKUP(E137,自助退!B:S,18,FALSE)</f>
        <v>#N/A</v>
      </c>
      <c r="P137" t="e">
        <f>VLOOKUP(E137,自助退!B:T,19,FALSE)</f>
        <v>#N/A</v>
      </c>
    </row>
    <row r="138" spans="1:16" ht="14.25" hidden="1">
      <c r="A138" s="53">
        <v>42905.463819444441</v>
      </c>
      <c r="B138" t="s">
        <v>1678</v>
      </c>
      <c r="C138" t="s">
        <v>1679</v>
      </c>
      <c r="D138" s="15">
        <v>277332</v>
      </c>
      <c r="E138" s="15">
        <v>277330</v>
      </c>
      <c r="F138" t="s">
        <v>4968</v>
      </c>
      <c r="G138" s="15">
        <v>400</v>
      </c>
      <c r="H138" t="s">
        <v>367</v>
      </c>
      <c r="I138" t="s">
        <v>422</v>
      </c>
      <c r="J138" t="s">
        <v>73</v>
      </c>
      <c r="K138" t="s">
        <v>73</v>
      </c>
      <c r="L138" s="53">
        <v>42905.463819444441</v>
      </c>
      <c r="M138" t="str">
        <f>VLOOKUP(E138,自助退!B:K,9,FALSE)</f>
        <v>9</v>
      </c>
      <c r="N138" s="17">
        <f>VLOOKUP(E138,自助退!B:U,20,FALSE)</f>
        <v>42905.463287037041</v>
      </c>
      <c r="O138" t="e">
        <f>VLOOKUP(E138,自助退!B:S,18,FALSE)</f>
        <v>#N/A</v>
      </c>
      <c r="P138" t="e">
        <f>VLOOKUP(E138,自助退!B:T,19,FALSE)</f>
        <v>#N/A</v>
      </c>
    </row>
    <row r="139" spans="1:16" ht="14.25" hidden="1">
      <c r="A139" s="53">
        <v>42905.464895833335</v>
      </c>
      <c r="B139" t="s">
        <v>1678</v>
      </c>
      <c r="C139" t="s">
        <v>1679</v>
      </c>
      <c r="D139" s="15">
        <v>277432</v>
      </c>
      <c r="E139" s="15">
        <v>277431</v>
      </c>
      <c r="F139" t="s">
        <v>4968</v>
      </c>
      <c r="G139" s="15">
        <v>400</v>
      </c>
      <c r="H139" t="s">
        <v>367</v>
      </c>
      <c r="I139" t="s">
        <v>422</v>
      </c>
      <c r="J139" t="s">
        <v>73</v>
      </c>
      <c r="K139" t="s">
        <v>73</v>
      </c>
      <c r="L139" s="53">
        <v>42905.464895833335</v>
      </c>
      <c r="M139" t="str">
        <f>VLOOKUP(E139,自助退!B:K,9,FALSE)</f>
        <v>9</v>
      </c>
      <c r="N139" s="17">
        <f>VLOOKUP(E139,自助退!B:U,20,FALSE)</f>
        <v>42905.464363425926</v>
      </c>
      <c r="O139" t="e">
        <f>VLOOKUP(E139,自助退!B:S,18,FALSE)</f>
        <v>#N/A</v>
      </c>
      <c r="P139" t="e">
        <f>VLOOKUP(E139,自助退!B:T,19,FALSE)</f>
        <v>#N/A</v>
      </c>
    </row>
    <row r="140" spans="1:16" ht="14.25" hidden="1">
      <c r="A140" s="53">
        <v>42905.646249999998</v>
      </c>
      <c r="B140" t="s">
        <v>2530</v>
      </c>
      <c r="C140" t="s">
        <v>2531</v>
      </c>
      <c r="D140" s="15">
        <v>285286</v>
      </c>
      <c r="E140" s="15">
        <v>285278</v>
      </c>
      <c r="F140" t="s">
        <v>4969</v>
      </c>
      <c r="G140" s="15">
        <v>125</v>
      </c>
      <c r="H140" t="s">
        <v>367</v>
      </c>
      <c r="I140" t="s">
        <v>52</v>
      </c>
      <c r="J140" t="s">
        <v>73</v>
      </c>
      <c r="K140" t="s">
        <v>73</v>
      </c>
      <c r="L140" s="53">
        <v>42905.646249999998</v>
      </c>
      <c r="M140" t="str">
        <f>VLOOKUP(E140,自助退!B:K,9,FALSE)</f>
        <v>9</v>
      </c>
      <c r="N140" s="17">
        <f>VLOOKUP(E140,自助退!B:U,20,FALSE)</f>
        <v>42905.645613425928</v>
      </c>
      <c r="O140" t="e">
        <f>VLOOKUP(E140,自助退!B:S,18,FALSE)</f>
        <v>#N/A</v>
      </c>
      <c r="P140" t="e">
        <f>VLOOKUP(E140,自助退!B:T,19,FALSE)</f>
        <v>#N/A</v>
      </c>
    </row>
    <row r="141" spans="1:16" ht="14.25" hidden="1">
      <c r="A141" s="53">
        <v>42905.646493055552</v>
      </c>
      <c r="B141" t="s">
        <v>2530</v>
      </c>
      <c r="C141" t="s">
        <v>2531</v>
      </c>
      <c r="D141" s="15">
        <v>285311</v>
      </c>
      <c r="E141" s="15">
        <v>285310</v>
      </c>
      <c r="F141" t="s">
        <v>4969</v>
      </c>
      <c r="G141" s="15">
        <v>125</v>
      </c>
      <c r="H141" t="s">
        <v>367</v>
      </c>
      <c r="I141" t="s">
        <v>52</v>
      </c>
      <c r="J141" t="s">
        <v>73</v>
      </c>
      <c r="K141" t="s">
        <v>73</v>
      </c>
      <c r="L141" s="53">
        <v>42905.646493055552</v>
      </c>
      <c r="M141" t="str">
        <f>VLOOKUP(E141,自助退!B:K,9,FALSE)</f>
        <v>9</v>
      </c>
      <c r="N141" s="17">
        <f>VLOOKUP(E141,自助退!B:U,20,FALSE)</f>
        <v>42905.645983796298</v>
      </c>
      <c r="O141" t="e">
        <f>VLOOKUP(E141,自助退!B:S,18,FALSE)</f>
        <v>#N/A</v>
      </c>
      <c r="P141" t="e">
        <f>VLOOKUP(E141,自助退!B:T,19,FALSE)</f>
        <v>#N/A</v>
      </c>
    </row>
    <row r="142" spans="1:16" ht="14.25" hidden="1">
      <c r="A142" s="53">
        <v>42905.646932870368</v>
      </c>
      <c r="B142" t="s">
        <v>2530</v>
      </c>
      <c r="C142" t="s">
        <v>2531</v>
      </c>
      <c r="D142" s="15">
        <v>285351</v>
      </c>
      <c r="E142" s="15">
        <v>285350</v>
      </c>
      <c r="F142" t="s">
        <v>4969</v>
      </c>
      <c r="G142" s="15">
        <v>125</v>
      </c>
      <c r="H142" t="s">
        <v>367</v>
      </c>
      <c r="I142" t="s">
        <v>52</v>
      </c>
      <c r="J142" t="s">
        <v>73</v>
      </c>
      <c r="K142" t="s">
        <v>73</v>
      </c>
      <c r="L142" s="53">
        <v>42905.646932870368</v>
      </c>
      <c r="M142" t="str">
        <f>VLOOKUP(E142,自助退!B:K,9,FALSE)</f>
        <v>9</v>
      </c>
      <c r="N142" s="17">
        <f>VLOOKUP(E142,自助退!B:U,20,FALSE)</f>
        <v>42905.646226851852</v>
      </c>
      <c r="O142" t="e">
        <f>VLOOKUP(E142,自助退!B:S,18,FALSE)</f>
        <v>#N/A</v>
      </c>
      <c r="P142" t="e">
        <f>VLOOKUP(E142,自助退!B:T,19,FALSE)</f>
        <v>#N/A</v>
      </c>
    </row>
    <row r="143" spans="1:16" ht="14.25" hidden="1">
      <c r="A143" s="53">
        <v>42905.65115740741</v>
      </c>
      <c r="B143" t="s">
        <v>2530</v>
      </c>
      <c r="C143" t="s">
        <v>2531</v>
      </c>
      <c r="D143" s="15">
        <v>285603</v>
      </c>
      <c r="E143" s="15">
        <v>285602</v>
      </c>
      <c r="F143" t="s">
        <v>4969</v>
      </c>
      <c r="G143" s="15">
        <v>125</v>
      </c>
      <c r="H143" t="s">
        <v>367</v>
      </c>
      <c r="I143" t="s">
        <v>65</v>
      </c>
      <c r="J143" t="s">
        <v>73</v>
      </c>
      <c r="K143" t="s">
        <v>73</v>
      </c>
      <c r="L143" s="53">
        <v>42905.65115740741</v>
      </c>
      <c r="M143" t="str">
        <f>VLOOKUP(E143,自助退!B:K,9,FALSE)</f>
        <v>9</v>
      </c>
      <c r="N143" s="17">
        <f>VLOOKUP(E143,自助退!B:U,20,FALSE)</f>
        <v>42905.650636574072</v>
      </c>
      <c r="O143" t="e">
        <f>VLOOKUP(E143,自助退!B:S,18,FALSE)</f>
        <v>#N/A</v>
      </c>
      <c r="P143" t="e">
        <f>VLOOKUP(E143,自助退!B:T,19,FALSE)</f>
        <v>#N/A</v>
      </c>
    </row>
    <row r="144" spans="1:16" ht="14.25" hidden="1">
      <c r="A144" s="53">
        <v>42905.698530092595</v>
      </c>
      <c r="B144" t="s">
        <v>2411</v>
      </c>
      <c r="C144" t="s">
        <v>2412</v>
      </c>
      <c r="D144" s="15">
        <v>288482</v>
      </c>
      <c r="E144" s="15">
        <v>275783</v>
      </c>
      <c r="F144" t="s">
        <v>4970</v>
      </c>
      <c r="G144" s="15">
        <v>1000</v>
      </c>
      <c r="H144" t="s">
        <v>367</v>
      </c>
      <c r="I144" t="s">
        <v>539</v>
      </c>
      <c r="J144" t="s">
        <v>73</v>
      </c>
      <c r="K144" t="s">
        <v>73</v>
      </c>
      <c r="L144" s="53">
        <v>42905.698530092595</v>
      </c>
      <c r="M144" t="str">
        <f>VLOOKUP(E144,自助退!B:K,9,FALSE)</f>
        <v>9</v>
      </c>
      <c r="N144" s="17">
        <f>VLOOKUP(E144,自助退!B:U,20,FALSE)</f>
        <v>42905.44630787037</v>
      </c>
      <c r="O144" t="str">
        <f>VLOOKUP(E144,自助退!B:S,18,FALSE)</f>
        <v>B</v>
      </c>
      <c r="P144" t="str">
        <f>VLOOKUP(E144,自助退!B:T,19,FALSE)</f>
        <v>20170619</v>
      </c>
    </row>
    <row r="145" spans="1:16" ht="14.25" hidden="1">
      <c r="A145" s="53">
        <v>42905.719641203701</v>
      </c>
      <c r="B145" t="s">
        <v>2419</v>
      </c>
      <c r="C145" t="s">
        <v>2420</v>
      </c>
      <c r="D145" s="15">
        <v>289165</v>
      </c>
      <c r="E145" s="15">
        <v>277551</v>
      </c>
      <c r="F145" t="s">
        <v>4971</v>
      </c>
      <c r="G145" s="15">
        <v>1000</v>
      </c>
      <c r="H145" t="s">
        <v>367</v>
      </c>
      <c r="I145" t="s">
        <v>486</v>
      </c>
      <c r="J145" t="s">
        <v>73</v>
      </c>
      <c r="K145" t="s">
        <v>73</v>
      </c>
      <c r="L145" s="53">
        <v>42905.719641203701</v>
      </c>
      <c r="M145" t="str">
        <f>VLOOKUP(E145,自助退!B:K,9,FALSE)</f>
        <v>9</v>
      </c>
      <c r="N145" s="17">
        <f>VLOOKUP(E145,自助退!B:U,20,FALSE)</f>
        <v>42905.46565972222</v>
      </c>
      <c r="O145" t="str">
        <f>VLOOKUP(E145,自助退!B:S,18,FALSE)</f>
        <v>B</v>
      </c>
      <c r="P145" t="str">
        <f>VLOOKUP(E145,自助退!B:T,19,FALSE)</f>
        <v>20170619</v>
      </c>
    </row>
    <row r="146" spans="1:16" ht="14.25" hidden="1">
      <c r="A146" s="53">
        <v>42905.726261574076</v>
      </c>
      <c r="B146" t="s">
        <v>2424</v>
      </c>
      <c r="C146" t="s">
        <v>2425</v>
      </c>
      <c r="D146" s="15">
        <v>289332</v>
      </c>
      <c r="E146" s="15">
        <v>277890</v>
      </c>
      <c r="F146" t="s">
        <v>4972</v>
      </c>
      <c r="G146" s="15">
        <v>247</v>
      </c>
      <c r="H146" t="s">
        <v>367</v>
      </c>
      <c r="I146" t="s">
        <v>422</v>
      </c>
      <c r="J146" t="s">
        <v>73</v>
      </c>
      <c r="K146" t="s">
        <v>73</v>
      </c>
      <c r="L146" s="53">
        <v>42905.726261574076</v>
      </c>
      <c r="M146" t="str">
        <f>VLOOKUP(E146,自助退!B:K,9,FALSE)</f>
        <v>9</v>
      </c>
      <c r="N146" s="17">
        <f>VLOOKUP(E146,自助退!B:U,20,FALSE)</f>
        <v>42905.469884259262</v>
      </c>
      <c r="O146" t="str">
        <f>VLOOKUP(E146,自助退!B:S,18,FALSE)</f>
        <v>B</v>
      </c>
      <c r="P146" t="str">
        <f>VLOOKUP(E146,自助退!B:T,19,FALSE)</f>
        <v>20170619</v>
      </c>
    </row>
    <row r="147" spans="1:16" ht="14.25" hidden="1">
      <c r="A147" s="53">
        <v>42905.731423611112</v>
      </c>
      <c r="B147" t="s">
        <v>2577</v>
      </c>
      <c r="C147" t="s">
        <v>2578</v>
      </c>
      <c r="D147" s="15">
        <v>289450</v>
      </c>
      <c r="E147" s="15">
        <v>289448</v>
      </c>
      <c r="F147" t="s">
        <v>4973</v>
      </c>
      <c r="G147" s="15">
        <v>315</v>
      </c>
      <c r="H147" t="s">
        <v>367</v>
      </c>
      <c r="I147" t="s">
        <v>70</v>
      </c>
      <c r="J147" t="s">
        <v>73</v>
      </c>
      <c r="K147" t="s">
        <v>73</v>
      </c>
      <c r="L147" s="53">
        <v>42905.731423611112</v>
      </c>
      <c r="M147" t="str">
        <f>VLOOKUP(E147,自助退!B:K,9,FALSE)</f>
        <v>9</v>
      </c>
      <c r="N147" s="17">
        <f>VLOOKUP(E147,自助退!B:U,20,FALSE)</f>
        <v>42905.730891203704</v>
      </c>
      <c r="O147" t="e">
        <f>VLOOKUP(E147,自助退!B:S,18,FALSE)</f>
        <v>#N/A</v>
      </c>
      <c r="P147" t="e">
        <f>VLOOKUP(E147,自助退!B:T,19,FALSE)</f>
        <v>#N/A</v>
      </c>
    </row>
    <row r="148" spans="1:16" ht="14.25" hidden="1">
      <c r="A148" s="53">
        <v>42905.731747685182</v>
      </c>
      <c r="B148" t="s">
        <v>2577</v>
      </c>
      <c r="C148" t="s">
        <v>2578</v>
      </c>
      <c r="D148" s="15">
        <v>289457</v>
      </c>
      <c r="E148" s="15">
        <v>289456</v>
      </c>
      <c r="F148" t="s">
        <v>4973</v>
      </c>
      <c r="G148" s="15">
        <v>315</v>
      </c>
      <c r="H148" t="s">
        <v>367</v>
      </c>
      <c r="I148" t="s">
        <v>70</v>
      </c>
      <c r="J148" t="s">
        <v>73</v>
      </c>
      <c r="K148" t="s">
        <v>73</v>
      </c>
      <c r="L148" s="53">
        <v>42905.731747685182</v>
      </c>
      <c r="M148" t="str">
        <f>VLOOKUP(E148,自助退!B:K,9,FALSE)</f>
        <v>9</v>
      </c>
      <c r="N148" s="17">
        <f>VLOOKUP(E148,自助退!B:U,20,FALSE)</f>
        <v>42905.731226851851</v>
      </c>
      <c r="O148" t="e">
        <f>VLOOKUP(E148,自助退!B:S,18,FALSE)</f>
        <v>#N/A</v>
      </c>
      <c r="P148" t="e">
        <f>VLOOKUP(E148,自助退!B:T,19,FALSE)</f>
        <v>#N/A</v>
      </c>
    </row>
    <row r="149" spans="1:16" ht="14.25" hidden="1">
      <c r="A149" s="53">
        <v>42905.732291666667</v>
      </c>
      <c r="B149" t="s">
        <v>2577</v>
      </c>
      <c r="C149" t="s">
        <v>2578</v>
      </c>
      <c r="D149" s="15">
        <v>289470</v>
      </c>
      <c r="E149" s="15">
        <v>289468</v>
      </c>
      <c r="F149" t="s">
        <v>4973</v>
      </c>
      <c r="G149" s="15">
        <v>316</v>
      </c>
      <c r="H149" t="s">
        <v>367</v>
      </c>
      <c r="I149" t="s">
        <v>70</v>
      </c>
      <c r="J149" t="s">
        <v>73</v>
      </c>
      <c r="K149" t="s">
        <v>73</v>
      </c>
      <c r="L149" s="53">
        <v>42905.732291666667</v>
      </c>
      <c r="M149" t="str">
        <f>VLOOKUP(E149,自助退!B:K,9,FALSE)</f>
        <v>9</v>
      </c>
      <c r="N149" s="17">
        <f>VLOOKUP(E149,自助退!B:U,20,FALSE)</f>
        <v>42905.731782407405</v>
      </c>
      <c r="O149" t="e">
        <f>VLOOKUP(E149,自助退!B:S,18,FALSE)</f>
        <v>#N/A</v>
      </c>
      <c r="P149" t="e">
        <f>VLOOKUP(E149,自助退!B:T,19,FALSE)</f>
        <v>#N/A</v>
      </c>
    </row>
    <row r="150" spans="1:16" ht="14.25" hidden="1">
      <c r="A150" s="53">
        <v>42905.732638888891</v>
      </c>
      <c r="B150" t="s">
        <v>2577</v>
      </c>
      <c r="C150" t="s">
        <v>2578</v>
      </c>
      <c r="D150" s="15">
        <v>289477</v>
      </c>
      <c r="E150" s="15">
        <v>289475</v>
      </c>
      <c r="F150" t="s">
        <v>4973</v>
      </c>
      <c r="G150" s="15">
        <v>315</v>
      </c>
      <c r="H150" t="s">
        <v>367</v>
      </c>
      <c r="I150" t="s">
        <v>70</v>
      </c>
      <c r="J150" t="s">
        <v>73</v>
      </c>
      <c r="K150" t="s">
        <v>73</v>
      </c>
      <c r="L150" s="53">
        <v>42905.732638888891</v>
      </c>
      <c r="M150" t="str">
        <f>VLOOKUP(E150,自助退!B:K,9,FALSE)</f>
        <v>9</v>
      </c>
      <c r="N150" s="17">
        <f>VLOOKUP(E150,自助退!B:U,20,FALSE)</f>
        <v>42905.732118055559</v>
      </c>
      <c r="O150" t="e">
        <f>VLOOKUP(E150,自助退!B:S,18,FALSE)</f>
        <v>#N/A</v>
      </c>
      <c r="P150" t="e">
        <f>VLOOKUP(E150,自助退!B:T,19,FALSE)</f>
        <v>#N/A</v>
      </c>
    </row>
    <row r="151" spans="1:16" ht="14.25" hidden="1">
      <c r="A151" s="53">
        <v>42905.732870370368</v>
      </c>
      <c r="B151" t="s">
        <v>2577</v>
      </c>
      <c r="C151" t="s">
        <v>2578</v>
      </c>
      <c r="D151" s="15">
        <v>289481</v>
      </c>
      <c r="E151" s="15">
        <v>289480</v>
      </c>
      <c r="F151" t="s">
        <v>4973</v>
      </c>
      <c r="G151" s="15">
        <v>315</v>
      </c>
      <c r="H151" t="s">
        <v>367</v>
      </c>
      <c r="I151" t="s">
        <v>242</v>
      </c>
      <c r="J151" t="s">
        <v>73</v>
      </c>
      <c r="K151" t="s">
        <v>73</v>
      </c>
      <c r="L151" s="53">
        <v>42905.732870370368</v>
      </c>
      <c r="M151" t="str">
        <f>VLOOKUP(E151,自助退!B:K,9,FALSE)</f>
        <v>9</v>
      </c>
      <c r="N151" s="17">
        <f>VLOOKUP(E151,自助退!B:U,20,FALSE)</f>
        <v>42905.732361111113</v>
      </c>
      <c r="O151" t="e">
        <f>VLOOKUP(E151,自助退!B:S,18,FALSE)</f>
        <v>#N/A</v>
      </c>
      <c r="P151" t="e">
        <f>VLOOKUP(E151,自助退!B:T,19,FALSE)</f>
        <v>#N/A</v>
      </c>
    </row>
    <row r="152" spans="1:16" ht="14.25" hidden="1">
      <c r="A152" s="53">
        <v>42905.734131944446</v>
      </c>
      <c r="B152" t="s">
        <v>2577</v>
      </c>
      <c r="C152" t="s">
        <v>2578</v>
      </c>
      <c r="D152" s="15">
        <v>289511</v>
      </c>
      <c r="E152" s="15">
        <v>289510</v>
      </c>
      <c r="F152" t="s">
        <v>4973</v>
      </c>
      <c r="G152" s="15">
        <v>315</v>
      </c>
      <c r="H152" t="s">
        <v>367</v>
      </c>
      <c r="I152" t="s">
        <v>738</v>
      </c>
      <c r="J152" t="s">
        <v>73</v>
      </c>
      <c r="K152" t="s">
        <v>73</v>
      </c>
      <c r="L152" s="53">
        <v>42905.734131944446</v>
      </c>
      <c r="M152" t="str">
        <f>VLOOKUP(E152,自助退!B:K,9,FALSE)</f>
        <v>9</v>
      </c>
      <c r="N152" s="17">
        <f>VLOOKUP(E152,自助退!B:U,20,FALSE)</f>
        <v>42905.733622685184</v>
      </c>
      <c r="O152" t="e">
        <f>VLOOKUP(E152,自助退!B:S,18,FALSE)</f>
        <v>#N/A</v>
      </c>
      <c r="P152" t="e">
        <f>VLOOKUP(E152,自助退!B:T,19,FALSE)</f>
        <v>#N/A</v>
      </c>
    </row>
    <row r="153" spans="1:16" ht="14.25" hidden="1">
      <c r="A153" s="53">
        <v>42905.743888888886</v>
      </c>
      <c r="B153" t="s">
        <v>2446</v>
      </c>
      <c r="C153" t="s">
        <v>2447</v>
      </c>
      <c r="D153" s="15">
        <v>289624</v>
      </c>
      <c r="E153" s="15">
        <v>279340</v>
      </c>
      <c r="F153" t="s">
        <v>4974</v>
      </c>
      <c r="G153" s="15">
        <v>263</v>
      </c>
      <c r="H153" t="s">
        <v>367</v>
      </c>
      <c r="I153" t="s">
        <v>422</v>
      </c>
      <c r="J153" t="s">
        <v>73</v>
      </c>
      <c r="K153" t="s">
        <v>73</v>
      </c>
      <c r="L153" s="53">
        <v>42905.743888888886</v>
      </c>
      <c r="M153" t="str">
        <f>VLOOKUP(E153,自助退!B:K,9,FALSE)</f>
        <v>9</v>
      </c>
      <c r="N153" s="17">
        <f>VLOOKUP(E153,自助退!B:U,20,FALSE)</f>
        <v>42905.491851851853</v>
      </c>
      <c r="O153" t="str">
        <f>VLOOKUP(E153,自助退!B:S,18,FALSE)</f>
        <v>B</v>
      </c>
      <c r="P153" t="str">
        <f>VLOOKUP(E153,自助退!B:T,19,FALSE)</f>
        <v>20170619</v>
      </c>
    </row>
    <row r="154" spans="1:16" ht="14.25" hidden="1">
      <c r="A154" s="53">
        <v>42905.785752314812</v>
      </c>
      <c r="B154" t="s">
        <v>2584</v>
      </c>
      <c r="C154" t="s">
        <v>2585</v>
      </c>
      <c r="D154" s="15">
        <v>289804</v>
      </c>
      <c r="E154" s="15">
        <v>289803</v>
      </c>
      <c r="F154" t="s">
        <v>4975</v>
      </c>
      <c r="G154" s="15">
        <v>5000</v>
      </c>
      <c r="H154" t="s">
        <v>367</v>
      </c>
      <c r="I154" t="s">
        <v>483</v>
      </c>
      <c r="J154" t="s">
        <v>73</v>
      </c>
      <c r="K154" t="s">
        <v>73</v>
      </c>
      <c r="L154" s="53">
        <v>42905.785752314812</v>
      </c>
      <c r="M154" t="str">
        <f>VLOOKUP(E154,自助退!B:K,9,FALSE)</f>
        <v>9</v>
      </c>
      <c r="N154" s="17">
        <f>VLOOKUP(E154,自助退!B:U,20,FALSE)</f>
        <v>42905.785081018519</v>
      </c>
      <c r="O154" t="e">
        <f>VLOOKUP(E154,自助退!B:S,18,FALSE)</f>
        <v>#N/A</v>
      </c>
      <c r="P154" t="e">
        <f>VLOOKUP(E154,自助退!B:T,19,FALSE)</f>
        <v>#N/A</v>
      </c>
    </row>
    <row r="155" spans="1:16" ht="14.25" hidden="1">
      <c r="A155" s="53">
        <v>42905.786249999997</v>
      </c>
      <c r="B155" t="s">
        <v>2584</v>
      </c>
      <c r="C155" t="s">
        <v>2585</v>
      </c>
      <c r="D155" s="15">
        <v>289806</v>
      </c>
      <c r="E155" s="15">
        <v>289805</v>
      </c>
      <c r="F155" t="s">
        <v>4975</v>
      </c>
      <c r="G155" s="15">
        <v>5000</v>
      </c>
      <c r="H155" t="s">
        <v>367</v>
      </c>
      <c r="I155" t="s">
        <v>483</v>
      </c>
      <c r="J155" t="s">
        <v>73</v>
      </c>
      <c r="K155" t="s">
        <v>73</v>
      </c>
      <c r="L155" s="53">
        <v>42905.786249999997</v>
      </c>
      <c r="M155" t="str">
        <f>VLOOKUP(E155,自助退!B:K,9,FALSE)</f>
        <v>9</v>
      </c>
      <c r="N155" s="17">
        <f>VLOOKUP(E155,自助退!B:U,20,FALSE)</f>
        <v>42905.785694444443</v>
      </c>
      <c r="O155" t="e">
        <f>VLOOKUP(E155,自助退!B:S,18,FALSE)</f>
        <v>#N/A</v>
      </c>
      <c r="P155" t="e">
        <f>VLOOKUP(E155,自助退!B:T,19,FALSE)</f>
        <v>#N/A</v>
      </c>
    </row>
    <row r="156" spans="1:16" ht="14.25" hidden="1">
      <c r="A156" s="53">
        <v>42905.792094907411</v>
      </c>
      <c r="B156" t="s">
        <v>2584</v>
      </c>
      <c r="C156" t="s">
        <v>2585</v>
      </c>
      <c r="D156" s="15">
        <v>289824</v>
      </c>
      <c r="E156" s="15">
        <v>289823</v>
      </c>
      <c r="F156" t="s">
        <v>4975</v>
      </c>
      <c r="G156" s="15">
        <v>5000</v>
      </c>
      <c r="H156" t="s">
        <v>367</v>
      </c>
      <c r="I156" t="s">
        <v>62</v>
      </c>
      <c r="J156" t="s">
        <v>73</v>
      </c>
      <c r="K156" t="s">
        <v>73</v>
      </c>
      <c r="L156" s="53">
        <v>42905.792094907411</v>
      </c>
      <c r="M156" t="str">
        <f>VLOOKUP(E156,自助退!B:K,9,FALSE)</f>
        <v>9</v>
      </c>
      <c r="N156" s="17">
        <f>VLOOKUP(E156,自助退!B:U,20,FALSE)</f>
        <v>42905.791527777779</v>
      </c>
      <c r="O156" t="e">
        <f>VLOOKUP(E156,自助退!B:S,18,FALSE)</f>
        <v>#N/A</v>
      </c>
      <c r="P156" t="e">
        <f>VLOOKUP(E156,自助退!B:T,19,FALSE)</f>
        <v>#N/A</v>
      </c>
    </row>
    <row r="157" spans="1:16" ht="14.25" hidden="1">
      <c r="A157" s="53">
        <v>42905.816516203704</v>
      </c>
      <c r="B157" t="s">
        <v>2477</v>
      </c>
      <c r="C157" t="s">
        <v>2478</v>
      </c>
      <c r="D157" s="15">
        <v>289884</v>
      </c>
      <c r="E157" s="15">
        <v>280606</v>
      </c>
      <c r="F157" t="s">
        <v>4976</v>
      </c>
      <c r="G157" s="15">
        <v>2802</v>
      </c>
      <c r="H157" t="s">
        <v>367</v>
      </c>
      <c r="I157" t="s">
        <v>279</v>
      </c>
      <c r="J157" t="s">
        <v>73</v>
      </c>
      <c r="K157" t="s">
        <v>73</v>
      </c>
      <c r="L157" s="53">
        <v>42905.816516203704</v>
      </c>
      <c r="M157" t="str">
        <f>VLOOKUP(E157,自助退!B:K,9,FALSE)</f>
        <v>9</v>
      </c>
      <c r="N157" s="17">
        <f>VLOOKUP(E157,自助退!B:U,20,FALSE)</f>
        <v>42905.5628125</v>
      </c>
      <c r="O157" t="str">
        <f>VLOOKUP(E157,自助退!B:S,18,FALSE)</f>
        <v>B</v>
      </c>
      <c r="P157" t="str">
        <f>VLOOKUP(E157,自助退!B:T,19,FALSE)</f>
        <v>20170619</v>
      </c>
    </row>
    <row r="158" spans="1:16" ht="14.25" hidden="1">
      <c r="A158" s="53">
        <v>42905.885983796295</v>
      </c>
      <c r="B158" t="s">
        <v>214</v>
      </c>
      <c r="C158" t="s">
        <v>215</v>
      </c>
      <c r="D158" s="15">
        <v>290076</v>
      </c>
      <c r="E158" s="15">
        <v>284468</v>
      </c>
      <c r="F158" t="s">
        <v>263</v>
      </c>
      <c r="G158" s="15">
        <v>1382</v>
      </c>
      <c r="H158" t="s">
        <v>367</v>
      </c>
      <c r="I158" t="s">
        <v>459</v>
      </c>
      <c r="J158" t="s">
        <v>73</v>
      </c>
      <c r="K158" t="s">
        <v>73</v>
      </c>
      <c r="L158" s="53">
        <v>42905.885983796295</v>
      </c>
      <c r="M158" t="str">
        <f>VLOOKUP(E158,自助退!B:K,9,FALSE)</f>
        <v>9</v>
      </c>
      <c r="N158" s="17">
        <f>VLOOKUP(E158,自助退!B:U,20,FALSE)</f>
        <v>42905.633923611109</v>
      </c>
      <c r="O158" t="str">
        <f>VLOOKUP(E158,自助退!B:S,18,FALSE)</f>
        <v>B</v>
      </c>
      <c r="P158" t="str">
        <f>VLOOKUP(E158,自助退!B:T,19,FALSE)</f>
        <v>20170619</v>
      </c>
    </row>
    <row r="159" spans="1:16" ht="14.25" hidden="1">
      <c r="A159" s="53">
        <v>42905.913819444446</v>
      </c>
      <c r="B159" t="s">
        <v>1745</v>
      </c>
      <c r="C159" t="s">
        <v>336</v>
      </c>
      <c r="D159" s="15">
        <v>290139</v>
      </c>
      <c r="E159" s="15">
        <v>286496</v>
      </c>
      <c r="F159" t="s">
        <v>4977</v>
      </c>
      <c r="G159" s="15">
        <v>223</v>
      </c>
      <c r="H159" t="s">
        <v>367</v>
      </c>
      <c r="I159" t="s">
        <v>947</v>
      </c>
      <c r="J159" t="s">
        <v>73</v>
      </c>
      <c r="K159" t="s">
        <v>73</v>
      </c>
      <c r="L159" s="53">
        <v>42905.913819444446</v>
      </c>
      <c r="M159" t="str">
        <f>VLOOKUP(E159,自助退!B:K,9,FALSE)</f>
        <v>9</v>
      </c>
      <c r="N159" s="17">
        <f>VLOOKUP(E159,自助退!B:U,20,FALSE)</f>
        <v>42905.663206018522</v>
      </c>
      <c r="O159" t="str">
        <f>VLOOKUP(E159,自助退!B:S,18,FALSE)</f>
        <v>B</v>
      </c>
      <c r="P159" t="str">
        <f>VLOOKUP(E159,自助退!B:T,19,FALSE)</f>
        <v>20170619</v>
      </c>
    </row>
    <row r="160" spans="1:16" ht="14.25" hidden="1">
      <c r="A160" s="53">
        <v>42905.965844907405</v>
      </c>
      <c r="B160" t="s">
        <v>2567</v>
      </c>
      <c r="C160" t="s">
        <v>2568</v>
      </c>
      <c r="D160" s="15">
        <v>290261</v>
      </c>
      <c r="E160" s="15">
        <v>288996</v>
      </c>
      <c r="F160" t="s">
        <v>4978</v>
      </c>
      <c r="G160" s="15">
        <v>150</v>
      </c>
      <c r="H160" t="s">
        <v>367</v>
      </c>
      <c r="I160" t="s">
        <v>443</v>
      </c>
      <c r="J160" t="s">
        <v>73</v>
      </c>
      <c r="K160" t="s">
        <v>73</v>
      </c>
      <c r="L160" s="53">
        <v>42905.965844907405</v>
      </c>
      <c r="M160" t="str">
        <f>VLOOKUP(E160,自助退!B:K,9,FALSE)</f>
        <v>9</v>
      </c>
      <c r="N160" s="17">
        <f>VLOOKUP(E160,自助退!B:U,20,FALSE)</f>
        <v>42905.713287037041</v>
      </c>
      <c r="O160" t="str">
        <f>VLOOKUP(E160,自助退!B:S,18,FALSE)</f>
        <v>B</v>
      </c>
      <c r="P160" t="str">
        <f>VLOOKUP(E160,自助退!B:T,19,FALSE)</f>
        <v>20170619</v>
      </c>
    </row>
    <row r="161" spans="1:16" ht="14.25" hidden="1">
      <c r="A161" s="53">
        <v>42905.979768518519</v>
      </c>
      <c r="B161" t="s">
        <v>102</v>
      </c>
      <c r="C161" t="s">
        <v>95</v>
      </c>
      <c r="D161" s="15">
        <v>290288</v>
      </c>
      <c r="E161" s="15">
        <v>289408</v>
      </c>
      <c r="F161" t="s">
        <v>82</v>
      </c>
      <c r="G161" s="15">
        <v>388</v>
      </c>
      <c r="H161" t="s">
        <v>367</v>
      </c>
      <c r="I161" t="s">
        <v>432</v>
      </c>
      <c r="J161" t="s">
        <v>73</v>
      </c>
      <c r="K161" t="s">
        <v>73</v>
      </c>
      <c r="L161" s="53">
        <v>42905.979768518519</v>
      </c>
      <c r="M161" t="str">
        <f>VLOOKUP(E161,自助退!B:K,9,FALSE)</f>
        <v>9</v>
      </c>
      <c r="N161" s="17">
        <f>VLOOKUP(E161,自助退!B:U,20,FALSE)</f>
        <v>42905.728981481479</v>
      </c>
      <c r="O161" t="str">
        <f>VLOOKUP(E161,自助退!B:S,18,FALSE)</f>
        <v>B</v>
      </c>
      <c r="P161" t="str">
        <f>VLOOKUP(E161,自助退!B:T,19,FALSE)</f>
        <v>20170619</v>
      </c>
    </row>
    <row r="162" spans="1:16" ht="14.25" hidden="1">
      <c r="A162" s="53">
        <v>42906.027106481481</v>
      </c>
      <c r="B162" t="s">
        <v>980</v>
      </c>
      <c r="C162" t="s">
        <v>981</v>
      </c>
      <c r="D162" s="15">
        <v>290339</v>
      </c>
      <c r="E162" s="15">
        <v>124743</v>
      </c>
      <c r="F162" t="s">
        <v>4979</v>
      </c>
      <c r="G162" s="15">
        <v>800</v>
      </c>
      <c r="H162" t="s">
        <v>367</v>
      </c>
      <c r="I162" t="s">
        <v>947</v>
      </c>
      <c r="J162" t="s">
        <v>73</v>
      </c>
      <c r="K162" t="s">
        <v>73</v>
      </c>
      <c r="L162" s="53">
        <v>42906.027106481481</v>
      </c>
      <c r="M162" t="str">
        <f>VLOOKUP(E162,自助退!B:K,9,FALSE)</f>
        <v>8</v>
      </c>
      <c r="N162" s="17">
        <f>VLOOKUP(E162,自助退!B:U,20,FALSE)</f>
        <v>42895.711076388892</v>
      </c>
      <c r="O162" t="str">
        <f>VLOOKUP(E162,自助退!B:S,18,FALSE)</f>
        <v>B</v>
      </c>
      <c r="P162" t="str">
        <f>VLOOKUP(E162,自助退!B:T,19,FALSE)</f>
        <v>20170609</v>
      </c>
    </row>
    <row r="163" spans="1:16" ht="14.25" hidden="1">
      <c r="A163" s="53">
        <v>42906.316620370373</v>
      </c>
      <c r="B163" t="s">
        <v>2219</v>
      </c>
      <c r="C163" t="s">
        <v>2220</v>
      </c>
      <c r="D163" s="15">
        <v>290748</v>
      </c>
      <c r="E163" s="15">
        <v>251352</v>
      </c>
      <c r="F163" t="s">
        <v>4980</v>
      </c>
      <c r="G163" s="15">
        <v>1800</v>
      </c>
      <c r="H163" t="s">
        <v>367</v>
      </c>
      <c r="I163" t="s">
        <v>436</v>
      </c>
      <c r="J163" t="s">
        <v>73</v>
      </c>
      <c r="K163" t="s">
        <v>73</v>
      </c>
      <c r="L163" s="53">
        <v>42906.316620370373</v>
      </c>
      <c r="M163" t="str">
        <f>VLOOKUP(E163,自助退!B:K,9,FALSE)</f>
        <v>9</v>
      </c>
      <c r="N163" s="17">
        <f>VLOOKUP(E163,自助退!B:U,20,FALSE)</f>
        <v>42903.312604166669</v>
      </c>
      <c r="O163" t="str">
        <f>VLOOKUP(E163,自助退!B:S,18,FALSE)</f>
        <v>B</v>
      </c>
      <c r="P163" t="str">
        <f>VLOOKUP(E163,自助退!B:T,19,FALSE)</f>
        <v>20170619</v>
      </c>
    </row>
    <row r="164" spans="1:16" ht="14.25" hidden="1">
      <c r="A164" s="53">
        <v>42906.396168981482</v>
      </c>
      <c r="B164" t="s">
        <v>2535</v>
      </c>
      <c r="C164" t="s">
        <v>2536</v>
      </c>
      <c r="D164" s="15">
        <v>296143</v>
      </c>
      <c r="E164" s="15">
        <v>286352</v>
      </c>
      <c r="F164" t="s">
        <v>4981</v>
      </c>
      <c r="G164" s="15">
        <v>100</v>
      </c>
      <c r="H164" t="s">
        <v>367</v>
      </c>
      <c r="I164" t="s">
        <v>443</v>
      </c>
      <c r="J164" t="s">
        <v>73</v>
      </c>
      <c r="K164" t="s">
        <v>73</v>
      </c>
      <c r="L164" s="53">
        <v>42906.396168981482</v>
      </c>
      <c r="M164" t="str">
        <f>VLOOKUP(E164,自助退!B:K,9,FALSE)</f>
        <v>9</v>
      </c>
      <c r="N164" s="17">
        <f>VLOOKUP(E164,自助退!B:U,20,FALSE)</f>
        <v>42905.66097222222</v>
      </c>
      <c r="O164" t="e">
        <f>VLOOKUP(E164,自助退!B:S,18,FALSE)</f>
        <v>#N/A</v>
      </c>
      <c r="P164" t="e">
        <f>VLOOKUP(E164,自助退!B:T,19,FALSE)</f>
        <v>#N/A</v>
      </c>
    </row>
    <row r="165" spans="1:16" ht="14.25" hidden="1">
      <c r="A165" s="53">
        <v>42906.400775462964</v>
      </c>
      <c r="B165" t="s">
        <v>2562</v>
      </c>
      <c r="C165" t="s">
        <v>2563</v>
      </c>
      <c r="D165" s="15">
        <v>296549</v>
      </c>
      <c r="E165" s="15">
        <v>288595</v>
      </c>
      <c r="F165" t="s">
        <v>4982</v>
      </c>
      <c r="G165" s="15">
        <v>615</v>
      </c>
      <c r="H165" t="s">
        <v>367</v>
      </c>
      <c r="I165" t="s">
        <v>497</v>
      </c>
      <c r="J165" t="s">
        <v>73</v>
      </c>
      <c r="K165" t="s">
        <v>73</v>
      </c>
      <c r="L165" s="53">
        <v>42906.400775462964</v>
      </c>
      <c r="M165" t="str">
        <f>VLOOKUP(E165,自助退!B:K,9,FALSE)</f>
        <v>9</v>
      </c>
      <c r="N165" s="17">
        <f>VLOOKUP(E165,自助退!B:U,20,FALSE)</f>
        <v>42905.700335648151</v>
      </c>
      <c r="O165" t="str">
        <f>VLOOKUP(E165,自助退!B:S,18,FALSE)</f>
        <v>B</v>
      </c>
      <c r="P165" t="str">
        <f>VLOOKUP(E165,自助退!B:T,19,FALSE)</f>
        <v>20170619</v>
      </c>
    </row>
    <row r="166" spans="1:16" ht="14.25" hidden="1">
      <c r="A166" s="53">
        <v>42906.401087962964</v>
      </c>
      <c r="B166" t="s">
        <v>2569</v>
      </c>
      <c r="C166" t="s">
        <v>2570</v>
      </c>
      <c r="D166" s="15">
        <v>296580</v>
      </c>
      <c r="E166" s="15">
        <v>289243</v>
      </c>
      <c r="F166" t="s">
        <v>4983</v>
      </c>
      <c r="G166" s="15">
        <v>996</v>
      </c>
      <c r="H166" t="s">
        <v>367</v>
      </c>
      <c r="I166" t="s">
        <v>508</v>
      </c>
      <c r="J166" t="s">
        <v>73</v>
      </c>
      <c r="K166" t="s">
        <v>73</v>
      </c>
      <c r="L166" s="53">
        <v>42906.401087962964</v>
      </c>
      <c r="M166" t="str">
        <f>VLOOKUP(E166,自助退!B:K,9,FALSE)</f>
        <v>9</v>
      </c>
      <c r="N166" s="17">
        <f>VLOOKUP(E166,自助退!B:U,20,FALSE)</f>
        <v>42905.721898148149</v>
      </c>
      <c r="O166" t="e">
        <f>VLOOKUP(E166,自助退!B:S,18,FALSE)</f>
        <v>#N/A</v>
      </c>
      <c r="P166" t="e">
        <f>VLOOKUP(E166,自助退!B:T,19,FALSE)</f>
        <v>#N/A</v>
      </c>
    </row>
    <row r="167" spans="1:16" ht="14.25" hidden="1">
      <c r="A167" s="53">
        <v>42906.40148148148</v>
      </c>
      <c r="B167" t="s">
        <v>129</v>
      </c>
      <c r="C167" t="s">
        <v>130</v>
      </c>
      <c r="D167" s="15">
        <v>296622</v>
      </c>
      <c r="E167" s="15">
        <v>293577</v>
      </c>
      <c r="F167" t="s">
        <v>162</v>
      </c>
      <c r="G167" s="15">
        <v>8900</v>
      </c>
      <c r="H167" t="s">
        <v>367</v>
      </c>
      <c r="I167" t="s">
        <v>455</v>
      </c>
      <c r="J167" t="s">
        <v>73</v>
      </c>
      <c r="K167" t="s">
        <v>73</v>
      </c>
      <c r="L167" s="53">
        <v>42906.40148148148</v>
      </c>
      <c r="M167" t="str">
        <f>VLOOKUP(E167,自助退!B:K,9,FALSE)</f>
        <v>9</v>
      </c>
      <c r="N167" s="17">
        <f>VLOOKUP(E167,自助退!B:U,20,FALSE)</f>
        <v>42906.367627314816</v>
      </c>
      <c r="O167" t="e">
        <f>VLOOKUP(E167,自助退!B:S,18,FALSE)</f>
        <v>#N/A</v>
      </c>
      <c r="P167" t="e">
        <f>VLOOKUP(E167,自助退!B:T,19,FALSE)</f>
        <v>#N/A</v>
      </c>
    </row>
    <row r="168" spans="1:16" ht="14.25" hidden="1">
      <c r="A168" s="53">
        <v>42906.428622685184</v>
      </c>
      <c r="B168" t="s">
        <v>1139</v>
      </c>
      <c r="C168" t="s">
        <v>1140</v>
      </c>
      <c r="D168" s="15">
        <v>299246</v>
      </c>
      <c r="E168" s="15">
        <v>150653</v>
      </c>
      <c r="F168" t="s">
        <v>4984</v>
      </c>
      <c r="G168" s="15">
        <v>1100</v>
      </c>
      <c r="H168" t="s">
        <v>367</v>
      </c>
      <c r="I168" t="s">
        <v>452</v>
      </c>
      <c r="J168" t="s">
        <v>73</v>
      </c>
      <c r="K168" t="s">
        <v>73</v>
      </c>
      <c r="L168" s="53">
        <v>42906.428622685184</v>
      </c>
      <c r="M168" t="str">
        <f>VLOOKUP(E168,自助退!B:K,9,FALSE)</f>
        <v>8</v>
      </c>
      <c r="N168" s="17">
        <f>VLOOKUP(E168,自助退!B:U,20,FALSE)</f>
        <v>42898.44023148148</v>
      </c>
      <c r="O168" t="str">
        <f>VLOOKUP(E168,自助退!B:S,18,FALSE)</f>
        <v>B</v>
      </c>
      <c r="P168" t="str">
        <f>VLOOKUP(E168,自助退!B:T,19,FALSE)</f>
        <v>20170613</v>
      </c>
    </row>
    <row r="169" spans="1:16" ht="14.25" hidden="1">
      <c r="A169" s="53">
        <v>42906.677731481483</v>
      </c>
      <c r="B169" t="s">
        <v>2627</v>
      </c>
      <c r="C169" t="s">
        <v>2628</v>
      </c>
      <c r="D169" s="15">
        <v>311066</v>
      </c>
      <c r="E169" s="15">
        <v>298954</v>
      </c>
      <c r="F169" t="s">
        <v>4985</v>
      </c>
      <c r="G169" s="15">
        <v>200</v>
      </c>
      <c r="H169" t="s">
        <v>367</v>
      </c>
      <c r="I169" t="s">
        <v>469</v>
      </c>
      <c r="J169" t="s">
        <v>73</v>
      </c>
      <c r="L169" s="53">
        <v>42906.677731481483</v>
      </c>
      <c r="M169" t="str">
        <f>VLOOKUP(E169,自助退!B:K,9,FALSE)</f>
        <v>9</v>
      </c>
      <c r="N169" s="17">
        <f>VLOOKUP(E169,自助退!B:U,20,FALSE)</f>
        <v>42906.424467592595</v>
      </c>
      <c r="O169" t="str">
        <f>VLOOKUP(E169,自助退!B:S,18,FALSE)</f>
        <v>B</v>
      </c>
      <c r="P169" t="str">
        <f>VLOOKUP(E169,自助退!B:T,19,FALSE)</f>
        <v>20170620</v>
      </c>
    </row>
    <row r="170" spans="1:16" ht="14.25" hidden="1">
      <c r="A170" s="53">
        <v>42906.698518518519</v>
      </c>
      <c r="B170" t="s">
        <v>2635</v>
      </c>
      <c r="C170" t="s">
        <v>2636</v>
      </c>
      <c r="D170" s="15">
        <v>312139</v>
      </c>
      <c r="E170" s="15">
        <v>300838</v>
      </c>
      <c r="F170" t="s">
        <v>4986</v>
      </c>
      <c r="G170" s="15">
        <v>23</v>
      </c>
      <c r="H170" t="s">
        <v>367</v>
      </c>
      <c r="I170" t="s">
        <v>653</v>
      </c>
      <c r="J170" t="s">
        <v>73</v>
      </c>
      <c r="L170" s="53">
        <v>42906.698518518519</v>
      </c>
      <c r="M170" t="str">
        <f>VLOOKUP(E170,自助退!B:K,9,FALSE)</f>
        <v>9</v>
      </c>
      <c r="N170" s="17">
        <f>VLOOKUP(E170,自助退!B:U,20,FALSE)</f>
        <v>42906.447060185186</v>
      </c>
      <c r="O170" t="str">
        <f>VLOOKUP(E170,自助退!B:S,18,FALSE)</f>
        <v>B</v>
      </c>
      <c r="P170" t="str">
        <f>VLOOKUP(E170,自助退!B:T,19,FALSE)</f>
        <v>20170620</v>
      </c>
    </row>
    <row r="171" spans="1:16" ht="14.25" hidden="1">
      <c r="A171" s="53">
        <v>42906.708449074074</v>
      </c>
      <c r="B171" t="s">
        <v>180</v>
      </c>
      <c r="C171" t="s">
        <v>181</v>
      </c>
      <c r="D171" s="15">
        <v>312502</v>
      </c>
      <c r="E171" s="15">
        <v>103016</v>
      </c>
      <c r="F171" t="s">
        <v>247</v>
      </c>
      <c r="G171" s="15">
        <v>4722</v>
      </c>
      <c r="H171" t="s">
        <v>367</v>
      </c>
      <c r="I171" t="s">
        <v>478</v>
      </c>
      <c r="J171" t="s">
        <v>73</v>
      </c>
      <c r="L171" s="53">
        <v>42906.708449074074</v>
      </c>
      <c r="M171" t="str">
        <f>VLOOKUP(E171,自助退!B:K,9,FALSE)</f>
        <v>8</v>
      </c>
      <c r="N171" s="17">
        <f>VLOOKUP(E171,自助退!B:U,20,FALSE)</f>
        <v>42894.665127314816</v>
      </c>
      <c r="O171" t="str">
        <f>VLOOKUP(E171,自助退!B:S,18,FALSE)</f>
        <v>B</v>
      </c>
      <c r="P171" t="str">
        <f>VLOOKUP(E171,自助退!B:T,19,FALSE)</f>
        <v>20170608</v>
      </c>
    </row>
    <row r="172" spans="1:16" ht="14.25" hidden="1">
      <c r="A172" s="53">
        <v>42906.719467592593</v>
      </c>
      <c r="B172" t="s">
        <v>2644</v>
      </c>
      <c r="C172" t="s">
        <v>2645</v>
      </c>
      <c r="D172" s="15">
        <v>312910</v>
      </c>
      <c r="E172" s="15">
        <v>302290</v>
      </c>
      <c r="F172" t="s">
        <v>4987</v>
      </c>
      <c r="G172" s="15">
        <v>300</v>
      </c>
      <c r="H172" t="s">
        <v>367</v>
      </c>
      <c r="I172" t="s">
        <v>432</v>
      </c>
      <c r="J172" t="s">
        <v>73</v>
      </c>
      <c r="L172" s="53">
        <v>42906.719467592593</v>
      </c>
      <c r="M172" t="str">
        <f>VLOOKUP(E172,自助退!B:K,9,FALSE)</f>
        <v>9</v>
      </c>
      <c r="N172" s="17">
        <f>VLOOKUP(E172,自助退!B:U,20,FALSE)</f>
        <v>42906.46603009259</v>
      </c>
      <c r="O172" t="str">
        <f>VLOOKUP(E172,自助退!B:S,18,FALSE)</f>
        <v>B</v>
      </c>
      <c r="P172" t="str">
        <f>VLOOKUP(E172,自助退!B:T,19,FALSE)</f>
        <v>20170620</v>
      </c>
    </row>
    <row r="173" spans="1:16" ht="14.25" hidden="1">
      <c r="A173" s="53">
        <v>42906.722824074073</v>
      </c>
      <c r="B173" t="s">
        <v>2658</v>
      </c>
      <c r="C173" t="s">
        <v>2659</v>
      </c>
      <c r="D173" s="15">
        <v>313013</v>
      </c>
      <c r="E173" s="15">
        <v>302564</v>
      </c>
      <c r="F173" t="s">
        <v>4988</v>
      </c>
      <c r="G173" s="15">
        <v>367</v>
      </c>
      <c r="H173" t="s">
        <v>367</v>
      </c>
      <c r="I173" t="s">
        <v>653</v>
      </c>
      <c r="J173" t="s">
        <v>73</v>
      </c>
      <c r="L173" s="53">
        <v>42906.722824074073</v>
      </c>
      <c r="M173" t="str">
        <f>VLOOKUP(E173,自助退!B:K,9,FALSE)</f>
        <v>9</v>
      </c>
      <c r="N173" s="17">
        <f>VLOOKUP(E173,自助退!B:U,20,FALSE)</f>
        <v>42906.46974537037</v>
      </c>
      <c r="O173" t="str">
        <f>VLOOKUP(E173,自助退!B:S,18,FALSE)</f>
        <v>B</v>
      </c>
      <c r="P173" t="str">
        <f>VLOOKUP(E173,自助退!B:T,19,FALSE)</f>
        <v>20170620</v>
      </c>
    </row>
    <row r="174" spans="1:16" ht="14.25" hidden="1">
      <c r="A174" s="53">
        <v>42906.844351851854</v>
      </c>
      <c r="B174" t="s">
        <v>2692</v>
      </c>
      <c r="C174" t="s">
        <v>2693</v>
      </c>
      <c r="D174" s="15">
        <v>313823</v>
      </c>
      <c r="E174" s="15">
        <v>305424</v>
      </c>
      <c r="F174" t="s">
        <v>4989</v>
      </c>
      <c r="G174" s="15">
        <v>100</v>
      </c>
      <c r="H174" t="s">
        <v>367</v>
      </c>
      <c r="I174" t="s">
        <v>490</v>
      </c>
      <c r="J174" t="s">
        <v>73</v>
      </c>
      <c r="L174" s="53">
        <v>42906.844351851854</v>
      </c>
      <c r="M174" t="str">
        <f>VLOOKUP(E174,自助退!B:K,9,FALSE)</f>
        <v>9</v>
      </c>
      <c r="N174" s="17">
        <f>VLOOKUP(E174,自助退!B:U,20,FALSE)</f>
        <v>42906.58693287037</v>
      </c>
      <c r="O174" t="str">
        <f>VLOOKUP(E174,自助退!B:S,18,FALSE)</f>
        <v>B</v>
      </c>
      <c r="P174" t="str">
        <f>VLOOKUP(E174,自助退!B:T,19,FALSE)</f>
        <v>20170620</v>
      </c>
    </row>
    <row r="175" spans="1:16" ht="14.25" hidden="1">
      <c r="A175" s="53">
        <v>42906.868715277778</v>
      </c>
      <c r="B175" t="s">
        <v>2697</v>
      </c>
      <c r="C175" t="s">
        <v>2698</v>
      </c>
      <c r="D175" s="15">
        <v>313899</v>
      </c>
      <c r="E175" s="15">
        <v>307318</v>
      </c>
      <c r="F175" t="s">
        <v>4990</v>
      </c>
      <c r="G175" s="15">
        <v>3500</v>
      </c>
      <c r="H175" t="s">
        <v>367</v>
      </c>
      <c r="I175" t="s">
        <v>432</v>
      </c>
      <c r="J175" t="s">
        <v>73</v>
      </c>
      <c r="L175" s="53">
        <v>42906.868715277778</v>
      </c>
      <c r="M175" t="str">
        <f>VLOOKUP(E175,自助退!B:K,9,FALSE)</f>
        <v>9</v>
      </c>
      <c r="N175" s="17">
        <f>VLOOKUP(E175,自助退!B:U,20,FALSE)</f>
        <v>42906.615914351853</v>
      </c>
      <c r="O175" t="str">
        <f>VLOOKUP(E175,自助退!B:S,18,FALSE)</f>
        <v>B</v>
      </c>
      <c r="P175" t="str">
        <f>VLOOKUP(E175,自助退!B:T,19,FALSE)</f>
        <v>20170620</v>
      </c>
    </row>
    <row r="176" spans="1:16" ht="14.25" hidden="1">
      <c r="A176" s="53">
        <v>42906.886006944442</v>
      </c>
      <c r="B176" t="s">
        <v>2715</v>
      </c>
      <c r="C176" t="s">
        <v>2716</v>
      </c>
      <c r="D176" s="15">
        <v>313931</v>
      </c>
      <c r="E176" s="15">
        <v>308516</v>
      </c>
      <c r="F176" t="s">
        <v>4991</v>
      </c>
      <c r="G176" s="15">
        <v>500</v>
      </c>
      <c r="H176" t="s">
        <v>367</v>
      </c>
      <c r="I176" t="s">
        <v>653</v>
      </c>
      <c r="J176" t="s">
        <v>73</v>
      </c>
      <c r="L176" s="53">
        <v>42906.886006944442</v>
      </c>
      <c r="M176" t="str">
        <f>VLOOKUP(E176,自助退!B:K,9,FALSE)</f>
        <v>9</v>
      </c>
      <c r="N176" s="17">
        <f>VLOOKUP(E176,自助退!B:U,20,FALSE)</f>
        <v>42906.634166666663</v>
      </c>
      <c r="O176" t="str">
        <f>VLOOKUP(E176,自助退!B:S,18,FALSE)</f>
        <v>B</v>
      </c>
      <c r="P176" t="str">
        <f>VLOOKUP(E176,自助退!B:T,19,FALSE)</f>
        <v>20170620</v>
      </c>
    </row>
    <row r="177" spans="1:16" ht="14.25" hidden="1">
      <c r="A177" s="53">
        <v>42906.889525462961</v>
      </c>
      <c r="B177" t="s">
        <v>178</v>
      </c>
      <c r="C177" t="s">
        <v>179</v>
      </c>
      <c r="D177" s="15">
        <v>313943</v>
      </c>
      <c r="E177" s="15">
        <v>308736</v>
      </c>
      <c r="F177" t="s">
        <v>168</v>
      </c>
      <c r="G177" s="15">
        <v>1200</v>
      </c>
      <c r="H177" t="s">
        <v>367</v>
      </c>
      <c r="I177" t="s">
        <v>424</v>
      </c>
      <c r="J177" t="s">
        <v>73</v>
      </c>
      <c r="L177" s="53">
        <v>42906.889525462961</v>
      </c>
      <c r="M177" t="str">
        <f>VLOOKUP(E177,自助退!B:K,9,FALSE)</f>
        <v>9</v>
      </c>
      <c r="N177" s="17">
        <f>VLOOKUP(E177,自助退!B:U,20,FALSE)</f>
        <v>42906.637638888889</v>
      </c>
      <c r="O177" t="str">
        <f>VLOOKUP(E177,自助退!B:S,18,FALSE)</f>
        <v>B</v>
      </c>
      <c r="P177" t="str">
        <f>VLOOKUP(E177,自助退!B:T,19,FALSE)</f>
        <v>20170620</v>
      </c>
    </row>
    <row r="178" spans="1:16" ht="14.25" hidden="1">
      <c r="A178" s="53">
        <v>42906.936562499999</v>
      </c>
      <c r="B178" t="s">
        <v>513</v>
      </c>
      <c r="C178" t="s">
        <v>514</v>
      </c>
      <c r="D178" s="15">
        <v>314015</v>
      </c>
      <c r="E178" s="15">
        <v>57413</v>
      </c>
      <c r="F178" t="s">
        <v>4992</v>
      </c>
      <c r="G178" s="15">
        <v>2866</v>
      </c>
      <c r="H178" t="s">
        <v>367</v>
      </c>
      <c r="I178" t="s">
        <v>448</v>
      </c>
      <c r="J178" t="s">
        <v>73</v>
      </c>
      <c r="L178" s="53">
        <v>42906.936562499999</v>
      </c>
      <c r="M178" t="str">
        <f>VLOOKUP(E178,自助退!B:K,9,FALSE)</f>
        <v>8</v>
      </c>
      <c r="N178" s="17">
        <f>VLOOKUP(E178,自助退!B:U,20,FALSE)</f>
        <v>42892.605196759258</v>
      </c>
      <c r="O178" t="str">
        <f>VLOOKUP(E178,自助退!B:S,18,FALSE)</f>
        <v>B</v>
      </c>
      <c r="P178" t="str">
        <f>VLOOKUP(E178,自助退!B:T,19,FALSE)</f>
        <v>20170606</v>
      </c>
    </row>
    <row r="179" spans="1:16" ht="14.25" hidden="1">
      <c r="A179" s="53">
        <v>42906.938576388886</v>
      </c>
      <c r="B179" t="s">
        <v>577</v>
      </c>
      <c r="C179" t="s">
        <v>578</v>
      </c>
      <c r="D179" s="15">
        <v>314020</v>
      </c>
      <c r="E179" s="15">
        <v>64255</v>
      </c>
      <c r="F179" t="s">
        <v>4993</v>
      </c>
      <c r="G179" s="15">
        <v>723</v>
      </c>
      <c r="H179" t="s">
        <v>367</v>
      </c>
      <c r="I179" t="s">
        <v>478</v>
      </c>
      <c r="J179" t="s">
        <v>73</v>
      </c>
      <c r="L179" s="53">
        <v>42906.938576388886</v>
      </c>
      <c r="M179" t="str">
        <f>VLOOKUP(E179,自助退!B:K,9,FALSE)</f>
        <v>8</v>
      </c>
      <c r="N179" s="17">
        <f>VLOOKUP(E179,自助退!B:U,20,FALSE)</f>
        <v>42892.932164351849</v>
      </c>
      <c r="O179" t="str">
        <f>VLOOKUP(E179,自助退!B:S,18,FALSE)</f>
        <v>B</v>
      </c>
      <c r="P179" t="str">
        <f>VLOOKUP(E179,自助退!B:T,19,FALSE)</f>
        <v>20170607</v>
      </c>
    </row>
    <row r="180" spans="1:16" ht="14.25" hidden="1">
      <c r="A180" s="53">
        <v>42906.940185185187</v>
      </c>
      <c r="B180" t="s">
        <v>609</v>
      </c>
      <c r="C180" t="s">
        <v>610</v>
      </c>
      <c r="D180" s="15">
        <v>314023</v>
      </c>
      <c r="E180" s="15">
        <v>74170</v>
      </c>
      <c r="F180" t="s">
        <v>4994</v>
      </c>
      <c r="G180" s="15">
        <v>194</v>
      </c>
      <c r="H180" t="s">
        <v>367</v>
      </c>
      <c r="I180" t="s">
        <v>49</v>
      </c>
      <c r="J180" t="s">
        <v>73</v>
      </c>
      <c r="L180" s="53">
        <v>42906.940185185187</v>
      </c>
      <c r="M180" t="str">
        <f>VLOOKUP(E180,自助退!B:K,9,FALSE)</f>
        <v>8</v>
      </c>
      <c r="N180" s="17">
        <f>VLOOKUP(E180,自助退!B:U,20,FALSE)</f>
        <v>42893.456770833334</v>
      </c>
      <c r="O180" t="str">
        <f>VLOOKUP(E180,自助退!B:S,18,FALSE)</f>
        <v>B</v>
      </c>
      <c r="P180" t="str">
        <f>VLOOKUP(E180,自助退!B:T,19,FALSE)</f>
        <v>20170607</v>
      </c>
    </row>
    <row r="181" spans="1:16" ht="14.25" hidden="1">
      <c r="A181" s="53">
        <v>42906.941770833335</v>
      </c>
      <c r="B181" t="s">
        <v>646</v>
      </c>
      <c r="C181" t="s">
        <v>647</v>
      </c>
      <c r="D181" s="15">
        <v>314025</v>
      </c>
      <c r="E181" s="15">
        <v>77193</v>
      </c>
      <c r="F181" t="s">
        <v>4995</v>
      </c>
      <c r="G181" s="15">
        <v>68</v>
      </c>
      <c r="H181" t="s">
        <v>367</v>
      </c>
      <c r="I181" t="s">
        <v>504</v>
      </c>
      <c r="J181" t="s">
        <v>73</v>
      </c>
      <c r="L181" s="53">
        <v>42906.941770833335</v>
      </c>
      <c r="M181" t="str">
        <f>VLOOKUP(E181,自助退!B:K,9,FALSE)</f>
        <v>8</v>
      </c>
      <c r="N181" s="17">
        <f>VLOOKUP(E181,自助退!B:U,20,FALSE)</f>
        <v>42893.556087962963</v>
      </c>
      <c r="O181" t="str">
        <f>VLOOKUP(E181,自助退!B:S,18,FALSE)</f>
        <v>B</v>
      </c>
      <c r="P181" t="str">
        <f>VLOOKUP(E181,自助退!B:T,19,FALSE)</f>
        <v>20170607</v>
      </c>
    </row>
    <row r="182" spans="1:16" ht="14.25" hidden="1">
      <c r="A182" s="53">
        <v>42906.942337962966</v>
      </c>
      <c r="B182" t="s">
        <v>654</v>
      </c>
      <c r="C182" t="s">
        <v>655</v>
      </c>
      <c r="D182" s="15">
        <v>314026</v>
      </c>
      <c r="E182" s="15">
        <v>79715</v>
      </c>
      <c r="F182" t="s">
        <v>4996</v>
      </c>
      <c r="G182" s="15">
        <v>123</v>
      </c>
      <c r="H182" t="s">
        <v>367</v>
      </c>
      <c r="I182" t="s">
        <v>422</v>
      </c>
      <c r="J182" t="s">
        <v>73</v>
      </c>
      <c r="L182" s="53">
        <v>42906.942337962966</v>
      </c>
      <c r="M182" t="str">
        <f>VLOOKUP(E182,自助退!B:K,9,FALSE)</f>
        <v>8</v>
      </c>
      <c r="N182" s="17">
        <f>VLOOKUP(E182,自助退!B:U,20,FALSE)</f>
        <v>42893.623842592591</v>
      </c>
      <c r="O182" t="str">
        <f>VLOOKUP(E182,自助退!B:S,18,FALSE)</f>
        <v>B</v>
      </c>
      <c r="P182" t="str">
        <f>VLOOKUP(E182,自助退!B:T,19,FALSE)</f>
        <v>20170607</v>
      </c>
    </row>
    <row r="183" spans="1:16" ht="14.25" hidden="1">
      <c r="A183" s="53">
        <v>42906.942719907405</v>
      </c>
      <c r="B183" t="s">
        <v>676</v>
      </c>
      <c r="C183" t="s">
        <v>677</v>
      </c>
      <c r="D183" s="15">
        <v>314029</v>
      </c>
      <c r="E183" s="15">
        <v>83009</v>
      </c>
      <c r="F183" t="s">
        <v>4997</v>
      </c>
      <c r="G183" s="15">
        <v>1355</v>
      </c>
      <c r="H183" t="s">
        <v>367</v>
      </c>
      <c r="I183" t="s">
        <v>539</v>
      </c>
      <c r="J183" t="s">
        <v>73</v>
      </c>
      <c r="L183" s="53">
        <v>42906.942719907405</v>
      </c>
      <c r="M183" t="str">
        <f>VLOOKUP(E183,自助退!B:K,9,FALSE)</f>
        <v>8</v>
      </c>
      <c r="N183" s="17">
        <f>VLOOKUP(E183,自助退!B:U,20,FALSE)</f>
        <v>42893.687511574077</v>
      </c>
      <c r="O183" t="str">
        <f>VLOOKUP(E183,自助退!B:S,18,FALSE)</f>
        <v>B</v>
      </c>
      <c r="P183" t="str">
        <f>VLOOKUP(E183,自助退!B:T,19,FALSE)</f>
        <v>20170607</v>
      </c>
    </row>
    <row r="184" spans="1:16" ht="14.25" hidden="1">
      <c r="A184" s="53">
        <v>42906.943043981482</v>
      </c>
      <c r="B184" t="s">
        <v>695</v>
      </c>
      <c r="C184" t="s">
        <v>696</v>
      </c>
      <c r="D184" s="15">
        <v>314032</v>
      </c>
      <c r="E184" s="15">
        <v>84753</v>
      </c>
      <c r="F184" t="s">
        <v>4998</v>
      </c>
      <c r="G184" s="15">
        <v>818</v>
      </c>
      <c r="H184" t="s">
        <v>367</v>
      </c>
      <c r="I184" t="s">
        <v>535</v>
      </c>
      <c r="J184" t="s">
        <v>73</v>
      </c>
      <c r="L184" s="53">
        <v>42906.943043981482</v>
      </c>
      <c r="M184" t="str">
        <f>VLOOKUP(E184,自助退!B:K,9,FALSE)</f>
        <v>8</v>
      </c>
      <c r="N184" s="17">
        <f>VLOOKUP(E184,自助退!B:U,20,FALSE)</f>
        <v>42893.74322916667</v>
      </c>
      <c r="O184" t="str">
        <f>VLOOKUP(E184,自助退!B:S,18,FALSE)</f>
        <v>B</v>
      </c>
      <c r="P184" t="str">
        <f>VLOOKUP(E184,自助退!B:T,19,FALSE)</f>
        <v>20170608</v>
      </c>
    </row>
    <row r="185" spans="1:16" ht="14.25" hidden="1">
      <c r="A185" s="53">
        <v>42906.943287037036</v>
      </c>
      <c r="B185" t="s">
        <v>713</v>
      </c>
      <c r="C185" t="s">
        <v>714</v>
      </c>
      <c r="D185" s="15">
        <v>314033</v>
      </c>
      <c r="E185" s="15">
        <v>85141</v>
      </c>
      <c r="F185" t="s">
        <v>4999</v>
      </c>
      <c r="G185" s="15">
        <v>200</v>
      </c>
      <c r="H185" t="s">
        <v>367</v>
      </c>
      <c r="I185" t="s">
        <v>432</v>
      </c>
      <c r="J185" t="s">
        <v>73</v>
      </c>
      <c r="L185" s="53">
        <v>42906.943287037036</v>
      </c>
      <c r="M185" t="str">
        <f>VLOOKUP(E185,自助退!B:K,9,FALSE)</f>
        <v>8</v>
      </c>
      <c r="N185" s="17">
        <f>VLOOKUP(E185,自助退!B:U,20,FALSE)</f>
        <v>42893.830775462964</v>
      </c>
      <c r="O185" t="str">
        <f>VLOOKUP(E185,自助退!B:S,18,FALSE)</f>
        <v>B</v>
      </c>
      <c r="P185" t="str">
        <f>VLOOKUP(E185,自助退!B:T,19,FALSE)</f>
        <v>20170608</v>
      </c>
    </row>
    <row r="186" spans="1:16" ht="14.25" hidden="1">
      <c r="A186" s="53">
        <v>42906.94363425926</v>
      </c>
      <c r="B186" t="s">
        <v>771</v>
      </c>
      <c r="C186" t="s">
        <v>772</v>
      </c>
      <c r="D186" s="15">
        <v>314035</v>
      </c>
      <c r="E186" s="15">
        <v>96846</v>
      </c>
      <c r="F186" t="s">
        <v>5000</v>
      </c>
      <c r="G186" s="15">
        <v>500</v>
      </c>
      <c r="H186" t="s">
        <v>367</v>
      </c>
      <c r="I186" t="s">
        <v>562</v>
      </c>
      <c r="J186" t="s">
        <v>73</v>
      </c>
      <c r="L186" s="53">
        <v>42906.94363425926</v>
      </c>
      <c r="M186" t="str">
        <f>VLOOKUP(E186,自助退!B:K,9,FALSE)</f>
        <v>8</v>
      </c>
      <c r="N186" s="17">
        <f>VLOOKUP(E186,自助退!B:U,20,FALSE)</f>
        <v>42894.480520833335</v>
      </c>
      <c r="O186" t="str">
        <f>VLOOKUP(E186,自助退!B:S,18,FALSE)</f>
        <v>B</v>
      </c>
      <c r="P186" t="str">
        <f>VLOOKUP(E186,自助退!B:T,19,FALSE)</f>
        <v>20170608</v>
      </c>
    </row>
    <row r="187" spans="1:16" ht="14.25" hidden="1">
      <c r="A187" s="53">
        <v>42906.944178240738</v>
      </c>
      <c r="B187" t="s">
        <v>788</v>
      </c>
      <c r="C187" t="s">
        <v>789</v>
      </c>
      <c r="D187" s="15">
        <v>314037</v>
      </c>
      <c r="E187" s="15">
        <v>98550</v>
      </c>
      <c r="F187" t="s">
        <v>5001</v>
      </c>
      <c r="G187" s="15">
        <v>64</v>
      </c>
      <c r="H187" t="s">
        <v>367</v>
      </c>
      <c r="I187" t="s">
        <v>462</v>
      </c>
      <c r="J187" t="s">
        <v>73</v>
      </c>
      <c r="L187" s="53">
        <v>42906.944178240738</v>
      </c>
      <c r="M187" t="str">
        <f>VLOOKUP(E187,自助退!B:K,9,FALSE)</f>
        <v>8</v>
      </c>
      <c r="N187" s="17">
        <f>VLOOKUP(E187,自助退!B:U,20,FALSE)</f>
        <v>42894.562997685185</v>
      </c>
      <c r="O187" t="str">
        <f>VLOOKUP(E187,自助退!B:S,18,FALSE)</f>
        <v>B</v>
      </c>
      <c r="P187" t="str">
        <f>VLOOKUP(E187,自助退!B:T,19,FALSE)</f>
        <v>20170608</v>
      </c>
    </row>
    <row r="188" spans="1:16" ht="14.25" hidden="1">
      <c r="A188" s="53">
        <v>42906.944432870368</v>
      </c>
      <c r="B188" t="s">
        <v>792</v>
      </c>
      <c r="C188" t="s">
        <v>793</v>
      </c>
      <c r="D188" s="15">
        <v>314038</v>
      </c>
      <c r="E188" s="15">
        <v>98686</v>
      </c>
      <c r="F188" t="s">
        <v>5002</v>
      </c>
      <c r="G188" s="15">
        <v>113</v>
      </c>
      <c r="H188" t="s">
        <v>367</v>
      </c>
      <c r="I188" t="s">
        <v>497</v>
      </c>
      <c r="J188" t="s">
        <v>73</v>
      </c>
      <c r="L188" s="53">
        <v>42906.944432870368</v>
      </c>
      <c r="M188" t="str">
        <f>VLOOKUP(E188,自助退!B:K,9,FALSE)</f>
        <v>8</v>
      </c>
      <c r="N188" s="17">
        <f>VLOOKUP(E188,自助退!B:U,20,FALSE)</f>
        <v>42894.573159722226</v>
      </c>
      <c r="O188" t="str">
        <f>VLOOKUP(E188,自助退!B:S,18,FALSE)</f>
        <v>B</v>
      </c>
      <c r="P188" t="str">
        <f>VLOOKUP(E188,自助退!B:T,19,FALSE)</f>
        <v>20170608</v>
      </c>
    </row>
    <row r="189" spans="1:16" ht="14.25" hidden="1">
      <c r="A189" s="53">
        <v>42906.945381944446</v>
      </c>
      <c r="B189" t="s">
        <v>794</v>
      </c>
      <c r="C189" t="s">
        <v>795</v>
      </c>
      <c r="D189" s="15">
        <v>314044</v>
      </c>
      <c r="E189" s="15">
        <v>98697</v>
      </c>
      <c r="F189" t="s">
        <v>5002</v>
      </c>
      <c r="G189" s="15">
        <v>113</v>
      </c>
      <c r="H189" t="s">
        <v>367</v>
      </c>
      <c r="I189" t="s">
        <v>497</v>
      </c>
      <c r="J189" t="s">
        <v>73</v>
      </c>
      <c r="L189" s="53">
        <v>42906.945381944446</v>
      </c>
      <c r="M189" t="str">
        <f>VLOOKUP(E189,自助退!B:K,9,FALSE)</f>
        <v>8</v>
      </c>
      <c r="N189" s="17">
        <f>VLOOKUP(E189,自助退!B:U,20,FALSE)</f>
        <v>42894.573692129627</v>
      </c>
      <c r="O189" t="str">
        <f>VLOOKUP(E189,自助退!B:S,18,FALSE)</f>
        <v>B</v>
      </c>
      <c r="P189" t="str">
        <f>VLOOKUP(E189,自助退!B:T,19,FALSE)</f>
        <v>20170608</v>
      </c>
    </row>
    <row r="190" spans="1:16" ht="14.25" hidden="1">
      <c r="A190" s="53">
        <v>42906.945821759262</v>
      </c>
      <c r="B190" t="s">
        <v>821</v>
      </c>
      <c r="C190" t="s">
        <v>822</v>
      </c>
      <c r="D190" s="15">
        <v>314046</v>
      </c>
      <c r="E190" s="15">
        <v>103590</v>
      </c>
      <c r="F190" t="s">
        <v>5003</v>
      </c>
      <c r="G190" s="15">
        <v>54</v>
      </c>
      <c r="H190" t="s">
        <v>367</v>
      </c>
      <c r="I190" t="s">
        <v>497</v>
      </c>
      <c r="J190" t="s">
        <v>73</v>
      </c>
      <c r="L190" s="53">
        <v>42906.945821759262</v>
      </c>
      <c r="M190" t="str">
        <f>VLOOKUP(E190,自助退!B:K,9,FALSE)</f>
        <v>8</v>
      </c>
      <c r="N190" s="17">
        <f>VLOOKUP(E190,自助退!B:U,20,FALSE)</f>
        <v>42894.678437499999</v>
      </c>
      <c r="O190" t="str">
        <f>VLOOKUP(E190,自助退!B:S,18,FALSE)</f>
        <v>B</v>
      </c>
      <c r="P190" t="str">
        <f>VLOOKUP(E190,自助退!B:T,19,FALSE)</f>
        <v>20170608</v>
      </c>
    </row>
    <row r="191" spans="1:16" ht="14.25" hidden="1">
      <c r="A191" s="53">
        <v>42906.946006944447</v>
      </c>
      <c r="B191" t="s">
        <v>120</v>
      </c>
      <c r="C191" t="s">
        <v>121</v>
      </c>
      <c r="D191" s="15">
        <v>314047</v>
      </c>
      <c r="E191" s="15">
        <v>105957</v>
      </c>
      <c r="F191" t="s">
        <v>5004</v>
      </c>
      <c r="G191" s="15">
        <v>96</v>
      </c>
      <c r="H191" t="s">
        <v>367</v>
      </c>
      <c r="I191" t="s">
        <v>653</v>
      </c>
      <c r="J191" t="s">
        <v>73</v>
      </c>
      <c r="L191" s="53">
        <v>42906.946006944447</v>
      </c>
      <c r="M191" t="str">
        <f>VLOOKUP(E191,自助退!B:K,9,FALSE)</f>
        <v>8</v>
      </c>
      <c r="N191" s="17">
        <f>VLOOKUP(E191,自助退!B:U,20,FALSE)</f>
        <v>42894.894004629627</v>
      </c>
      <c r="O191" t="str">
        <f>VLOOKUP(E191,自助退!B:S,18,FALSE)</f>
        <v>B</v>
      </c>
      <c r="P191" t="str">
        <f>VLOOKUP(E191,自助退!B:T,19,FALSE)</f>
        <v>20170609</v>
      </c>
    </row>
    <row r="192" spans="1:16" ht="14.25" hidden="1">
      <c r="A192" s="53">
        <v>42906.946400462963</v>
      </c>
      <c r="B192" t="s">
        <v>904</v>
      </c>
      <c r="C192" t="s">
        <v>905</v>
      </c>
      <c r="D192" s="15">
        <v>314049</v>
      </c>
      <c r="E192" s="15">
        <v>118195</v>
      </c>
      <c r="F192" t="s">
        <v>5005</v>
      </c>
      <c r="G192" s="15">
        <v>1300</v>
      </c>
      <c r="H192" t="s">
        <v>367</v>
      </c>
      <c r="I192" t="s">
        <v>443</v>
      </c>
      <c r="J192" t="s">
        <v>73</v>
      </c>
      <c r="L192" s="53">
        <v>42906.946400462963</v>
      </c>
      <c r="M192" t="str">
        <f>VLOOKUP(E192,自助退!B:K,9,FALSE)</f>
        <v>8</v>
      </c>
      <c r="N192" s="17">
        <f>VLOOKUP(E192,自助退!B:U,20,FALSE)</f>
        <v>42895.50445601852</v>
      </c>
      <c r="O192" t="str">
        <f>VLOOKUP(E192,自助退!B:S,18,FALSE)</f>
        <v>B</v>
      </c>
      <c r="P192" t="str">
        <f>VLOOKUP(E192,自助退!B:T,19,FALSE)</f>
        <v>20170609</v>
      </c>
    </row>
    <row r="193" spans="1:16" ht="14.25" hidden="1">
      <c r="A193" s="53">
        <v>42906.946655092594</v>
      </c>
      <c r="B193" t="s">
        <v>906</v>
      </c>
      <c r="C193" t="s">
        <v>907</v>
      </c>
      <c r="D193" s="15">
        <v>314050</v>
      </c>
      <c r="E193" s="15">
        <v>118340</v>
      </c>
      <c r="F193" t="s">
        <v>5006</v>
      </c>
      <c r="G193" s="15">
        <v>496</v>
      </c>
      <c r="H193" t="s">
        <v>367</v>
      </c>
      <c r="I193" t="s">
        <v>483</v>
      </c>
      <c r="J193" t="s">
        <v>73</v>
      </c>
      <c r="L193" s="53">
        <v>42906.946655092594</v>
      </c>
      <c r="M193" t="str">
        <f>VLOOKUP(E193,自助退!B:K,9,FALSE)</f>
        <v>8</v>
      </c>
      <c r="N193" s="17">
        <f>VLOOKUP(E193,自助退!B:U,20,FALSE)</f>
        <v>42895.513622685183</v>
      </c>
      <c r="O193" t="str">
        <f>VLOOKUP(E193,自助退!B:S,18,FALSE)</f>
        <v>B</v>
      </c>
      <c r="P193" t="str">
        <f>VLOOKUP(E193,自助退!B:T,19,FALSE)</f>
        <v>20170609</v>
      </c>
    </row>
    <row r="194" spans="1:16" ht="14.25" hidden="1">
      <c r="A194" s="53">
        <v>42906.947048611109</v>
      </c>
      <c r="B194" t="s">
        <v>975</v>
      </c>
      <c r="C194" t="s">
        <v>976</v>
      </c>
      <c r="D194" s="15">
        <v>314054</v>
      </c>
      <c r="E194" s="15">
        <v>124544</v>
      </c>
      <c r="F194" t="s">
        <v>5007</v>
      </c>
      <c r="G194" s="15">
        <v>1760</v>
      </c>
      <c r="H194" t="s">
        <v>367</v>
      </c>
      <c r="I194" t="s">
        <v>443</v>
      </c>
      <c r="J194" t="s">
        <v>73</v>
      </c>
      <c r="L194" s="53">
        <v>42906.947048611109</v>
      </c>
      <c r="M194" t="str">
        <f>VLOOKUP(E194,自助退!B:K,9,FALSE)</f>
        <v>8</v>
      </c>
      <c r="N194" s="17">
        <f>VLOOKUP(E194,自助退!B:U,20,FALSE)</f>
        <v>42895.705289351848</v>
      </c>
      <c r="O194" t="str">
        <f>VLOOKUP(E194,自助退!B:S,18,FALSE)</f>
        <v>B</v>
      </c>
      <c r="P194" t="str">
        <f>VLOOKUP(E194,自助退!B:T,19,FALSE)</f>
        <v>20170612</v>
      </c>
    </row>
    <row r="195" spans="1:16" ht="14.25" hidden="1">
      <c r="A195" s="53">
        <v>42906.94730324074</v>
      </c>
      <c r="B195" t="s">
        <v>990</v>
      </c>
      <c r="C195" t="s">
        <v>991</v>
      </c>
      <c r="D195" s="15">
        <v>314061</v>
      </c>
      <c r="E195" s="15">
        <v>125318</v>
      </c>
      <c r="F195" t="s">
        <v>5008</v>
      </c>
      <c r="G195" s="15">
        <v>833</v>
      </c>
      <c r="H195" t="s">
        <v>367</v>
      </c>
      <c r="I195" t="s">
        <v>422</v>
      </c>
      <c r="J195" t="s">
        <v>73</v>
      </c>
      <c r="L195" s="53">
        <v>42906.94730324074</v>
      </c>
      <c r="M195" t="str">
        <f>VLOOKUP(E195,自助退!B:K,9,FALSE)</f>
        <v>8</v>
      </c>
      <c r="N195" s="17">
        <f>VLOOKUP(E195,自助退!B:U,20,FALSE)</f>
        <v>42895.737118055556</v>
      </c>
      <c r="O195" t="str">
        <f>VLOOKUP(E195,自助退!B:S,18,FALSE)</f>
        <v>B</v>
      </c>
      <c r="P195" t="str">
        <f>VLOOKUP(E195,自助退!B:T,19,FALSE)</f>
        <v>20170612</v>
      </c>
    </row>
    <row r="196" spans="1:16" ht="14.25" hidden="1">
      <c r="A196" s="53">
        <v>42906.947708333333</v>
      </c>
      <c r="B196" t="s">
        <v>1009</v>
      </c>
      <c r="C196" t="s">
        <v>1010</v>
      </c>
      <c r="D196" s="15">
        <v>314062</v>
      </c>
      <c r="E196" s="15">
        <v>128074</v>
      </c>
      <c r="F196" t="s">
        <v>5009</v>
      </c>
      <c r="G196" s="15">
        <v>600</v>
      </c>
      <c r="H196" t="s">
        <v>367</v>
      </c>
      <c r="I196" t="s">
        <v>422</v>
      </c>
      <c r="J196" t="s">
        <v>73</v>
      </c>
      <c r="L196" s="53">
        <v>42906.947708333333</v>
      </c>
      <c r="M196" t="str">
        <f>VLOOKUP(E196,自助退!B:K,9,FALSE)</f>
        <v>8</v>
      </c>
      <c r="N196" s="17">
        <f>VLOOKUP(E196,自助退!B:U,20,FALSE)</f>
        <v>42896.369467592594</v>
      </c>
      <c r="O196" t="str">
        <f>VLOOKUP(E196,自助退!B:S,18,FALSE)</f>
        <v>B</v>
      </c>
      <c r="P196" t="str">
        <f>VLOOKUP(E196,自助退!B:T,19,FALSE)</f>
        <v>20170612</v>
      </c>
    </row>
    <row r="197" spans="1:16" ht="14.25" hidden="1">
      <c r="A197" s="53">
        <v>42906.947928240741</v>
      </c>
      <c r="B197" t="s">
        <v>1020</v>
      </c>
      <c r="C197" t="s">
        <v>1021</v>
      </c>
      <c r="D197" s="15">
        <v>314063</v>
      </c>
      <c r="E197" s="15">
        <v>128971</v>
      </c>
      <c r="F197" t="s">
        <v>5010</v>
      </c>
      <c r="G197" s="15">
        <v>5000</v>
      </c>
      <c r="H197" t="s">
        <v>367</v>
      </c>
      <c r="I197" t="s">
        <v>459</v>
      </c>
      <c r="J197" t="s">
        <v>73</v>
      </c>
      <c r="L197" s="53">
        <v>42906.947928240741</v>
      </c>
      <c r="M197" t="str">
        <f>VLOOKUP(E197,自助退!B:K,9,FALSE)</f>
        <v>8</v>
      </c>
      <c r="N197" s="17">
        <f>VLOOKUP(E197,自助退!B:U,20,FALSE)</f>
        <v>42896.39166666667</v>
      </c>
      <c r="O197" t="str">
        <f>VLOOKUP(E197,自助退!B:S,18,FALSE)</f>
        <v>B</v>
      </c>
      <c r="P197" t="str">
        <f>VLOOKUP(E197,自助退!B:T,19,FALSE)</f>
        <v>20170612</v>
      </c>
    </row>
    <row r="198" spans="1:16" ht="14.25" hidden="1">
      <c r="A198" s="53">
        <v>42906.948275462964</v>
      </c>
      <c r="B198" t="s">
        <v>1022</v>
      </c>
      <c r="C198" t="s">
        <v>1023</v>
      </c>
      <c r="D198" s="15">
        <v>314065</v>
      </c>
      <c r="E198" s="15">
        <v>130092</v>
      </c>
      <c r="F198" t="s">
        <v>5011</v>
      </c>
      <c r="G198" s="15">
        <v>1000</v>
      </c>
      <c r="H198" t="s">
        <v>367</v>
      </c>
      <c r="I198" t="s">
        <v>47</v>
      </c>
      <c r="J198" t="s">
        <v>73</v>
      </c>
      <c r="L198" s="53">
        <v>42906.948275462964</v>
      </c>
      <c r="M198" t="str">
        <f>VLOOKUP(E198,自助退!B:K,9,FALSE)</f>
        <v>8</v>
      </c>
      <c r="N198" s="17">
        <f>VLOOKUP(E198,自助退!B:U,20,FALSE)</f>
        <v>42896.418738425928</v>
      </c>
      <c r="O198" t="str">
        <f>VLOOKUP(E198,自助退!B:S,18,FALSE)</f>
        <v>B</v>
      </c>
      <c r="P198" t="str">
        <f>VLOOKUP(E198,自助退!B:T,19,FALSE)</f>
        <v>20170612</v>
      </c>
    </row>
    <row r="199" spans="1:16" ht="14.25" hidden="1">
      <c r="A199" s="53">
        <v>42906.948553240742</v>
      </c>
      <c r="B199" t="s">
        <v>1034</v>
      </c>
      <c r="C199" t="s">
        <v>1035</v>
      </c>
      <c r="D199" s="15">
        <v>314066</v>
      </c>
      <c r="E199" s="15">
        <v>131299</v>
      </c>
      <c r="F199" t="s">
        <v>5012</v>
      </c>
      <c r="G199" s="15">
        <v>500</v>
      </c>
      <c r="H199" t="s">
        <v>367</v>
      </c>
      <c r="I199" t="s">
        <v>432</v>
      </c>
      <c r="J199" t="s">
        <v>73</v>
      </c>
      <c r="L199" s="53">
        <v>42906.948553240742</v>
      </c>
      <c r="M199" t="str">
        <f>VLOOKUP(E199,自助退!B:K,9,FALSE)</f>
        <v>8</v>
      </c>
      <c r="N199" s="17">
        <f>VLOOKUP(E199,自助退!B:U,20,FALSE)</f>
        <v>42896.452962962961</v>
      </c>
      <c r="O199" t="str">
        <f>VLOOKUP(E199,自助退!B:S,18,FALSE)</f>
        <v>B</v>
      </c>
      <c r="P199" t="str">
        <f>VLOOKUP(E199,自助退!B:T,19,FALSE)</f>
        <v>20170612</v>
      </c>
    </row>
    <row r="200" spans="1:16" ht="14.25" hidden="1">
      <c r="A200" s="53">
        <v>42906.948923611111</v>
      </c>
      <c r="B200" t="s">
        <v>1034</v>
      </c>
      <c r="C200" t="s">
        <v>1035</v>
      </c>
      <c r="D200" s="15">
        <v>314070</v>
      </c>
      <c r="E200" s="15">
        <v>131301</v>
      </c>
      <c r="F200" t="s">
        <v>5012</v>
      </c>
      <c r="G200" s="15">
        <v>500</v>
      </c>
      <c r="H200" t="s">
        <v>367</v>
      </c>
      <c r="I200" t="s">
        <v>432</v>
      </c>
      <c r="J200" t="s">
        <v>73</v>
      </c>
      <c r="L200" s="53">
        <v>42906.948923611111</v>
      </c>
      <c r="M200" t="str">
        <f>VLOOKUP(E200,自助退!B:K,9,FALSE)</f>
        <v>8</v>
      </c>
      <c r="N200" s="17">
        <f>VLOOKUP(E200,自助退!B:U,20,FALSE)</f>
        <v>42896.453194444446</v>
      </c>
      <c r="O200" t="str">
        <f>VLOOKUP(E200,自助退!B:S,18,FALSE)</f>
        <v>B</v>
      </c>
      <c r="P200" t="str">
        <f>VLOOKUP(E200,自助退!B:T,19,FALSE)</f>
        <v>20170612</v>
      </c>
    </row>
    <row r="201" spans="1:16" ht="14.25" hidden="1">
      <c r="A201" s="53">
        <v>42906.949224537035</v>
      </c>
      <c r="B201" t="s">
        <v>1034</v>
      </c>
      <c r="C201" t="s">
        <v>1035</v>
      </c>
      <c r="D201" s="15">
        <v>314071</v>
      </c>
      <c r="E201" s="15">
        <v>131311</v>
      </c>
      <c r="F201" t="s">
        <v>5012</v>
      </c>
      <c r="G201" s="15">
        <v>700</v>
      </c>
      <c r="H201" t="s">
        <v>367</v>
      </c>
      <c r="I201" t="s">
        <v>432</v>
      </c>
      <c r="J201" t="s">
        <v>73</v>
      </c>
      <c r="L201" s="53">
        <v>42906.949224537035</v>
      </c>
      <c r="M201" t="str">
        <f>VLOOKUP(E201,自助退!B:K,9,FALSE)</f>
        <v>8</v>
      </c>
      <c r="N201" s="17">
        <f>VLOOKUP(E201,自助退!B:U,20,FALSE)</f>
        <v>42896.453634259262</v>
      </c>
      <c r="O201" t="str">
        <f>VLOOKUP(E201,自助退!B:S,18,FALSE)</f>
        <v>B</v>
      </c>
      <c r="P201" t="str">
        <f>VLOOKUP(E201,自助退!B:T,19,FALSE)</f>
        <v>20170612</v>
      </c>
    </row>
    <row r="202" spans="1:16" ht="14.25" hidden="1">
      <c r="A202" s="53">
        <v>42906.949502314812</v>
      </c>
      <c r="B202" t="s">
        <v>1046</v>
      </c>
      <c r="C202" t="s">
        <v>1047</v>
      </c>
      <c r="D202" s="15">
        <v>314077</v>
      </c>
      <c r="E202" s="15">
        <v>132673</v>
      </c>
      <c r="F202" t="s">
        <v>5013</v>
      </c>
      <c r="G202" s="15">
        <v>4000</v>
      </c>
      <c r="H202" t="s">
        <v>367</v>
      </c>
      <c r="I202" t="s">
        <v>508</v>
      </c>
      <c r="J202" t="s">
        <v>73</v>
      </c>
      <c r="L202" s="53">
        <v>42906.949502314812</v>
      </c>
      <c r="M202" t="str">
        <f>VLOOKUP(E202,自助退!B:K,9,FALSE)</f>
        <v>8</v>
      </c>
      <c r="N202" s="17">
        <f>VLOOKUP(E202,自助退!B:U,20,FALSE)</f>
        <v>42896.497025462966</v>
      </c>
      <c r="O202" t="str">
        <f>VLOOKUP(E202,自助退!B:S,18,FALSE)</f>
        <v>B</v>
      </c>
      <c r="P202" t="str">
        <f>VLOOKUP(E202,自助退!B:T,19,FALSE)</f>
        <v>20170612</v>
      </c>
    </row>
    <row r="203" spans="1:16" ht="14.25" hidden="1">
      <c r="A203" s="53">
        <v>42906.949895833335</v>
      </c>
      <c r="B203" t="s">
        <v>1056</v>
      </c>
      <c r="C203" t="s">
        <v>1057</v>
      </c>
      <c r="D203" s="15">
        <v>314080</v>
      </c>
      <c r="E203" s="15">
        <v>132973</v>
      </c>
      <c r="F203" t="s">
        <v>5014</v>
      </c>
      <c r="G203" s="15">
        <v>600</v>
      </c>
      <c r="H203" t="s">
        <v>367</v>
      </c>
      <c r="I203" t="s">
        <v>478</v>
      </c>
      <c r="J203" t="s">
        <v>73</v>
      </c>
      <c r="L203" s="53">
        <v>42906.949895833335</v>
      </c>
      <c r="M203" t="str">
        <f>VLOOKUP(E203,自助退!B:K,9,FALSE)</f>
        <v>8</v>
      </c>
      <c r="N203" s="17">
        <f>VLOOKUP(E203,自助退!B:U,20,FALSE)</f>
        <v>42896.526307870372</v>
      </c>
      <c r="O203" t="str">
        <f>VLOOKUP(E203,自助退!B:S,18,FALSE)</f>
        <v>B</v>
      </c>
      <c r="P203" t="str">
        <f>VLOOKUP(E203,自助退!B:T,19,FALSE)</f>
        <v>20170612</v>
      </c>
    </row>
    <row r="204" spans="1:16" ht="14.25" hidden="1">
      <c r="A204" s="53">
        <v>42906.950532407405</v>
      </c>
      <c r="B204" t="s">
        <v>1058</v>
      </c>
      <c r="C204" t="s">
        <v>1059</v>
      </c>
      <c r="D204" s="15">
        <v>314084</v>
      </c>
      <c r="E204" s="15">
        <v>133088</v>
      </c>
      <c r="F204" t="s">
        <v>5015</v>
      </c>
      <c r="G204" s="15">
        <v>2000</v>
      </c>
      <c r="H204" t="s">
        <v>367</v>
      </c>
      <c r="I204" t="s">
        <v>539</v>
      </c>
      <c r="J204" t="s">
        <v>73</v>
      </c>
      <c r="L204" s="53">
        <v>42906.950532407405</v>
      </c>
      <c r="M204" t="str">
        <f>VLOOKUP(E204,自助退!B:K,9,FALSE)</f>
        <v>8</v>
      </c>
      <c r="N204" s="17">
        <f>VLOOKUP(E204,自助退!B:U,20,FALSE)</f>
        <v>42896.545844907407</v>
      </c>
      <c r="O204" t="str">
        <f>VLOOKUP(E204,自助退!B:S,18,FALSE)</f>
        <v>B</v>
      </c>
      <c r="P204" t="str">
        <f>VLOOKUP(E204,自助退!B:T,19,FALSE)</f>
        <v>20170612</v>
      </c>
    </row>
    <row r="205" spans="1:16" ht="14.25" hidden="1">
      <c r="A205" s="53">
        <v>42906.950844907406</v>
      </c>
      <c r="B205" t="s">
        <v>1060</v>
      </c>
      <c r="C205" t="s">
        <v>1061</v>
      </c>
      <c r="D205" s="15">
        <v>314088</v>
      </c>
      <c r="E205" s="15">
        <v>133230</v>
      </c>
      <c r="F205" t="s">
        <v>5016</v>
      </c>
      <c r="G205" s="15">
        <v>1556</v>
      </c>
      <c r="H205" t="s">
        <v>367</v>
      </c>
      <c r="I205" t="s">
        <v>504</v>
      </c>
      <c r="J205" t="s">
        <v>73</v>
      </c>
      <c r="L205" s="53">
        <v>42906.950844907406</v>
      </c>
      <c r="M205" t="str">
        <f>VLOOKUP(E205,自助退!B:K,9,FALSE)</f>
        <v>8</v>
      </c>
      <c r="N205" s="17">
        <f>VLOOKUP(E205,自助退!B:U,20,FALSE)</f>
        <v>42896.569745370369</v>
      </c>
      <c r="O205" t="str">
        <f>VLOOKUP(E205,自助退!B:S,18,FALSE)</f>
        <v>B</v>
      </c>
      <c r="P205" t="str">
        <f>VLOOKUP(E205,自助退!B:T,19,FALSE)</f>
        <v>20170612</v>
      </c>
    </row>
    <row r="206" spans="1:16" ht="14.25" hidden="1">
      <c r="A206" s="53">
        <v>42906.951192129629</v>
      </c>
      <c r="B206" t="s">
        <v>1068</v>
      </c>
      <c r="C206" t="s">
        <v>1069</v>
      </c>
      <c r="D206" s="15">
        <v>314089</v>
      </c>
      <c r="E206" s="15">
        <v>134010</v>
      </c>
      <c r="F206" t="s">
        <v>5017</v>
      </c>
      <c r="G206" s="15">
        <v>1000</v>
      </c>
      <c r="H206" t="s">
        <v>367</v>
      </c>
      <c r="I206" t="s">
        <v>738</v>
      </c>
      <c r="J206" t="s">
        <v>73</v>
      </c>
      <c r="L206" s="53">
        <v>42906.951192129629</v>
      </c>
      <c r="M206" t="str">
        <f>VLOOKUP(E206,自助退!B:K,9,FALSE)</f>
        <v>8</v>
      </c>
      <c r="N206" s="17">
        <f>VLOOKUP(E206,自助退!B:U,20,FALSE)</f>
        <v>42896.628599537034</v>
      </c>
      <c r="O206" t="str">
        <f>VLOOKUP(E206,自助退!B:S,18,FALSE)</f>
        <v>B</v>
      </c>
      <c r="P206" t="str">
        <f>VLOOKUP(E206,自助退!B:T,19,FALSE)</f>
        <v>20170612</v>
      </c>
    </row>
    <row r="207" spans="1:16" ht="14.25" hidden="1">
      <c r="A207" s="53">
        <v>42906.951458333337</v>
      </c>
      <c r="B207" t="s">
        <v>1068</v>
      </c>
      <c r="C207" t="s">
        <v>1069</v>
      </c>
      <c r="D207" s="15">
        <v>314090</v>
      </c>
      <c r="E207" s="15">
        <v>134020</v>
      </c>
      <c r="F207" t="s">
        <v>5017</v>
      </c>
      <c r="G207" s="15">
        <v>1000</v>
      </c>
      <c r="H207" t="s">
        <v>367</v>
      </c>
      <c r="I207" t="s">
        <v>738</v>
      </c>
      <c r="J207" t="s">
        <v>73</v>
      </c>
      <c r="L207" s="53">
        <v>42906.951458333337</v>
      </c>
      <c r="M207" t="str">
        <f>VLOOKUP(E207,自助退!B:K,9,FALSE)</f>
        <v>8</v>
      </c>
      <c r="N207" s="17">
        <f>VLOOKUP(E207,自助退!B:U,20,FALSE)</f>
        <v>42896.629074074073</v>
      </c>
      <c r="O207" t="str">
        <f>VLOOKUP(E207,自助退!B:S,18,FALSE)</f>
        <v>B</v>
      </c>
      <c r="P207" t="str">
        <f>VLOOKUP(E207,自助退!B:T,19,FALSE)</f>
        <v>20170612</v>
      </c>
    </row>
    <row r="208" spans="1:16" ht="14.25" hidden="1">
      <c r="A208" s="53">
        <v>42906.951909722222</v>
      </c>
      <c r="B208" t="s">
        <v>1070</v>
      </c>
      <c r="C208" t="s">
        <v>1071</v>
      </c>
      <c r="D208" s="15">
        <v>314091</v>
      </c>
      <c r="E208" s="15">
        <v>134063</v>
      </c>
      <c r="F208" t="s">
        <v>5017</v>
      </c>
      <c r="G208" s="15">
        <v>1000</v>
      </c>
      <c r="H208" t="s">
        <v>367</v>
      </c>
      <c r="I208" t="s">
        <v>738</v>
      </c>
      <c r="J208" t="s">
        <v>73</v>
      </c>
      <c r="L208" s="53">
        <v>42906.951909722222</v>
      </c>
      <c r="M208" t="str">
        <f>VLOOKUP(E208,自助退!B:K,9,FALSE)</f>
        <v>8</v>
      </c>
      <c r="N208" s="17">
        <f>VLOOKUP(E208,自助退!B:U,20,FALSE)</f>
        <v>42896.631006944444</v>
      </c>
      <c r="O208" t="str">
        <f>VLOOKUP(E208,自助退!B:S,18,FALSE)</f>
        <v>B</v>
      </c>
      <c r="P208" t="str">
        <f>VLOOKUP(E208,自助退!B:T,19,FALSE)</f>
        <v>20170612</v>
      </c>
    </row>
    <row r="209" spans="1:16" ht="14.25" hidden="1">
      <c r="A209" s="53">
        <v>42906.952164351853</v>
      </c>
      <c r="B209" t="s">
        <v>1070</v>
      </c>
      <c r="C209" t="s">
        <v>1071</v>
      </c>
      <c r="D209" s="15">
        <v>314092</v>
      </c>
      <c r="E209" s="15">
        <v>134070</v>
      </c>
      <c r="F209" t="s">
        <v>5017</v>
      </c>
      <c r="G209" s="15">
        <v>1000</v>
      </c>
      <c r="H209" t="s">
        <v>367</v>
      </c>
      <c r="I209" t="s">
        <v>738</v>
      </c>
      <c r="J209" t="s">
        <v>73</v>
      </c>
      <c r="L209" s="53">
        <v>42906.952164351853</v>
      </c>
      <c r="M209" t="str">
        <f>VLOOKUP(E209,自助退!B:K,9,FALSE)</f>
        <v>8</v>
      </c>
      <c r="N209" s="17">
        <f>VLOOKUP(E209,自助退!B:U,20,FALSE)</f>
        <v>42896.631273148145</v>
      </c>
      <c r="O209" t="str">
        <f>VLOOKUP(E209,自助退!B:S,18,FALSE)</f>
        <v>B</v>
      </c>
      <c r="P209" t="str">
        <f>VLOOKUP(E209,自助退!B:T,19,FALSE)</f>
        <v>20170612</v>
      </c>
    </row>
    <row r="210" spans="1:16" ht="14.25" hidden="1">
      <c r="A210" s="53">
        <v>42906.953148148146</v>
      </c>
      <c r="B210" t="s">
        <v>1081</v>
      </c>
      <c r="C210" t="s">
        <v>1082</v>
      </c>
      <c r="D210" s="15">
        <v>314094</v>
      </c>
      <c r="E210" s="15">
        <v>135117</v>
      </c>
      <c r="F210" t="s">
        <v>5018</v>
      </c>
      <c r="G210" s="15">
        <v>1000</v>
      </c>
      <c r="H210" t="s">
        <v>367</v>
      </c>
      <c r="I210" t="s">
        <v>424</v>
      </c>
      <c r="J210" t="s">
        <v>73</v>
      </c>
      <c r="L210" s="53">
        <v>42906.953148148146</v>
      </c>
      <c r="M210" t="str">
        <f>VLOOKUP(E210,自助退!B:K,9,FALSE)</f>
        <v>8</v>
      </c>
      <c r="N210" s="17">
        <f>VLOOKUP(E210,自助退!B:U,20,FALSE)</f>
        <v>42896.692013888889</v>
      </c>
      <c r="O210" t="str">
        <f>VLOOKUP(E210,自助退!B:S,18,FALSE)</f>
        <v>B</v>
      </c>
      <c r="P210" t="str">
        <f>VLOOKUP(E210,自助退!B:T,19,FALSE)</f>
        <v>20170612</v>
      </c>
    </row>
    <row r="211" spans="1:16" ht="14.25" hidden="1">
      <c r="A211" s="53">
        <v>42906.953518518516</v>
      </c>
      <c r="B211" t="s">
        <v>1081</v>
      </c>
      <c r="C211" t="s">
        <v>1082</v>
      </c>
      <c r="D211" s="15">
        <v>314096</v>
      </c>
      <c r="E211" s="15">
        <v>135127</v>
      </c>
      <c r="F211" t="s">
        <v>5018</v>
      </c>
      <c r="G211" s="15">
        <v>200</v>
      </c>
      <c r="H211" t="s">
        <v>367</v>
      </c>
      <c r="I211" t="s">
        <v>424</v>
      </c>
      <c r="J211" t="s">
        <v>73</v>
      </c>
      <c r="L211" s="53">
        <v>42906.953518518516</v>
      </c>
      <c r="M211" t="str">
        <f>VLOOKUP(E211,自助退!B:K,9,FALSE)</f>
        <v>8</v>
      </c>
      <c r="N211" s="17">
        <f>VLOOKUP(E211,自助退!B:U,20,FALSE)</f>
        <v>42896.692303240743</v>
      </c>
      <c r="O211" t="str">
        <f>VLOOKUP(E211,自助退!B:S,18,FALSE)</f>
        <v>B</v>
      </c>
      <c r="P211" t="str">
        <f>VLOOKUP(E211,自助退!B:T,19,FALSE)</f>
        <v>20170612</v>
      </c>
    </row>
    <row r="212" spans="1:16" ht="14.25" hidden="1">
      <c r="A212" s="53">
        <v>42906.954189814816</v>
      </c>
      <c r="B212" t="s">
        <v>1116</v>
      </c>
      <c r="C212" t="s">
        <v>1117</v>
      </c>
      <c r="D212" s="15">
        <v>314098</v>
      </c>
      <c r="E212" s="15">
        <v>139428</v>
      </c>
      <c r="F212" t="s">
        <v>5019</v>
      </c>
      <c r="G212" s="15">
        <v>939</v>
      </c>
      <c r="H212" t="s">
        <v>367</v>
      </c>
      <c r="I212" t="s">
        <v>478</v>
      </c>
      <c r="J212" t="s">
        <v>73</v>
      </c>
      <c r="L212" s="53">
        <v>42906.954189814816</v>
      </c>
      <c r="M212" t="str">
        <f>VLOOKUP(E212,自助退!B:K,9,FALSE)</f>
        <v>8</v>
      </c>
      <c r="N212" s="17">
        <f>VLOOKUP(E212,自助退!B:U,20,FALSE)</f>
        <v>42898.037569444445</v>
      </c>
      <c r="O212" t="str">
        <f>VLOOKUP(E212,自助退!B:S,18,FALSE)</f>
        <v>B</v>
      </c>
      <c r="P212" t="str">
        <f>VLOOKUP(E212,自助退!B:T,19,FALSE)</f>
        <v>20170612</v>
      </c>
    </row>
    <row r="213" spans="1:16" ht="14.25" hidden="1">
      <c r="A213" s="53">
        <v>42906.954421296294</v>
      </c>
      <c r="B213" t="s">
        <v>328</v>
      </c>
      <c r="C213" t="s">
        <v>329</v>
      </c>
      <c r="D213" s="15">
        <v>314099</v>
      </c>
      <c r="E213" s="15">
        <v>150186</v>
      </c>
      <c r="F213" t="s">
        <v>379</v>
      </c>
      <c r="G213" s="15">
        <v>463</v>
      </c>
      <c r="H213" t="s">
        <v>367</v>
      </c>
      <c r="I213" t="s">
        <v>279</v>
      </c>
      <c r="J213" t="s">
        <v>73</v>
      </c>
      <c r="L213" s="53">
        <v>42906.954421296294</v>
      </c>
      <c r="M213" t="str">
        <f>VLOOKUP(E213,自助退!B:K,9,FALSE)</f>
        <v>8</v>
      </c>
      <c r="N213" s="17">
        <f>VLOOKUP(E213,自助退!B:U,20,FALSE)</f>
        <v>42898.434930555559</v>
      </c>
      <c r="O213" t="str">
        <f>VLOOKUP(E213,自助退!B:S,18,FALSE)</f>
        <v>B</v>
      </c>
      <c r="P213" t="str">
        <f>VLOOKUP(E213,自助退!B:T,19,FALSE)</f>
        <v>20170612</v>
      </c>
    </row>
    <row r="214" spans="1:16" ht="14.25" hidden="1">
      <c r="A214" s="53">
        <v>42906.954664351855</v>
      </c>
      <c r="B214" t="s">
        <v>1235</v>
      </c>
      <c r="C214" t="s">
        <v>1236</v>
      </c>
      <c r="D214" s="15">
        <v>314102</v>
      </c>
      <c r="E214" s="15">
        <v>157359</v>
      </c>
      <c r="F214" t="s">
        <v>5020</v>
      </c>
      <c r="G214" s="15">
        <v>500</v>
      </c>
      <c r="H214" t="s">
        <v>367</v>
      </c>
      <c r="I214" t="s">
        <v>458</v>
      </c>
      <c r="J214" t="s">
        <v>73</v>
      </c>
      <c r="L214" s="53">
        <v>42906.954664351855</v>
      </c>
      <c r="M214" t="str">
        <f>VLOOKUP(E214,自助退!B:K,9,FALSE)</f>
        <v>8</v>
      </c>
      <c r="N214" s="17">
        <f>VLOOKUP(E214,自助退!B:U,20,FALSE)</f>
        <v>42898.606516203705</v>
      </c>
      <c r="O214" t="str">
        <f>VLOOKUP(E214,自助退!B:S,18,FALSE)</f>
        <v>B</v>
      </c>
      <c r="P214" t="str">
        <f>VLOOKUP(E214,自助退!B:T,19,FALSE)</f>
        <v>20170612</v>
      </c>
    </row>
    <row r="215" spans="1:16" ht="14.25" hidden="1">
      <c r="A215" s="53">
        <v>42906.954907407409</v>
      </c>
      <c r="B215" t="s">
        <v>1248</v>
      </c>
      <c r="C215" t="s">
        <v>1249</v>
      </c>
      <c r="D215" s="15">
        <v>314104</v>
      </c>
      <c r="E215" s="15">
        <v>158375</v>
      </c>
      <c r="F215" t="s">
        <v>5021</v>
      </c>
      <c r="G215" s="15">
        <v>700</v>
      </c>
      <c r="H215" t="s">
        <v>367</v>
      </c>
      <c r="I215" t="s">
        <v>483</v>
      </c>
      <c r="J215" t="s">
        <v>73</v>
      </c>
      <c r="L215" s="53">
        <v>42906.954907407409</v>
      </c>
      <c r="M215" t="str">
        <f>VLOOKUP(E215,自助退!B:K,9,FALSE)</f>
        <v>8</v>
      </c>
      <c r="N215" s="17">
        <f>VLOOKUP(E215,自助退!B:U,20,FALSE)</f>
        <v>42898.62128472222</v>
      </c>
      <c r="O215" t="str">
        <f>VLOOKUP(E215,自助退!B:S,18,FALSE)</f>
        <v>B</v>
      </c>
      <c r="P215" t="str">
        <f>VLOOKUP(E215,自助退!B:T,19,FALSE)</f>
        <v>20170613</v>
      </c>
    </row>
    <row r="216" spans="1:16" ht="14.25" hidden="1">
      <c r="A216" s="53">
        <v>42906.955208333333</v>
      </c>
      <c r="B216" t="s">
        <v>1260</v>
      </c>
      <c r="C216" t="s">
        <v>1261</v>
      </c>
      <c r="D216" s="15">
        <v>314107</v>
      </c>
      <c r="E216" s="15">
        <v>159728</v>
      </c>
      <c r="F216" t="s">
        <v>5022</v>
      </c>
      <c r="G216" s="15">
        <v>67</v>
      </c>
      <c r="H216" t="s">
        <v>367</v>
      </c>
      <c r="I216" t="s">
        <v>462</v>
      </c>
      <c r="J216" t="s">
        <v>73</v>
      </c>
      <c r="L216" s="53">
        <v>42906.955208333333</v>
      </c>
      <c r="M216" t="str">
        <f>VLOOKUP(E216,自助退!B:K,9,FALSE)</f>
        <v>8</v>
      </c>
      <c r="N216" s="17">
        <f>VLOOKUP(E216,自助退!B:U,20,FALSE)</f>
        <v>42898.639918981484</v>
      </c>
      <c r="O216" t="str">
        <f>VLOOKUP(E216,自助退!B:S,18,FALSE)</f>
        <v>B</v>
      </c>
      <c r="P216" t="str">
        <f>VLOOKUP(E216,自助退!B:T,19,FALSE)</f>
        <v>20170612</v>
      </c>
    </row>
    <row r="217" spans="1:16" ht="14.25" hidden="1">
      <c r="A217" s="53">
        <v>42906.955451388887</v>
      </c>
      <c r="B217" t="s">
        <v>2751</v>
      </c>
      <c r="C217" t="s">
        <v>2752</v>
      </c>
      <c r="D217" s="15">
        <v>314108</v>
      </c>
      <c r="E217" s="15">
        <v>312282</v>
      </c>
      <c r="F217" t="s">
        <v>5023</v>
      </c>
      <c r="G217" s="15">
        <v>398</v>
      </c>
      <c r="H217" t="s">
        <v>367</v>
      </c>
      <c r="I217" t="s">
        <v>436</v>
      </c>
      <c r="J217" t="s">
        <v>73</v>
      </c>
      <c r="L217" s="53">
        <v>42906.955451388887</v>
      </c>
      <c r="M217" t="str">
        <f>VLOOKUP(E217,自助退!B:K,9,FALSE)</f>
        <v>9</v>
      </c>
      <c r="N217" s="17">
        <f>VLOOKUP(E217,自助退!B:U,20,FALSE)</f>
        <v>42906.701840277776</v>
      </c>
      <c r="O217" t="str">
        <f>VLOOKUP(E217,自助退!B:S,18,FALSE)</f>
        <v>B</v>
      </c>
      <c r="P217" t="str">
        <f>VLOOKUP(E217,自助退!B:T,19,FALSE)</f>
        <v>20170620</v>
      </c>
    </row>
    <row r="218" spans="1:16" ht="14.25" hidden="1">
      <c r="A218" s="53">
        <v>42906.956250000003</v>
      </c>
      <c r="B218" t="s">
        <v>330</v>
      </c>
      <c r="C218" t="s">
        <v>331</v>
      </c>
      <c r="D218" s="15">
        <v>314110</v>
      </c>
      <c r="E218" s="15">
        <v>162164</v>
      </c>
      <c r="F218" t="s">
        <v>380</v>
      </c>
      <c r="G218" s="15">
        <v>20</v>
      </c>
      <c r="H218" t="s">
        <v>367</v>
      </c>
      <c r="I218" t="s">
        <v>738</v>
      </c>
      <c r="J218" t="s">
        <v>73</v>
      </c>
      <c r="L218" s="53">
        <v>42906.956250000003</v>
      </c>
      <c r="M218" t="str">
        <f>VLOOKUP(E218,自助退!B:K,9,FALSE)</f>
        <v>8</v>
      </c>
      <c r="N218" s="17">
        <f>VLOOKUP(E218,自助退!B:U,20,FALSE)</f>
        <v>42898.679062499999</v>
      </c>
      <c r="O218" t="str">
        <f>VLOOKUP(E218,自助退!B:S,18,FALSE)</f>
        <v>B</v>
      </c>
      <c r="P218" t="str">
        <f>VLOOKUP(E218,自助退!B:T,19,FALSE)</f>
        <v>20170612</v>
      </c>
    </row>
    <row r="219" spans="1:16" ht="14.25" hidden="1">
      <c r="A219" s="53">
        <v>42906.956631944442</v>
      </c>
      <c r="B219" t="s">
        <v>1297</v>
      </c>
      <c r="C219" t="s">
        <v>1298</v>
      </c>
      <c r="D219" s="15">
        <v>314111</v>
      </c>
      <c r="E219" s="15">
        <v>162901</v>
      </c>
      <c r="F219" t="s">
        <v>5024</v>
      </c>
      <c r="G219" s="15">
        <v>200</v>
      </c>
      <c r="H219" t="s">
        <v>367</v>
      </c>
      <c r="I219" t="s">
        <v>429</v>
      </c>
      <c r="J219" t="s">
        <v>73</v>
      </c>
      <c r="L219" s="53">
        <v>42906.956631944442</v>
      </c>
      <c r="M219" t="str">
        <f>VLOOKUP(E219,自助退!B:K,9,FALSE)</f>
        <v>8</v>
      </c>
      <c r="N219" s="17">
        <f>VLOOKUP(E219,自助退!B:U,20,FALSE)</f>
        <v>42898.692696759259</v>
      </c>
      <c r="O219" t="str">
        <f>VLOOKUP(E219,自助退!B:S,18,FALSE)</f>
        <v>B</v>
      </c>
      <c r="P219" t="str">
        <f>VLOOKUP(E219,自助退!B:T,19,FALSE)</f>
        <v>20170612</v>
      </c>
    </row>
    <row r="220" spans="1:16" ht="14.25" hidden="1">
      <c r="A220" s="53">
        <v>42906.956886574073</v>
      </c>
      <c r="B220" t="s">
        <v>1297</v>
      </c>
      <c r="C220" t="s">
        <v>1298</v>
      </c>
      <c r="D220" s="15">
        <v>314112</v>
      </c>
      <c r="E220" s="15">
        <v>162911</v>
      </c>
      <c r="F220" t="s">
        <v>5024</v>
      </c>
      <c r="G220" s="15">
        <v>1608</v>
      </c>
      <c r="H220" t="s">
        <v>367</v>
      </c>
      <c r="I220" t="s">
        <v>429</v>
      </c>
      <c r="J220" t="s">
        <v>73</v>
      </c>
      <c r="L220" s="53">
        <v>42906.956886574073</v>
      </c>
      <c r="M220" t="str">
        <f>VLOOKUP(E220,自助退!B:K,9,FALSE)</f>
        <v>8</v>
      </c>
      <c r="N220" s="17">
        <f>VLOOKUP(E220,自助退!B:U,20,FALSE)</f>
        <v>42898.692916666667</v>
      </c>
      <c r="O220" t="str">
        <f>VLOOKUP(E220,自助退!B:S,18,FALSE)</f>
        <v>B</v>
      </c>
      <c r="P220" t="str">
        <f>VLOOKUP(E220,自助退!B:T,19,FALSE)</f>
        <v>20170612</v>
      </c>
    </row>
    <row r="221" spans="1:16" ht="14.25" hidden="1">
      <c r="A221" s="53">
        <v>42906.957141203704</v>
      </c>
      <c r="B221" t="s">
        <v>1299</v>
      </c>
      <c r="C221" t="s">
        <v>1300</v>
      </c>
      <c r="D221" s="15">
        <v>314113</v>
      </c>
      <c r="E221" s="15">
        <v>162949</v>
      </c>
      <c r="F221" t="s">
        <v>5024</v>
      </c>
      <c r="G221" s="15">
        <v>200</v>
      </c>
      <c r="H221" t="s">
        <v>367</v>
      </c>
      <c r="I221" t="s">
        <v>429</v>
      </c>
      <c r="J221" t="s">
        <v>73</v>
      </c>
      <c r="L221" s="53">
        <v>42906.957141203704</v>
      </c>
      <c r="M221" t="str">
        <f>VLOOKUP(E221,自助退!B:K,9,FALSE)</f>
        <v>8</v>
      </c>
      <c r="N221" s="17">
        <f>VLOOKUP(E221,自助退!B:U,20,FALSE)</f>
        <v>42898.693807870368</v>
      </c>
      <c r="O221" t="str">
        <f>VLOOKUP(E221,自助退!B:S,18,FALSE)</f>
        <v>B</v>
      </c>
      <c r="P221" t="str">
        <f>VLOOKUP(E221,自助退!B:T,19,FALSE)</f>
        <v>20170612</v>
      </c>
    </row>
    <row r="222" spans="1:16" ht="14.25" hidden="1">
      <c r="A222" s="53">
        <v>42906.957407407404</v>
      </c>
      <c r="B222" t="s">
        <v>1299</v>
      </c>
      <c r="C222" t="s">
        <v>1300</v>
      </c>
      <c r="D222" s="15">
        <v>314115</v>
      </c>
      <c r="E222" s="15">
        <v>162970</v>
      </c>
      <c r="F222" t="s">
        <v>5024</v>
      </c>
      <c r="G222" s="15">
        <v>1034</v>
      </c>
      <c r="H222" t="s">
        <v>367</v>
      </c>
      <c r="I222" t="s">
        <v>429</v>
      </c>
      <c r="J222" t="s">
        <v>73</v>
      </c>
      <c r="L222" s="53">
        <v>42906.957407407404</v>
      </c>
      <c r="M222" t="str">
        <f>VLOOKUP(E222,自助退!B:K,9,FALSE)</f>
        <v>8</v>
      </c>
      <c r="N222" s="17">
        <f>VLOOKUP(E222,自助退!B:U,20,FALSE)</f>
        <v>42898.694039351853</v>
      </c>
      <c r="O222" t="str">
        <f>VLOOKUP(E222,自助退!B:S,18,FALSE)</f>
        <v>B</v>
      </c>
      <c r="P222" t="str">
        <f>VLOOKUP(E222,自助退!B:T,19,FALSE)</f>
        <v>20170612</v>
      </c>
    </row>
    <row r="223" spans="1:16" ht="14.25" hidden="1">
      <c r="A223" s="53">
        <v>42906.957696759258</v>
      </c>
      <c r="B223" t="s">
        <v>1304</v>
      </c>
      <c r="C223" t="s">
        <v>1305</v>
      </c>
      <c r="D223" s="15">
        <v>314117</v>
      </c>
      <c r="E223" s="15">
        <v>163373</v>
      </c>
      <c r="F223" t="s">
        <v>5025</v>
      </c>
      <c r="G223" s="15">
        <v>196</v>
      </c>
      <c r="H223" t="s">
        <v>367</v>
      </c>
      <c r="I223" t="s">
        <v>299</v>
      </c>
      <c r="J223" t="s">
        <v>73</v>
      </c>
      <c r="L223" s="53">
        <v>42906.957696759258</v>
      </c>
      <c r="M223" t="str">
        <f>VLOOKUP(E223,自助退!B:K,9,FALSE)</f>
        <v>8</v>
      </c>
      <c r="N223" s="17">
        <f>VLOOKUP(E223,自助退!B:U,20,FALSE)</f>
        <v>42898.702800925923</v>
      </c>
      <c r="O223" t="str">
        <f>VLOOKUP(E223,自助退!B:S,18,FALSE)</f>
        <v>B</v>
      </c>
      <c r="P223" t="str">
        <f>VLOOKUP(E223,自助退!B:T,19,FALSE)</f>
        <v>20170612</v>
      </c>
    </row>
    <row r="224" spans="1:16" ht="14.25" hidden="1">
      <c r="A224" s="53">
        <v>42906.957939814813</v>
      </c>
      <c r="B224" t="s">
        <v>195</v>
      </c>
      <c r="C224" t="s">
        <v>196</v>
      </c>
      <c r="D224" s="15">
        <v>314118</v>
      </c>
      <c r="E224" s="15">
        <v>164101</v>
      </c>
      <c r="F224" t="s">
        <v>255</v>
      </c>
      <c r="G224" s="15">
        <v>800</v>
      </c>
      <c r="H224" t="s">
        <v>367</v>
      </c>
      <c r="I224" t="s">
        <v>490</v>
      </c>
      <c r="J224" t="s">
        <v>73</v>
      </c>
      <c r="L224" s="53">
        <v>42906.957939814813</v>
      </c>
      <c r="M224" t="str">
        <f>VLOOKUP(E224,自助退!B:K,9,FALSE)</f>
        <v>8</v>
      </c>
      <c r="N224" s="17">
        <f>VLOOKUP(E224,自助退!B:U,20,FALSE)</f>
        <v>42898.723402777781</v>
      </c>
      <c r="O224" t="str">
        <f>VLOOKUP(E224,自助退!B:S,18,FALSE)</f>
        <v>B</v>
      </c>
      <c r="P224" t="str">
        <f>VLOOKUP(E224,自助退!B:T,19,FALSE)</f>
        <v>20170613</v>
      </c>
    </row>
    <row r="225" spans="1:16" ht="14.25" hidden="1">
      <c r="A225" s="53">
        <v>42906.958344907405</v>
      </c>
      <c r="B225" t="s">
        <v>1339</v>
      </c>
      <c r="C225" t="s">
        <v>1340</v>
      </c>
      <c r="D225" s="15">
        <v>314122</v>
      </c>
      <c r="E225" s="15">
        <v>165127</v>
      </c>
      <c r="F225" t="s">
        <v>5026</v>
      </c>
      <c r="G225" s="15">
        <v>212</v>
      </c>
      <c r="H225" t="s">
        <v>367</v>
      </c>
      <c r="I225" t="s">
        <v>483</v>
      </c>
      <c r="J225" t="s">
        <v>73</v>
      </c>
      <c r="L225" s="53">
        <v>42906.958344907405</v>
      </c>
      <c r="M225" t="str">
        <f>VLOOKUP(E225,自助退!B:K,9,FALSE)</f>
        <v>8</v>
      </c>
      <c r="N225" s="17">
        <f>VLOOKUP(E225,自助退!B:U,20,FALSE)</f>
        <v>42898.880787037036</v>
      </c>
      <c r="O225" t="str">
        <f>VLOOKUP(E225,自助退!B:S,18,FALSE)</f>
        <v>B</v>
      </c>
      <c r="P225" t="str">
        <f>VLOOKUP(E225,自助退!B:T,19,FALSE)</f>
        <v>20170613</v>
      </c>
    </row>
    <row r="226" spans="1:16" ht="14.25" hidden="1">
      <c r="A226" s="53">
        <v>42906.958587962959</v>
      </c>
      <c r="B226" t="s">
        <v>1351</v>
      </c>
      <c r="C226" t="s">
        <v>1352</v>
      </c>
      <c r="D226" s="15">
        <v>314124</v>
      </c>
      <c r="E226" s="15">
        <v>168300</v>
      </c>
      <c r="F226" t="s">
        <v>5027</v>
      </c>
      <c r="G226" s="15">
        <v>734</v>
      </c>
      <c r="H226" t="s">
        <v>367</v>
      </c>
      <c r="I226" t="s">
        <v>45</v>
      </c>
      <c r="J226" t="s">
        <v>73</v>
      </c>
      <c r="L226" s="53">
        <v>42906.958587962959</v>
      </c>
      <c r="M226" t="str">
        <f>VLOOKUP(E226,自助退!B:K,9,FALSE)</f>
        <v>8</v>
      </c>
      <c r="N226" s="17">
        <f>VLOOKUP(E226,自助退!B:U,20,FALSE)</f>
        <v>42899.362314814818</v>
      </c>
      <c r="O226" t="str">
        <f>VLOOKUP(E226,自助退!B:S,18,FALSE)</f>
        <v>B</v>
      </c>
      <c r="P226" t="str">
        <f>VLOOKUP(E226,自助退!B:T,19,FALSE)</f>
        <v>20170613</v>
      </c>
    </row>
    <row r="227" spans="1:16" ht="14.25" hidden="1">
      <c r="A227" s="53">
        <v>42906.958819444444</v>
      </c>
      <c r="B227" t="s">
        <v>1357</v>
      </c>
      <c r="C227" t="s">
        <v>1358</v>
      </c>
      <c r="D227" s="15">
        <v>314125</v>
      </c>
      <c r="E227" s="15">
        <v>172429</v>
      </c>
      <c r="F227" t="s">
        <v>5028</v>
      </c>
      <c r="G227" s="15">
        <v>332</v>
      </c>
      <c r="H227" t="s">
        <v>367</v>
      </c>
      <c r="I227" t="s">
        <v>462</v>
      </c>
      <c r="J227" t="s">
        <v>73</v>
      </c>
      <c r="L227" s="53">
        <v>42906.958819444444</v>
      </c>
      <c r="M227" t="str">
        <f>VLOOKUP(E227,自助退!B:K,9,FALSE)</f>
        <v>8</v>
      </c>
      <c r="N227" s="17">
        <f>VLOOKUP(E227,自助退!B:U,20,FALSE)</f>
        <v>42899.406863425924</v>
      </c>
      <c r="O227" t="str">
        <f>VLOOKUP(E227,自助退!B:S,18,FALSE)</f>
        <v>B</v>
      </c>
      <c r="P227" t="str">
        <f>VLOOKUP(E227,自助退!B:T,19,FALSE)</f>
        <v>20170614</v>
      </c>
    </row>
    <row r="228" spans="1:16" ht="14.25" hidden="1">
      <c r="A228" s="53">
        <v>42906.959039351852</v>
      </c>
      <c r="B228" t="s">
        <v>1391</v>
      </c>
      <c r="C228" t="s">
        <v>204</v>
      </c>
      <c r="D228" s="15">
        <v>314127</v>
      </c>
      <c r="E228" s="15">
        <v>176828</v>
      </c>
      <c r="F228" t="s">
        <v>5029</v>
      </c>
      <c r="G228" s="15">
        <v>15</v>
      </c>
      <c r="H228" t="s">
        <v>367</v>
      </c>
      <c r="I228" t="s">
        <v>462</v>
      </c>
      <c r="J228" t="s">
        <v>73</v>
      </c>
      <c r="L228" s="53">
        <v>42906.959039351852</v>
      </c>
      <c r="M228" t="str">
        <f>VLOOKUP(E228,自助退!B:K,9,FALSE)</f>
        <v>8</v>
      </c>
      <c r="N228" s="17">
        <f>VLOOKUP(E228,自助退!B:U,20,FALSE)</f>
        <v>42899.458715277775</v>
      </c>
      <c r="O228" t="str">
        <f>VLOOKUP(E228,自助退!B:S,18,FALSE)</f>
        <v>B</v>
      </c>
      <c r="P228" t="str">
        <f>VLOOKUP(E228,自助退!B:T,19,FALSE)</f>
        <v>20170613</v>
      </c>
    </row>
    <row r="229" spans="1:16" ht="14.25" hidden="1">
      <c r="A229" s="53">
        <v>42906.959305555552</v>
      </c>
      <c r="B229" t="s">
        <v>1415</v>
      </c>
      <c r="C229" t="s">
        <v>1416</v>
      </c>
      <c r="D229" s="15">
        <v>314128</v>
      </c>
      <c r="E229" s="15">
        <v>179696</v>
      </c>
      <c r="F229" t="s">
        <v>5030</v>
      </c>
      <c r="G229" s="15">
        <v>500</v>
      </c>
      <c r="H229" t="s">
        <v>367</v>
      </c>
      <c r="I229" t="s">
        <v>455</v>
      </c>
      <c r="J229" t="s">
        <v>73</v>
      </c>
      <c r="L229" s="53">
        <v>42906.959305555552</v>
      </c>
      <c r="M229" t="str">
        <f>VLOOKUP(E229,自助退!B:K,9,FALSE)</f>
        <v>8</v>
      </c>
      <c r="N229" s="17">
        <f>VLOOKUP(E229,自助退!B:U,20,FALSE)</f>
        <v>42899.558379629627</v>
      </c>
      <c r="O229" t="str">
        <f>VLOOKUP(E229,自助退!B:S,18,FALSE)</f>
        <v>B</v>
      </c>
      <c r="P229" t="str">
        <f>VLOOKUP(E229,自助退!B:T,19,FALSE)</f>
        <v>20170613</v>
      </c>
    </row>
    <row r="230" spans="1:16" ht="14.25" hidden="1">
      <c r="A230" s="53">
        <v>42906.959513888891</v>
      </c>
      <c r="B230" t="s">
        <v>1469</v>
      </c>
      <c r="C230" t="s">
        <v>1470</v>
      </c>
      <c r="D230" s="15">
        <v>314129</v>
      </c>
      <c r="E230" s="15">
        <v>185126</v>
      </c>
      <c r="F230" t="s">
        <v>5031</v>
      </c>
      <c r="G230" s="15">
        <v>10</v>
      </c>
      <c r="H230" t="s">
        <v>367</v>
      </c>
      <c r="I230" t="s">
        <v>424</v>
      </c>
      <c r="J230" t="s">
        <v>73</v>
      </c>
      <c r="L230" s="53">
        <v>42906.959513888891</v>
      </c>
      <c r="M230" t="str">
        <f>VLOOKUP(E230,自助退!B:K,9,FALSE)</f>
        <v>8</v>
      </c>
      <c r="N230" s="17">
        <f>VLOOKUP(E230,自助退!B:U,20,FALSE)</f>
        <v>42899.675358796296</v>
      </c>
      <c r="O230" t="str">
        <f>VLOOKUP(E230,自助退!B:S,18,FALSE)</f>
        <v>B</v>
      </c>
      <c r="P230" t="str">
        <f>VLOOKUP(E230,自助退!B:T,19,FALSE)</f>
        <v>20170613</v>
      </c>
    </row>
    <row r="231" spans="1:16" ht="14.25" hidden="1">
      <c r="A231" s="53">
        <v>42906.959849537037</v>
      </c>
      <c r="B231" t="s">
        <v>1020</v>
      </c>
      <c r="C231" t="s">
        <v>1021</v>
      </c>
      <c r="D231" s="15">
        <v>314130</v>
      </c>
      <c r="E231" s="15">
        <v>187809</v>
      </c>
      <c r="F231" t="s">
        <v>5010</v>
      </c>
      <c r="G231" s="15">
        <v>1</v>
      </c>
      <c r="H231" t="s">
        <v>367</v>
      </c>
      <c r="I231" t="s">
        <v>653</v>
      </c>
      <c r="J231" t="s">
        <v>73</v>
      </c>
      <c r="L231" s="53">
        <v>42906.959849537037</v>
      </c>
      <c r="M231" t="str">
        <f>VLOOKUP(E231,自助退!B:K,9,FALSE)</f>
        <v>8</v>
      </c>
      <c r="N231" s="17">
        <f>VLOOKUP(E231,自助退!B:U,20,FALSE)</f>
        <v>42899.851006944446</v>
      </c>
      <c r="O231" t="str">
        <f>VLOOKUP(E231,自助退!B:S,18,FALSE)</f>
        <v>B</v>
      </c>
      <c r="P231" t="str">
        <f>VLOOKUP(E231,自助退!B:T,19,FALSE)</f>
        <v>20170614</v>
      </c>
    </row>
    <row r="232" spans="1:16" ht="14.25" hidden="1">
      <c r="A232" s="53">
        <v>42906.960104166668</v>
      </c>
      <c r="B232" t="s">
        <v>1724</v>
      </c>
      <c r="C232" t="s">
        <v>220</v>
      </c>
      <c r="D232" s="15">
        <v>314131</v>
      </c>
      <c r="E232" s="15">
        <v>208893</v>
      </c>
      <c r="F232" t="s">
        <v>5032</v>
      </c>
      <c r="G232" s="15">
        <v>164</v>
      </c>
      <c r="H232" t="s">
        <v>367</v>
      </c>
      <c r="I232" t="s">
        <v>458</v>
      </c>
      <c r="J232" t="s">
        <v>73</v>
      </c>
      <c r="L232" s="53">
        <v>42906.960104166668</v>
      </c>
      <c r="M232" t="str">
        <f>VLOOKUP(E232,自助退!B:K,9,FALSE)</f>
        <v>8</v>
      </c>
      <c r="N232" s="17">
        <f>VLOOKUP(E232,自助退!B:U,20,FALSE)</f>
        <v>42900.745810185188</v>
      </c>
      <c r="O232" t="str">
        <f>VLOOKUP(E232,自助退!B:S,18,FALSE)</f>
        <v>B</v>
      </c>
      <c r="P232" t="str">
        <f>VLOOKUP(E232,自助退!B:T,19,FALSE)</f>
        <v>20170615</v>
      </c>
    </row>
    <row r="233" spans="1:16" ht="14.25" hidden="1">
      <c r="A233" s="53">
        <v>42906.960335648146</v>
      </c>
      <c r="B233" t="s">
        <v>1732</v>
      </c>
      <c r="C233" t="s">
        <v>1733</v>
      </c>
      <c r="D233" s="15">
        <v>314132</v>
      </c>
      <c r="E233" s="15">
        <v>208986</v>
      </c>
      <c r="F233" t="s">
        <v>5033</v>
      </c>
      <c r="G233" s="15">
        <v>25</v>
      </c>
      <c r="H233" t="s">
        <v>367</v>
      </c>
      <c r="I233" t="s">
        <v>478</v>
      </c>
      <c r="J233" t="s">
        <v>73</v>
      </c>
      <c r="L233" s="53">
        <v>42906.960335648146</v>
      </c>
      <c r="M233" t="str">
        <f>VLOOKUP(E233,自助退!B:K,9,FALSE)</f>
        <v>8</v>
      </c>
      <c r="N233" s="17">
        <f>VLOOKUP(E233,自助退!B:U,20,FALSE)</f>
        <v>42900.756886574076</v>
      </c>
      <c r="O233" t="str">
        <f>VLOOKUP(E233,自助退!B:S,18,FALSE)</f>
        <v>B</v>
      </c>
      <c r="P233" t="str">
        <f>VLOOKUP(E233,自助退!B:T,19,FALSE)</f>
        <v>20170615</v>
      </c>
    </row>
    <row r="234" spans="1:16" ht="14.25" hidden="1">
      <c r="A234" s="53">
        <v>42906.96056712963</v>
      </c>
      <c r="B234" t="s">
        <v>1745</v>
      </c>
      <c r="C234" t="s">
        <v>336</v>
      </c>
      <c r="D234" s="15">
        <v>314133</v>
      </c>
      <c r="E234" s="15">
        <v>209598</v>
      </c>
      <c r="F234" t="s">
        <v>4977</v>
      </c>
      <c r="G234" s="15">
        <v>398</v>
      </c>
      <c r="H234" t="s">
        <v>367</v>
      </c>
      <c r="I234" t="s">
        <v>576</v>
      </c>
      <c r="J234" t="s">
        <v>73</v>
      </c>
      <c r="L234" s="53">
        <v>42906.96056712963</v>
      </c>
      <c r="M234" t="str">
        <f>VLOOKUP(E234,自助退!B:K,9,FALSE)</f>
        <v>8</v>
      </c>
      <c r="N234" s="17">
        <f>VLOOKUP(E234,自助退!B:U,20,FALSE)</f>
        <v>42901.005185185182</v>
      </c>
      <c r="O234" t="str">
        <f>VLOOKUP(E234,自助退!B:S,18,FALSE)</f>
        <v>B</v>
      </c>
      <c r="P234" t="str">
        <f>VLOOKUP(E234,自助退!B:T,19,FALSE)</f>
        <v>20170615</v>
      </c>
    </row>
    <row r="235" spans="1:16" ht="14.25" hidden="1">
      <c r="A235" s="53">
        <v>42906.9608912037</v>
      </c>
      <c r="B235" t="s">
        <v>1893</v>
      </c>
      <c r="C235" t="s">
        <v>1894</v>
      </c>
      <c r="D235" s="15">
        <v>314134</v>
      </c>
      <c r="E235" s="15">
        <v>226600</v>
      </c>
      <c r="F235" t="s">
        <v>5034</v>
      </c>
      <c r="G235" s="15">
        <v>217</v>
      </c>
      <c r="H235" t="s">
        <v>367</v>
      </c>
      <c r="I235" t="s">
        <v>483</v>
      </c>
      <c r="J235" t="s">
        <v>73</v>
      </c>
      <c r="L235" s="53">
        <v>42906.9608912037</v>
      </c>
      <c r="M235" t="str">
        <f>VLOOKUP(E235,自助退!B:K,9,FALSE)</f>
        <v>8</v>
      </c>
      <c r="N235" s="17">
        <f>VLOOKUP(E235,自助退!B:U,20,FALSE)</f>
        <v>42901.652268518519</v>
      </c>
      <c r="O235" t="str">
        <f>VLOOKUP(E235,自助退!B:S,18,FALSE)</f>
        <v>B</v>
      </c>
      <c r="P235" t="str">
        <f>VLOOKUP(E235,自助退!B:T,19,FALSE)</f>
        <v>20170616</v>
      </c>
    </row>
    <row r="236" spans="1:16" ht="14.25" hidden="1">
      <c r="A236" s="53">
        <v>42906.961435185185</v>
      </c>
      <c r="B236" t="s">
        <v>1939</v>
      </c>
      <c r="C236" t="s">
        <v>1940</v>
      </c>
      <c r="D236" s="15">
        <v>314138</v>
      </c>
      <c r="E236" s="15">
        <v>228627</v>
      </c>
      <c r="F236" t="s">
        <v>5035</v>
      </c>
      <c r="G236" s="15">
        <v>402</v>
      </c>
      <c r="H236" t="s">
        <v>367</v>
      </c>
      <c r="I236" t="s">
        <v>429</v>
      </c>
      <c r="J236" t="s">
        <v>73</v>
      </c>
      <c r="L236" s="53">
        <v>42906.961435185185</v>
      </c>
      <c r="M236" t="str">
        <f>VLOOKUP(E236,自助退!B:K,9,FALSE)</f>
        <v>8</v>
      </c>
      <c r="N236" s="17">
        <f>VLOOKUP(E236,自助退!B:U,20,FALSE)</f>
        <v>42901.691307870373</v>
      </c>
      <c r="O236" t="str">
        <f>VLOOKUP(E236,自助退!B:S,18,FALSE)</f>
        <v>B</v>
      </c>
      <c r="P236" t="str">
        <f>VLOOKUP(E236,自助退!B:T,19,FALSE)</f>
        <v>20170616</v>
      </c>
    </row>
    <row r="237" spans="1:16" ht="14.25" hidden="1">
      <c r="A237" s="53">
        <v>42906.961655092593</v>
      </c>
      <c r="B237" t="s">
        <v>1980</v>
      </c>
      <c r="C237" t="s">
        <v>1981</v>
      </c>
      <c r="D237" s="15">
        <v>314141</v>
      </c>
      <c r="E237" s="15">
        <v>230687</v>
      </c>
      <c r="F237" t="s">
        <v>5036</v>
      </c>
      <c r="G237" s="15">
        <v>93</v>
      </c>
      <c r="H237" t="s">
        <v>367</v>
      </c>
      <c r="I237" t="s">
        <v>508</v>
      </c>
      <c r="J237" t="s">
        <v>73</v>
      </c>
      <c r="L237" s="53">
        <v>42906.961655092593</v>
      </c>
      <c r="M237" t="str">
        <f>VLOOKUP(E237,自助退!B:K,9,FALSE)</f>
        <v>8</v>
      </c>
      <c r="N237" s="17">
        <f>VLOOKUP(E237,自助退!B:U,20,FALSE)</f>
        <v>42901.886319444442</v>
      </c>
      <c r="O237" t="str">
        <f>VLOOKUP(E237,自助退!B:S,18,FALSE)</f>
        <v>B</v>
      </c>
      <c r="P237" t="str">
        <f>VLOOKUP(E237,自助退!B:T,19,FALSE)</f>
        <v>20170616</v>
      </c>
    </row>
    <row r="238" spans="1:16" ht="14.25" hidden="1">
      <c r="A238" s="53">
        <v>42906.972951388889</v>
      </c>
      <c r="B238" t="s">
        <v>2765</v>
      </c>
      <c r="C238" t="s">
        <v>2766</v>
      </c>
      <c r="D238" s="15">
        <v>314161</v>
      </c>
      <c r="E238" s="15">
        <v>312908</v>
      </c>
      <c r="F238" t="s">
        <v>5037</v>
      </c>
      <c r="G238" s="15">
        <v>17</v>
      </c>
      <c r="H238" t="s">
        <v>367</v>
      </c>
      <c r="I238" t="s">
        <v>738</v>
      </c>
      <c r="J238" t="s">
        <v>73</v>
      </c>
      <c r="L238" s="53">
        <v>42906.972951388889</v>
      </c>
      <c r="M238" t="str">
        <f>VLOOKUP(E238,自助退!B:K,9,FALSE)</f>
        <v>9</v>
      </c>
      <c r="N238" s="17">
        <f>VLOOKUP(E238,自助退!B:U,20,FALSE)</f>
        <v>42906.718819444446</v>
      </c>
      <c r="O238" t="str">
        <f>VLOOKUP(E238,自助退!B:S,18,FALSE)</f>
        <v>B</v>
      </c>
      <c r="P238" t="str">
        <f>VLOOKUP(E238,自助退!B:T,19,FALSE)</f>
        <v>20170620</v>
      </c>
    </row>
    <row r="239" spans="1:16" ht="14.25" hidden="1">
      <c r="A239" s="53">
        <v>42907.608252314814</v>
      </c>
      <c r="B239" t="s">
        <v>2823</v>
      </c>
      <c r="C239" t="s">
        <v>2824</v>
      </c>
      <c r="D239" s="15">
        <v>329171</v>
      </c>
      <c r="E239" s="15">
        <v>316566</v>
      </c>
      <c r="F239" t="s">
        <v>5038</v>
      </c>
      <c r="G239" s="15">
        <v>84</v>
      </c>
      <c r="H239" t="s">
        <v>367</v>
      </c>
      <c r="I239" t="s">
        <v>582</v>
      </c>
      <c r="J239" t="s">
        <v>73</v>
      </c>
      <c r="L239" s="53">
        <v>42907.608252314814</v>
      </c>
      <c r="M239" t="str">
        <f>VLOOKUP(E239,自助退!B:K,9,FALSE)</f>
        <v>9</v>
      </c>
      <c r="N239" s="17">
        <f>VLOOKUP(E239,自助退!B:U,20,FALSE)</f>
        <v>42907.356365740743</v>
      </c>
      <c r="O239" t="str">
        <f>VLOOKUP(E239,自助退!B:S,18,FALSE)</f>
        <v>B</v>
      </c>
      <c r="P239" t="str">
        <f>VLOOKUP(E239,自助退!B:T,19,FALSE)</f>
        <v>20170621</v>
      </c>
    </row>
    <row r="240" spans="1:16" ht="14.25" hidden="1">
      <c r="A240" s="53">
        <v>42907.625613425924</v>
      </c>
      <c r="B240" t="s">
        <v>2830</v>
      </c>
      <c r="C240" t="s">
        <v>2831</v>
      </c>
      <c r="D240" s="15">
        <v>330351</v>
      </c>
      <c r="E240" s="15">
        <v>318134</v>
      </c>
      <c r="F240" t="s">
        <v>5039</v>
      </c>
      <c r="G240" s="15">
        <v>90</v>
      </c>
      <c r="H240" t="s">
        <v>367</v>
      </c>
      <c r="I240" t="s">
        <v>486</v>
      </c>
      <c r="J240" t="s">
        <v>73</v>
      </c>
      <c r="L240" s="53">
        <v>42907.625613425924</v>
      </c>
      <c r="M240" t="str">
        <f>VLOOKUP(E240,自助退!B:K,9,FALSE)</f>
        <v>9</v>
      </c>
      <c r="N240" s="17">
        <f>VLOOKUP(E240,自助退!B:U,20,FALSE)</f>
        <v>42907.373981481483</v>
      </c>
      <c r="O240" t="str">
        <f>VLOOKUP(E240,自助退!B:S,18,FALSE)</f>
        <v>B</v>
      </c>
      <c r="P240" t="str">
        <f>VLOOKUP(E240,自助退!B:T,19,FALSE)</f>
        <v>20170621</v>
      </c>
    </row>
    <row r="241" spans="1:16" ht="14.25" hidden="1">
      <c r="A241" s="53">
        <v>42907.684641203705</v>
      </c>
      <c r="B241" t="s">
        <v>2850</v>
      </c>
      <c r="C241" t="s">
        <v>2851</v>
      </c>
      <c r="D241" s="15">
        <v>333624</v>
      </c>
      <c r="E241" s="15">
        <v>323066</v>
      </c>
      <c r="F241" t="s">
        <v>5040</v>
      </c>
      <c r="G241" s="15">
        <v>96</v>
      </c>
      <c r="H241" t="s">
        <v>367</v>
      </c>
      <c r="I241" t="s">
        <v>459</v>
      </c>
      <c r="J241" t="s">
        <v>73</v>
      </c>
      <c r="L241" s="53">
        <v>42907.684641203705</v>
      </c>
      <c r="M241" t="str">
        <f>VLOOKUP(E241,自助退!B:K,9,FALSE)</f>
        <v>9</v>
      </c>
      <c r="N241" s="17">
        <f>VLOOKUP(E241,自助退!B:U,20,FALSE)</f>
        <v>42907.433761574073</v>
      </c>
      <c r="O241" t="str">
        <f>VLOOKUP(E241,自助退!B:S,18,FALSE)</f>
        <v>B</v>
      </c>
      <c r="P241" t="str">
        <f>VLOOKUP(E241,自助退!B:T,19,FALSE)</f>
        <v>20170621</v>
      </c>
    </row>
    <row r="242" spans="1:16" ht="14.25" hidden="1">
      <c r="A242" s="53">
        <v>42907.729861111111</v>
      </c>
      <c r="B242" t="s">
        <v>2881</v>
      </c>
      <c r="C242" t="s">
        <v>2882</v>
      </c>
      <c r="D242" s="15">
        <v>335110</v>
      </c>
      <c r="E242" s="15">
        <v>326302</v>
      </c>
      <c r="F242" t="s">
        <v>5041</v>
      </c>
      <c r="G242" s="15">
        <v>292</v>
      </c>
      <c r="H242" t="s">
        <v>367</v>
      </c>
      <c r="I242" t="s">
        <v>776</v>
      </c>
      <c r="J242" t="s">
        <v>73</v>
      </c>
      <c r="L242" s="53">
        <v>42907.729861111111</v>
      </c>
      <c r="M242" t="str">
        <f>VLOOKUP(E242,自助退!B:K,9,FALSE)</f>
        <v>9</v>
      </c>
      <c r="N242" s="17">
        <f>VLOOKUP(E242,自助退!B:U,20,FALSE)</f>
        <v>42907.478148148148</v>
      </c>
      <c r="O242" t="str">
        <f>VLOOKUP(E242,自助退!B:S,18,FALSE)</f>
        <v>B</v>
      </c>
      <c r="P242" t="str">
        <f>VLOOKUP(E242,自助退!B:T,19,FALSE)</f>
        <v>20170621</v>
      </c>
    </row>
    <row r="243" spans="1:16" ht="14.25" hidden="1">
      <c r="A243" s="53">
        <v>42907.733310185184</v>
      </c>
      <c r="B243" t="s">
        <v>2886</v>
      </c>
      <c r="C243" t="s">
        <v>2887</v>
      </c>
      <c r="D243" s="15">
        <v>335162</v>
      </c>
      <c r="E243" s="15">
        <v>326405</v>
      </c>
      <c r="F243" t="s">
        <v>5041</v>
      </c>
      <c r="G243" s="15">
        <v>405</v>
      </c>
      <c r="H243" t="s">
        <v>367</v>
      </c>
      <c r="I243" t="s">
        <v>776</v>
      </c>
      <c r="J243" t="s">
        <v>73</v>
      </c>
      <c r="L243" s="53">
        <v>42907.733310185184</v>
      </c>
      <c r="M243" t="str">
        <f>VLOOKUP(E243,自助退!B:K,9,FALSE)</f>
        <v>9</v>
      </c>
      <c r="N243" s="17">
        <f>VLOOKUP(E243,自助退!B:U,20,FALSE)</f>
        <v>42907.479930555557</v>
      </c>
      <c r="O243" t="str">
        <f>VLOOKUP(E243,自助退!B:S,18,FALSE)</f>
        <v>B</v>
      </c>
      <c r="P243" t="str">
        <f>VLOOKUP(E243,自助退!B:T,19,FALSE)</f>
        <v>20170621</v>
      </c>
    </row>
    <row r="244" spans="1:16" ht="14.25" hidden="1">
      <c r="A244" s="53">
        <v>42907.736724537041</v>
      </c>
      <c r="B244" t="s">
        <v>2892</v>
      </c>
      <c r="C244" t="s">
        <v>2893</v>
      </c>
      <c r="D244" s="15">
        <v>335246</v>
      </c>
      <c r="E244" s="15">
        <v>326696</v>
      </c>
      <c r="F244" t="s">
        <v>5042</v>
      </c>
      <c r="G244" s="15">
        <v>9000</v>
      </c>
      <c r="H244" t="s">
        <v>367</v>
      </c>
      <c r="I244" t="s">
        <v>497</v>
      </c>
      <c r="J244" t="s">
        <v>73</v>
      </c>
      <c r="L244" s="53">
        <v>42907.736724537041</v>
      </c>
      <c r="M244" t="str">
        <f>VLOOKUP(E244,自助退!B:K,9,FALSE)</f>
        <v>9</v>
      </c>
      <c r="N244" s="17">
        <f>VLOOKUP(E244,自助退!B:U,20,FALSE)</f>
        <v>42907.485659722224</v>
      </c>
      <c r="O244" t="str">
        <f>VLOOKUP(E244,自助退!B:S,18,FALSE)</f>
        <v>B</v>
      </c>
      <c r="P244" t="str">
        <f>VLOOKUP(E244,自助退!B:T,19,FALSE)</f>
        <v>20170621</v>
      </c>
    </row>
    <row r="245" spans="1:16" ht="14.25" hidden="1">
      <c r="A245" s="53">
        <v>42907.740370370368</v>
      </c>
      <c r="B245" t="s">
        <v>2892</v>
      </c>
      <c r="C245" t="s">
        <v>2893</v>
      </c>
      <c r="D245" s="15">
        <v>335286</v>
      </c>
      <c r="E245" s="15">
        <v>326682</v>
      </c>
      <c r="F245" t="s">
        <v>5042</v>
      </c>
      <c r="G245" s="15">
        <v>1000</v>
      </c>
      <c r="H245" t="s">
        <v>367</v>
      </c>
      <c r="I245" t="s">
        <v>497</v>
      </c>
      <c r="J245" t="s">
        <v>73</v>
      </c>
      <c r="L245" s="53">
        <v>42907.740370370368</v>
      </c>
      <c r="M245" t="str">
        <f>VLOOKUP(E245,自助退!B:K,9,FALSE)</f>
        <v>9</v>
      </c>
      <c r="N245" s="17">
        <f>VLOOKUP(E245,自助退!B:U,20,FALSE)</f>
        <v>42907.485208333332</v>
      </c>
      <c r="O245" t="str">
        <f>VLOOKUP(E245,自助退!B:S,18,FALSE)</f>
        <v>B</v>
      </c>
      <c r="P245" t="str">
        <f>VLOOKUP(E245,自助退!B:T,19,FALSE)</f>
        <v>20170621</v>
      </c>
    </row>
    <row r="246" spans="1:16" ht="14.25" hidden="1">
      <c r="A246" s="53">
        <v>42907.74728009259</v>
      </c>
      <c r="B246" t="s">
        <v>2897</v>
      </c>
      <c r="C246" t="s">
        <v>2898</v>
      </c>
      <c r="D246" s="15">
        <v>335358</v>
      </c>
      <c r="E246" s="15">
        <v>327080</v>
      </c>
      <c r="F246" t="s">
        <v>5043</v>
      </c>
      <c r="G246" s="15">
        <v>150</v>
      </c>
      <c r="H246" t="s">
        <v>367</v>
      </c>
      <c r="I246" t="s">
        <v>535</v>
      </c>
      <c r="J246" t="s">
        <v>73</v>
      </c>
      <c r="L246" s="53">
        <v>42907.74728009259</v>
      </c>
      <c r="M246" t="str">
        <f>VLOOKUP(E246,自助退!B:K,9,FALSE)</f>
        <v>9</v>
      </c>
      <c r="N246" s="17">
        <f>VLOOKUP(E246,自助退!B:U,20,FALSE)</f>
        <v>42907.496064814812</v>
      </c>
      <c r="O246" t="str">
        <f>VLOOKUP(E246,自助退!B:S,18,FALSE)</f>
        <v>B</v>
      </c>
      <c r="P246" t="str">
        <f>VLOOKUP(E246,自助退!B:T,19,FALSE)</f>
        <v>20170621</v>
      </c>
    </row>
    <row r="247" spans="1:16" ht="14.25" hidden="1">
      <c r="A247" s="53">
        <v>42907.84447916667</v>
      </c>
      <c r="B247" t="s">
        <v>2923</v>
      </c>
      <c r="C247" t="s">
        <v>2924</v>
      </c>
      <c r="D247" s="15">
        <v>335769</v>
      </c>
      <c r="E247" s="15">
        <v>328357</v>
      </c>
      <c r="F247" t="s">
        <v>5044</v>
      </c>
      <c r="G247" s="15">
        <v>3000</v>
      </c>
      <c r="H247" t="s">
        <v>367</v>
      </c>
      <c r="I247" t="s">
        <v>478</v>
      </c>
      <c r="J247" t="s">
        <v>73</v>
      </c>
      <c r="L247" s="53">
        <v>42907.84447916667</v>
      </c>
      <c r="M247" t="str">
        <f>VLOOKUP(E247,自助退!B:K,9,FALSE)</f>
        <v>9</v>
      </c>
      <c r="N247" s="17">
        <f>VLOOKUP(E247,自助退!B:U,20,FALSE)</f>
        <v>42907.592812499999</v>
      </c>
      <c r="O247" t="str">
        <f>VLOOKUP(E247,自助退!B:S,18,FALSE)</f>
        <v>B</v>
      </c>
      <c r="P247" t="str">
        <f>VLOOKUP(E247,自助退!B:T,19,FALSE)</f>
        <v>20170621</v>
      </c>
    </row>
    <row r="248" spans="1:16" ht="14.25" hidden="1">
      <c r="A248" s="53">
        <v>42907.854861111111</v>
      </c>
      <c r="B248" t="s">
        <v>184</v>
      </c>
      <c r="C248" t="s">
        <v>185</v>
      </c>
      <c r="D248" s="15">
        <v>335790</v>
      </c>
      <c r="E248" s="15">
        <v>328942</v>
      </c>
      <c r="F248" t="s">
        <v>248</v>
      </c>
      <c r="G248" s="15">
        <v>500</v>
      </c>
      <c r="H248" t="s">
        <v>367</v>
      </c>
      <c r="I248" t="s">
        <v>504</v>
      </c>
      <c r="J248" t="s">
        <v>73</v>
      </c>
      <c r="L248" s="53">
        <v>42907.854861111111</v>
      </c>
      <c r="M248" t="str">
        <f>VLOOKUP(E248,自助退!B:K,9,FALSE)</f>
        <v>9</v>
      </c>
      <c r="N248" s="17">
        <f>VLOOKUP(E248,自助退!B:U,20,FALSE)</f>
        <v>42907.603831018518</v>
      </c>
      <c r="O248" t="str">
        <f>VLOOKUP(E248,自助退!B:S,18,FALSE)</f>
        <v>B</v>
      </c>
      <c r="P248" t="str">
        <f>VLOOKUP(E248,自助退!B:T,19,FALSE)</f>
        <v>20170621</v>
      </c>
    </row>
    <row r="249" spans="1:16" ht="14.25" hidden="1">
      <c r="A249" s="53">
        <v>42907.865289351852</v>
      </c>
      <c r="B249" t="s">
        <v>2939</v>
      </c>
      <c r="C249" t="s">
        <v>2940</v>
      </c>
      <c r="D249" s="15">
        <v>335800</v>
      </c>
      <c r="E249" s="15">
        <v>329484</v>
      </c>
      <c r="F249" t="s">
        <v>5045</v>
      </c>
      <c r="G249" s="15">
        <v>7273</v>
      </c>
      <c r="H249" t="s">
        <v>367</v>
      </c>
      <c r="I249" t="s">
        <v>504</v>
      </c>
      <c r="J249" t="s">
        <v>73</v>
      </c>
      <c r="L249" s="53">
        <v>42907.865289351852</v>
      </c>
      <c r="M249" t="str">
        <f>VLOOKUP(E249,自助退!B:K,9,FALSE)</f>
        <v>9</v>
      </c>
      <c r="N249" s="17">
        <f>VLOOKUP(E249,自助退!B:U,20,FALSE)</f>
        <v>42907.612581018519</v>
      </c>
      <c r="O249" t="str">
        <f>VLOOKUP(E249,自助退!B:S,18,FALSE)</f>
        <v>B</v>
      </c>
      <c r="P249" t="str">
        <f>VLOOKUP(E249,自助退!B:T,19,FALSE)</f>
        <v>20170621</v>
      </c>
    </row>
    <row r="250" spans="1:16" ht="14.25" hidden="1">
      <c r="A250" s="53">
        <v>42907.934652777774</v>
      </c>
      <c r="B250" t="s">
        <v>2969</v>
      </c>
      <c r="C250" t="s">
        <v>2970</v>
      </c>
      <c r="D250" s="15">
        <v>335924</v>
      </c>
      <c r="E250" s="15">
        <v>333587</v>
      </c>
      <c r="F250" t="s">
        <v>5046</v>
      </c>
      <c r="G250" s="15">
        <v>67</v>
      </c>
      <c r="H250" t="s">
        <v>367</v>
      </c>
      <c r="I250" t="s">
        <v>483</v>
      </c>
      <c r="J250" t="s">
        <v>73</v>
      </c>
      <c r="L250" s="53">
        <v>42907.934652777774</v>
      </c>
      <c r="M250" t="str">
        <f>VLOOKUP(E250,自助退!B:K,9,FALSE)</f>
        <v>9</v>
      </c>
      <c r="N250" s="17">
        <f>VLOOKUP(E250,自助退!B:U,20,FALSE)</f>
        <v>42907.683483796296</v>
      </c>
      <c r="O250" t="str">
        <f>VLOOKUP(E250,自助退!B:S,18,FALSE)</f>
        <v>B</v>
      </c>
      <c r="P250" t="str">
        <f>VLOOKUP(E250,自助退!B:T,19,FALSE)</f>
        <v>20170621</v>
      </c>
    </row>
    <row r="251" spans="1:16" ht="14.25" hidden="1">
      <c r="A251" s="53">
        <v>42907.972870370373</v>
      </c>
      <c r="B251" t="s">
        <v>2986</v>
      </c>
      <c r="C251" t="s">
        <v>2987</v>
      </c>
      <c r="D251" s="15">
        <v>335985</v>
      </c>
      <c r="E251" s="15">
        <v>334947</v>
      </c>
      <c r="F251" t="s">
        <v>5047</v>
      </c>
      <c r="G251" s="15">
        <v>490</v>
      </c>
      <c r="H251" t="s">
        <v>367</v>
      </c>
      <c r="I251" t="s">
        <v>490</v>
      </c>
      <c r="J251" t="s">
        <v>73</v>
      </c>
      <c r="L251" s="53">
        <v>42907.972870370373</v>
      </c>
      <c r="M251" t="str">
        <f>VLOOKUP(E251,自助退!B:K,9,FALSE)</f>
        <v>9</v>
      </c>
      <c r="N251" s="17">
        <f>VLOOKUP(E251,自助退!B:U,20,FALSE)</f>
        <v>42907.719270833331</v>
      </c>
      <c r="O251" t="str">
        <f>VLOOKUP(E251,自助退!B:S,18,FALSE)</f>
        <v>B</v>
      </c>
      <c r="P251" t="str">
        <f>VLOOKUP(E251,自助退!B:T,19,FALSE)</f>
        <v>20170621</v>
      </c>
    </row>
    <row r="252" spans="1:16" ht="14.25" hidden="1">
      <c r="A252" s="53">
        <v>42908.011041666665</v>
      </c>
      <c r="B252" t="s">
        <v>3008</v>
      </c>
      <c r="C252" t="s">
        <v>3009</v>
      </c>
      <c r="D252" s="15">
        <v>336070</v>
      </c>
      <c r="E252" s="15">
        <v>335450</v>
      </c>
      <c r="F252" t="s">
        <v>5048</v>
      </c>
      <c r="G252" s="15">
        <v>994</v>
      </c>
      <c r="H252" t="s">
        <v>367</v>
      </c>
      <c r="I252" t="s">
        <v>508</v>
      </c>
      <c r="J252" t="s">
        <v>73</v>
      </c>
      <c r="L252" s="53">
        <v>42908.011041666665</v>
      </c>
      <c r="M252" t="str">
        <f>VLOOKUP(E252,自助退!B:K,9,FALSE)</f>
        <v>9</v>
      </c>
      <c r="N252" s="17">
        <f>VLOOKUP(E252,自助退!B:U,20,FALSE)</f>
        <v>42907.758819444447</v>
      </c>
      <c r="O252" t="str">
        <f>VLOOKUP(E252,自助退!B:S,18,FALSE)</f>
        <v>B</v>
      </c>
      <c r="P252" t="str">
        <f>VLOOKUP(E252,自助退!B:T,19,FALSE)</f>
        <v>20170621</v>
      </c>
    </row>
    <row r="253" spans="1:16" ht="14.25" hidden="1">
      <c r="A253" s="53">
        <v>42908.625648148147</v>
      </c>
      <c r="B253" t="s">
        <v>3036</v>
      </c>
      <c r="C253" t="s">
        <v>3037</v>
      </c>
      <c r="D253" s="15">
        <v>351994</v>
      </c>
      <c r="E253" s="15">
        <v>339774</v>
      </c>
      <c r="F253" t="s">
        <v>5049</v>
      </c>
      <c r="G253" s="15">
        <v>1832</v>
      </c>
      <c r="H253" t="s">
        <v>367</v>
      </c>
      <c r="I253" t="s">
        <v>653</v>
      </c>
      <c r="J253" t="s">
        <v>73</v>
      </c>
      <c r="L253" s="53">
        <v>42908.625648148147</v>
      </c>
      <c r="M253" t="str">
        <f>VLOOKUP(E253,自助退!B:K,9,FALSE)</f>
        <v>9</v>
      </c>
      <c r="N253" s="17">
        <f>VLOOKUP(E253,自助退!B:U,20,FALSE)</f>
        <v>42908.374201388891</v>
      </c>
      <c r="O253" t="str">
        <f>VLOOKUP(E253,自助退!B:S,18,FALSE)</f>
        <v>B</v>
      </c>
      <c r="P253" t="str">
        <f>VLOOKUP(E253,自助退!B:T,19,FALSE)</f>
        <v>20170622</v>
      </c>
    </row>
    <row r="254" spans="1:16" ht="14.25" hidden="1">
      <c r="A254" s="53">
        <v>42908.639560185184</v>
      </c>
      <c r="B254" t="s">
        <v>3039</v>
      </c>
      <c r="C254" t="s">
        <v>3040</v>
      </c>
      <c r="D254" s="15">
        <v>352852</v>
      </c>
      <c r="E254" s="15">
        <v>340825</v>
      </c>
      <c r="F254" t="s">
        <v>249</v>
      </c>
      <c r="G254" s="15">
        <v>300</v>
      </c>
      <c r="H254" t="s">
        <v>367</v>
      </c>
      <c r="I254" t="s">
        <v>497</v>
      </c>
      <c r="J254" t="s">
        <v>73</v>
      </c>
      <c r="L254" s="53">
        <v>42908.639560185184</v>
      </c>
      <c r="M254" t="str">
        <f>VLOOKUP(E254,自助退!B:K,9,FALSE)</f>
        <v>9</v>
      </c>
      <c r="N254" s="17">
        <f>VLOOKUP(E254,自助退!B:U,20,FALSE)</f>
        <v>42908.386354166665</v>
      </c>
      <c r="O254" t="str">
        <f>VLOOKUP(E254,自助退!B:S,18,FALSE)</f>
        <v>B</v>
      </c>
      <c r="P254" t="str">
        <f>VLOOKUP(E254,自助退!B:T,19,FALSE)</f>
        <v>20170622</v>
      </c>
    </row>
    <row r="255" spans="1:16" ht="14.25" hidden="1">
      <c r="A255" s="53">
        <v>42908.656898148147</v>
      </c>
      <c r="B255" t="s">
        <v>3050</v>
      </c>
      <c r="C255" t="s">
        <v>3051</v>
      </c>
      <c r="D255" s="15">
        <v>353891</v>
      </c>
      <c r="E255" s="15">
        <v>342230</v>
      </c>
      <c r="F255" t="s">
        <v>5050</v>
      </c>
      <c r="G255" s="15">
        <v>21</v>
      </c>
      <c r="H255" t="s">
        <v>367</v>
      </c>
      <c r="I255" t="s">
        <v>486</v>
      </c>
      <c r="J255" t="s">
        <v>73</v>
      </c>
      <c r="L255" s="53">
        <v>42908.656898148147</v>
      </c>
      <c r="M255" t="str">
        <f>VLOOKUP(E255,自助退!B:K,9,FALSE)</f>
        <v>9</v>
      </c>
      <c r="N255" s="17">
        <f>VLOOKUP(E255,自助退!B:U,20,FALSE)</f>
        <v>42908.402881944443</v>
      </c>
      <c r="O255" t="str">
        <f>VLOOKUP(E255,自助退!B:S,18,FALSE)</f>
        <v>B</v>
      </c>
      <c r="P255" t="str">
        <f>VLOOKUP(E255,自助退!B:T,19,FALSE)</f>
        <v>20170622</v>
      </c>
    </row>
    <row r="256" spans="1:16" ht="14.25" hidden="1">
      <c r="A256" s="53">
        <v>42908.667592592596</v>
      </c>
      <c r="B256" t="s">
        <v>3061</v>
      </c>
      <c r="C256" t="s">
        <v>3062</v>
      </c>
      <c r="D256" s="15">
        <v>354424</v>
      </c>
      <c r="E256" s="15">
        <v>343284</v>
      </c>
      <c r="F256" t="s">
        <v>5051</v>
      </c>
      <c r="G256" s="15">
        <v>9597</v>
      </c>
      <c r="H256" t="s">
        <v>367</v>
      </c>
      <c r="I256" t="s">
        <v>483</v>
      </c>
      <c r="J256" t="s">
        <v>73</v>
      </c>
      <c r="L256" s="53">
        <v>42908.667592592596</v>
      </c>
      <c r="M256" t="str">
        <f>VLOOKUP(E256,自助退!B:K,9,FALSE)</f>
        <v>9</v>
      </c>
      <c r="N256" s="17">
        <f>VLOOKUP(E256,自助退!B:U,20,FALSE)</f>
        <v>42908.415185185186</v>
      </c>
      <c r="O256" t="str">
        <f>VLOOKUP(E256,自助退!B:S,18,FALSE)</f>
        <v>B</v>
      </c>
      <c r="P256" t="str">
        <f>VLOOKUP(E256,自助退!B:T,19,FALSE)</f>
        <v>20170622</v>
      </c>
    </row>
    <row r="257" spans="1:16" ht="14.25" hidden="1">
      <c r="A257" s="53">
        <v>42908.677800925929</v>
      </c>
      <c r="B257" t="s">
        <v>3066</v>
      </c>
      <c r="C257" t="s">
        <v>3067</v>
      </c>
      <c r="D257" s="15">
        <v>354951</v>
      </c>
      <c r="E257" s="15">
        <v>344224</v>
      </c>
      <c r="F257" t="s">
        <v>5052</v>
      </c>
      <c r="G257" s="15">
        <v>50</v>
      </c>
      <c r="H257" t="s">
        <v>367</v>
      </c>
      <c r="I257" t="s">
        <v>422</v>
      </c>
      <c r="J257" t="s">
        <v>73</v>
      </c>
      <c r="L257" s="53">
        <v>42908.677800925929</v>
      </c>
      <c r="M257" t="str">
        <f>VLOOKUP(E257,自助退!B:K,9,FALSE)</f>
        <v>9</v>
      </c>
      <c r="N257" s="17">
        <f>VLOOKUP(E257,自助退!B:U,20,FALSE)</f>
        <v>42908.426527777781</v>
      </c>
      <c r="O257" t="str">
        <f>VLOOKUP(E257,自助退!B:S,18,FALSE)</f>
        <v>B</v>
      </c>
      <c r="P257" t="str">
        <f>VLOOKUP(E257,自助退!B:T,19,FALSE)</f>
        <v>20170622</v>
      </c>
    </row>
    <row r="258" spans="1:16" ht="14.25" hidden="1">
      <c r="A258" s="53">
        <v>42908.702118055553</v>
      </c>
      <c r="B258" t="s">
        <v>3077</v>
      </c>
      <c r="C258" t="s">
        <v>3078</v>
      </c>
      <c r="D258" s="15">
        <v>355933</v>
      </c>
      <c r="E258" s="15">
        <v>345854</v>
      </c>
      <c r="F258" t="s">
        <v>5053</v>
      </c>
      <c r="G258" s="15">
        <v>8064</v>
      </c>
      <c r="H258" t="s">
        <v>367</v>
      </c>
      <c r="I258" t="s">
        <v>508</v>
      </c>
      <c r="J258" t="s">
        <v>73</v>
      </c>
      <c r="L258" s="53">
        <v>42908.702118055553</v>
      </c>
      <c r="M258" t="str">
        <f>VLOOKUP(E258,自助退!B:K,9,FALSE)</f>
        <v>9</v>
      </c>
      <c r="N258" s="17">
        <f>VLOOKUP(E258,自助退!B:U,20,FALSE)</f>
        <v>42908.44804398148</v>
      </c>
      <c r="O258" t="str">
        <f>VLOOKUP(E258,自助退!B:S,18,FALSE)</f>
        <v>B</v>
      </c>
      <c r="P258" t="str">
        <f>VLOOKUP(E258,自助退!B:T,19,FALSE)</f>
        <v>20170622</v>
      </c>
    </row>
    <row r="259" spans="1:16" ht="14.25" hidden="1">
      <c r="A259" s="53">
        <v>42908.702268518522</v>
      </c>
      <c r="B259" t="s">
        <v>3082</v>
      </c>
      <c r="C259" t="s">
        <v>3083</v>
      </c>
      <c r="D259" s="15">
        <v>355938</v>
      </c>
      <c r="E259" s="15">
        <v>346013</v>
      </c>
      <c r="F259" t="s">
        <v>5054</v>
      </c>
      <c r="G259" s="15">
        <v>167</v>
      </c>
      <c r="H259" t="s">
        <v>367</v>
      </c>
      <c r="I259" t="s">
        <v>469</v>
      </c>
      <c r="J259" t="s">
        <v>73</v>
      </c>
      <c r="L259" s="53">
        <v>42908.702268518522</v>
      </c>
      <c r="M259" t="str">
        <f>VLOOKUP(E259,自助退!B:K,9,FALSE)</f>
        <v>9</v>
      </c>
      <c r="N259" s="17">
        <f>VLOOKUP(E259,自助退!B:U,20,FALSE)</f>
        <v>42908.450011574074</v>
      </c>
      <c r="O259" t="str">
        <f>VLOOKUP(E259,自助退!B:S,18,FALSE)</f>
        <v>B</v>
      </c>
      <c r="P259" t="str">
        <f>VLOOKUP(E259,自助退!B:T,19,FALSE)</f>
        <v>20170622</v>
      </c>
    </row>
    <row r="260" spans="1:16" ht="14.25" hidden="1">
      <c r="A260" s="53">
        <v>42908.750706018516</v>
      </c>
      <c r="B260" t="s">
        <v>275</v>
      </c>
      <c r="C260" t="s">
        <v>276</v>
      </c>
      <c r="D260" s="15">
        <v>356964</v>
      </c>
      <c r="E260" s="15">
        <v>348568</v>
      </c>
      <c r="F260" t="s">
        <v>271</v>
      </c>
      <c r="G260" s="15">
        <v>5000</v>
      </c>
      <c r="H260" t="s">
        <v>367</v>
      </c>
      <c r="I260" t="s">
        <v>432</v>
      </c>
      <c r="J260" t="s">
        <v>73</v>
      </c>
      <c r="L260" s="53">
        <v>42908.750706018516</v>
      </c>
      <c r="M260" t="str">
        <f>VLOOKUP(E260,自助退!B:K,9,FALSE)</f>
        <v>9</v>
      </c>
      <c r="N260" s="17">
        <f>VLOOKUP(E260,自助退!B:U,20,FALSE)</f>
        <v>42908.498101851852</v>
      </c>
      <c r="O260" t="str">
        <f>VLOOKUP(E260,自助退!B:S,18,FALSE)</f>
        <v>B</v>
      </c>
      <c r="P260" t="str">
        <f>VLOOKUP(E260,自助退!B:T,19,FALSE)</f>
        <v>20170622</v>
      </c>
    </row>
    <row r="261" spans="1:16" ht="14.25" hidden="1">
      <c r="A261" s="53">
        <v>42908.775185185186</v>
      </c>
      <c r="B261" t="s">
        <v>3133</v>
      </c>
      <c r="C261" t="s">
        <v>3134</v>
      </c>
      <c r="D261" s="15">
        <v>357076</v>
      </c>
      <c r="E261" s="15">
        <v>349024</v>
      </c>
      <c r="F261" t="s">
        <v>5055</v>
      </c>
      <c r="G261" s="15">
        <v>1012</v>
      </c>
      <c r="H261" t="s">
        <v>367</v>
      </c>
      <c r="I261" t="s">
        <v>478</v>
      </c>
      <c r="J261" t="s">
        <v>73</v>
      </c>
      <c r="L261" s="53">
        <v>42908.775185185186</v>
      </c>
      <c r="M261" t="str">
        <f>VLOOKUP(E261,自助退!B:K,9,FALSE)</f>
        <v>9</v>
      </c>
      <c r="N261" s="17">
        <f>VLOOKUP(E261,自助退!B:U,20,FALSE)</f>
        <v>42908.52449074074</v>
      </c>
      <c r="O261" t="str">
        <f>VLOOKUP(E261,自助退!B:S,18,FALSE)</f>
        <v>B</v>
      </c>
      <c r="P261" t="str">
        <f>VLOOKUP(E261,自助退!B:T,19,FALSE)</f>
        <v>20170622</v>
      </c>
    </row>
    <row r="262" spans="1:16" ht="14.25" hidden="1">
      <c r="A262" s="53">
        <v>42908.879444444443</v>
      </c>
      <c r="B262" t="s">
        <v>3165</v>
      </c>
      <c r="C262" t="s">
        <v>3166</v>
      </c>
      <c r="D262" s="15">
        <v>357352</v>
      </c>
      <c r="E262" s="15">
        <v>351979</v>
      </c>
      <c r="F262" t="s">
        <v>5056</v>
      </c>
      <c r="G262" s="15">
        <v>225</v>
      </c>
      <c r="H262" t="s">
        <v>367</v>
      </c>
      <c r="I262" t="s">
        <v>478</v>
      </c>
      <c r="J262" t="s">
        <v>73</v>
      </c>
      <c r="L262" s="53">
        <v>42908.879444444443</v>
      </c>
      <c r="M262" t="str">
        <f>VLOOKUP(E262,自助退!B:K,9,FALSE)</f>
        <v>9</v>
      </c>
      <c r="N262" s="17">
        <f>VLOOKUP(E262,自助退!B:U,20,FALSE)</f>
        <v>42908.624849537038</v>
      </c>
      <c r="O262" t="str">
        <f>VLOOKUP(E262,自助退!B:S,18,FALSE)</f>
        <v>B</v>
      </c>
      <c r="P262" t="str">
        <f>VLOOKUP(E262,自助退!B:T,19,FALSE)</f>
        <v>20170622</v>
      </c>
    </row>
    <row r="263" spans="1:16" ht="14.25" hidden="1">
      <c r="A263" s="53">
        <v>42908.899988425925</v>
      </c>
      <c r="B263" t="s">
        <v>3195</v>
      </c>
      <c r="C263" t="s">
        <v>3196</v>
      </c>
      <c r="D263" s="15">
        <v>357397</v>
      </c>
      <c r="E263" s="15">
        <v>353353</v>
      </c>
      <c r="F263" t="s">
        <v>5057</v>
      </c>
      <c r="G263" s="15">
        <v>28</v>
      </c>
      <c r="H263" t="s">
        <v>367</v>
      </c>
      <c r="I263" t="s">
        <v>1427</v>
      </c>
      <c r="J263" t="s">
        <v>73</v>
      </c>
      <c r="L263" s="53">
        <v>42908.899988425925</v>
      </c>
      <c r="M263" t="str">
        <f>VLOOKUP(E263,自助退!B:K,9,FALSE)</f>
        <v>9</v>
      </c>
      <c r="N263" s="17">
        <f>VLOOKUP(E263,自助退!B:U,20,FALSE)</f>
        <v>42908.64675925926</v>
      </c>
      <c r="O263" t="str">
        <f>VLOOKUP(E263,自助退!B:S,18,FALSE)</f>
        <v>B</v>
      </c>
      <c r="P263" t="str">
        <f>VLOOKUP(E263,自助退!B:T,19,FALSE)</f>
        <v>20170622</v>
      </c>
    </row>
    <row r="264" spans="1:16" ht="14.25">
      <c r="A264" s="53">
        <v>42909.601377314815</v>
      </c>
      <c r="B264" t="s">
        <v>3288</v>
      </c>
      <c r="C264" t="s">
        <v>3289</v>
      </c>
      <c r="D264" s="15">
        <v>371308</v>
      </c>
      <c r="E264" s="15">
        <v>359366</v>
      </c>
      <c r="F264" t="s">
        <v>5058</v>
      </c>
      <c r="G264" s="15">
        <v>300</v>
      </c>
      <c r="H264" t="s">
        <v>367</v>
      </c>
      <c r="I264" t="s">
        <v>443</v>
      </c>
      <c r="J264" t="s">
        <v>73</v>
      </c>
      <c r="L264" s="53">
        <v>42909.601377314815</v>
      </c>
      <c r="M264" t="str">
        <f>VLOOKUP(E264,自助退!B:K,9,FALSE)</f>
        <v>9</v>
      </c>
      <c r="N264" s="17">
        <f>VLOOKUP(E264,自助退!B:U,20,FALSE)</f>
        <v>42909.349340277775</v>
      </c>
      <c r="O264" t="str">
        <f>VLOOKUP(E264,自助退!B:S,18,FALSE)</f>
        <v>B</v>
      </c>
      <c r="P264" t="str">
        <f>VLOOKUP(E264,自助退!B:T,19,FALSE)</f>
        <v>20170623</v>
      </c>
    </row>
    <row r="265" spans="1:16" ht="14.25">
      <c r="A265" s="53">
        <v>42909.636180555557</v>
      </c>
      <c r="B265" t="s">
        <v>3296</v>
      </c>
      <c r="C265" t="s">
        <v>3297</v>
      </c>
      <c r="D265" s="15">
        <v>373185</v>
      </c>
      <c r="E265" s="15">
        <v>361908</v>
      </c>
      <c r="F265" t="s">
        <v>5059</v>
      </c>
      <c r="G265" s="15">
        <v>220</v>
      </c>
      <c r="H265" t="s">
        <v>367</v>
      </c>
      <c r="I265" t="s">
        <v>497</v>
      </c>
      <c r="J265" t="s">
        <v>73</v>
      </c>
      <c r="L265" s="53">
        <v>42909.636180555557</v>
      </c>
      <c r="M265" t="str">
        <f>VLOOKUP(E265,自助退!B:K,9,FALSE)</f>
        <v>9</v>
      </c>
      <c r="N265" s="17">
        <f>VLOOKUP(E265,自助退!B:U,20,FALSE)</f>
        <v>42909.381736111114</v>
      </c>
      <c r="O265" t="str">
        <f>VLOOKUP(E265,自助退!B:S,18,FALSE)</f>
        <v>B</v>
      </c>
      <c r="P265" t="str">
        <f>VLOOKUP(E265,自助退!B:T,19,FALSE)</f>
        <v>20170623</v>
      </c>
    </row>
    <row r="266" spans="1:16" ht="14.25">
      <c r="A266" s="53">
        <v>42909.63957175926</v>
      </c>
      <c r="B266" t="s">
        <v>3301</v>
      </c>
      <c r="C266" t="s">
        <v>3302</v>
      </c>
      <c r="D266" s="15">
        <v>373360</v>
      </c>
      <c r="E266" s="15">
        <v>362325</v>
      </c>
      <c r="F266" t="s">
        <v>5060</v>
      </c>
      <c r="G266" s="15">
        <v>23</v>
      </c>
      <c r="H266" t="s">
        <v>367</v>
      </c>
      <c r="I266" t="s">
        <v>497</v>
      </c>
      <c r="J266" t="s">
        <v>73</v>
      </c>
      <c r="L266" s="53">
        <v>42909.63957175926</v>
      </c>
      <c r="M266" t="str">
        <f>VLOOKUP(E266,自助退!B:K,9,FALSE)</f>
        <v>9</v>
      </c>
      <c r="N266" s="17">
        <f>VLOOKUP(E266,自助退!B:U,20,FALSE)</f>
        <v>42909.386759259258</v>
      </c>
      <c r="O266" t="str">
        <f>VLOOKUP(E266,自助退!B:S,18,FALSE)</f>
        <v>B</v>
      </c>
      <c r="P266" t="str">
        <f>VLOOKUP(E266,自助退!B:T,19,FALSE)</f>
        <v>20170623</v>
      </c>
    </row>
    <row r="267" spans="1:16" ht="14.25">
      <c r="A267" s="53">
        <v>42909.719467592593</v>
      </c>
      <c r="B267" t="s">
        <v>3338</v>
      </c>
      <c r="C267" t="s">
        <v>3339</v>
      </c>
      <c r="D267" s="15">
        <v>376429</v>
      </c>
      <c r="E267" s="15">
        <v>368484</v>
      </c>
      <c r="F267" t="s">
        <v>5061</v>
      </c>
      <c r="G267" s="15">
        <v>300</v>
      </c>
      <c r="H267" t="s">
        <v>367</v>
      </c>
      <c r="I267" t="s">
        <v>483</v>
      </c>
      <c r="J267" t="s">
        <v>73</v>
      </c>
      <c r="L267" s="53">
        <v>42909.719467592593</v>
      </c>
      <c r="M267" t="str">
        <f>VLOOKUP(E267,自助退!B:K,9,FALSE)</f>
        <v>9</v>
      </c>
      <c r="N267" s="17">
        <f>VLOOKUP(E267,自助退!B:U,20,FALSE)</f>
        <v>42909.466597222221</v>
      </c>
      <c r="O267" t="str">
        <f>VLOOKUP(E267,自助退!B:S,18,FALSE)</f>
        <v>B</v>
      </c>
      <c r="P267" t="str">
        <f>VLOOKUP(E267,自助退!B:T,19,FALSE)</f>
        <v>20170623</v>
      </c>
    </row>
    <row r="268" spans="1:16" ht="14.25">
      <c r="A268" s="53">
        <v>42909.733356481483</v>
      </c>
      <c r="B268" t="s">
        <v>3351</v>
      </c>
      <c r="C268" t="s">
        <v>3352</v>
      </c>
      <c r="D268" s="15">
        <v>376630</v>
      </c>
      <c r="E268" s="15">
        <v>369209</v>
      </c>
      <c r="F268" t="s">
        <v>5062</v>
      </c>
      <c r="G268" s="15">
        <v>9999</v>
      </c>
      <c r="H268" t="s">
        <v>367</v>
      </c>
      <c r="I268" t="s">
        <v>486</v>
      </c>
      <c r="J268" t="s">
        <v>73</v>
      </c>
      <c r="L268" s="53">
        <v>42909.733356481483</v>
      </c>
      <c r="M268" t="str">
        <f>VLOOKUP(E268,自助退!B:K,9,FALSE)</f>
        <v>9</v>
      </c>
      <c r="N268" s="17">
        <f>VLOOKUP(E268,自助退!B:U,20,FALSE)</f>
        <v>42909.480567129627</v>
      </c>
      <c r="O268" t="str">
        <f>VLOOKUP(E268,自助退!B:S,18,FALSE)</f>
        <v>B</v>
      </c>
      <c r="P268" t="str">
        <f>VLOOKUP(E268,自助退!B:T,19,FALSE)</f>
        <v>20170623</v>
      </c>
    </row>
    <row r="269" spans="1:16" ht="14.25">
      <c r="A269" s="53">
        <v>42909.754166666666</v>
      </c>
      <c r="B269" t="s">
        <v>3361</v>
      </c>
      <c r="C269" t="s">
        <v>3362</v>
      </c>
      <c r="D269" s="15">
        <v>376795</v>
      </c>
      <c r="E269" s="15">
        <v>369838</v>
      </c>
      <c r="F269" t="s">
        <v>5063</v>
      </c>
      <c r="G269" s="15">
        <v>700</v>
      </c>
      <c r="H269" t="s">
        <v>367</v>
      </c>
      <c r="I269" t="s">
        <v>469</v>
      </c>
      <c r="J269" t="s">
        <v>73</v>
      </c>
      <c r="L269" s="53">
        <v>42909.754166666666</v>
      </c>
      <c r="M269" t="str">
        <f>VLOOKUP(E269,自助退!B:K,9,FALSE)</f>
        <v>9</v>
      </c>
      <c r="N269" s="17">
        <f>VLOOKUP(E269,自助退!B:U,20,FALSE)</f>
        <v>42909.500023148146</v>
      </c>
      <c r="O269" t="str">
        <f>VLOOKUP(E269,自助退!B:S,18,FALSE)</f>
        <v>B</v>
      </c>
      <c r="P269" t="str">
        <f>VLOOKUP(E269,自助退!B:T,19,FALSE)</f>
        <v>20170623</v>
      </c>
    </row>
    <row r="270" spans="1:16" ht="14.25">
      <c r="A270" s="53">
        <v>42909.781967592593</v>
      </c>
      <c r="B270" t="s">
        <v>1022</v>
      </c>
      <c r="C270" t="s">
        <v>1023</v>
      </c>
      <c r="D270" s="15">
        <v>376921</v>
      </c>
      <c r="E270" s="15">
        <v>370150</v>
      </c>
      <c r="F270" t="s">
        <v>5011</v>
      </c>
      <c r="G270" s="15">
        <v>1200</v>
      </c>
      <c r="H270" t="s">
        <v>367</v>
      </c>
      <c r="I270" t="s">
        <v>535</v>
      </c>
      <c r="J270" t="s">
        <v>73</v>
      </c>
      <c r="L270" s="53">
        <v>42909.781967592593</v>
      </c>
      <c r="M270" t="str">
        <f>VLOOKUP(E270,自助退!B:K,9,FALSE)</f>
        <v>9</v>
      </c>
      <c r="N270" s="17">
        <f>VLOOKUP(E270,自助退!B:U,20,FALSE)</f>
        <v>42909.528807870367</v>
      </c>
      <c r="O270" t="str">
        <f>VLOOKUP(E270,自助退!B:S,18,FALSE)</f>
        <v>B</v>
      </c>
      <c r="P270" t="str">
        <f>VLOOKUP(E270,自助退!B:T,19,FALSE)</f>
        <v>20170623</v>
      </c>
    </row>
    <row r="271" spans="1:16" ht="14.25">
      <c r="A271" s="53">
        <v>42909.813217592593</v>
      </c>
      <c r="B271" t="s">
        <v>3382</v>
      </c>
      <c r="C271" t="s">
        <v>3383</v>
      </c>
      <c r="D271" s="15">
        <v>376999</v>
      </c>
      <c r="E271" s="15">
        <v>370313</v>
      </c>
      <c r="F271" t="s">
        <v>5064</v>
      </c>
      <c r="G271" s="15">
        <v>96</v>
      </c>
      <c r="H271" t="s">
        <v>367</v>
      </c>
      <c r="I271" t="s">
        <v>429</v>
      </c>
      <c r="J271" t="s">
        <v>73</v>
      </c>
      <c r="L271" s="53">
        <v>42909.813217592593</v>
      </c>
      <c r="M271" t="str">
        <f>VLOOKUP(E271,自助退!B:K,9,FALSE)</f>
        <v>9</v>
      </c>
      <c r="N271" s="17">
        <f>VLOOKUP(E271,自助退!B:U,20,FALSE)</f>
        <v>42909.559398148151</v>
      </c>
      <c r="O271" t="str">
        <f>VLOOKUP(E271,自助退!B:S,18,FALSE)</f>
        <v>B</v>
      </c>
      <c r="P271" t="str">
        <f>VLOOKUP(E271,自助退!B:T,19,FALSE)</f>
        <v>20170623</v>
      </c>
    </row>
    <row r="272" spans="1:16" ht="14.25">
      <c r="A272" s="53">
        <v>42909.816851851851</v>
      </c>
      <c r="B272" t="s">
        <v>3036</v>
      </c>
      <c r="C272" t="s">
        <v>3037</v>
      </c>
      <c r="D272" s="15">
        <v>377007</v>
      </c>
      <c r="E272" s="15">
        <v>370359</v>
      </c>
      <c r="F272" t="s">
        <v>5049</v>
      </c>
      <c r="G272" s="15">
        <v>1832</v>
      </c>
      <c r="H272" t="s">
        <v>367</v>
      </c>
      <c r="I272" t="s">
        <v>459</v>
      </c>
      <c r="J272" t="s">
        <v>73</v>
      </c>
      <c r="L272" s="53">
        <v>42909.816851851851</v>
      </c>
      <c r="M272" t="str">
        <f>VLOOKUP(E272,自助退!B:K,9,FALSE)</f>
        <v>9</v>
      </c>
      <c r="N272" s="17">
        <f>VLOOKUP(E272,自助退!B:U,20,FALSE)</f>
        <v>42909.56454861111</v>
      </c>
      <c r="O272" t="str">
        <f>VLOOKUP(E272,自助退!B:S,18,FALSE)</f>
        <v>B</v>
      </c>
      <c r="P272">
        <f>VLOOKUP(E272,自助退!B:T,19,FALSE)</f>
        <v>20170623</v>
      </c>
    </row>
    <row r="273" spans="1:16" ht="14.25">
      <c r="A273" s="53">
        <v>42909.879224537035</v>
      </c>
      <c r="B273" t="s">
        <v>3433</v>
      </c>
      <c r="C273" t="s">
        <v>3434</v>
      </c>
      <c r="D273" s="15">
        <v>377165</v>
      </c>
      <c r="E273" s="15">
        <v>372792</v>
      </c>
      <c r="F273" t="s">
        <v>5065</v>
      </c>
      <c r="G273" s="15">
        <v>8922</v>
      </c>
      <c r="H273" t="s">
        <v>367</v>
      </c>
      <c r="I273" t="s">
        <v>459</v>
      </c>
      <c r="J273" t="s">
        <v>73</v>
      </c>
      <c r="L273" s="53">
        <v>42909.879224537035</v>
      </c>
      <c r="M273" t="str">
        <f>VLOOKUP(E273,自助退!B:K,9,FALSE)</f>
        <v>9</v>
      </c>
      <c r="N273" s="17">
        <f>VLOOKUP(E273,自助退!B:U,20,FALSE)</f>
        <v>42909.626828703702</v>
      </c>
      <c r="O273" t="str">
        <f>VLOOKUP(E273,自助退!B:S,18,FALSE)</f>
        <v>B</v>
      </c>
      <c r="P273" t="str">
        <f>VLOOKUP(E273,自助退!B:T,19,FALSE)</f>
        <v>20170623</v>
      </c>
    </row>
    <row r="274" spans="1:16" ht="14.25">
      <c r="A274" s="53">
        <v>42909.8828125</v>
      </c>
      <c r="B274" t="s">
        <v>3435</v>
      </c>
      <c r="C274" t="s">
        <v>3436</v>
      </c>
      <c r="D274" s="15">
        <v>377177</v>
      </c>
      <c r="E274" s="15">
        <v>372882</v>
      </c>
      <c r="F274" t="s">
        <v>5066</v>
      </c>
      <c r="G274" s="15">
        <v>500</v>
      </c>
      <c r="H274" t="s">
        <v>367</v>
      </c>
      <c r="I274" t="s">
        <v>504</v>
      </c>
      <c r="J274" t="s">
        <v>73</v>
      </c>
      <c r="L274" s="53">
        <v>42909.8828125</v>
      </c>
      <c r="M274" t="str">
        <f>VLOOKUP(E274,自助退!B:K,9,FALSE)</f>
        <v>9</v>
      </c>
      <c r="N274" s="17">
        <f>VLOOKUP(E274,自助退!B:U,20,FALSE)</f>
        <v>42909.628611111111</v>
      </c>
      <c r="O274" t="str">
        <f>VLOOKUP(E274,自助退!B:S,18,FALSE)</f>
        <v>B</v>
      </c>
      <c r="P274" t="str">
        <f>VLOOKUP(E274,自助退!B:T,19,FALSE)</f>
        <v>20170623</v>
      </c>
    </row>
    <row r="275" spans="1:16" ht="14.25">
      <c r="A275" s="53">
        <v>42909.893055555556</v>
      </c>
      <c r="B275" t="s">
        <v>3444</v>
      </c>
      <c r="C275" t="s">
        <v>3445</v>
      </c>
      <c r="D275" s="15">
        <v>377205</v>
      </c>
      <c r="E275" s="15">
        <v>373395</v>
      </c>
      <c r="F275" t="s">
        <v>5067</v>
      </c>
      <c r="G275" s="15">
        <v>494</v>
      </c>
      <c r="H275" t="s">
        <v>367</v>
      </c>
      <c r="I275" t="s">
        <v>535</v>
      </c>
      <c r="J275" t="s">
        <v>73</v>
      </c>
      <c r="L275" s="53">
        <v>42909.893055555556</v>
      </c>
      <c r="M275" t="str">
        <f>VLOOKUP(E275,自助退!B:K,9,FALSE)</f>
        <v>9</v>
      </c>
      <c r="N275" s="17">
        <f>VLOOKUP(E275,自助退!B:U,20,FALSE)</f>
        <v>42909.639699074076</v>
      </c>
      <c r="O275" t="str">
        <f>VLOOKUP(E275,自助退!B:S,18,FALSE)</f>
        <v>B</v>
      </c>
      <c r="P275" t="str">
        <f>VLOOKUP(E275,自助退!B:T,19,FALSE)</f>
        <v>20170623</v>
      </c>
    </row>
    <row r="276" spans="1:16" ht="14.25">
      <c r="A276" s="53">
        <v>42909.900081018517</v>
      </c>
      <c r="B276" t="s">
        <v>3446</v>
      </c>
      <c r="C276" t="s">
        <v>3447</v>
      </c>
      <c r="D276" s="15">
        <v>377216</v>
      </c>
      <c r="E276" s="15">
        <v>373745</v>
      </c>
      <c r="F276" t="s">
        <v>5068</v>
      </c>
      <c r="G276" s="15">
        <v>92</v>
      </c>
      <c r="H276" t="s">
        <v>367</v>
      </c>
      <c r="I276" t="s">
        <v>738</v>
      </c>
      <c r="J276" t="s">
        <v>73</v>
      </c>
      <c r="L276" s="53">
        <v>42909.900081018517</v>
      </c>
      <c r="M276" t="str">
        <f>VLOOKUP(E276,自助退!B:K,9,FALSE)</f>
        <v>9</v>
      </c>
      <c r="N276" s="17">
        <f>VLOOKUP(E276,自助退!B:U,20,FALSE)</f>
        <v>42909.646354166667</v>
      </c>
      <c r="O276" t="str">
        <f>VLOOKUP(E276,自助退!B:S,18,FALSE)</f>
        <v>B</v>
      </c>
      <c r="P276" t="str">
        <f>VLOOKUP(E276,自助退!B:T,19,FALSE)</f>
        <v>20170623</v>
      </c>
    </row>
    <row r="277" spans="1:16" ht="14.25">
      <c r="A277" s="53">
        <v>42909.917442129627</v>
      </c>
      <c r="B277" t="s">
        <v>3454</v>
      </c>
      <c r="C277" t="s">
        <v>3455</v>
      </c>
      <c r="D277" s="15">
        <v>377259</v>
      </c>
      <c r="E277" s="15">
        <v>374645</v>
      </c>
      <c r="F277" t="s">
        <v>5069</v>
      </c>
      <c r="G277" s="15">
        <v>44</v>
      </c>
      <c r="H277" t="s">
        <v>367</v>
      </c>
      <c r="I277" t="s">
        <v>448</v>
      </c>
      <c r="J277" t="s">
        <v>73</v>
      </c>
      <c r="L277" s="53">
        <v>42909.917442129627</v>
      </c>
      <c r="M277" t="str">
        <f>VLOOKUP(E277,自助退!B:K,9,FALSE)</f>
        <v>9</v>
      </c>
      <c r="N277" s="17">
        <f>VLOOKUP(E277,自助退!B:U,20,FALSE)</f>
        <v>42909.663912037038</v>
      </c>
      <c r="O277" t="str">
        <f>VLOOKUP(E277,自助退!B:S,18,FALSE)</f>
        <v>B</v>
      </c>
      <c r="P277" t="str">
        <f>VLOOKUP(E277,自助退!B:T,19,FALSE)</f>
        <v>20170623</v>
      </c>
    </row>
    <row r="278" spans="1:16" ht="14.25" hidden="1">
      <c r="A278" s="53">
        <v>42909.919930555552</v>
      </c>
      <c r="B278" t="s">
        <v>2974</v>
      </c>
      <c r="C278" t="s">
        <v>2975</v>
      </c>
      <c r="D278" s="15">
        <v>377266</v>
      </c>
      <c r="E278" s="15">
        <v>333950</v>
      </c>
      <c r="F278" t="s">
        <v>5070</v>
      </c>
      <c r="G278" s="15">
        <v>500</v>
      </c>
      <c r="H278" t="s">
        <v>367</v>
      </c>
      <c r="I278" t="s">
        <v>478</v>
      </c>
      <c r="J278" t="s">
        <v>73</v>
      </c>
      <c r="L278" s="53">
        <v>42909.919930555552</v>
      </c>
      <c r="M278" t="str">
        <f>VLOOKUP(E278,自助退!B:K,9,FALSE)</f>
        <v>9</v>
      </c>
      <c r="N278" s="17">
        <f>VLOOKUP(E278,自助退!B:U,20,FALSE)</f>
        <v>42907.691111111111</v>
      </c>
      <c r="O278" t="e">
        <f>VLOOKUP(E278,自助退!B:S,18,FALSE)</f>
        <v>#N/A</v>
      </c>
      <c r="P278" t="e">
        <f>VLOOKUP(E278,自助退!B:T,19,FALSE)</f>
        <v>#N/A</v>
      </c>
    </row>
    <row r="279" spans="1:16" ht="14.25" hidden="1">
      <c r="A279" s="53">
        <v>42909.920104166667</v>
      </c>
      <c r="B279" t="s">
        <v>3440</v>
      </c>
      <c r="C279" t="s">
        <v>297</v>
      </c>
      <c r="D279" s="15">
        <v>377267</v>
      </c>
      <c r="E279" s="15">
        <v>373025</v>
      </c>
      <c r="F279" t="s">
        <v>5071</v>
      </c>
      <c r="G279" s="15">
        <v>94</v>
      </c>
      <c r="H279" t="s">
        <v>367</v>
      </c>
      <c r="I279" t="s">
        <v>424</v>
      </c>
      <c r="J279" t="s">
        <v>73</v>
      </c>
      <c r="L279" s="53">
        <v>42909.920104166667</v>
      </c>
      <c r="M279" t="str">
        <f>VLOOKUP(E279,自助退!B:K,9,FALSE)</f>
        <v>9</v>
      </c>
      <c r="N279" s="17">
        <f>VLOOKUP(E279,自助退!B:U,20,FALSE)</f>
        <v>42909.632013888891</v>
      </c>
      <c r="O279" t="e">
        <f>VLOOKUP(E279,自助退!B:S,18,FALSE)</f>
        <v>#N/A</v>
      </c>
      <c r="P279" t="e">
        <f>VLOOKUP(E279,自助退!B:T,19,FALSE)</f>
        <v>#N/A</v>
      </c>
    </row>
    <row r="280" spans="1:16" ht="14.25">
      <c r="A280" s="53">
        <v>42909.931307870371</v>
      </c>
      <c r="B280" t="s">
        <v>3469</v>
      </c>
      <c r="C280" t="s">
        <v>3470</v>
      </c>
      <c r="D280" s="15">
        <v>377288</v>
      </c>
      <c r="E280" s="15">
        <v>375318</v>
      </c>
      <c r="F280" t="s">
        <v>5072</v>
      </c>
      <c r="G280" s="15">
        <v>376</v>
      </c>
      <c r="H280" t="s">
        <v>367</v>
      </c>
      <c r="I280" t="s">
        <v>508</v>
      </c>
      <c r="J280" t="s">
        <v>73</v>
      </c>
      <c r="L280" s="53">
        <v>42909.931307870371</v>
      </c>
      <c r="M280" t="str">
        <f>VLOOKUP(E280,自助退!B:K,9,FALSE)</f>
        <v>9</v>
      </c>
      <c r="N280" s="17">
        <f>VLOOKUP(E280,自助退!B:U,20,FALSE)</f>
        <v>42909.680034722223</v>
      </c>
      <c r="O280" t="str">
        <f>VLOOKUP(E280,自助退!B:S,18,FALSE)</f>
        <v>B</v>
      </c>
      <c r="P280" t="str">
        <f>VLOOKUP(E280,自助退!B:T,19,FALSE)</f>
        <v>20170623</v>
      </c>
    </row>
    <row r="281" spans="1:16" ht="14.25">
      <c r="A281" s="53">
        <v>42909.934756944444</v>
      </c>
      <c r="B281" t="s">
        <v>3473</v>
      </c>
      <c r="C281" t="s">
        <v>3474</v>
      </c>
      <c r="D281" s="15">
        <v>377294</v>
      </c>
      <c r="E281" s="15">
        <v>375424</v>
      </c>
      <c r="F281" t="s">
        <v>5073</v>
      </c>
      <c r="G281" s="15">
        <v>6</v>
      </c>
      <c r="H281" t="s">
        <v>367</v>
      </c>
      <c r="I281" t="s">
        <v>483</v>
      </c>
      <c r="J281" t="s">
        <v>73</v>
      </c>
      <c r="L281" s="53">
        <v>42909.934756944444</v>
      </c>
      <c r="M281" t="str">
        <f>VLOOKUP(E281,自助退!B:K,9,FALSE)</f>
        <v>9</v>
      </c>
      <c r="N281" s="17">
        <f>VLOOKUP(E281,自助退!B:U,20,FALSE)</f>
        <v>42909.682326388887</v>
      </c>
      <c r="O281" t="str">
        <f>VLOOKUP(E281,自助退!B:S,18,FALSE)</f>
        <v>B</v>
      </c>
      <c r="P281" t="str">
        <f>VLOOKUP(E281,自助退!B:T,19,FALSE)</f>
        <v>20170623</v>
      </c>
    </row>
    <row r="282" spans="1:16" ht="14.25">
      <c r="A282" s="53">
        <v>42909.948634259257</v>
      </c>
      <c r="B282" t="s">
        <v>3486</v>
      </c>
      <c r="C282" t="s">
        <v>3487</v>
      </c>
      <c r="D282" s="15">
        <v>377329</v>
      </c>
      <c r="E282" s="15">
        <v>375860</v>
      </c>
      <c r="F282" t="s">
        <v>5074</v>
      </c>
      <c r="G282" s="15">
        <v>96</v>
      </c>
      <c r="H282" t="s">
        <v>367</v>
      </c>
      <c r="I282" t="s">
        <v>279</v>
      </c>
      <c r="J282" t="s">
        <v>73</v>
      </c>
      <c r="L282" s="53">
        <v>42909.948634259257</v>
      </c>
      <c r="M282" t="str">
        <f>VLOOKUP(E282,自助退!B:K,9,FALSE)</f>
        <v>9</v>
      </c>
      <c r="N282" s="17">
        <f>VLOOKUP(E282,自助退!B:U,20,FALSE)</f>
        <v>42909.695277777777</v>
      </c>
      <c r="O282" t="str">
        <f>VLOOKUP(E282,自助退!B:S,18,FALSE)</f>
        <v>B</v>
      </c>
      <c r="P282" t="str">
        <f>VLOOKUP(E282,自助退!B:T,19,FALSE)</f>
        <v>20170623</v>
      </c>
    </row>
    <row r="283" spans="1:16" ht="14.25">
      <c r="A283" s="53">
        <v>42909.965995370374</v>
      </c>
      <c r="B283" t="s">
        <v>3488</v>
      </c>
      <c r="C283" t="s">
        <v>3489</v>
      </c>
      <c r="D283" s="15">
        <v>377362</v>
      </c>
      <c r="E283" s="15">
        <v>376339</v>
      </c>
      <c r="F283" t="s">
        <v>5075</v>
      </c>
      <c r="G283" s="15">
        <v>246</v>
      </c>
      <c r="H283" t="s">
        <v>367</v>
      </c>
      <c r="I283" t="s">
        <v>62</v>
      </c>
      <c r="J283" t="s">
        <v>73</v>
      </c>
      <c r="L283" s="53">
        <v>42909.965995370374</v>
      </c>
      <c r="M283" t="str">
        <f>VLOOKUP(E283,自助退!B:K,9,FALSE)</f>
        <v>9</v>
      </c>
      <c r="N283" s="17">
        <f>VLOOKUP(E283,自助退!B:U,20,FALSE)</f>
        <v>42909.714236111111</v>
      </c>
      <c r="O283" t="str">
        <f>VLOOKUP(E283,自助退!B:S,18,FALSE)</f>
        <v>B</v>
      </c>
      <c r="P283" t="str">
        <f>VLOOKUP(E283,自助退!B:T,19,FALSE)</f>
        <v>20170623</v>
      </c>
    </row>
    <row r="284" spans="1:16" ht="14.25" hidden="1">
      <c r="A284" s="53">
        <v>42910.029027777775</v>
      </c>
      <c r="B284" t="s">
        <v>2194</v>
      </c>
      <c r="C284" t="s">
        <v>2195</v>
      </c>
      <c r="D284" s="15">
        <v>377510</v>
      </c>
      <c r="E284" s="15">
        <v>250556</v>
      </c>
      <c r="F284" t="s">
        <v>5076</v>
      </c>
      <c r="G284" s="15">
        <v>780</v>
      </c>
      <c r="H284" t="s">
        <v>367</v>
      </c>
      <c r="I284" t="s">
        <v>497</v>
      </c>
      <c r="J284" t="s">
        <v>73</v>
      </c>
      <c r="L284" s="53">
        <v>42910.029027777775</v>
      </c>
      <c r="M284" t="str">
        <f>VLOOKUP(E284,自助退!B:K,9,FALSE)</f>
        <v>8</v>
      </c>
      <c r="N284" s="17">
        <f>VLOOKUP(E284,自助退!B:U,20,FALSE)</f>
        <v>42902.745625000003</v>
      </c>
      <c r="O284" t="str">
        <f>VLOOKUP(E284,自助退!B:S,18,FALSE)</f>
        <v>B</v>
      </c>
      <c r="P284" t="str">
        <f>VLOOKUP(E284,自助退!B:T,19,FALSE)</f>
        <v>20170619</v>
      </c>
    </row>
    <row r="285" spans="1:16" ht="14.25" hidden="1">
      <c r="A285" s="53">
        <v>42910.029432870368</v>
      </c>
      <c r="B285" t="s">
        <v>2241</v>
      </c>
      <c r="C285" t="s">
        <v>2242</v>
      </c>
      <c r="D285" s="15">
        <v>377511</v>
      </c>
      <c r="E285" s="15">
        <v>253783</v>
      </c>
      <c r="F285" t="s">
        <v>5077</v>
      </c>
      <c r="G285" s="15">
        <v>500</v>
      </c>
      <c r="H285" t="s">
        <v>367</v>
      </c>
      <c r="I285" t="s">
        <v>562</v>
      </c>
      <c r="J285" t="s">
        <v>73</v>
      </c>
      <c r="L285" s="53">
        <v>42910.029432870368</v>
      </c>
      <c r="M285" t="str">
        <f>VLOOKUP(E285,自助退!B:K,9,FALSE)</f>
        <v>8</v>
      </c>
      <c r="N285" s="17">
        <f>VLOOKUP(E285,自助退!B:U,20,FALSE)</f>
        <v>42903.398020833331</v>
      </c>
      <c r="O285" t="str">
        <f>VLOOKUP(E285,自助退!B:S,18,FALSE)</f>
        <v>B</v>
      </c>
      <c r="P285" t="str">
        <f>VLOOKUP(E285,自助退!B:T,19,FALSE)</f>
        <v>20170619</v>
      </c>
    </row>
    <row r="286" spans="1:16" ht="14.25" hidden="1">
      <c r="A286" s="53">
        <v>42910.029687499999</v>
      </c>
      <c r="B286" t="s">
        <v>2255</v>
      </c>
      <c r="C286" t="s">
        <v>327</v>
      </c>
      <c r="D286" s="15">
        <v>377512</v>
      </c>
      <c r="E286" s="15">
        <v>254281</v>
      </c>
      <c r="F286" t="s">
        <v>5078</v>
      </c>
      <c r="G286" s="15">
        <v>164</v>
      </c>
      <c r="H286" t="s">
        <v>367</v>
      </c>
      <c r="I286" t="s">
        <v>279</v>
      </c>
      <c r="J286" t="s">
        <v>73</v>
      </c>
      <c r="L286" s="53">
        <v>42910.029687499999</v>
      </c>
      <c r="M286" t="str">
        <f>VLOOKUP(E286,自助退!B:K,9,FALSE)</f>
        <v>8</v>
      </c>
      <c r="N286" s="17">
        <f>VLOOKUP(E286,自助退!B:U,20,FALSE)</f>
        <v>42903.41064814815</v>
      </c>
      <c r="O286" t="str">
        <f>VLOOKUP(E286,自助退!B:S,18,FALSE)</f>
        <v>B</v>
      </c>
      <c r="P286" t="str">
        <f>VLOOKUP(E286,自助退!B:T,19,FALSE)</f>
        <v>20170619</v>
      </c>
    </row>
    <row r="287" spans="1:16" ht="14.25" hidden="1">
      <c r="A287" s="53">
        <v>42910.029849537037</v>
      </c>
      <c r="B287" t="s">
        <v>2261</v>
      </c>
      <c r="C287" t="s">
        <v>2262</v>
      </c>
      <c r="D287" s="15">
        <v>377513</v>
      </c>
      <c r="E287" s="15">
        <v>255899</v>
      </c>
      <c r="F287" t="s">
        <v>5079</v>
      </c>
      <c r="G287" s="15">
        <v>194</v>
      </c>
      <c r="H287" t="s">
        <v>367</v>
      </c>
      <c r="I287" t="s">
        <v>422</v>
      </c>
      <c r="J287" t="s">
        <v>73</v>
      </c>
      <c r="L287" s="53">
        <v>42910.029849537037</v>
      </c>
      <c r="M287" t="str">
        <f>VLOOKUP(E287,自助退!B:K,9,FALSE)</f>
        <v>8</v>
      </c>
      <c r="N287" s="17">
        <f>VLOOKUP(E287,自助退!B:U,20,FALSE)</f>
        <v>42903.456631944442</v>
      </c>
      <c r="O287" t="str">
        <f>VLOOKUP(E287,自助退!B:S,18,FALSE)</f>
        <v>B</v>
      </c>
      <c r="P287" t="str">
        <f>VLOOKUP(E287,自助退!B:T,19,FALSE)</f>
        <v>20170619</v>
      </c>
    </row>
    <row r="288" spans="1:16" ht="14.25" hidden="1">
      <c r="A288" s="53">
        <v>42910.03</v>
      </c>
      <c r="B288" t="s">
        <v>2275</v>
      </c>
      <c r="C288" t="s">
        <v>2276</v>
      </c>
      <c r="D288" s="15">
        <v>377514</v>
      </c>
      <c r="E288" s="15">
        <v>256551</v>
      </c>
      <c r="F288" t="s">
        <v>5080</v>
      </c>
      <c r="G288" s="15">
        <v>300</v>
      </c>
      <c r="H288" t="s">
        <v>367</v>
      </c>
      <c r="I288" t="s">
        <v>469</v>
      </c>
      <c r="J288" t="s">
        <v>73</v>
      </c>
      <c r="L288" s="53">
        <v>42910.03</v>
      </c>
      <c r="M288" t="str">
        <f>VLOOKUP(E288,自助退!B:K,9,FALSE)</f>
        <v>8</v>
      </c>
      <c r="N288" s="17">
        <f>VLOOKUP(E288,自助退!B:U,20,FALSE)</f>
        <v>42903.480439814812</v>
      </c>
      <c r="O288" t="str">
        <f>VLOOKUP(E288,自助退!B:S,18,FALSE)</f>
        <v>B</v>
      </c>
      <c r="P288" t="str">
        <f>VLOOKUP(E288,自助退!B:T,19,FALSE)</f>
        <v>20170619</v>
      </c>
    </row>
    <row r="289" spans="1:16" ht="14.25" hidden="1">
      <c r="A289" s="53">
        <v>42910.030150462961</v>
      </c>
      <c r="B289" t="s">
        <v>2277</v>
      </c>
      <c r="C289" t="s">
        <v>2278</v>
      </c>
      <c r="D289" s="15">
        <v>377515</v>
      </c>
      <c r="E289" s="15">
        <v>256678</v>
      </c>
      <c r="F289" t="s">
        <v>5081</v>
      </c>
      <c r="G289" s="15">
        <v>107</v>
      </c>
      <c r="H289" t="s">
        <v>367</v>
      </c>
      <c r="I289" t="s">
        <v>486</v>
      </c>
      <c r="J289" t="s">
        <v>73</v>
      </c>
      <c r="L289" s="53">
        <v>42910.030150462961</v>
      </c>
      <c r="M289" t="str">
        <f>VLOOKUP(E289,自助退!B:K,9,FALSE)</f>
        <v>8</v>
      </c>
      <c r="N289" s="17">
        <f>VLOOKUP(E289,自助退!B:U,20,FALSE)</f>
        <v>42903.485625000001</v>
      </c>
      <c r="O289" t="str">
        <f>VLOOKUP(E289,自助退!B:S,18,FALSE)</f>
        <v>B</v>
      </c>
      <c r="P289" t="str">
        <f>VLOOKUP(E289,自助退!B:T,19,FALSE)</f>
        <v>20170619</v>
      </c>
    </row>
    <row r="290" spans="1:16" ht="14.25" hidden="1">
      <c r="A290" s="53">
        <v>42910.030277777776</v>
      </c>
      <c r="B290" t="s">
        <v>2337</v>
      </c>
      <c r="C290" t="s">
        <v>2338</v>
      </c>
      <c r="D290" s="15">
        <v>377516</v>
      </c>
      <c r="E290" s="15">
        <v>261493</v>
      </c>
      <c r="F290" t="s">
        <v>5082</v>
      </c>
      <c r="G290" s="15">
        <v>59</v>
      </c>
      <c r="H290" t="s">
        <v>367</v>
      </c>
      <c r="I290" t="s">
        <v>486</v>
      </c>
      <c r="J290" t="s">
        <v>73</v>
      </c>
      <c r="L290" s="53">
        <v>42910.030277777776</v>
      </c>
      <c r="M290" t="str">
        <f>VLOOKUP(E290,自助退!B:K,9,FALSE)</f>
        <v>8</v>
      </c>
      <c r="N290" s="17">
        <f>VLOOKUP(E290,自助退!B:U,20,FALSE)</f>
        <v>42904.458124999997</v>
      </c>
      <c r="O290" t="str">
        <f>VLOOKUP(E290,自助退!B:S,18,FALSE)</f>
        <v>B</v>
      </c>
      <c r="P290" t="str">
        <f>VLOOKUP(E290,自助退!B:T,19,FALSE)</f>
        <v>20170619</v>
      </c>
    </row>
    <row r="291" spans="1:16" ht="14.25" hidden="1">
      <c r="A291" s="53">
        <v>42910.030381944445</v>
      </c>
      <c r="B291" t="s">
        <v>2369</v>
      </c>
      <c r="C291" t="s">
        <v>2370</v>
      </c>
      <c r="D291" s="15">
        <v>377517</v>
      </c>
      <c r="E291" s="15">
        <v>262637</v>
      </c>
      <c r="F291" t="s">
        <v>5083</v>
      </c>
      <c r="G291" s="15">
        <v>1227</v>
      </c>
      <c r="H291" t="s">
        <v>367</v>
      </c>
      <c r="I291" t="s">
        <v>539</v>
      </c>
      <c r="J291" t="s">
        <v>73</v>
      </c>
      <c r="L291" s="53">
        <v>42910.030381944445</v>
      </c>
      <c r="M291" t="str">
        <f>VLOOKUP(E291,自助退!B:K,9,FALSE)</f>
        <v>8</v>
      </c>
      <c r="N291" s="17">
        <f>VLOOKUP(E291,自助退!B:U,20,FALSE)</f>
        <v>42904.661087962966</v>
      </c>
      <c r="O291" t="str">
        <f>VLOOKUP(E291,自助退!B:S,18,FALSE)</f>
        <v>B</v>
      </c>
      <c r="P291" t="str">
        <f>VLOOKUP(E291,自助退!B:T,19,FALSE)</f>
        <v>20170619</v>
      </c>
    </row>
    <row r="292" spans="1:16" ht="14.25" hidden="1">
      <c r="A292" s="53">
        <v>42910.030509259261</v>
      </c>
      <c r="B292" t="s">
        <v>2582</v>
      </c>
      <c r="C292" t="s">
        <v>2583</v>
      </c>
      <c r="D292" s="15">
        <v>377518</v>
      </c>
      <c r="E292" s="15">
        <v>289771</v>
      </c>
      <c r="F292" t="s">
        <v>5084</v>
      </c>
      <c r="G292" s="15">
        <v>300</v>
      </c>
      <c r="H292" t="s">
        <v>367</v>
      </c>
      <c r="I292" t="s">
        <v>497</v>
      </c>
      <c r="J292" t="s">
        <v>73</v>
      </c>
      <c r="L292" s="53">
        <v>42910.030509259261</v>
      </c>
      <c r="M292" t="str">
        <f>VLOOKUP(E292,自助退!B:K,9,FALSE)</f>
        <v>8</v>
      </c>
      <c r="N292" s="17">
        <f>VLOOKUP(E292,自助退!B:U,20,FALSE)</f>
        <v>42905.776493055557</v>
      </c>
      <c r="O292" t="str">
        <f>VLOOKUP(E292,自助退!B:S,18,FALSE)</f>
        <v>B</v>
      </c>
      <c r="P292" t="str">
        <f>VLOOKUP(E292,自助退!B:T,19,FALSE)</f>
        <v>20170620</v>
      </c>
    </row>
    <row r="293" spans="1:16" ht="14.25" hidden="1">
      <c r="A293" s="53">
        <v>42910.030671296299</v>
      </c>
      <c r="B293" t="s">
        <v>2724</v>
      </c>
      <c r="C293" t="s">
        <v>2725</v>
      </c>
      <c r="D293" s="15">
        <v>377520</v>
      </c>
      <c r="E293" s="15">
        <v>310066</v>
      </c>
      <c r="F293" t="s">
        <v>166</v>
      </c>
      <c r="G293" s="15">
        <v>612</v>
      </c>
      <c r="H293" t="s">
        <v>367</v>
      </c>
      <c r="I293" t="s">
        <v>490</v>
      </c>
      <c r="J293" t="s">
        <v>73</v>
      </c>
      <c r="L293" s="53">
        <v>42910.030671296299</v>
      </c>
      <c r="M293" t="str">
        <f>VLOOKUP(E293,自助退!B:K,9,FALSE)</f>
        <v>8</v>
      </c>
      <c r="N293" s="17">
        <f>VLOOKUP(E293,自助退!B:U,20,FALSE)</f>
        <v>42906.659814814811</v>
      </c>
      <c r="O293" t="str">
        <f>VLOOKUP(E293,自助退!B:S,18,FALSE)</f>
        <v>B</v>
      </c>
      <c r="P293" t="str">
        <f>VLOOKUP(E293,自助退!B:T,19,FALSE)</f>
        <v>20170621</v>
      </c>
    </row>
    <row r="294" spans="1:16" ht="14.25" hidden="1">
      <c r="A294" s="53">
        <v>42910.030821759261</v>
      </c>
      <c r="B294" t="s">
        <v>2773</v>
      </c>
      <c r="C294" t="s">
        <v>2774</v>
      </c>
      <c r="D294" s="15">
        <v>377522</v>
      </c>
      <c r="E294" s="15">
        <v>313114</v>
      </c>
      <c r="F294" t="s">
        <v>5085</v>
      </c>
      <c r="G294" s="15">
        <v>200</v>
      </c>
      <c r="H294" t="s">
        <v>367</v>
      </c>
      <c r="I294" t="s">
        <v>486</v>
      </c>
      <c r="J294" t="s">
        <v>73</v>
      </c>
      <c r="L294" s="53">
        <v>42910.030821759261</v>
      </c>
      <c r="M294" t="str">
        <f>VLOOKUP(E294,自助退!B:K,9,FALSE)</f>
        <v>8</v>
      </c>
      <c r="N294" s="17">
        <f>VLOOKUP(E294,自助退!B:U,20,FALSE)</f>
        <v>42906.726851851854</v>
      </c>
      <c r="O294" t="str">
        <f>VLOOKUP(E294,自助退!B:S,18,FALSE)</f>
        <v>B</v>
      </c>
      <c r="P294" t="str">
        <f>VLOOKUP(E294,自助退!B:T,19,FALSE)</f>
        <v>20170621</v>
      </c>
    </row>
    <row r="295" spans="1:16" ht="14.25" hidden="1">
      <c r="A295" s="53">
        <v>42910.953032407408</v>
      </c>
      <c r="B295" t="s">
        <v>3651</v>
      </c>
      <c r="C295" t="s">
        <v>3652</v>
      </c>
      <c r="D295" s="15">
        <v>386287</v>
      </c>
      <c r="E295" s="15">
        <v>385595</v>
      </c>
      <c r="F295" t="s">
        <v>5086</v>
      </c>
      <c r="G295" s="15">
        <v>523</v>
      </c>
      <c r="H295" t="s">
        <v>367</v>
      </c>
      <c r="I295" t="s">
        <v>443</v>
      </c>
      <c r="J295" t="s">
        <v>73</v>
      </c>
      <c r="L295" s="53">
        <v>42910.953032407408</v>
      </c>
      <c r="M295" t="str">
        <f>VLOOKUP(E295,自助退!B:K,9,FALSE)</f>
        <v>9</v>
      </c>
      <c r="N295" s="17">
        <f>VLOOKUP(E295,自助退!B:U,20,FALSE)</f>
        <v>42910.701388888891</v>
      </c>
      <c r="O295" t="e">
        <f>VLOOKUP(E295,自助退!B:S,18,FALSE)</f>
        <v>#N/A</v>
      </c>
      <c r="P295" t="e">
        <f>VLOOKUP(E295,自助退!B:T,19,FALSE)</f>
        <v>#N/A</v>
      </c>
    </row>
    <row r="296" spans="1:16" ht="14.25" hidden="1">
      <c r="A296" s="53">
        <v>42912.698773148149</v>
      </c>
      <c r="B296" t="s">
        <v>3785</v>
      </c>
      <c r="C296" t="s">
        <v>3786</v>
      </c>
      <c r="D296" s="15">
        <v>413587</v>
      </c>
      <c r="E296" s="15">
        <v>401445</v>
      </c>
      <c r="F296" t="s">
        <v>5087</v>
      </c>
      <c r="G296" s="15">
        <v>352</v>
      </c>
      <c r="H296" t="s">
        <v>367</v>
      </c>
      <c r="I296" t="s">
        <v>443</v>
      </c>
      <c r="J296" t="s">
        <v>73</v>
      </c>
      <c r="L296" s="53">
        <v>42912.698773148149</v>
      </c>
      <c r="M296" t="str">
        <f>VLOOKUP(E296,自助退!B:K,9,FALSE)</f>
        <v>9</v>
      </c>
      <c r="N296" s="17">
        <f>VLOOKUP(E296,自助退!B:U,20,FALSE)</f>
        <v>42912.447511574072</v>
      </c>
      <c r="O296" t="str">
        <f>VLOOKUP(E296,自助退!B:S,18,FALSE)</f>
        <v>B</v>
      </c>
      <c r="P296" t="str">
        <f>VLOOKUP(E296,自助退!B:T,19,FALSE)</f>
        <v>20170626</v>
      </c>
    </row>
    <row r="297" spans="1:16" ht="14.25" hidden="1">
      <c r="A297" s="53">
        <v>42912.743969907409</v>
      </c>
      <c r="B297" t="s">
        <v>3811</v>
      </c>
      <c r="C297" t="s">
        <v>3812</v>
      </c>
      <c r="D297" s="15">
        <v>414926</v>
      </c>
      <c r="E297" s="15">
        <v>404543</v>
      </c>
      <c r="F297" t="s">
        <v>5088</v>
      </c>
      <c r="G297" s="15">
        <v>532</v>
      </c>
      <c r="H297" t="s">
        <v>367</v>
      </c>
      <c r="I297" t="s">
        <v>436</v>
      </c>
      <c r="J297" t="s">
        <v>73</v>
      </c>
      <c r="L297" s="53">
        <v>42912.743969907409</v>
      </c>
      <c r="M297" t="str">
        <f>VLOOKUP(E297,自助退!B:K,9,FALSE)</f>
        <v>9</v>
      </c>
      <c r="N297" s="17">
        <f>VLOOKUP(E297,自助退!B:U,20,FALSE)</f>
        <v>42912.487511574072</v>
      </c>
      <c r="O297" t="str">
        <f>VLOOKUP(E297,自助退!B:S,18,FALSE)</f>
        <v>B</v>
      </c>
      <c r="P297" t="str">
        <f>VLOOKUP(E297,自助退!B:T,19,FALSE)</f>
        <v>20170626</v>
      </c>
    </row>
    <row r="298" spans="1:16" ht="14.25" hidden="1">
      <c r="A298" s="53">
        <v>42912.744027777779</v>
      </c>
      <c r="B298" t="s">
        <v>3814</v>
      </c>
      <c r="C298" t="s">
        <v>3815</v>
      </c>
      <c r="D298" s="15">
        <v>414929</v>
      </c>
      <c r="E298" s="15">
        <v>404803</v>
      </c>
      <c r="F298" t="s">
        <v>5089</v>
      </c>
      <c r="G298" s="15">
        <v>47</v>
      </c>
      <c r="H298" t="s">
        <v>367</v>
      </c>
      <c r="I298" t="s">
        <v>486</v>
      </c>
      <c r="J298" t="s">
        <v>73</v>
      </c>
      <c r="L298" s="53">
        <v>42912.744027777779</v>
      </c>
      <c r="M298" t="str">
        <f>VLOOKUP(E298,自助退!B:K,9,FALSE)</f>
        <v>9</v>
      </c>
      <c r="N298" s="17">
        <f>VLOOKUP(E298,自助退!B:U,20,FALSE)</f>
        <v>42912.491944444446</v>
      </c>
      <c r="O298" t="str">
        <f>VLOOKUP(E298,自助退!B:S,18,FALSE)</f>
        <v>B</v>
      </c>
      <c r="P298" t="str">
        <f>VLOOKUP(E298,自助退!B:T,19,FALSE)</f>
        <v>20170626</v>
      </c>
    </row>
    <row r="299" spans="1:16" ht="14.25" hidden="1">
      <c r="A299" s="53">
        <v>42912.754305555558</v>
      </c>
      <c r="B299" t="s">
        <v>110</v>
      </c>
      <c r="C299" t="s">
        <v>91</v>
      </c>
      <c r="D299" s="15">
        <v>415023</v>
      </c>
      <c r="E299" s="15">
        <v>405220</v>
      </c>
      <c r="F299" t="s">
        <v>84</v>
      </c>
      <c r="G299" s="15">
        <v>240</v>
      </c>
      <c r="H299" t="s">
        <v>367</v>
      </c>
      <c r="I299" t="s">
        <v>422</v>
      </c>
      <c r="J299" t="s">
        <v>73</v>
      </c>
      <c r="L299" s="53">
        <v>42912.754305555558</v>
      </c>
      <c r="M299" t="str">
        <f>VLOOKUP(E299,自助退!B:K,9,FALSE)</f>
        <v>9</v>
      </c>
      <c r="N299" s="17">
        <f>VLOOKUP(E299,自助退!B:U,20,FALSE)</f>
        <v>42912.500937500001</v>
      </c>
      <c r="O299" t="str">
        <f>VLOOKUP(E299,自助退!B:S,18,FALSE)</f>
        <v>B</v>
      </c>
      <c r="P299" t="str">
        <f>VLOOKUP(E299,自助退!B:T,19,FALSE)</f>
        <v>20170626</v>
      </c>
    </row>
    <row r="300" spans="1:16" ht="14.25" hidden="1">
      <c r="A300" s="53">
        <v>42912.761446759258</v>
      </c>
      <c r="B300" t="s">
        <v>3828</v>
      </c>
      <c r="C300" t="s">
        <v>3829</v>
      </c>
      <c r="D300" s="15">
        <v>415066</v>
      </c>
      <c r="E300" s="15">
        <v>405386</v>
      </c>
      <c r="F300" t="s">
        <v>5090</v>
      </c>
      <c r="G300" s="15">
        <v>257</v>
      </c>
      <c r="H300" t="s">
        <v>367</v>
      </c>
      <c r="I300" t="s">
        <v>422</v>
      </c>
      <c r="J300" t="s">
        <v>73</v>
      </c>
      <c r="L300" s="53">
        <v>42912.761446759258</v>
      </c>
      <c r="M300" t="str">
        <f>VLOOKUP(E300,自助退!B:K,9,FALSE)</f>
        <v>9</v>
      </c>
      <c r="N300" s="17">
        <f>VLOOKUP(E300,自助退!B:U,20,FALSE)</f>
        <v>42912.507800925923</v>
      </c>
      <c r="O300" t="str">
        <f>VLOOKUP(E300,自助退!B:S,18,FALSE)</f>
        <v>B</v>
      </c>
      <c r="P300" t="str">
        <f>VLOOKUP(E300,自助退!B:T,19,FALSE)</f>
        <v>20170626</v>
      </c>
    </row>
    <row r="301" spans="1:16" ht="14.25" hidden="1">
      <c r="A301" s="53">
        <v>42912.76153935185</v>
      </c>
      <c r="B301" t="s">
        <v>3830</v>
      </c>
      <c r="C301" t="s">
        <v>3831</v>
      </c>
      <c r="D301" s="15">
        <v>415067</v>
      </c>
      <c r="E301" s="15">
        <v>405387</v>
      </c>
      <c r="F301" t="s">
        <v>5091</v>
      </c>
      <c r="G301" s="15">
        <v>256</v>
      </c>
      <c r="H301" t="s">
        <v>367</v>
      </c>
      <c r="I301" t="s">
        <v>279</v>
      </c>
      <c r="J301" t="s">
        <v>73</v>
      </c>
      <c r="L301" s="53">
        <v>42912.76153935185</v>
      </c>
      <c r="M301" t="str">
        <f>VLOOKUP(E301,自助退!B:K,9,FALSE)</f>
        <v>9</v>
      </c>
      <c r="N301" s="17">
        <f>VLOOKUP(E301,自助退!B:U,20,FALSE)</f>
        <v>42912.507847222223</v>
      </c>
      <c r="O301" t="str">
        <f>VLOOKUP(E301,自助退!B:S,18,FALSE)</f>
        <v>B</v>
      </c>
      <c r="P301" t="str">
        <f>VLOOKUP(E301,自助退!B:T,19,FALSE)</f>
        <v>20170626</v>
      </c>
    </row>
    <row r="302" spans="1:16" ht="14.25" hidden="1">
      <c r="A302" s="53">
        <v>42912.782083333332</v>
      </c>
      <c r="B302" t="s">
        <v>3844</v>
      </c>
      <c r="C302" t="s">
        <v>3845</v>
      </c>
      <c r="D302" s="15">
        <v>415117</v>
      </c>
      <c r="E302" s="15">
        <v>405663</v>
      </c>
      <c r="F302" t="s">
        <v>5092</v>
      </c>
      <c r="G302" s="15">
        <v>147</v>
      </c>
      <c r="H302" t="s">
        <v>367</v>
      </c>
      <c r="I302" t="s">
        <v>422</v>
      </c>
      <c r="J302" t="s">
        <v>73</v>
      </c>
      <c r="L302" s="53">
        <v>42912.782083333332</v>
      </c>
      <c r="M302" t="str">
        <f>VLOOKUP(E302,自助退!B:K,9,FALSE)</f>
        <v>9</v>
      </c>
      <c r="N302" s="17">
        <f>VLOOKUP(E302,自助退!B:U,20,FALSE)</f>
        <v>42912.529004629629</v>
      </c>
      <c r="O302" t="str">
        <f>VLOOKUP(E302,自助退!B:S,18,FALSE)</f>
        <v>B</v>
      </c>
      <c r="P302" t="str">
        <f>VLOOKUP(E302,自助退!B:T,19,FALSE)</f>
        <v>20170626</v>
      </c>
    </row>
    <row r="303" spans="1:16" ht="14.25" hidden="1">
      <c r="A303" s="53">
        <v>42912.861944444441</v>
      </c>
      <c r="B303" t="s">
        <v>3859</v>
      </c>
      <c r="C303" t="s">
        <v>3860</v>
      </c>
      <c r="D303" s="15">
        <v>415288</v>
      </c>
      <c r="E303" s="15">
        <v>407694</v>
      </c>
      <c r="F303" t="s">
        <v>5093</v>
      </c>
      <c r="G303" s="15">
        <v>700</v>
      </c>
      <c r="H303" t="s">
        <v>367</v>
      </c>
      <c r="I303" t="s">
        <v>299</v>
      </c>
      <c r="J303" t="s">
        <v>73</v>
      </c>
      <c r="L303" s="53">
        <v>42912.861944444441</v>
      </c>
      <c r="M303" t="str">
        <f>VLOOKUP(E303,自助退!B:K,9,FALSE)</f>
        <v>9</v>
      </c>
      <c r="N303" s="17">
        <f>VLOOKUP(E303,自助退!B:U,20,FALSE)</f>
        <v>42912.605057870373</v>
      </c>
      <c r="O303" t="str">
        <f>VLOOKUP(E303,自助退!B:S,18,FALSE)</f>
        <v>B</v>
      </c>
      <c r="P303" t="str">
        <f>VLOOKUP(E303,自助退!B:T,19,FALSE)</f>
        <v>20170626</v>
      </c>
    </row>
    <row r="304" spans="1:16" ht="14.25" hidden="1">
      <c r="A304" s="53">
        <v>42912.86886574074</v>
      </c>
      <c r="B304" t="s">
        <v>281</v>
      </c>
      <c r="C304" t="s">
        <v>282</v>
      </c>
      <c r="D304" s="15">
        <v>415312</v>
      </c>
      <c r="E304" s="15">
        <v>408600</v>
      </c>
      <c r="F304" t="s">
        <v>273</v>
      </c>
      <c r="G304" s="15">
        <v>583</v>
      </c>
      <c r="H304" t="s">
        <v>367</v>
      </c>
      <c r="I304" t="s">
        <v>486</v>
      </c>
      <c r="J304" t="s">
        <v>73</v>
      </c>
      <c r="L304" s="53">
        <v>42912.86886574074</v>
      </c>
      <c r="M304" t="str">
        <f>VLOOKUP(E304,自助退!B:K,9,FALSE)</f>
        <v>9</v>
      </c>
      <c r="N304" s="17">
        <f>VLOOKUP(E304,自助退!B:U,20,FALSE)</f>
        <v>42912.617696759262</v>
      </c>
      <c r="O304" t="str">
        <f>VLOOKUP(E304,自助退!B:S,18,FALSE)</f>
        <v>B</v>
      </c>
      <c r="P304" t="str">
        <f>VLOOKUP(E304,自助退!B:T,19,FALSE)</f>
        <v>20170626</v>
      </c>
    </row>
    <row r="305" spans="1:16" ht="14.25" hidden="1">
      <c r="A305" s="53">
        <v>42912.872384259259</v>
      </c>
      <c r="B305" t="s">
        <v>3864</v>
      </c>
      <c r="C305" t="s">
        <v>3865</v>
      </c>
      <c r="D305" s="15">
        <v>415328</v>
      </c>
      <c r="E305" s="15">
        <v>408711</v>
      </c>
      <c r="F305" t="s">
        <v>5094</v>
      </c>
      <c r="G305" s="15">
        <v>144</v>
      </c>
      <c r="H305" t="s">
        <v>367</v>
      </c>
      <c r="I305" t="s">
        <v>497</v>
      </c>
      <c r="J305" t="s">
        <v>73</v>
      </c>
      <c r="L305" s="53">
        <v>42912.872384259259</v>
      </c>
      <c r="M305" t="str">
        <f>VLOOKUP(E305,自助退!B:K,9,FALSE)</f>
        <v>9</v>
      </c>
      <c r="N305" s="17">
        <f>VLOOKUP(E305,自助退!B:U,20,FALSE)</f>
        <v>42912.619675925926</v>
      </c>
      <c r="O305" t="str">
        <f>VLOOKUP(E305,自助退!B:S,18,FALSE)</f>
        <v>B</v>
      </c>
      <c r="P305" t="str">
        <f>VLOOKUP(E305,自助退!B:T,19,FALSE)</f>
        <v>20170626</v>
      </c>
    </row>
    <row r="306" spans="1:16" ht="14.25" hidden="1">
      <c r="A306" s="53">
        <v>42912.893194444441</v>
      </c>
      <c r="B306" t="s">
        <v>3879</v>
      </c>
      <c r="C306" t="s">
        <v>3880</v>
      </c>
      <c r="D306" s="15">
        <v>415377</v>
      </c>
      <c r="E306" s="15">
        <v>409884</v>
      </c>
      <c r="F306" t="s">
        <v>5095</v>
      </c>
      <c r="G306" s="15">
        <v>520</v>
      </c>
      <c r="H306" t="s">
        <v>367</v>
      </c>
      <c r="I306" t="s">
        <v>443</v>
      </c>
      <c r="J306" t="s">
        <v>73</v>
      </c>
      <c r="L306" s="53">
        <v>42912.893194444441</v>
      </c>
      <c r="M306" t="str">
        <f>VLOOKUP(E306,自助退!B:K,9,FALSE)</f>
        <v>9</v>
      </c>
      <c r="N306" s="17">
        <f>VLOOKUP(E306,自助退!B:U,20,FALSE)</f>
        <v>42912.635625000003</v>
      </c>
      <c r="O306" t="str">
        <f>VLOOKUP(E306,自助退!B:S,18,FALSE)</f>
        <v>B</v>
      </c>
      <c r="P306" t="str">
        <f>VLOOKUP(E306,自助退!B:T,19,FALSE)</f>
        <v>20170626</v>
      </c>
    </row>
    <row r="307" spans="1:16" ht="14.25" hidden="1">
      <c r="A307" s="53">
        <v>42912.893252314818</v>
      </c>
      <c r="B307" t="s">
        <v>3884</v>
      </c>
      <c r="C307" t="s">
        <v>3885</v>
      </c>
      <c r="D307" s="15">
        <v>415378</v>
      </c>
      <c r="E307" s="15">
        <v>410134</v>
      </c>
      <c r="F307" t="s">
        <v>5096</v>
      </c>
      <c r="G307" s="15">
        <v>489</v>
      </c>
      <c r="H307" t="s">
        <v>367</v>
      </c>
      <c r="I307" t="s">
        <v>443</v>
      </c>
      <c r="J307" t="s">
        <v>73</v>
      </c>
      <c r="L307" s="53">
        <v>42912.893252314818</v>
      </c>
      <c r="M307" t="str">
        <f>VLOOKUP(E307,自助退!B:K,9,FALSE)</f>
        <v>9</v>
      </c>
      <c r="N307" s="17">
        <f>VLOOKUP(E307,自助退!B:U,20,FALSE)</f>
        <v>42912.639756944445</v>
      </c>
      <c r="O307" t="str">
        <f>VLOOKUP(E307,自助退!B:S,18,FALSE)</f>
        <v>B</v>
      </c>
      <c r="P307" t="str">
        <f>VLOOKUP(E307,自助退!B:T,19,FALSE)</f>
        <v>20170626</v>
      </c>
    </row>
    <row r="308" spans="1:16" ht="14.25" hidden="1">
      <c r="A308" s="53">
        <v>42912.910532407404</v>
      </c>
      <c r="B308" t="s">
        <v>3897</v>
      </c>
      <c r="C308" t="s">
        <v>3898</v>
      </c>
      <c r="D308" s="15">
        <v>415400</v>
      </c>
      <c r="E308" s="15">
        <v>411361</v>
      </c>
      <c r="F308" t="s">
        <v>5097</v>
      </c>
      <c r="G308" s="15">
        <v>100</v>
      </c>
      <c r="H308" t="s">
        <v>367</v>
      </c>
      <c r="I308" t="s">
        <v>469</v>
      </c>
      <c r="J308" t="s">
        <v>73</v>
      </c>
      <c r="L308" s="53">
        <v>42912.910532407404</v>
      </c>
      <c r="M308" t="str">
        <f>VLOOKUP(E308,自助退!B:K,9,FALSE)</f>
        <v>9</v>
      </c>
      <c r="N308" s="17">
        <f>VLOOKUP(E308,自助退!B:U,20,FALSE)</f>
        <v>42912.658101851855</v>
      </c>
      <c r="O308" t="str">
        <f>VLOOKUP(E308,自助退!B:S,18,FALSE)</f>
        <v>B</v>
      </c>
      <c r="P308" t="str">
        <f>VLOOKUP(E308,自助退!B:T,19,FALSE)</f>
        <v>20170626</v>
      </c>
    </row>
    <row r="309" spans="1:16" ht="14.25" hidden="1">
      <c r="A309" s="53">
        <v>42912.917500000003</v>
      </c>
      <c r="B309" t="s">
        <v>3899</v>
      </c>
      <c r="C309" t="s">
        <v>3900</v>
      </c>
      <c r="D309" s="15">
        <v>415416</v>
      </c>
      <c r="E309" s="15">
        <v>411790</v>
      </c>
      <c r="F309" t="s">
        <v>5098</v>
      </c>
      <c r="G309" s="15">
        <v>55</v>
      </c>
      <c r="H309" t="s">
        <v>367</v>
      </c>
      <c r="I309" t="s">
        <v>443</v>
      </c>
      <c r="J309" t="s">
        <v>73</v>
      </c>
      <c r="L309" s="53">
        <v>42912.917500000003</v>
      </c>
      <c r="M309" t="str">
        <f>VLOOKUP(E309,自助退!B:K,9,FALSE)</f>
        <v>9</v>
      </c>
      <c r="N309" s="17">
        <f>VLOOKUP(E309,自助退!B:U,20,FALSE)</f>
        <v>42912.666006944448</v>
      </c>
      <c r="O309" t="str">
        <f>VLOOKUP(E309,自助退!B:S,18,FALSE)</f>
        <v>B</v>
      </c>
      <c r="P309" t="str">
        <f>VLOOKUP(E309,自助退!B:T,19,FALSE)</f>
        <v>20170626</v>
      </c>
    </row>
    <row r="310" spans="1:16" ht="14.25" hidden="1">
      <c r="A310" s="53">
        <v>42912.927916666667</v>
      </c>
      <c r="B310" t="s">
        <v>3907</v>
      </c>
      <c r="C310" t="s">
        <v>3908</v>
      </c>
      <c r="D310" s="15">
        <v>415435</v>
      </c>
      <c r="E310" s="15">
        <v>412353</v>
      </c>
      <c r="F310" t="s">
        <v>5099</v>
      </c>
      <c r="G310" s="15">
        <v>900</v>
      </c>
      <c r="H310" t="s">
        <v>367</v>
      </c>
      <c r="I310" t="s">
        <v>429</v>
      </c>
      <c r="J310" t="s">
        <v>73</v>
      </c>
      <c r="L310" s="53">
        <v>42912.927916666667</v>
      </c>
      <c r="M310" t="str">
        <f>VLOOKUP(E310,自助退!B:K,9,FALSE)</f>
        <v>9</v>
      </c>
      <c r="N310" s="17">
        <f>VLOOKUP(E310,自助退!B:U,20,FALSE)</f>
        <v>42912.675486111111</v>
      </c>
      <c r="O310" t="str">
        <f>VLOOKUP(E310,自助退!B:S,18,FALSE)</f>
        <v>B</v>
      </c>
      <c r="P310" t="str">
        <f>VLOOKUP(E310,自助退!B:T,19,FALSE)</f>
        <v>20170626</v>
      </c>
    </row>
    <row r="311" spans="1:16" ht="14.25" hidden="1">
      <c r="A311" s="53">
        <v>42912.948865740742</v>
      </c>
      <c r="B311" t="s">
        <v>3921</v>
      </c>
      <c r="C311" t="s">
        <v>221</v>
      </c>
      <c r="D311" s="15">
        <v>415467</v>
      </c>
      <c r="E311" s="15">
        <v>413426</v>
      </c>
      <c r="F311" t="s">
        <v>5100</v>
      </c>
      <c r="G311" s="15">
        <v>81</v>
      </c>
      <c r="H311" t="s">
        <v>367</v>
      </c>
      <c r="I311" t="s">
        <v>443</v>
      </c>
      <c r="J311" t="s">
        <v>73</v>
      </c>
      <c r="L311" s="53">
        <v>42912.948865740742</v>
      </c>
      <c r="M311" t="str">
        <f>VLOOKUP(E311,自助退!B:K,9,FALSE)</f>
        <v>9</v>
      </c>
      <c r="N311" s="17">
        <f>VLOOKUP(E311,自助退!B:U,20,FALSE)</f>
        <v>42912.6953125</v>
      </c>
      <c r="O311" t="str">
        <f>VLOOKUP(E311,自助退!B:S,18,FALSE)</f>
        <v>B</v>
      </c>
      <c r="P311" t="str">
        <f>VLOOKUP(E311,自助退!B:T,19,FALSE)</f>
        <v>20170626</v>
      </c>
    </row>
    <row r="312" spans="1:16" ht="14.25" hidden="1">
      <c r="A312" s="53">
        <v>42913.6328125</v>
      </c>
      <c r="B312" t="s">
        <v>3141</v>
      </c>
      <c r="C312" t="s">
        <v>3142</v>
      </c>
      <c r="D312" s="15">
        <v>432067</v>
      </c>
      <c r="E312" s="15">
        <v>419533</v>
      </c>
      <c r="F312" t="s">
        <v>5101</v>
      </c>
      <c r="G312" s="15">
        <v>602</v>
      </c>
      <c r="H312" t="s">
        <v>367</v>
      </c>
      <c r="I312" t="s">
        <v>497</v>
      </c>
      <c r="J312" t="s">
        <v>73</v>
      </c>
      <c r="L312" s="53">
        <v>42913.6328125</v>
      </c>
      <c r="M312" t="str">
        <f>VLOOKUP(E312,自助退!B:K,9,FALSE)</f>
        <v>9</v>
      </c>
      <c r="N312" s="17">
        <f>VLOOKUP(E312,自助退!B:U,20,FALSE)</f>
        <v>42913.378530092596</v>
      </c>
      <c r="O312" t="str">
        <f>VLOOKUP(E312,自助退!B:S,18,FALSE)</f>
        <v>B</v>
      </c>
      <c r="P312" t="str">
        <f>VLOOKUP(E312,自助退!B:T,19,FALSE)</f>
        <v>20170627</v>
      </c>
    </row>
    <row r="313" spans="1:16" ht="14.25" hidden="1">
      <c r="A313" s="53">
        <v>42913.643275462964</v>
      </c>
      <c r="B313" t="s">
        <v>321</v>
      </c>
      <c r="C313" t="s">
        <v>322</v>
      </c>
      <c r="D313" s="15">
        <v>432663</v>
      </c>
      <c r="E313" s="15">
        <v>420767</v>
      </c>
      <c r="F313" t="s">
        <v>5102</v>
      </c>
      <c r="G313" s="15">
        <v>2000</v>
      </c>
      <c r="H313" t="s">
        <v>367</v>
      </c>
      <c r="I313" t="s">
        <v>429</v>
      </c>
      <c r="J313" t="s">
        <v>73</v>
      </c>
      <c r="L313" s="53">
        <v>42913.643275462964</v>
      </c>
      <c r="M313" t="str">
        <f>VLOOKUP(E313,自助退!B:K,9,FALSE)</f>
        <v>9</v>
      </c>
      <c r="N313" s="17">
        <f>VLOOKUP(E313,自助退!B:U,20,FALSE)</f>
        <v>42913.391388888886</v>
      </c>
      <c r="O313" t="str">
        <f>VLOOKUP(E313,自助退!B:S,18,FALSE)</f>
        <v>B</v>
      </c>
      <c r="P313" t="str">
        <f>VLOOKUP(E313,自助退!B:T,19,FALSE)</f>
        <v>20170627</v>
      </c>
    </row>
    <row r="314" spans="1:16" ht="14.25" hidden="1">
      <c r="A314" s="53">
        <v>42913.6953125</v>
      </c>
      <c r="B314" t="s">
        <v>4008</v>
      </c>
      <c r="C314" t="s">
        <v>4009</v>
      </c>
      <c r="D314" s="15">
        <v>435239</v>
      </c>
      <c r="E314" s="15">
        <v>425247</v>
      </c>
      <c r="F314" t="s">
        <v>5103</v>
      </c>
      <c r="G314" s="15">
        <v>150</v>
      </c>
      <c r="H314" t="s">
        <v>367</v>
      </c>
      <c r="I314" t="s">
        <v>478</v>
      </c>
      <c r="J314" t="s">
        <v>73</v>
      </c>
      <c r="L314" s="53">
        <v>42913.6953125</v>
      </c>
      <c r="M314" t="str">
        <f>VLOOKUP(E314,自助退!B:K,9,FALSE)</f>
        <v>9</v>
      </c>
      <c r="N314" s="17">
        <f>VLOOKUP(E314,自助退!B:U,20,FALSE)</f>
        <v>42913.443229166667</v>
      </c>
      <c r="O314" t="str">
        <f>VLOOKUP(E314,自助退!B:S,18,FALSE)</f>
        <v>B</v>
      </c>
      <c r="P314" t="str">
        <f>VLOOKUP(E314,自助退!B:T,19,FALSE)</f>
        <v>20170627</v>
      </c>
    </row>
    <row r="315" spans="1:16" ht="14.25" hidden="1">
      <c r="A315" s="53">
        <v>42913.73704861111</v>
      </c>
      <c r="B315" t="s">
        <v>4049</v>
      </c>
      <c r="C315" t="s">
        <v>4050</v>
      </c>
      <c r="D315" s="15">
        <v>436535</v>
      </c>
      <c r="E315" s="15">
        <v>427866</v>
      </c>
      <c r="F315" t="s">
        <v>5104</v>
      </c>
      <c r="G315" s="15">
        <v>1000</v>
      </c>
      <c r="H315" t="s">
        <v>367</v>
      </c>
      <c r="I315" t="s">
        <v>504</v>
      </c>
      <c r="J315" t="s">
        <v>73</v>
      </c>
      <c r="L315" s="53">
        <v>42913.73704861111</v>
      </c>
      <c r="M315" t="str">
        <f>VLOOKUP(E315,自助退!B:K,9,FALSE)</f>
        <v>9</v>
      </c>
      <c r="N315" s="17">
        <f>VLOOKUP(E315,自助退!B:U,20,FALSE)</f>
        <v>42913.485162037039</v>
      </c>
      <c r="O315" t="str">
        <f>VLOOKUP(E315,自助退!B:S,18,FALSE)</f>
        <v>B</v>
      </c>
      <c r="P315" t="str">
        <f>VLOOKUP(E315,自助退!B:T,19,FALSE)</f>
        <v>20170627</v>
      </c>
    </row>
    <row r="316" spans="1:16" ht="14.25" hidden="1">
      <c r="A316" s="53">
        <v>42913.771793981483</v>
      </c>
      <c r="B316" t="s">
        <v>4073</v>
      </c>
      <c r="C316" t="s">
        <v>4074</v>
      </c>
      <c r="D316" s="15">
        <v>436722</v>
      </c>
      <c r="E316" s="15">
        <v>428677</v>
      </c>
      <c r="F316" t="s">
        <v>5105</v>
      </c>
      <c r="G316" s="15">
        <v>979</v>
      </c>
      <c r="H316" t="s">
        <v>367</v>
      </c>
      <c r="I316" t="s">
        <v>508</v>
      </c>
      <c r="J316" t="s">
        <v>73</v>
      </c>
      <c r="L316" s="53">
        <v>42913.771793981483</v>
      </c>
      <c r="M316" t="str">
        <f>VLOOKUP(E316,自助退!B:K,9,FALSE)</f>
        <v>9</v>
      </c>
      <c r="N316" s="17">
        <f>VLOOKUP(E316,自助退!B:U,20,FALSE)</f>
        <v>42913.519108796296</v>
      </c>
      <c r="O316" t="str">
        <f>VLOOKUP(E316,自助退!B:S,18,FALSE)</f>
        <v>B</v>
      </c>
      <c r="P316" t="str">
        <f>VLOOKUP(E316,自助退!B:T,19,FALSE)</f>
        <v>20170627</v>
      </c>
    </row>
    <row r="317" spans="1:16" ht="14.25" hidden="1">
      <c r="A317" s="53">
        <v>42913.789039351854</v>
      </c>
      <c r="B317" t="s">
        <v>4081</v>
      </c>
      <c r="C317" t="s">
        <v>4082</v>
      </c>
      <c r="D317" s="15">
        <v>436778</v>
      </c>
      <c r="E317" s="15">
        <v>428795</v>
      </c>
      <c r="F317" t="s">
        <v>5106</v>
      </c>
      <c r="G317" s="15">
        <v>122</v>
      </c>
      <c r="H317" t="s">
        <v>367</v>
      </c>
      <c r="I317" t="s">
        <v>478</v>
      </c>
      <c r="J317" t="s">
        <v>73</v>
      </c>
      <c r="L317" s="53">
        <v>42913.789039351854</v>
      </c>
      <c r="M317" t="str">
        <f>VLOOKUP(E317,自助退!B:K,9,FALSE)</f>
        <v>9</v>
      </c>
      <c r="N317" s="17">
        <f>VLOOKUP(E317,自助退!B:U,20,FALSE)</f>
        <v>42913.531400462962</v>
      </c>
      <c r="O317" t="str">
        <f>VLOOKUP(E317,自助退!B:S,18,FALSE)</f>
        <v>B</v>
      </c>
      <c r="P317" t="str">
        <f>VLOOKUP(E317,自助退!B:T,19,FALSE)</f>
        <v>20170627</v>
      </c>
    </row>
    <row r="318" spans="1:16" ht="14.25" hidden="1">
      <c r="A318" s="53">
        <v>42913.820393518516</v>
      </c>
      <c r="B318" t="s">
        <v>4089</v>
      </c>
      <c r="C318" t="s">
        <v>4090</v>
      </c>
      <c r="D318" s="15">
        <v>436862</v>
      </c>
      <c r="E318" s="15">
        <v>429045</v>
      </c>
      <c r="F318" t="s">
        <v>5107</v>
      </c>
      <c r="G318" s="15">
        <v>1500</v>
      </c>
      <c r="H318" t="s">
        <v>367</v>
      </c>
      <c r="I318" t="s">
        <v>459</v>
      </c>
      <c r="J318" t="s">
        <v>73</v>
      </c>
      <c r="L318" s="53">
        <v>42913.820393518516</v>
      </c>
      <c r="M318" t="str">
        <f>VLOOKUP(E318,自助退!B:K,9,FALSE)</f>
        <v>9</v>
      </c>
      <c r="N318" s="17">
        <f>VLOOKUP(E318,自助退!B:U,20,FALSE)</f>
        <v>42913.566493055558</v>
      </c>
      <c r="O318" t="str">
        <f>VLOOKUP(E318,自助退!B:S,18,FALSE)</f>
        <v>B</v>
      </c>
      <c r="P318" t="str">
        <f>VLOOKUP(E318,自助退!B:T,19,FALSE)</f>
        <v>20170627</v>
      </c>
    </row>
    <row r="319" spans="1:16" ht="14.25" hidden="1">
      <c r="A319" s="53">
        <v>42913.889733796299</v>
      </c>
      <c r="B319" t="s">
        <v>4145</v>
      </c>
      <c r="C319" t="s">
        <v>1565</v>
      </c>
      <c r="D319" s="15">
        <v>437019</v>
      </c>
      <c r="E319" s="15">
        <v>432429</v>
      </c>
      <c r="F319" t="s">
        <v>5108</v>
      </c>
      <c r="G319" s="15">
        <v>1500</v>
      </c>
      <c r="H319" t="s">
        <v>367</v>
      </c>
      <c r="I319" t="s">
        <v>432</v>
      </c>
      <c r="J319" t="s">
        <v>73</v>
      </c>
      <c r="L319" s="53">
        <v>42913.889733796299</v>
      </c>
      <c r="M319" t="str">
        <f>VLOOKUP(E319,自助退!B:K,9,FALSE)</f>
        <v>9</v>
      </c>
      <c r="N319" s="17">
        <f>VLOOKUP(E319,自助退!B:U,20,FALSE)</f>
        <v>42913.638078703705</v>
      </c>
      <c r="O319" t="str">
        <f>VLOOKUP(E319,自助退!B:S,18,FALSE)</f>
        <v>B</v>
      </c>
      <c r="P319" t="str">
        <f>VLOOKUP(E319,自助退!B:T,19,FALSE)</f>
        <v>20170627</v>
      </c>
    </row>
    <row r="320" spans="1:16" ht="14.25" hidden="1">
      <c r="A320" s="53">
        <v>42913.917511574073</v>
      </c>
      <c r="B320" t="s">
        <v>4173</v>
      </c>
      <c r="C320" t="s">
        <v>4174</v>
      </c>
      <c r="D320" s="15">
        <v>437069</v>
      </c>
      <c r="E320" s="15">
        <v>433833</v>
      </c>
      <c r="F320" t="s">
        <v>5109</v>
      </c>
      <c r="G320" s="15">
        <v>1300</v>
      </c>
      <c r="H320" t="s">
        <v>367</v>
      </c>
      <c r="I320" t="s">
        <v>462</v>
      </c>
      <c r="J320" t="s">
        <v>73</v>
      </c>
      <c r="L320" s="53">
        <v>42913.917511574073</v>
      </c>
      <c r="M320" t="str">
        <f>VLOOKUP(E320,自助退!B:K,9,FALSE)</f>
        <v>9</v>
      </c>
      <c r="N320" s="17">
        <f>VLOOKUP(E320,自助退!B:U,20,FALSE)</f>
        <v>42913.664976851855</v>
      </c>
      <c r="O320" t="str">
        <f>VLOOKUP(E320,自助退!B:S,18,FALSE)</f>
        <v>B</v>
      </c>
      <c r="P320" t="str">
        <f>VLOOKUP(E320,自助退!B:T,19,FALSE)</f>
        <v>20170627</v>
      </c>
    </row>
    <row r="321" spans="1:16" ht="14.25" hidden="1">
      <c r="A321" s="53">
        <v>42914.000844907408</v>
      </c>
      <c r="B321" t="s">
        <v>4233</v>
      </c>
      <c r="C321" t="s">
        <v>4234</v>
      </c>
      <c r="D321" s="15">
        <v>437184</v>
      </c>
      <c r="E321" s="15">
        <v>436614</v>
      </c>
      <c r="F321" t="s">
        <v>5110</v>
      </c>
      <c r="G321" s="15">
        <v>4</v>
      </c>
      <c r="H321" t="s">
        <v>367</v>
      </c>
      <c r="I321" t="s">
        <v>738</v>
      </c>
      <c r="J321" t="s">
        <v>73</v>
      </c>
      <c r="L321" s="53">
        <v>42914.000844907408</v>
      </c>
      <c r="M321" t="str">
        <f>VLOOKUP(E321,自助退!B:K,9,FALSE)</f>
        <v>9</v>
      </c>
      <c r="N321" s="17">
        <f>VLOOKUP(E321,自助退!B:U,20,FALSE)</f>
        <v>42913.747696759259</v>
      </c>
      <c r="O321" t="str">
        <f>VLOOKUP(E321,自助退!B:S,18,FALSE)</f>
        <v>B</v>
      </c>
      <c r="P321" t="str">
        <f>VLOOKUP(E321,自助退!B:T,19,FALSE)</f>
        <v>20170627</v>
      </c>
    </row>
    <row r="322" spans="1:16" ht="14.25" hidden="1">
      <c r="A322" s="53">
        <v>42914.504363425927</v>
      </c>
      <c r="B322" t="s">
        <v>4238</v>
      </c>
      <c r="C322" t="s">
        <v>4239</v>
      </c>
      <c r="D322" s="15">
        <v>448949</v>
      </c>
      <c r="E322" s="15">
        <v>437413</v>
      </c>
      <c r="F322" t="s">
        <v>5111</v>
      </c>
      <c r="G322" s="15">
        <v>127</v>
      </c>
      <c r="H322" t="s">
        <v>367</v>
      </c>
      <c r="I322" t="s">
        <v>279</v>
      </c>
      <c r="J322" t="s">
        <v>73</v>
      </c>
      <c r="L322" s="53">
        <v>42914.504363425927</v>
      </c>
      <c r="M322" t="str">
        <f>VLOOKUP(E322,自助退!B:K,9,FALSE)</f>
        <v>9</v>
      </c>
      <c r="N322" s="17">
        <f>VLOOKUP(E322,自助退!B:U,20,FALSE)</f>
        <v>42914.251932870371</v>
      </c>
      <c r="O322" t="str">
        <f>VLOOKUP(E322,自助退!B:S,18,FALSE)</f>
        <v>B</v>
      </c>
      <c r="P322" t="str">
        <f>VLOOKUP(E322,自助退!B:T,19,FALSE)</f>
        <v>20170628</v>
      </c>
    </row>
    <row r="323" spans="1:16" ht="14.25" hidden="1">
      <c r="A323" s="53">
        <v>42914.698877314811</v>
      </c>
      <c r="B323" t="s">
        <v>4262</v>
      </c>
      <c r="C323" t="s">
        <v>4263</v>
      </c>
      <c r="D323" s="15">
        <v>455799</v>
      </c>
      <c r="E323" s="15">
        <v>446086</v>
      </c>
      <c r="F323" t="s">
        <v>5112</v>
      </c>
      <c r="G323" s="15">
        <v>200</v>
      </c>
      <c r="H323" t="s">
        <v>367</v>
      </c>
      <c r="I323" t="s">
        <v>436</v>
      </c>
      <c r="J323" t="s">
        <v>73</v>
      </c>
      <c r="L323" s="53">
        <v>42914.698877314811</v>
      </c>
      <c r="M323" t="str">
        <f>VLOOKUP(E323,自助退!B:K,9,FALSE)</f>
        <v>9</v>
      </c>
      <c r="N323" s="17">
        <f>VLOOKUP(E323,自助退!B:U,20,FALSE)</f>
        <v>42914.446770833332</v>
      </c>
      <c r="O323" t="str">
        <f>VLOOKUP(E323,自助退!B:S,18,FALSE)</f>
        <v>B</v>
      </c>
      <c r="P323" t="str">
        <f>VLOOKUP(E323,自助退!B:T,19,FALSE)</f>
        <v>20170628</v>
      </c>
    </row>
    <row r="324" spans="1:16" ht="14.25" hidden="1">
      <c r="A324" s="53">
        <v>42914.705937500003</v>
      </c>
      <c r="B324" t="s">
        <v>4267</v>
      </c>
      <c r="C324" t="s">
        <v>4268</v>
      </c>
      <c r="D324" s="15">
        <v>456083</v>
      </c>
      <c r="E324" s="15">
        <v>446539</v>
      </c>
      <c r="F324" t="s">
        <v>5113</v>
      </c>
      <c r="G324" s="15">
        <v>346</v>
      </c>
      <c r="H324" t="s">
        <v>367</v>
      </c>
      <c r="I324" t="s">
        <v>422</v>
      </c>
      <c r="J324" t="s">
        <v>73</v>
      </c>
      <c r="L324" s="53">
        <v>42914.705937500003</v>
      </c>
      <c r="M324" t="str">
        <f>VLOOKUP(E324,自助退!B:K,9,FALSE)</f>
        <v>9</v>
      </c>
      <c r="N324" s="17">
        <f>VLOOKUP(E324,自助退!B:U,20,FALSE)</f>
        <v>42914.453252314815</v>
      </c>
      <c r="O324" t="str">
        <f>VLOOKUP(E324,自助退!B:S,18,FALSE)</f>
        <v>B</v>
      </c>
      <c r="P324" t="str">
        <f>VLOOKUP(E324,自助退!B:T,19,FALSE)</f>
        <v>20170628</v>
      </c>
    </row>
    <row r="325" spans="1:16" ht="14.25" hidden="1">
      <c r="A325" s="53">
        <v>42914.747499999998</v>
      </c>
      <c r="B325" t="s">
        <v>4275</v>
      </c>
      <c r="C325" t="s">
        <v>4276</v>
      </c>
      <c r="D325" s="15">
        <v>457090</v>
      </c>
      <c r="E325" s="15">
        <v>448730</v>
      </c>
      <c r="F325" t="s">
        <v>5114</v>
      </c>
      <c r="G325" s="15">
        <v>100</v>
      </c>
      <c r="H325" t="s">
        <v>367</v>
      </c>
      <c r="I325" t="s">
        <v>497</v>
      </c>
      <c r="J325" t="s">
        <v>73</v>
      </c>
      <c r="L325" s="53">
        <v>42914.747499999998</v>
      </c>
      <c r="M325" t="str">
        <f>VLOOKUP(E325,自助退!B:K,9,FALSE)</f>
        <v>9</v>
      </c>
      <c r="N325" s="17">
        <f>VLOOKUP(E325,自助退!B:U,20,FALSE)</f>
        <v>42914.494745370372</v>
      </c>
      <c r="O325" t="str">
        <f>VLOOKUP(E325,自助退!B:S,18,FALSE)</f>
        <v>B</v>
      </c>
      <c r="P325" t="str">
        <f>VLOOKUP(E325,自助退!B:T,19,FALSE)</f>
        <v>20170628</v>
      </c>
    </row>
    <row r="326" spans="1:16" ht="14.25" hidden="1">
      <c r="A326" s="53">
        <v>42914.816851851851</v>
      </c>
      <c r="B326" t="s">
        <v>4296</v>
      </c>
      <c r="C326" t="s">
        <v>4297</v>
      </c>
      <c r="D326" s="15">
        <v>457353</v>
      </c>
      <c r="E326" s="15">
        <v>449457</v>
      </c>
      <c r="F326" t="s">
        <v>5115</v>
      </c>
      <c r="G326" s="15">
        <v>992</v>
      </c>
      <c r="H326" t="s">
        <v>367</v>
      </c>
      <c r="I326" t="s">
        <v>448</v>
      </c>
      <c r="J326" t="s">
        <v>73</v>
      </c>
      <c r="L326" s="53">
        <v>42914.816851851851</v>
      </c>
      <c r="M326" t="str">
        <f>VLOOKUP(E326,自助退!B:K,9,FALSE)</f>
        <v>9</v>
      </c>
      <c r="N326" s="17">
        <f>VLOOKUP(E326,自助退!B:U,20,FALSE)</f>
        <v>42914.560682870368</v>
      </c>
      <c r="O326" t="str">
        <f>VLOOKUP(E326,自助退!B:S,18,FALSE)</f>
        <v>B</v>
      </c>
      <c r="P326" t="str">
        <f>VLOOKUP(E326,自助退!B:T,19,FALSE)</f>
        <v>20170628</v>
      </c>
    </row>
    <row r="327" spans="1:16" ht="14.25" hidden="1">
      <c r="A327" s="53">
        <v>42914.883032407408</v>
      </c>
      <c r="B327" t="s">
        <v>4334</v>
      </c>
      <c r="C327" t="s">
        <v>4335</v>
      </c>
      <c r="D327" s="15">
        <v>457525</v>
      </c>
      <c r="E327" s="15">
        <v>452357</v>
      </c>
      <c r="F327" t="s">
        <v>5116</v>
      </c>
      <c r="G327" s="15">
        <v>320</v>
      </c>
      <c r="H327" t="s">
        <v>367</v>
      </c>
      <c r="I327" t="s">
        <v>443</v>
      </c>
      <c r="J327" t="s">
        <v>73</v>
      </c>
      <c r="L327" s="53">
        <v>42914.883032407408</v>
      </c>
      <c r="M327" t="str">
        <f>VLOOKUP(E327,自助退!B:K,9,FALSE)</f>
        <v>9</v>
      </c>
      <c r="N327" s="17">
        <f>VLOOKUP(E327,自助退!B:U,20,FALSE)</f>
        <v>42914.628969907404</v>
      </c>
      <c r="O327" t="str">
        <f>VLOOKUP(E327,自助退!B:S,18,FALSE)</f>
        <v>B</v>
      </c>
      <c r="P327" t="str">
        <f>VLOOKUP(E327,自助退!B:T,19,FALSE)</f>
        <v>20170628</v>
      </c>
    </row>
    <row r="328" spans="1:16" ht="14.25" hidden="1">
      <c r="A328" s="53">
        <v>42914.945335648146</v>
      </c>
      <c r="B328" t="s">
        <v>4392</v>
      </c>
      <c r="C328" t="s">
        <v>4393</v>
      </c>
      <c r="D328" s="15">
        <v>457637</v>
      </c>
      <c r="E328" s="15">
        <v>455635</v>
      </c>
      <c r="F328" t="s">
        <v>5117</v>
      </c>
      <c r="G328" s="15">
        <v>836</v>
      </c>
      <c r="H328" t="s">
        <v>367</v>
      </c>
      <c r="I328" t="s">
        <v>497</v>
      </c>
      <c r="J328" t="s">
        <v>73</v>
      </c>
      <c r="L328" s="53">
        <v>42914.945335648146</v>
      </c>
      <c r="M328" t="str">
        <f>VLOOKUP(E328,自助退!B:K,9,FALSE)</f>
        <v>8</v>
      </c>
      <c r="N328" s="17">
        <f>VLOOKUP(E328,自助退!B:U,20,FALSE)</f>
        <v>42914.69425925926</v>
      </c>
      <c r="O328" t="str">
        <f>VLOOKUP(E328,自助退!B:S,18,FALSE)</f>
        <v>B</v>
      </c>
      <c r="P328" t="str">
        <f>VLOOKUP(E328,自助退!B:T,19,FALSE)</f>
        <v>20170628</v>
      </c>
    </row>
    <row r="329" spans="1:16" ht="14.25" hidden="1">
      <c r="A329" s="53">
        <v>42915.39335648148</v>
      </c>
      <c r="B329" t="s">
        <v>4444</v>
      </c>
      <c r="C329" t="s">
        <v>4445</v>
      </c>
      <c r="D329" s="15">
        <v>462641</v>
      </c>
      <c r="E329" s="15">
        <v>460683</v>
      </c>
      <c r="F329" t="s">
        <v>5118</v>
      </c>
      <c r="G329" s="15">
        <v>500</v>
      </c>
      <c r="H329" t="s">
        <v>367</v>
      </c>
      <c r="I329" t="s">
        <v>653</v>
      </c>
      <c r="J329" t="s">
        <v>73</v>
      </c>
      <c r="L329" s="53">
        <v>42915.39335648148</v>
      </c>
      <c r="M329" t="str">
        <f>VLOOKUP(E329,自助退!B:K,9,FALSE)</f>
        <v>9</v>
      </c>
      <c r="N329" s="17">
        <f>VLOOKUP(E329,自助退!B:U,20,FALSE)</f>
        <v>42915.368113425924</v>
      </c>
      <c r="O329" t="e">
        <f>VLOOKUP(E329,自助退!B:S,18,FALSE)</f>
        <v>#N/A</v>
      </c>
      <c r="P329" t="e">
        <f>VLOOKUP(E329,自助退!B:T,19,FALSE)</f>
        <v>#N/A</v>
      </c>
    </row>
    <row r="330" spans="1:16" ht="14.25" hidden="1">
      <c r="A330" s="53">
        <v>42915.424861111111</v>
      </c>
      <c r="B330" t="s">
        <v>4458</v>
      </c>
      <c r="C330" t="s">
        <v>4459</v>
      </c>
      <c r="D330" s="15">
        <v>465098</v>
      </c>
      <c r="E330" s="15">
        <v>462893</v>
      </c>
      <c r="F330" t="s">
        <v>5119</v>
      </c>
      <c r="G330" s="15">
        <v>7054</v>
      </c>
      <c r="H330" t="s">
        <v>367</v>
      </c>
      <c r="I330" t="s">
        <v>432</v>
      </c>
      <c r="J330" t="s">
        <v>73</v>
      </c>
      <c r="L330" s="53">
        <v>42915.424861111111</v>
      </c>
      <c r="M330" t="str">
        <f>VLOOKUP(E330,自助退!B:K,9,FALSE)</f>
        <v>9</v>
      </c>
      <c r="N330" s="17">
        <f>VLOOKUP(E330,自助退!B:U,20,FALSE)</f>
        <v>42915.395787037036</v>
      </c>
      <c r="O330" t="e">
        <f>VLOOKUP(E330,自助退!B:S,18,FALSE)</f>
        <v>#N/A</v>
      </c>
      <c r="P330" t="e">
        <f>VLOOKUP(E330,自助退!B:T,19,FALSE)</f>
        <v>#N/A</v>
      </c>
    </row>
    <row r="331" spans="1:16" ht="14.25" hidden="1">
      <c r="A331" s="53">
        <v>42915.577326388891</v>
      </c>
      <c r="B331" t="s">
        <v>4435</v>
      </c>
      <c r="C331" t="s">
        <v>4436</v>
      </c>
      <c r="D331" s="15">
        <v>470258</v>
      </c>
      <c r="E331" s="15">
        <v>458248</v>
      </c>
      <c r="F331" t="s">
        <v>5120</v>
      </c>
      <c r="G331" s="15">
        <v>1121</v>
      </c>
      <c r="H331" t="s">
        <v>367</v>
      </c>
      <c r="I331" t="s">
        <v>576</v>
      </c>
      <c r="J331" t="s">
        <v>73</v>
      </c>
      <c r="L331" s="53">
        <v>42915.577326388891</v>
      </c>
      <c r="M331" t="str">
        <f>VLOOKUP(E331,自助退!B:K,9,FALSE)</f>
        <v>9</v>
      </c>
      <c r="N331" s="17">
        <f>VLOOKUP(E331,自助退!B:U,20,FALSE)</f>
        <v>42915.325266203705</v>
      </c>
      <c r="O331" t="str">
        <f>VLOOKUP(E331,自助退!B:S,18,FALSE)</f>
        <v>B</v>
      </c>
      <c r="P331" t="str">
        <f>VLOOKUP(E331,自助退!B:T,19,FALSE)</f>
        <v>20170629</v>
      </c>
    </row>
    <row r="332" spans="1:16" ht="14.25" hidden="1">
      <c r="A332" s="53">
        <v>42915.605208333334</v>
      </c>
      <c r="B332" t="s">
        <v>4437</v>
      </c>
      <c r="C332" t="s">
        <v>4438</v>
      </c>
      <c r="D332" s="15">
        <v>471252</v>
      </c>
      <c r="E332" s="15">
        <v>459352</v>
      </c>
      <c r="F332" t="s">
        <v>5079</v>
      </c>
      <c r="G332" s="15">
        <v>32</v>
      </c>
      <c r="H332" t="s">
        <v>367</v>
      </c>
      <c r="I332" t="s">
        <v>469</v>
      </c>
      <c r="J332" t="s">
        <v>73</v>
      </c>
      <c r="L332" s="53">
        <v>42915.605208333334</v>
      </c>
      <c r="M332" t="str">
        <f>VLOOKUP(E332,自助退!B:K,9,FALSE)</f>
        <v>9</v>
      </c>
      <c r="N332" s="17">
        <f>VLOOKUP(E332,自助退!B:U,20,FALSE)</f>
        <v>42915.351053240738</v>
      </c>
      <c r="O332" t="str">
        <f>VLOOKUP(E332,自助退!B:S,18,FALSE)</f>
        <v>B</v>
      </c>
      <c r="P332" t="str">
        <f>VLOOKUP(E332,自助退!B:T,19,FALSE)</f>
        <v>20170629</v>
      </c>
    </row>
    <row r="333" spans="1:16" ht="14.25" hidden="1">
      <c r="A333" s="53">
        <v>42915.615520833337</v>
      </c>
      <c r="B333" t="s">
        <v>4439</v>
      </c>
      <c r="C333" t="s">
        <v>4440</v>
      </c>
      <c r="D333" s="15">
        <v>471780</v>
      </c>
      <c r="E333" s="15">
        <v>460266</v>
      </c>
      <c r="F333" t="s">
        <v>5121</v>
      </c>
      <c r="G333" s="15">
        <v>150</v>
      </c>
      <c r="H333" t="s">
        <v>367</v>
      </c>
      <c r="I333" t="s">
        <v>432</v>
      </c>
      <c r="J333" t="s">
        <v>73</v>
      </c>
      <c r="L333" s="53">
        <v>42915.615520833337</v>
      </c>
      <c r="M333" t="str">
        <f>VLOOKUP(E333,自助退!B:K,9,FALSE)</f>
        <v>9</v>
      </c>
      <c r="N333" s="17">
        <f>VLOOKUP(E333,自助退!B:U,20,FALSE)</f>
        <v>42915.36277777778</v>
      </c>
      <c r="O333" t="str">
        <f>VLOOKUP(E333,自助退!B:S,18,FALSE)</f>
        <v>B</v>
      </c>
      <c r="P333" t="str">
        <f>VLOOKUP(E333,自助退!B:T,19,FALSE)</f>
        <v>20170629</v>
      </c>
    </row>
    <row r="334" spans="1:16" ht="14.25" hidden="1">
      <c r="A334" s="53">
        <v>42915.650243055556</v>
      </c>
      <c r="B334" t="s">
        <v>4460</v>
      </c>
      <c r="C334" t="s">
        <v>4461</v>
      </c>
      <c r="D334" s="15">
        <v>473648</v>
      </c>
      <c r="E334" s="15">
        <v>463175</v>
      </c>
      <c r="F334" t="s">
        <v>5122</v>
      </c>
      <c r="G334" s="15">
        <v>695</v>
      </c>
      <c r="H334" t="s">
        <v>367</v>
      </c>
      <c r="I334" t="s">
        <v>478</v>
      </c>
      <c r="J334" t="s">
        <v>73</v>
      </c>
      <c r="L334" s="53">
        <v>42915.650243055556</v>
      </c>
      <c r="M334" t="str">
        <f>VLOOKUP(E334,自助退!B:K,9,FALSE)</f>
        <v>9</v>
      </c>
      <c r="N334" s="17">
        <f>VLOOKUP(E334,自助退!B:U,20,FALSE)</f>
        <v>42915.398877314816</v>
      </c>
      <c r="O334" t="str">
        <f>VLOOKUP(E334,自助退!B:S,18,FALSE)</f>
        <v>B</v>
      </c>
      <c r="P334" t="str">
        <f>VLOOKUP(E334,自助退!B:T,19,FALSE)</f>
        <v>20170629</v>
      </c>
    </row>
    <row r="335" spans="1:16" ht="14.25" hidden="1">
      <c r="A335" s="53">
        <v>42915.660624999997</v>
      </c>
      <c r="B335" t="s">
        <v>4462</v>
      </c>
      <c r="C335" t="s">
        <v>4463</v>
      </c>
      <c r="D335" s="15">
        <v>474169</v>
      </c>
      <c r="E335" s="15">
        <v>463730</v>
      </c>
      <c r="F335" t="s">
        <v>5123</v>
      </c>
      <c r="G335" s="15">
        <v>765</v>
      </c>
      <c r="H335" t="s">
        <v>367</v>
      </c>
      <c r="I335" t="s">
        <v>436</v>
      </c>
      <c r="J335" t="s">
        <v>73</v>
      </c>
      <c r="L335" s="53">
        <v>42915.660624999997</v>
      </c>
      <c r="M335" t="str">
        <f>VLOOKUP(E335,自助退!B:K,9,FALSE)</f>
        <v>9</v>
      </c>
      <c r="N335" s="17">
        <f>VLOOKUP(E335,自助退!B:U,20,FALSE)</f>
        <v>42915.40625</v>
      </c>
      <c r="O335" t="str">
        <f>VLOOKUP(E335,自助退!B:S,18,FALSE)</f>
        <v>B</v>
      </c>
      <c r="P335" t="str">
        <f>VLOOKUP(E335,自助退!B:T,19,FALSE)</f>
        <v>20170629</v>
      </c>
    </row>
    <row r="336" spans="1:16" ht="14.25" hidden="1">
      <c r="A336" s="53">
        <v>42915.660729166666</v>
      </c>
      <c r="B336" t="s">
        <v>4464</v>
      </c>
      <c r="C336" t="s">
        <v>4465</v>
      </c>
      <c r="D336" s="15">
        <v>474172</v>
      </c>
      <c r="E336" s="15">
        <v>463890</v>
      </c>
      <c r="F336" t="s">
        <v>5123</v>
      </c>
      <c r="G336" s="15">
        <v>1000</v>
      </c>
      <c r="H336" t="s">
        <v>367</v>
      </c>
      <c r="I336" t="s">
        <v>436</v>
      </c>
      <c r="J336" t="s">
        <v>73</v>
      </c>
      <c r="L336" s="53">
        <v>42915.660729166666</v>
      </c>
      <c r="M336" t="str">
        <f>VLOOKUP(E336,自助退!B:K,9,FALSE)</f>
        <v>9</v>
      </c>
      <c r="N336" s="17">
        <f>VLOOKUP(E336,自助退!B:U,20,FALSE)</f>
        <v>42915.408333333333</v>
      </c>
      <c r="O336" t="str">
        <f>VLOOKUP(E336,自助退!B:S,18,FALSE)</f>
        <v>B</v>
      </c>
      <c r="P336" t="str">
        <f>VLOOKUP(E336,自助退!B:T,19,FALSE)</f>
        <v>20170629</v>
      </c>
    </row>
    <row r="337" spans="1:16" ht="14.25" hidden="1">
      <c r="A337" s="53">
        <v>42915.674525462964</v>
      </c>
      <c r="B337" t="s">
        <v>135</v>
      </c>
      <c r="C337" t="s">
        <v>136</v>
      </c>
      <c r="D337" s="15">
        <v>474775</v>
      </c>
      <c r="E337" s="15">
        <v>464882</v>
      </c>
      <c r="F337" t="s">
        <v>164</v>
      </c>
      <c r="G337" s="15">
        <v>63</v>
      </c>
      <c r="H337" t="s">
        <v>367</v>
      </c>
      <c r="I337" t="s">
        <v>432</v>
      </c>
      <c r="J337" t="s">
        <v>73</v>
      </c>
      <c r="L337" s="53">
        <v>42915.674525462964</v>
      </c>
      <c r="M337" t="str">
        <f>VLOOKUP(E337,自助退!B:K,9,FALSE)</f>
        <v>9</v>
      </c>
      <c r="N337" s="17">
        <f>VLOOKUP(E337,自助退!B:U,20,FALSE)</f>
        <v>42915.421412037038</v>
      </c>
      <c r="O337" t="str">
        <f>VLOOKUP(E337,自助退!B:S,18,FALSE)</f>
        <v>B</v>
      </c>
      <c r="P337" t="str">
        <f>VLOOKUP(E337,自助退!B:T,19,FALSE)</f>
        <v>20170629</v>
      </c>
    </row>
    <row r="338" spans="1:16" ht="14.25" hidden="1">
      <c r="A338" s="53">
        <v>42915.723171296297</v>
      </c>
      <c r="B338" t="s">
        <v>4510</v>
      </c>
      <c r="C338" t="s">
        <v>4511</v>
      </c>
      <c r="D338" s="15">
        <v>476548</v>
      </c>
      <c r="E338" s="15">
        <v>468217</v>
      </c>
      <c r="F338" t="s">
        <v>5124</v>
      </c>
      <c r="G338" s="15">
        <v>400</v>
      </c>
      <c r="H338" t="s">
        <v>367</v>
      </c>
      <c r="I338" t="s">
        <v>486</v>
      </c>
      <c r="J338" t="s">
        <v>73</v>
      </c>
      <c r="L338" s="53">
        <v>42915.723171296297</v>
      </c>
      <c r="M338" t="str">
        <f>VLOOKUP(E338,自助退!B:K,9,FALSE)</f>
        <v>9</v>
      </c>
      <c r="N338" s="17">
        <f>VLOOKUP(E338,自助退!B:U,20,FALSE)</f>
        <v>42915.471099537041</v>
      </c>
      <c r="O338" t="str">
        <f>VLOOKUP(E338,自助退!B:S,18,FALSE)</f>
        <v>B</v>
      </c>
      <c r="P338" t="str">
        <f>VLOOKUP(E338,自助退!B:T,19,FALSE)</f>
        <v>20170629</v>
      </c>
    </row>
    <row r="339" spans="1:16" ht="14.25" hidden="1">
      <c r="A339" s="53">
        <v>42915.733738425923</v>
      </c>
      <c r="B339" t="s">
        <v>4518</v>
      </c>
      <c r="C339" t="s">
        <v>4519</v>
      </c>
      <c r="D339" s="15">
        <v>476727</v>
      </c>
      <c r="E339" s="15">
        <v>468757</v>
      </c>
      <c r="F339" t="s">
        <v>5125</v>
      </c>
      <c r="G339" s="15">
        <v>417</v>
      </c>
      <c r="H339" t="s">
        <v>367</v>
      </c>
      <c r="I339" t="s">
        <v>497</v>
      </c>
      <c r="J339" t="s">
        <v>73</v>
      </c>
      <c r="L339" s="53">
        <v>42915.733738425923</v>
      </c>
      <c r="M339" t="str">
        <f>VLOOKUP(E339,自助退!B:K,9,FALSE)</f>
        <v>9</v>
      </c>
      <c r="N339" s="17">
        <f>VLOOKUP(E339,自助退!B:U,20,FALSE)</f>
        <v>42915.481238425928</v>
      </c>
      <c r="O339" t="str">
        <f>VLOOKUP(E339,自助退!B:S,18,FALSE)</f>
        <v>B</v>
      </c>
      <c r="P339" t="str">
        <f>VLOOKUP(E339,自助退!B:T,19,FALSE)</f>
        <v>20170629</v>
      </c>
    </row>
    <row r="340" spans="1:16" ht="14.25" hidden="1">
      <c r="A340" s="53">
        <v>42915.73710648148</v>
      </c>
      <c r="B340" t="s">
        <v>4520</v>
      </c>
      <c r="C340" t="s">
        <v>4521</v>
      </c>
      <c r="D340" s="15">
        <v>476771</v>
      </c>
      <c r="E340" s="15">
        <v>468903</v>
      </c>
      <c r="F340" t="s">
        <v>5126</v>
      </c>
      <c r="G340" s="15">
        <v>100</v>
      </c>
      <c r="H340" t="s">
        <v>367</v>
      </c>
      <c r="I340" t="s">
        <v>497</v>
      </c>
      <c r="J340" t="s">
        <v>73</v>
      </c>
      <c r="L340" s="53">
        <v>42915.73710648148</v>
      </c>
      <c r="M340" t="str">
        <f>VLOOKUP(E340,自助退!B:K,9,FALSE)</f>
        <v>9</v>
      </c>
      <c r="N340" s="17">
        <f>VLOOKUP(E340,自助退!B:U,20,FALSE)</f>
        <v>42915.485000000001</v>
      </c>
      <c r="O340" t="str">
        <f>VLOOKUP(E340,自助退!B:S,18,FALSE)</f>
        <v>B</v>
      </c>
      <c r="P340" t="str">
        <f>VLOOKUP(E340,自助退!B:T,19,FALSE)</f>
        <v>20170629</v>
      </c>
    </row>
    <row r="341" spans="1:16" ht="14.25" hidden="1">
      <c r="A341" s="53">
        <v>42915.754421296297</v>
      </c>
      <c r="B341" t="s">
        <v>4527</v>
      </c>
      <c r="C341" t="s">
        <v>4528</v>
      </c>
      <c r="D341" s="15">
        <v>476897</v>
      </c>
      <c r="E341" s="15">
        <v>469491</v>
      </c>
      <c r="F341" t="s">
        <v>5127</v>
      </c>
      <c r="G341" s="15">
        <v>979</v>
      </c>
      <c r="H341" t="s">
        <v>367</v>
      </c>
      <c r="I341" t="s">
        <v>633</v>
      </c>
      <c r="J341" t="s">
        <v>73</v>
      </c>
      <c r="L341" s="53">
        <v>42915.754421296297</v>
      </c>
      <c r="M341" t="str">
        <f>VLOOKUP(E341,自助退!B:K,9,FALSE)</f>
        <v>9</v>
      </c>
      <c r="N341" s="17">
        <f>VLOOKUP(E341,自助退!B:U,20,FALSE)</f>
        <v>42915.502372685187</v>
      </c>
      <c r="O341" t="str">
        <f>VLOOKUP(E341,自助退!B:S,18,FALSE)</f>
        <v>B</v>
      </c>
      <c r="P341" t="str">
        <f>VLOOKUP(E341,自助退!B:T,19,FALSE)</f>
        <v>20170629</v>
      </c>
    </row>
    <row r="342" spans="1:16" ht="14.25" hidden="1">
      <c r="A342" s="53">
        <v>42915.865532407406</v>
      </c>
      <c r="B342" t="s">
        <v>4551</v>
      </c>
      <c r="C342" t="s">
        <v>4552</v>
      </c>
      <c r="D342" s="15">
        <v>477192</v>
      </c>
      <c r="E342" s="15">
        <v>471761</v>
      </c>
      <c r="F342" t="s">
        <v>5128</v>
      </c>
      <c r="G342" s="15">
        <v>867</v>
      </c>
      <c r="H342" t="s">
        <v>367</v>
      </c>
      <c r="I342" t="s">
        <v>497</v>
      </c>
      <c r="J342" t="s">
        <v>73</v>
      </c>
      <c r="L342" s="53">
        <v>42915.865532407406</v>
      </c>
      <c r="M342" t="str">
        <f>VLOOKUP(E342,自助退!B:K,9,FALSE)</f>
        <v>9</v>
      </c>
      <c r="N342" s="17">
        <f>VLOOKUP(E342,自助退!B:U,20,FALSE)</f>
        <v>42915.614317129628</v>
      </c>
      <c r="O342" t="str">
        <f>VLOOKUP(E342,自助退!B:S,18,FALSE)</f>
        <v>B</v>
      </c>
      <c r="P342" t="str">
        <f>VLOOKUP(E342,自助退!B:T,19,FALSE)</f>
        <v>20170629</v>
      </c>
    </row>
    <row r="343" spans="1:16" ht="14.25" hidden="1">
      <c r="A343" s="53">
        <v>42915.865555555552</v>
      </c>
      <c r="B343" t="s">
        <v>334</v>
      </c>
      <c r="C343" t="s">
        <v>335</v>
      </c>
      <c r="D343" s="15">
        <v>477193</v>
      </c>
      <c r="E343" s="15">
        <v>471705</v>
      </c>
      <c r="F343" t="s">
        <v>382</v>
      </c>
      <c r="G343" s="15">
        <v>1000</v>
      </c>
      <c r="H343" t="s">
        <v>367</v>
      </c>
      <c r="I343" t="s">
        <v>462</v>
      </c>
      <c r="J343" t="s">
        <v>73</v>
      </c>
      <c r="L343" s="53">
        <v>42915.865555555552</v>
      </c>
      <c r="M343" t="str">
        <f>VLOOKUP(E343,自助退!B:K,9,FALSE)</f>
        <v>9</v>
      </c>
      <c r="N343" s="17">
        <f>VLOOKUP(E343,自助退!B:U,20,FALSE)</f>
        <v>42915.61346064815</v>
      </c>
      <c r="O343" t="str">
        <f>VLOOKUP(E343,自助退!B:S,18,FALSE)</f>
        <v>B</v>
      </c>
      <c r="P343" t="str">
        <f>VLOOKUP(E343,自助退!B:T,19,FALSE)</f>
        <v>20170629</v>
      </c>
    </row>
    <row r="344" spans="1:16" ht="14.25" hidden="1">
      <c r="A344" s="53">
        <v>42915.875914351855</v>
      </c>
      <c r="B344" t="s">
        <v>4556</v>
      </c>
      <c r="C344" t="s">
        <v>4557</v>
      </c>
      <c r="D344" s="15">
        <v>477218</v>
      </c>
      <c r="E344" s="15">
        <v>472261</v>
      </c>
      <c r="F344" t="s">
        <v>5129</v>
      </c>
      <c r="G344" s="15">
        <v>144</v>
      </c>
      <c r="H344" t="s">
        <v>367</v>
      </c>
      <c r="I344" t="s">
        <v>497</v>
      </c>
      <c r="J344" t="s">
        <v>73</v>
      </c>
      <c r="L344" s="53">
        <v>42915.875914351855</v>
      </c>
      <c r="M344" t="str">
        <f>VLOOKUP(E344,自助退!B:K,9,FALSE)</f>
        <v>9</v>
      </c>
      <c r="N344" s="17">
        <f>VLOOKUP(E344,自助退!B:U,20,FALSE)</f>
        <v>42915.623182870368</v>
      </c>
      <c r="O344" t="str">
        <f>VLOOKUP(E344,自助退!B:S,18,FALSE)</f>
        <v>B</v>
      </c>
      <c r="P344" t="str">
        <f>VLOOKUP(E344,自助退!B:T,19,FALSE)</f>
        <v>20170629</v>
      </c>
    </row>
    <row r="345" spans="1:16" ht="14.25" hidden="1">
      <c r="A345" s="53">
        <v>42915.903912037036</v>
      </c>
      <c r="B345" t="s">
        <v>4558</v>
      </c>
      <c r="C345" t="s">
        <v>4559</v>
      </c>
      <c r="D345" s="15">
        <v>477278</v>
      </c>
      <c r="E345" s="15">
        <v>473673</v>
      </c>
      <c r="F345" t="s">
        <v>5130</v>
      </c>
      <c r="G345" s="15">
        <v>700</v>
      </c>
      <c r="H345" t="s">
        <v>367</v>
      </c>
      <c r="I345" t="s">
        <v>734</v>
      </c>
      <c r="J345" t="s">
        <v>73</v>
      </c>
      <c r="L345" s="53">
        <v>42915.903912037036</v>
      </c>
      <c r="M345" t="str">
        <f>VLOOKUP(E345,自助退!B:K,9,FALSE)</f>
        <v>9</v>
      </c>
      <c r="N345" s="17">
        <f>VLOOKUP(E345,自助退!B:U,20,FALSE)</f>
        <v>42915.649837962963</v>
      </c>
      <c r="O345" t="str">
        <f>VLOOKUP(E345,自助退!B:S,18,FALSE)</f>
        <v>B</v>
      </c>
      <c r="P345" t="str">
        <f>VLOOKUP(E345,自助退!B:T,19,FALSE)</f>
        <v>20170629</v>
      </c>
    </row>
    <row r="346" spans="1:16" ht="14.25" hidden="1">
      <c r="A346" s="53">
        <v>42915.907199074078</v>
      </c>
      <c r="B346" t="s">
        <v>4563</v>
      </c>
      <c r="C346" t="s">
        <v>4564</v>
      </c>
      <c r="D346" s="15">
        <v>477284</v>
      </c>
      <c r="E346" s="15">
        <v>473987</v>
      </c>
      <c r="F346" t="s">
        <v>5131</v>
      </c>
      <c r="G346" s="15">
        <v>170</v>
      </c>
      <c r="H346" t="s">
        <v>367</v>
      </c>
      <c r="I346" t="s">
        <v>448</v>
      </c>
      <c r="J346" t="s">
        <v>73</v>
      </c>
      <c r="L346" s="53">
        <v>42915.907199074078</v>
      </c>
      <c r="M346" t="str">
        <f>VLOOKUP(E346,自助退!B:K,9,FALSE)</f>
        <v>9</v>
      </c>
      <c r="N346" s="17">
        <f>VLOOKUP(E346,自助退!B:U,20,FALSE)</f>
        <v>42915.655960648146</v>
      </c>
      <c r="O346" t="str">
        <f>VLOOKUP(E346,自助退!B:S,18,FALSE)</f>
        <v>B</v>
      </c>
      <c r="P346" t="str">
        <f>VLOOKUP(E346,自助退!B:T,19,FALSE)</f>
        <v>20170629</v>
      </c>
    </row>
    <row r="347" spans="1:16" ht="14.25" hidden="1">
      <c r="A347" s="53">
        <v>42915.910729166666</v>
      </c>
      <c r="B347" t="s">
        <v>4565</v>
      </c>
      <c r="C347" t="s">
        <v>4566</v>
      </c>
      <c r="D347" s="15">
        <v>477291</v>
      </c>
      <c r="E347" s="15">
        <v>474160</v>
      </c>
      <c r="F347" t="s">
        <v>5132</v>
      </c>
      <c r="G347" s="15">
        <v>4955</v>
      </c>
      <c r="H347" t="s">
        <v>367</v>
      </c>
      <c r="I347" t="s">
        <v>497</v>
      </c>
      <c r="J347" t="s">
        <v>73</v>
      </c>
      <c r="L347" s="53">
        <v>42915.910729166666</v>
      </c>
      <c r="M347" t="str">
        <f>VLOOKUP(E347,自助退!B:K,9,FALSE)</f>
        <v>9</v>
      </c>
      <c r="N347" s="17">
        <f>VLOOKUP(E347,自助退!B:U,20,FALSE)</f>
        <v>42915.65966435185</v>
      </c>
      <c r="O347" t="str">
        <f>VLOOKUP(E347,自助退!B:S,18,FALSE)</f>
        <v>B</v>
      </c>
      <c r="P347" t="str">
        <f>VLOOKUP(E347,自助退!B:T,19,FALSE)</f>
        <v>20170629</v>
      </c>
    </row>
    <row r="348" spans="1:16" ht="14.25" hidden="1">
      <c r="A348" s="53">
        <v>42915.924560185187</v>
      </c>
      <c r="B348" t="s">
        <v>4581</v>
      </c>
      <c r="C348" t="s">
        <v>4582</v>
      </c>
      <c r="D348" s="15">
        <v>477316</v>
      </c>
      <c r="E348" s="15">
        <v>474705</v>
      </c>
      <c r="F348" t="s">
        <v>5133</v>
      </c>
      <c r="G348" s="15">
        <v>200</v>
      </c>
      <c r="H348" t="s">
        <v>367</v>
      </c>
      <c r="I348" t="s">
        <v>486</v>
      </c>
      <c r="J348" t="s">
        <v>73</v>
      </c>
      <c r="L348" s="53">
        <v>42915.924560185187</v>
      </c>
      <c r="M348" t="str">
        <f>VLOOKUP(E348,自助退!B:K,9,FALSE)</f>
        <v>9</v>
      </c>
      <c r="N348" s="17">
        <f>VLOOKUP(E348,自助退!B:U,20,FALSE)</f>
        <v>42915.672037037039</v>
      </c>
      <c r="O348" t="str">
        <f>VLOOKUP(E348,自助退!B:S,18,FALSE)</f>
        <v>B</v>
      </c>
      <c r="P348" t="str">
        <f>VLOOKUP(E348,自助退!B:T,19,FALSE)</f>
        <v>20170629</v>
      </c>
    </row>
    <row r="349" spans="1:16" ht="14.25" hidden="1">
      <c r="A349" s="53">
        <v>42915.952314814815</v>
      </c>
      <c r="B349" t="s">
        <v>4603</v>
      </c>
      <c r="C349" t="s">
        <v>4604</v>
      </c>
      <c r="D349" s="15">
        <v>477358</v>
      </c>
      <c r="E349" s="15">
        <v>475858</v>
      </c>
      <c r="F349" t="s">
        <v>5134</v>
      </c>
      <c r="G349" s="15">
        <v>100</v>
      </c>
      <c r="H349" t="s">
        <v>367</v>
      </c>
      <c r="I349" t="s">
        <v>478</v>
      </c>
      <c r="J349" t="s">
        <v>73</v>
      </c>
      <c r="L349" s="53">
        <v>42915.952314814815</v>
      </c>
      <c r="M349" t="str">
        <f>VLOOKUP(E349,自助退!B:K,9,FALSE)</f>
        <v>9</v>
      </c>
      <c r="N349" s="17">
        <f>VLOOKUP(E349,自助退!B:U,20,FALSE)</f>
        <v>42915.698611111111</v>
      </c>
      <c r="O349" t="str">
        <f>VLOOKUP(E349,自助退!B:S,18,FALSE)</f>
        <v>B</v>
      </c>
      <c r="P349" t="str">
        <f>VLOOKUP(E349,自助退!B:T,19,FALSE)</f>
        <v>20170629</v>
      </c>
    </row>
    <row r="350" spans="1:16" ht="14.25" hidden="1">
      <c r="A350" s="53">
        <v>42915.955775462964</v>
      </c>
      <c r="B350" t="s">
        <v>4605</v>
      </c>
      <c r="C350" t="s">
        <v>4606</v>
      </c>
      <c r="D350" s="15">
        <v>477361</v>
      </c>
      <c r="E350" s="15">
        <v>475999</v>
      </c>
      <c r="F350" t="s">
        <v>5135</v>
      </c>
      <c r="G350" s="15">
        <v>200</v>
      </c>
      <c r="H350" t="s">
        <v>367</v>
      </c>
      <c r="I350" t="s">
        <v>432</v>
      </c>
      <c r="J350" t="s">
        <v>73</v>
      </c>
      <c r="L350" s="53">
        <v>42915.955775462964</v>
      </c>
      <c r="M350" t="str">
        <f>VLOOKUP(E350,自助退!B:K,9,FALSE)</f>
        <v>9</v>
      </c>
      <c r="N350" s="17">
        <f>VLOOKUP(E350,自助退!B:U,20,FALSE)</f>
        <v>42915.701898148145</v>
      </c>
      <c r="O350" t="str">
        <f>VLOOKUP(E350,自助退!B:S,18,FALSE)</f>
        <v>B</v>
      </c>
      <c r="P350" t="str">
        <f>VLOOKUP(E350,自助退!B:T,19,FALSE)</f>
        <v>20170629</v>
      </c>
    </row>
    <row r="351" spans="1:16" ht="14.25" hidden="1">
      <c r="A351" s="53">
        <v>42915.976724537039</v>
      </c>
      <c r="B351" t="s">
        <v>4621</v>
      </c>
      <c r="C351" t="s">
        <v>4622</v>
      </c>
      <c r="D351" s="15">
        <v>477402</v>
      </c>
      <c r="E351" s="15">
        <v>476593</v>
      </c>
      <c r="F351" t="s">
        <v>5136</v>
      </c>
      <c r="G351" s="15">
        <v>144</v>
      </c>
      <c r="H351" t="s">
        <v>367</v>
      </c>
      <c r="I351" t="s">
        <v>576</v>
      </c>
      <c r="J351" t="s">
        <v>73</v>
      </c>
      <c r="L351" s="53">
        <v>42915.976724537039</v>
      </c>
      <c r="M351" t="str">
        <f>VLOOKUP(E351,自助退!B:K,9,FALSE)</f>
        <v>9</v>
      </c>
      <c r="N351" s="17">
        <f>VLOOKUP(E351,自助退!B:U,20,FALSE)</f>
        <v>42915.72452546296</v>
      </c>
      <c r="O351" t="str">
        <f>VLOOKUP(E351,自助退!B:S,18,FALSE)</f>
        <v>B</v>
      </c>
      <c r="P351" t="str">
        <f>VLOOKUP(E351,自助退!B:T,19,FALSE)</f>
        <v>20170629</v>
      </c>
    </row>
    <row r="352" spans="1:16" ht="14.25" hidden="1">
      <c r="A352" s="53">
        <v>42916.044953703706</v>
      </c>
      <c r="B352" t="s">
        <v>4607</v>
      </c>
      <c r="C352" t="s">
        <v>4608</v>
      </c>
      <c r="D352" s="15">
        <v>477478</v>
      </c>
      <c r="E352" s="15">
        <v>476247</v>
      </c>
      <c r="F352" t="s">
        <v>5137</v>
      </c>
      <c r="G352" s="15">
        <v>88</v>
      </c>
      <c r="H352" t="s">
        <v>367</v>
      </c>
      <c r="I352" t="s">
        <v>478</v>
      </c>
      <c r="J352" t="s">
        <v>73</v>
      </c>
      <c r="L352" s="53">
        <v>42916.044953703706</v>
      </c>
      <c r="M352" t="str">
        <f>VLOOKUP(E352,自助退!B:K,9,FALSE)</f>
        <v>9</v>
      </c>
      <c r="N352" s="17">
        <f>VLOOKUP(E352,自助退!B:U,20,FALSE)</f>
        <v>42915.70989583333</v>
      </c>
      <c r="O352" t="str">
        <f>VLOOKUP(E352,自助退!B:S,18,FALSE)</f>
        <v>B</v>
      </c>
      <c r="P352" t="str">
        <f>VLOOKUP(E352,自助退!B:T,19,FALSE)</f>
        <v>20170629</v>
      </c>
    </row>
    <row r="353" spans="1:16" ht="14.25" hidden="1">
      <c r="A353" s="53">
        <v>42916.073877314811</v>
      </c>
      <c r="B353" t="s">
        <v>4635</v>
      </c>
      <c r="C353" t="s">
        <v>4636</v>
      </c>
      <c r="D353" s="15">
        <v>477499</v>
      </c>
      <c r="E353" s="15">
        <v>477057</v>
      </c>
      <c r="F353" t="s">
        <v>5138</v>
      </c>
      <c r="G353" s="15">
        <v>5000</v>
      </c>
      <c r="H353" t="s">
        <v>367</v>
      </c>
      <c r="I353" t="s">
        <v>432</v>
      </c>
      <c r="J353" t="s">
        <v>73</v>
      </c>
      <c r="L353" s="53">
        <v>42916.073877314811</v>
      </c>
      <c r="M353" t="str">
        <f>VLOOKUP(E353,自助退!B:K,9,FALSE)</f>
        <v>9</v>
      </c>
      <c r="N353" s="17">
        <f>VLOOKUP(E353,自助退!B:U,20,FALSE)</f>
        <v>42915.81927083333</v>
      </c>
      <c r="O353" t="str">
        <f>VLOOKUP(E353,自助退!B:S,18,FALSE)</f>
        <v>B</v>
      </c>
      <c r="P353" t="str">
        <f>VLOOKUP(E353,自助退!B:T,19,FALSE)</f>
        <v>20170629</v>
      </c>
    </row>
    <row r="354" spans="1:16" ht="14.25" hidden="1">
      <c r="A354" s="53">
        <v>42916.650300925925</v>
      </c>
      <c r="B354" t="s">
        <v>4658</v>
      </c>
      <c r="C354" t="s">
        <v>4659</v>
      </c>
      <c r="D354" s="15">
        <v>491790</v>
      </c>
      <c r="E354" s="15">
        <v>482497</v>
      </c>
      <c r="F354" t="s">
        <v>5139</v>
      </c>
      <c r="G354" s="15">
        <v>850</v>
      </c>
      <c r="H354" t="s">
        <v>367</v>
      </c>
      <c r="I354" t="s">
        <v>432</v>
      </c>
      <c r="J354" t="s">
        <v>73</v>
      </c>
      <c r="L354" s="53">
        <v>42916.650300925925</v>
      </c>
      <c r="M354" t="str">
        <f>VLOOKUP(E354,自助退!B:K,9,FALSE)</f>
        <v>9</v>
      </c>
      <c r="N354" s="17">
        <f>VLOOKUP(E354,自助退!B:U,20,FALSE)</f>
        <v>42916.398310185185</v>
      </c>
      <c r="O354" t="str">
        <f>VLOOKUP(E354,自助退!B:S,18,FALSE)</f>
        <v>B</v>
      </c>
      <c r="P354" t="str">
        <f>VLOOKUP(E354,自助退!B:T,19,FALSE)</f>
        <v>20170630</v>
      </c>
    </row>
    <row r="355" spans="1:16" ht="14.25" hidden="1">
      <c r="A355" s="53">
        <v>42916.667708333334</v>
      </c>
      <c r="B355" t="s">
        <v>4669</v>
      </c>
      <c r="C355" t="s">
        <v>4670</v>
      </c>
      <c r="D355" s="15">
        <v>492526</v>
      </c>
      <c r="E355" s="15">
        <v>483647</v>
      </c>
      <c r="F355" t="s">
        <v>5140</v>
      </c>
      <c r="G355" s="15">
        <v>400</v>
      </c>
      <c r="H355" t="s">
        <v>367</v>
      </c>
      <c r="I355" t="s">
        <v>448</v>
      </c>
      <c r="J355" t="s">
        <v>73</v>
      </c>
      <c r="L355" s="53">
        <v>42916.667708333334</v>
      </c>
      <c r="M355" t="str">
        <f>VLOOKUP(E355,自助退!B:K,9,FALSE)</f>
        <v>9</v>
      </c>
      <c r="N355" s="17">
        <f>VLOOKUP(E355,自助退!B:U,20,FALSE)</f>
        <v>42916.415775462963</v>
      </c>
      <c r="O355" t="str">
        <f>VLOOKUP(E355,自助退!B:S,18,FALSE)</f>
        <v>B</v>
      </c>
      <c r="P355" t="str">
        <f>VLOOKUP(E355,自助退!B:T,19,FALSE)</f>
        <v>20170630</v>
      </c>
    </row>
    <row r="356" spans="1:16" ht="14.25" hidden="1">
      <c r="A356" s="53">
        <v>42916.716261574074</v>
      </c>
      <c r="B356" t="s">
        <v>4703</v>
      </c>
      <c r="C356" t="s">
        <v>4704</v>
      </c>
      <c r="D356" s="15">
        <v>494032</v>
      </c>
      <c r="E356" s="15">
        <v>486682</v>
      </c>
      <c r="F356" t="s">
        <v>5141</v>
      </c>
      <c r="G356" s="15">
        <v>3500</v>
      </c>
      <c r="H356" t="s">
        <v>367</v>
      </c>
      <c r="I356" t="s">
        <v>497</v>
      </c>
      <c r="J356" t="s">
        <v>73</v>
      </c>
      <c r="L356" s="53">
        <v>42916.716261574074</v>
      </c>
      <c r="M356" t="str">
        <f>VLOOKUP(E356,自助退!B:K,9,FALSE)</f>
        <v>9</v>
      </c>
      <c r="N356" s="17">
        <f>VLOOKUP(E356,自助退!B:U,20,FALSE)</f>
        <v>42916.464583333334</v>
      </c>
      <c r="O356" t="str">
        <f>VLOOKUP(E356,自助退!B:S,18,FALSE)</f>
        <v>B</v>
      </c>
      <c r="P356" t="str">
        <f>VLOOKUP(E356,自助退!B:T,19,FALSE)</f>
        <v>20170630</v>
      </c>
    </row>
    <row r="357" spans="1:16" ht="14.25" hidden="1">
      <c r="A357" s="53">
        <v>42916.757986111108</v>
      </c>
      <c r="B357" t="s">
        <v>4729</v>
      </c>
      <c r="C357" t="s">
        <v>4730</v>
      </c>
      <c r="D357" s="15">
        <v>494401</v>
      </c>
      <c r="E357" s="15">
        <v>488208</v>
      </c>
      <c r="F357" t="s">
        <v>5142</v>
      </c>
      <c r="G357" s="15">
        <v>400</v>
      </c>
      <c r="H357" t="s">
        <v>367</v>
      </c>
      <c r="I357" t="s">
        <v>497</v>
      </c>
      <c r="J357" t="s">
        <v>73</v>
      </c>
      <c r="L357" s="53">
        <v>42916.757986111108</v>
      </c>
      <c r="M357" t="str">
        <f>VLOOKUP(E357,自助退!B:K,9,FALSE)</f>
        <v>9</v>
      </c>
      <c r="N357" s="17">
        <f>VLOOKUP(E357,自助退!B:U,20,FALSE)</f>
        <v>42916.506458333337</v>
      </c>
      <c r="O357" t="str">
        <f>VLOOKUP(E357,自助退!B:S,18,FALSE)</f>
        <v>B</v>
      </c>
      <c r="P357" t="str">
        <f>VLOOKUP(E357,自助退!B:T,19,FALSE)</f>
        <v>20170630</v>
      </c>
    </row>
    <row r="358" spans="1:16" ht="14.25" hidden="1">
      <c r="A358" s="53">
        <v>42916.764837962961</v>
      </c>
      <c r="B358" t="s">
        <v>4736</v>
      </c>
      <c r="C358" t="s">
        <v>4737</v>
      </c>
      <c r="D358" s="15">
        <v>494441</v>
      </c>
      <c r="E358" s="15">
        <v>488298</v>
      </c>
      <c r="F358" t="s">
        <v>5143</v>
      </c>
      <c r="G358" s="15">
        <v>4400</v>
      </c>
      <c r="H358" t="s">
        <v>367</v>
      </c>
      <c r="I358" t="s">
        <v>429</v>
      </c>
      <c r="J358" t="s">
        <v>73</v>
      </c>
      <c r="L358" s="53">
        <v>42916.764837962961</v>
      </c>
      <c r="M358" t="str">
        <f>VLOOKUP(E358,自助退!B:K,9,FALSE)</f>
        <v>9</v>
      </c>
      <c r="N358" s="17">
        <f>VLOOKUP(E358,自助退!B:U,20,FALSE)</f>
        <v>42916.513333333336</v>
      </c>
      <c r="O358" t="str">
        <f>VLOOKUP(E358,自助退!B:S,18,FALSE)</f>
        <v>B</v>
      </c>
      <c r="P358" t="str">
        <f>VLOOKUP(E358,自助退!B:T,19,FALSE)</f>
        <v>20170630</v>
      </c>
    </row>
    <row r="359" spans="1:16" ht="14.25" hidden="1">
      <c r="A359" s="53">
        <v>42916.85869212963</v>
      </c>
      <c r="B359" t="s">
        <v>4772</v>
      </c>
      <c r="C359" t="s">
        <v>4773</v>
      </c>
      <c r="D359" s="15">
        <v>494636</v>
      </c>
      <c r="E359" s="15">
        <v>489789</v>
      </c>
      <c r="F359" t="s">
        <v>5144</v>
      </c>
      <c r="G359" s="15">
        <v>595</v>
      </c>
      <c r="H359" t="s">
        <v>367</v>
      </c>
      <c r="I359" t="s">
        <v>478</v>
      </c>
      <c r="J359" t="s">
        <v>73</v>
      </c>
      <c r="L359" s="53">
        <v>42916.85869212963</v>
      </c>
      <c r="M359" t="str">
        <f>VLOOKUP(E359,自助退!B:K,9,FALSE)</f>
        <v>9</v>
      </c>
      <c r="N359" s="17">
        <f>VLOOKUP(E359,自助退!B:U,20,FALSE)</f>
        <v>42916.606689814813</v>
      </c>
      <c r="O359" t="str">
        <f>VLOOKUP(E359,自助退!B:S,18,FALSE)</f>
        <v>B</v>
      </c>
      <c r="P359" t="str">
        <f>VLOOKUP(E359,自助退!B:T,19,FALSE)</f>
        <v>20170630</v>
      </c>
    </row>
    <row r="360" spans="1:16" ht="14.25" hidden="1">
      <c r="A360" s="53">
        <v>42916.86215277778</v>
      </c>
      <c r="B360" t="s">
        <v>4774</v>
      </c>
      <c r="C360" t="s">
        <v>4775</v>
      </c>
      <c r="D360" s="15">
        <v>494641</v>
      </c>
      <c r="E360" s="15">
        <v>489928</v>
      </c>
      <c r="F360" t="s">
        <v>5145</v>
      </c>
      <c r="G360" s="15">
        <v>309</v>
      </c>
      <c r="H360" t="s">
        <v>367</v>
      </c>
      <c r="I360" t="s">
        <v>486</v>
      </c>
      <c r="J360" t="s">
        <v>73</v>
      </c>
      <c r="L360" s="53">
        <v>42916.86215277778</v>
      </c>
      <c r="M360" t="str">
        <f>VLOOKUP(E360,自助退!B:K,9,FALSE)</f>
        <v>9</v>
      </c>
      <c r="N360" s="17">
        <f>VLOOKUP(E360,自助退!B:U,20,FALSE)</f>
        <v>42916.610011574077</v>
      </c>
      <c r="O360" t="str">
        <f>VLOOKUP(E360,自助退!B:S,18,FALSE)</f>
        <v>B</v>
      </c>
      <c r="P360" t="str">
        <f>VLOOKUP(E360,自助退!B:T,19,FALSE)</f>
        <v>20170630</v>
      </c>
    </row>
    <row r="361" spans="1:16" ht="14.25" hidden="1">
      <c r="A361" s="53">
        <v>42916.882986111108</v>
      </c>
      <c r="B361" t="s">
        <v>2939</v>
      </c>
      <c r="C361" t="s">
        <v>2940</v>
      </c>
      <c r="D361" s="15">
        <v>494689</v>
      </c>
      <c r="E361" s="15">
        <v>490984</v>
      </c>
      <c r="F361" t="s">
        <v>5045</v>
      </c>
      <c r="G361" s="15">
        <v>4873</v>
      </c>
      <c r="H361" t="s">
        <v>367</v>
      </c>
      <c r="I361" t="s">
        <v>429</v>
      </c>
      <c r="J361" t="s">
        <v>73</v>
      </c>
      <c r="L361" s="53">
        <v>42916.882986111108</v>
      </c>
      <c r="M361" t="str">
        <f>VLOOKUP(E361,自助退!B:K,9,FALSE)</f>
        <v>9</v>
      </c>
      <c r="N361" s="17">
        <f>VLOOKUP(E361,自助退!B:U,20,FALSE)</f>
        <v>42916.631319444445</v>
      </c>
      <c r="O361" t="str">
        <f>VLOOKUP(E361,自助退!B:S,18,FALSE)</f>
        <v>B</v>
      </c>
      <c r="P361" t="str">
        <f>VLOOKUP(E361,自助退!B:T,19,FALSE)</f>
        <v>20170630</v>
      </c>
    </row>
    <row r="362" spans="1:16" ht="14.25" hidden="1">
      <c r="A362" s="53">
        <v>42916.890023148146</v>
      </c>
      <c r="B362" t="s">
        <v>4543</v>
      </c>
      <c r="C362" t="s">
        <v>4544</v>
      </c>
      <c r="D362" s="15">
        <v>494698</v>
      </c>
      <c r="E362" s="15">
        <v>491234</v>
      </c>
      <c r="F362" t="s">
        <v>5146</v>
      </c>
      <c r="G362" s="15">
        <v>179</v>
      </c>
      <c r="H362" t="s">
        <v>367</v>
      </c>
      <c r="I362" t="s">
        <v>508</v>
      </c>
      <c r="J362" t="s">
        <v>73</v>
      </c>
      <c r="L362" s="53">
        <v>42916.890023148146</v>
      </c>
      <c r="M362" t="str">
        <f>VLOOKUP(E362,自助退!B:K,9,FALSE)</f>
        <v>9</v>
      </c>
      <c r="N362" s="17">
        <f>VLOOKUP(E362,自助退!B:U,20,FALSE)</f>
        <v>42916.637118055558</v>
      </c>
      <c r="O362" t="str">
        <f>VLOOKUP(E362,自助退!B:S,18,FALSE)</f>
        <v>B</v>
      </c>
      <c r="P362" t="str">
        <f>VLOOKUP(E362,自助退!B:T,19,FALSE)</f>
        <v>20170630</v>
      </c>
    </row>
    <row r="363" spans="1:16" ht="14.25" hidden="1">
      <c r="A363" s="53">
        <v>42916.921469907407</v>
      </c>
      <c r="B363" t="s">
        <v>4824</v>
      </c>
      <c r="C363" t="s">
        <v>4825</v>
      </c>
      <c r="D363" s="15">
        <v>494760</v>
      </c>
      <c r="E363" s="15">
        <v>492555</v>
      </c>
      <c r="F363" t="s">
        <v>5147</v>
      </c>
      <c r="G363" s="15">
        <v>490</v>
      </c>
      <c r="H363" t="s">
        <v>367</v>
      </c>
      <c r="I363" t="s">
        <v>459</v>
      </c>
      <c r="J363" t="s">
        <v>73</v>
      </c>
      <c r="L363" s="53">
        <v>42916.921469907407</v>
      </c>
      <c r="M363" t="str">
        <f>VLOOKUP(E363,自助退!B:K,9,FALSE)</f>
        <v>9</v>
      </c>
      <c r="N363" s="17">
        <f>VLOOKUP(E363,自助退!B:U,20,FALSE)</f>
        <v>42916.667233796295</v>
      </c>
      <c r="O363" t="str">
        <f>VLOOKUP(E363,自助退!B:S,18,FALSE)</f>
        <v>B</v>
      </c>
      <c r="P363" t="str">
        <f>VLOOKUP(E363,自助退!B:T,19,FALSE)</f>
        <v>20170630</v>
      </c>
    </row>
    <row r="364" spans="1:16" ht="14.25" hidden="1">
      <c r="A364" s="53">
        <v>42916.92465277778</v>
      </c>
      <c r="B364" t="s">
        <v>4835</v>
      </c>
      <c r="C364" t="s">
        <v>4836</v>
      </c>
      <c r="D364" s="15">
        <v>494765</v>
      </c>
      <c r="E364" s="15">
        <v>492748</v>
      </c>
      <c r="F364" t="s">
        <v>5131</v>
      </c>
      <c r="G364" s="15">
        <v>1000</v>
      </c>
      <c r="H364" t="s">
        <v>367</v>
      </c>
      <c r="I364" t="s">
        <v>504</v>
      </c>
      <c r="J364" t="s">
        <v>73</v>
      </c>
      <c r="L364" s="53">
        <v>42916.92465277778</v>
      </c>
      <c r="M364" t="str">
        <f>VLOOKUP(E364,自助退!B:K,9,FALSE)</f>
        <v>9</v>
      </c>
      <c r="N364" s="17">
        <f>VLOOKUP(E364,自助退!B:U,20,FALSE)</f>
        <v>42916.67291666667</v>
      </c>
      <c r="O364" t="str">
        <f>VLOOKUP(E364,自助退!B:S,18,FALSE)</f>
        <v>B</v>
      </c>
      <c r="P364" t="str">
        <f>VLOOKUP(E364,自助退!B:T,19,FALSE)</f>
        <v>20170630</v>
      </c>
    </row>
    <row r="365" spans="1:16" ht="14.25" hidden="1">
      <c r="A365" s="53">
        <v>42916.928159722222</v>
      </c>
      <c r="B365" t="s">
        <v>4840</v>
      </c>
      <c r="C365" t="s">
        <v>4841</v>
      </c>
      <c r="D365" s="15">
        <v>494769</v>
      </c>
      <c r="E365" s="15">
        <v>492833</v>
      </c>
      <c r="F365" t="s">
        <v>5148</v>
      </c>
      <c r="G365" s="15">
        <v>484</v>
      </c>
      <c r="H365" t="s">
        <v>367</v>
      </c>
      <c r="I365" t="s">
        <v>462</v>
      </c>
      <c r="J365" t="s">
        <v>73</v>
      </c>
      <c r="L365" s="53">
        <v>42916.928159722222</v>
      </c>
      <c r="M365" t="str">
        <f>VLOOKUP(E365,自助退!B:K,9,FALSE)</f>
        <v>9</v>
      </c>
      <c r="N365" s="17">
        <f>VLOOKUP(E365,自助退!B:U,20,FALSE)</f>
        <v>42916.67496527778</v>
      </c>
      <c r="O365" t="str">
        <f>VLOOKUP(E365,自助退!B:S,18,FALSE)</f>
        <v>B</v>
      </c>
      <c r="P365" t="str">
        <f>VLOOKUP(E365,自助退!B:T,19,FALSE)</f>
        <v>20170630</v>
      </c>
    </row>
  </sheetData>
  <autoFilter ref="A1:P365">
    <filterColumn colId="0">
      <filters>
        <dateGroupItem year="2017" month="6" day="23" dateTimeGrouping="day"/>
      </filters>
    </filterColumn>
    <filterColumn colId="15">
      <filters>
        <filter val="20170623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财务</vt:lpstr>
      <vt:lpstr>HIS现</vt:lpstr>
      <vt:lpstr>自助现</vt:lpstr>
      <vt:lpstr>银行现</vt:lpstr>
      <vt:lpstr>转账调节表 -退汇</vt:lpstr>
      <vt:lpstr>转账调节表-未受理</vt:lpstr>
      <vt:lpstr>调节明细</vt:lpstr>
      <vt:lpstr>HIS退</vt:lpstr>
      <vt:lpstr>HIS解</vt:lpstr>
      <vt:lpstr>自助退</vt:lpstr>
      <vt:lpstr>银行退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2017-07-19T18:00:33Z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